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joachim.B2\Nextcloud2\VERWALTUNG\STUNDENPLANUNG\Stundenplanung21_22\EPLAN\SJ\BEREICHSPLÄNE_20210501\"/>
    </mc:Choice>
  </mc:AlternateContent>
  <xr:revisionPtr revIDLastSave="0" documentId="8_{52B9E4F5-0AA0-42B6-AD86-DCA1EF550CFC}" xr6:coauthVersionLast="46" xr6:coauthVersionMax="46" xr10:uidLastSave="{00000000-0000-0000-0000-000000000000}"/>
  <bookViews>
    <workbookView xWindow="900" yWindow="2100" windowWidth="21610" windowHeight="16090" tabRatio="895" activeTab="9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r:id="rId10"/>
    <sheet name="ETIT" sheetId="3" state="hidden" r:id="rId11"/>
    <sheet name="JVA" sheetId="5" state="hidden" r:id="rId12"/>
    <sheet name="AV" sheetId="6" state="hidden" r:id="rId13"/>
    <sheet name="AIF" sheetId="130" state="hidden" r:id="rId14"/>
    <sheet name="FOS" sheetId="7" state="hidden" r:id="rId15"/>
    <sheet name="ErnPfl" sheetId="11" state="hidden" r:id="rId16"/>
    <sheet name="SozKi" sheetId="4" state="hidden" r:id="rId17"/>
    <sheet name="GesSoz" sheetId="9" state="hidden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12" hidden="1">AV!$A$1:$N$150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AV!$A$1:$V$150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'KuK_Abt_+-'!$A$1:$V$127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AV!$3:$3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351" r:id="rId38"/>
    <pivotCache cacheId="355" r:id="rId39"/>
    <pivotCache cacheId="364" r:id="rId40"/>
    <pivotCache cacheId="374" r:id="rId41"/>
    <pivotCache cacheId="380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B30" i="68"/>
  <c r="C86" i="68"/>
  <c r="B112" i="68"/>
  <c r="B8" i="68"/>
  <c r="C116" i="68"/>
  <c r="B65" i="68"/>
  <c r="C98" i="68"/>
  <c r="B34" i="68"/>
  <c r="C111" i="68"/>
  <c r="C83" i="68"/>
  <c r="C87" i="68"/>
  <c r="C76" i="68"/>
  <c r="B32" i="68"/>
  <c r="B81" i="68"/>
  <c r="B66" i="68"/>
  <c r="B31" i="68"/>
  <c r="B88" i="68"/>
  <c r="B85" i="68"/>
  <c r="B76" i="68"/>
  <c r="B78" i="68"/>
  <c r="B5" i="68"/>
  <c r="C47" i="68"/>
  <c r="B36" i="68"/>
  <c r="B113" i="68"/>
  <c r="C69" i="68"/>
  <c r="B111" i="68"/>
  <c r="C115" i="68"/>
  <c r="C27" i="68"/>
  <c r="C30" i="68"/>
  <c r="C55" i="68"/>
  <c r="C45" i="68"/>
  <c r="C21" i="68"/>
  <c r="C16" i="68"/>
  <c r="C107" i="68"/>
  <c r="B9" i="68"/>
  <c r="B19" i="68"/>
  <c r="B71" i="68"/>
  <c r="B105" i="68"/>
  <c r="C59" i="68"/>
  <c r="C113" i="68"/>
  <c r="C118" i="68"/>
  <c r="B10" i="68"/>
  <c r="C46" i="68"/>
  <c r="C36" i="68"/>
  <c r="B42" i="68"/>
  <c r="B104" i="68"/>
  <c r="C25" i="68"/>
  <c r="B60" i="68"/>
  <c r="B53" i="68"/>
  <c r="B39" i="68"/>
  <c r="B116" i="68"/>
  <c r="B115" i="68"/>
  <c r="C50" i="68"/>
  <c r="C95" i="68"/>
  <c r="C52" i="68"/>
  <c r="B27" i="68"/>
  <c r="B58" i="68"/>
  <c r="B51" i="68"/>
  <c r="B57" i="68"/>
  <c r="C110" i="68"/>
  <c r="C54" i="68"/>
  <c r="B17" i="68"/>
  <c r="C56" i="68"/>
  <c r="B49" i="68"/>
  <c r="C84" i="68"/>
  <c r="B56" i="68"/>
  <c r="B38" i="68"/>
  <c r="C20" i="68"/>
  <c r="B98" i="68"/>
  <c r="B118" i="68"/>
  <c r="C99" i="68"/>
  <c r="C29" i="68"/>
  <c r="B4" i="68"/>
  <c r="C17" i="68"/>
  <c r="B15" i="68"/>
  <c r="C90" i="68"/>
  <c r="B107" i="68"/>
  <c r="B114" i="68"/>
  <c r="C9" i="68"/>
  <c r="B77" i="68"/>
  <c r="C120" i="68"/>
  <c r="B55" i="68"/>
  <c r="B13" i="68"/>
  <c r="C70" i="68"/>
  <c r="C108" i="68"/>
  <c r="C10" i="68"/>
  <c r="C82" i="68"/>
  <c r="B61" i="68"/>
  <c r="B50" i="68"/>
  <c r="C40" i="68"/>
  <c r="C73" i="68"/>
  <c r="C72" i="68"/>
  <c r="C88" i="68"/>
  <c r="C104" i="68"/>
  <c r="B87" i="68"/>
  <c r="C74" i="68"/>
  <c r="B108" i="68"/>
  <c r="C51" i="68"/>
  <c r="C5" i="68"/>
  <c r="C32" i="68"/>
  <c r="C11" i="68"/>
  <c r="C7" i="68"/>
  <c r="B101" i="68"/>
  <c r="C37" i="68"/>
  <c r="C81" i="68"/>
  <c r="C24" i="68"/>
  <c r="C44" i="68"/>
  <c r="C53" i="68"/>
  <c r="B89" i="68"/>
  <c r="B90" i="68"/>
  <c r="B103" i="68"/>
  <c r="C8" i="68"/>
  <c r="B45" i="68"/>
  <c r="B121" i="68"/>
  <c r="B120" i="68"/>
  <c r="B92" i="68"/>
  <c r="C12" i="68"/>
  <c r="B64" i="68"/>
  <c r="C60" i="68"/>
  <c r="C77" i="68"/>
  <c r="C112" i="68"/>
  <c r="C15" i="68"/>
  <c r="B44" i="68"/>
  <c r="B68" i="68"/>
  <c r="B37" i="68"/>
  <c r="B75" i="68"/>
  <c r="B59" i="68"/>
  <c r="B72" i="68"/>
  <c r="B33" i="68"/>
  <c r="B48" i="68"/>
  <c r="B63" i="68"/>
  <c r="B6" i="68"/>
  <c r="C35" i="68"/>
  <c r="C23" i="68"/>
  <c r="B97" i="68"/>
  <c r="C105" i="68"/>
  <c r="C101" i="68"/>
  <c r="C49" i="68"/>
  <c r="C63" i="68"/>
  <c r="C48" i="68"/>
  <c r="C96" i="68"/>
  <c r="B70" i="68"/>
  <c r="B18" i="68"/>
  <c r="C31" i="68"/>
  <c r="B106" i="68"/>
  <c r="C33" i="68"/>
  <c r="C91" i="68"/>
  <c r="C66" i="68"/>
  <c r="B22" i="68"/>
  <c r="B25" i="68"/>
  <c r="B109" i="68"/>
  <c r="B26" i="68"/>
  <c r="C78" i="68"/>
  <c r="C103" i="68"/>
  <c r="C22" i="68"/>
  <c r="B69" i="68"/>
  <c r="B41" i="68"/>
  <c r="C97" i="68"/>
  <c r="C114" i="68"/>
  <c r="B110" i="68"/>
  <c r="B83" i="68"/>
  <c r="C117" i="68"/>
  <c r="C43" i="68"/>
  <c r="C68" i="68"/>
  <c r="B35" i="68"/>
  <c r="C34" i="68"/>
  <c r="B86" i="68"/>
  <c r="B40" i="68"/>
  <c r="B24" i="68"/>
  <c r="B62" i="68"/>
  <c r="B67" i="68"/>
  <c r="C80" i="68"/>
  <c r="C71" i="68"/>
  <c r="C106" i="68"/>
  <c r="B47" i="68"/>
  <c r="C39" i="68"/>
  <c r="B80" i="68"/>
  <c r="C75" i="68"/>
  <c r="B52" i="68"/>
  <c r="B16" i="68"/>
  <c r="C94" i="68"/>
  <c r="B20" i="68"/>
  <c r="C42" i="68"/>
  <c r="C64" i="68"/>
  <c r="C26" i="68"/>
  <c r="B117" i="68"/>
  <c r="B84" i="68"/>
  <c r="B74" i="68"/>
  <c r="B46" i="68"/>
  <c r="C121" i="68"/>
  <c r="C62" i="68"/>
  <c r="C89" i="68"/>
  <c r="C13" i="68"/>
  <c r="C19" i="68"/>
  <c r="B14" i="68"/>
  <c r="C4" i="68"/>
  <c r="B93" i="68"/>
  <c r="B99" i="68"/>
  <c r="C28" i="68"/>
  <c r="C18" i="68"/>
  <c r="B119" i="68"/>
  <c r="B29" i="68"/>
  <c r="C100" i="68"/>
  <c r="B43" i="68"/>
  <c r="B7" i="68"/>
  <c r="C79" i="68"/>
  <c r="B23" i="68"/>
  <c r="C38" i="68"/>
  <c r="C65" i="68"/>
  <c r="B82" i="68"/>
  <c r="C61" i="68"/>
  <c r="C119" i="68"/>
  <c r="C93" i="68"/>
  <c r="C85" i="68"/>
  <c r="C92" i="68"/>
  <c r="B73" i="68"/>
  <c r="B79" i="68"/>
  <c r="B21" i="68"/>
  <c r="B12" i="68"/>
  <c r="B96" i="68"/>
  <c r="C14" i="68"/>
  <c r="C102" i="68"/>
  <c r="C57" i="68"/>
  <c r="B102" i="68"/>
  <c r="B54" i="68"/>
  <c r="C109" i="68"/>
  <c r="C58" i="68"/>
  <c r="B100" i="68"/>
  <c r="C41" i="68"/>
  <c r="B95" i="68"/>
  <c r="B94" i="68"/>
  <c r="B91" i="68"/>
  <c r="C67" i="68"/>
  <c r="B28" i="68"/>
  <c r="C6" i="68"/>
  <c r="B11" i="68"/>
  <c r="O688" i="107" l="1"/>
  <c r="O687" i="107"/>
  <c r="O686" i="107"/>
  <c r="O685" i="107"/>
  <c r="O684" i="107"/>
  <c r="O690" i="107"/>
  <c r="O691" i="107"/>
  <c r="O689" i="107"/>
  <c r="O193" i="107"/>
  <c r="O189" i="107"/>
  <c r="O192" i="107"/>
  <c r="O191" i="107"/>
  <c r="O190" i="107"/>
  <c r="O64" i="107"/>
  <c r="O63" i="107"/>
  <c r="O62" i="107"/>
  <c r="O61" i="107"/>
  <c r="O67" i="107"/>
  <c r="O66" i="107"/>
  <c r="O65" i="107"/>
  <c r="O68" i="107"/>
  <c r="O496" i="107"/>
  <c r="O495" i="107"/>
  <c r="O494" i="107"/>
  <c r="O498" i="107"/>
  <c r="O493" i="107"/>
  <c r="O492" i="107"/>
  <c r="O497" i="107"/>
  <c r="O906" i="107"/>
  <c r="O907" i="107"/>
  <c r="O911" i="107"/>
  <c r="O910" i="107"/>
  <c r="O909" i="107"/>
  <c r="O908" i="107"/>
  <c r="O905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148" i="107"/>
  <c r="O150" i="107"/>
  <c r="O149" i="107"/>
  <c r="O147" i="107"/>
  <c r="O146" i="107"/>
  <c r="O145" i="107"/>
  <c r="O144" i="107"/>
  <c r="O143" i="107"/>
  <c r="O1135" i="107"/>
  <c r="O1134" i="107"/>
  <c r="O1133" i="107"/>
  <c r="O1132" i="107"/>
  <c r="O1131" i="107"/>
  <c r="O1130" i="107"/>
  <c r="O1129" i="107"/>
  <c r="O1128" i="107"/>
  <c r="O1048" i="107"/>
  <c r="O1047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50" i="107"/>
  <c r="O1034" i="107"/>
  <c r="O1049" i="107"/>
  <c r="O343" i="107"/>
  <c r="O342" i="107"/>
  <c r="O341" i="107"/>
  <c r="O340" i="107"/>
  <c r="O339" i="107"/>
  <c r="O338" i="107"/>
  <c r="O337" i="107"/>
  <c r="O1067" i="107"/>
  <c r="O1066" i="107"/>
  <c r="O1065" i="107"/>
  <c r="O1064" i="107"/>
  <c r="O1063" i="107"/>
  <c r="O1062" i="107"/>
  <c r="O1051" i="107"/>
  <c r="O1061" i="107"/>
  <c r="O1060" i="107"/>
  <c r="O1059" i="107"/>
  <c r="O1058" i="107"/>
  <c r="O1057" i="107"/>
  <c r="O1056" i="107"/>
  <c r="O1055" i="107"/>
  <c r="O1054" i="107"/>
  <c r="O1053" i="107"/>
  <c r="O1052" i="107"/>
  <c r="O955" i="107"/>
  <c r="O959" i="107"/>
  <c r="O958" i="107"/>
  <c r="O957" i="107"/>
  <c r="O956" i="107"/>
  <c r="O1216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20" i="107"/>
  <c r="O1218" i="107"/>
  <c r="O28" i="107"/>
  <c r="O21" i="107"/>
  <c r="O29" i="107"/>
  <c r="O27" i="107"/>
  <c r="O24" i="107"/>
  <c r="O26" i="107"/>
  <c r="O25" i="107"/>
  <c r="O23" i="107"/>
  <c r="O22" i="107"/>
  <c r="O228" i="107"/>
  <c r="O227" i="107"/>
  <c r="O226" i="107"/>
  <c r="O225" i="107"/>
  <c r="O224" i="107"/>
  <c r="O223" i="107"/>
  <c r="O222" i="107"/>
  <c r="O136" i="107"/>
  <c r="O135" i="107"/>
  <c r="O134" i="107"/>
  <c r="O133" i="107"/>
  <c r="O132" i="107"/>
  <c r="O131" i="107"/>
  <c r="O130" i="107"/>
  <c r="O129" i="107"/>
  <c r="O137" i="107"/>
  <c r="O565" i="107"/>
  <c r="O499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640" i="107"/>
  <c r="O663" i="107"/>
  <c r="O639" i="107"/>
  <c r="O638" i="107"/>
  <c r="O643" i="107"/>
  <c r="O637" i="107"/>
  <c r="O636" i="107"/>
  <c r="O635" i="107"/>
  <c r="O634" i="107"/>
  <c r="O654" i="107"/>
  <c r="O653" i="107"/>
  <c r="O652" i="107"/>
  <c r="O651" i="107"/>
  <c r="O650" i="107"/>
  <c r="O649" i="107"/>
  <c r="O642" i="107"/>
  <c r="O648" i="107"/>
  <c r="O647" i="107"/>
  <c r="O646" i="107"/>
  <c r="O644" i="107"/>
  <c r="O641" i="107"/>
  <c r="O1096" i="107"/>
  <c r="O1095" i="107"/>
  <c r="O1094" i="107"/>
  <c r="O1093" i="107"/>
  <c r="O1092" i="107"/>
  <c r="O1091" i="107"/>
  <c r="O1090" i="107"/>
  <c r="O1089" i="107"/>
  <c r="O1088" i="107"/>
  <c r="O1087" i="107"/>
  <c r="O1086" i="107"/>
  <c r="O1100" i="107"/>
  <c r="O1098" i="107"/>
  <c r="O1099" i="107"/>
  <c r="O1097" i="107"/>
  <c r="O520" i="107"/>
  <c r="O519" i="107"/>
  <c r="O522" i="107"/>
  <c r="O566" i="107"/>
  <c r="O518" i="107"/>
  <c r="O541" i="107"/>
  <c r="O517" i="107"/>
  <c r="O516" i="107"/>
  <c r="O563" i="107"/>
  <c r="O539" i="107"/>
  <c r="O537" i="107"/>
  <c r="O523" i="107"/>
  <c r="O560" i="107"/>
  <c r="O535" i="107"/>
  <c r="O557" i="107"/>
  <c r="O533" i="107"/>
  <c r="O532" i="107"/>
  <c r="O531" i="107"/>
  <c r="O525" i="107"/>
  <c r="O554" i="107"/>
  <c r="O530" i="107"/>
  <c r="O528" i="107"/>
  <c r="O527" i="107"/>
  <c r="O526" i="107"/>
  <c r="O502" i="107"/>
  <c r="O524" i="107"/>
  <c r="O521" i="107"/>
  <c r="O1120" i="107"/>
  <c r="O1119" i="107"/>
  <c r="O1118" i="107"/>
  <c r="O1117" i="107"/>
  <c r="O1116" i="107"/>
  <c r="O1115" i="107"/>
  <c r="O1122" i="107"/>
  <c r="O1127" i="107"/>
  <c r="O1126" i="107"/>
  <c r="O1102" i="107"/>
  <c r="O1125" i="107"/>
  <c r="O1124" i="107"/>
  <c r="O1123" i="107"/>
  <c r="O1121" i="107"/>
  <c r="O370" i="107"/>
  <c r="O369" i="107"/>
  <c r="O368" i="107"/>
  <c r="O367" i="107"/>
  <c r="O366" i="107"/>
  <c r="O365" i="107"/>
  <c r="O364" i="107"/>
  <c r="O363" i="107"/>
  <c r="O362" i="107"/>
  <c r="O966" i="107"/>
  <c r="O965" i="107"/>
  <c r="O964" i="107"/>
  <c r="O963" i="107"/>
  <c r="O962" i="107"/>
  <c r="O961" i="107"/>
  <c r="O960" i="107"/>
  <c r="O568" i="107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0" i="107"/>
  <c r="O577" i="107"/>
  <c r="O576" i="107"/>
  <c r="O575" i="107"/>
  <c r="O573" i="107"/>
  <c r="O571" i="107"/>
  <c r="O574" i="107"/>
  <c r="O572" i="107"/>
  <c r="O569" i="107"/>
  <c r="O1192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8" i="107"/>
  <c r="O1197" i="107"/>
  <c r="O1196" i="107"/>
  <c r="O1195" i="107"/>
  <c r="O1194" i="107"/>
  <c r="O1193" i="107"/>
  <c r="O76" i="107"/>
  <c r="O69" i="107"/>
  <c r="O75" i="107"/>
  <c r="O74" i="107"/>
  <c r="O73" i="107"/>
  <c r="O72" i="107"/>
  <c r="O71" i="107"/>
  <c r="O70" i="107"/>
  <c r="O1072" i="107"/>
  <c r="O1071" i="107"/>
  <c r="O1070" i="107"/>
  <c r="O1069" i="107"/>
  <c r="O1068" i="107"/>
  <c r="O1074" i="107"/>
  <c r="O1085" i="107"/>
  <c r="O1084" i="107"/>
  <c r="O1075" i="107"/>
  <c r="O1083" i="107"/>
  <c r="O1082" i="107"/>
  <c r="O1081" i="107"/>
  <c r="O1080" i="107"/>
  <c r="O1079" i="107"/>
  <c r="O1078" i="107"/>
  <c r="O1077" i="107"/>
  <c r="O1076" i="107"/>
  <c r="O1073" i="107"/>
  <c r="O237" i="107"/>
  <c r="O242" i="107"/>
  <c r="O241" i="107"/>
  <c r="O240" i="107"/>
  <c r="O239" i="107"/>
  <c r="O238" i="107"/>
  <c r="O236" i="107"/>
  <c r="O773" i="107"/>
  <c r="O772" i="107"/>
  <c r="O771" i="107"/>
  <c r="O763" i="107"/>
  <c r="O770" i="107"/>
  <c r="O769" i="107"/>
  <c r="O768" i="107"/>
  <c r="O767" i="107"/>
  <c r="O762" i="107"/>
  <c r="O766" i="107"/>
  <c r="O765" i="107"/>
  <c r="O764" i="107"/>
  <c r="O761" i="107"/>
  <c r="O256" i="107"/>
  <c r="O255" i="107"/>
  <c r="O254" i="107"/>
  <c r="O259" i="107"/>
  <c r="O258" i="107"/>
  <c r="O260" i="107"/>
  <c r="O257" i="107"/>
  <c r="O88" i="107"/>
  <c r="O90" i="107"/>
  <c r="O87" i="107"/>
  <c r="O86" i="107"/>
  <c r="O85" i="107"/>
  <c r="O89" i="107"/>
  <c r="O84" i="107"/>
  <c r="O93" i="107"/>
  <c r="O91" i="107"/>
  <c r="O95" i="107"/>
  <c r="O94" i="107"/>
  <c r="O92" i="107"/>
  <c r="O293" i="107"/>
  <c r="O297" i="107"/>
  <c r="O296" i="107"/>
  <c r="O295" i="107"/>
  <c r="O294" i="107"/>
  <c r="O292" i="107"/>
  <c r="O32" i="107"/>
  <c r="O38" i="107"/>
  <c r="O37" i="107"/>
  <c r="O33" i="107"/>
  <c r="O36" i="107"/>
  <c r="O30" i="107"/>
  <c r="O35" i="107"/>
  <c r="O34" i="107"/>
  <c r="O31" i="107"/>
  <c r="O197" i="107"/>
  <c r="O198" i="107"/>
  <c r="O196" i="107"/>
  <c r="O195" i="107"/>
  <c r="O194" i="107"/>
  <c r="O80" i="107"/>
  <c r="O77" i="107"/>
  <c r="O83" i="107"/>
  <c r="O81" i="107"/>
  <c r="O82" i="107"/>
  <c r="O79" i="107"/>
  <c r="O78" i="107"/>
  <c r="O946" i="107"/>
  <c r="O945" i="107"/>
  <c r="O944" i="107"/>
  <c r="O943" i="107"/>
  <c r="O942" i="107"/>
  <c r="O941" i="107"/>
  <c r="O940" i="107"/>
  <c r="O112" i="107"/>
  <c r="O115" i="107"/>
  <c r="O111" i="107"/>
  <c r="O117" i="107"/>
  <c r="O113" i="107"/>
  <c r="O114" i="107"/>
  <c r="O120" i="107"/>
  <c r="O119" i="107"/>
  <c r="O118" i="107"/>
  <c r="O116" i="107"/>
  <c r="O438" i="107"/>
  <c r="O437" i="107"/>
  <c r="O436" i="107"/>
  <c r="O435" i="107"/>
  <c r="O434" i="107"/>
  <c r="O433" i="107"/>
  <c r="O429" i="107"/>
  <c r="O432" i="107"/>
  <c r="O426" i="107"/>
  <c r="O431" i="107"/>
  <c r="O430" i="107"/>
  <c r="O428" i="107"/>
  <c r="O427" i="107"/>
  <c r="O280" i="107"/>
  <c r="O279" i="107"/>
  <c r="O278" i="107"/>
  <c r="O277" i="107"/>
  <c r="O276" i="107"/>
  <c r="O221" i="107"/>
  <c r="O220" i="107"/>
  <c r="O219" i="107"/>
  <c r="O218" i="107"/>
  <c r="O217" i="107"/>
  <c r="O216" i="107"/>
  <c r="O215" i="107"/>
  <c r="O1240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19" i="107"/>
  <c r="O1241" i="107"/>
  <c r="O1217" i="107"/>
  <c r="O1024" i="107"/>
  <c r="O1023" i="107"/>
  <c r="O1022" i="107"/>
  <c r="O1021" i="107"/>
  <c r="O1020" i="107"/>
  <c r="O1019" i="107"/>
  <c r="O1018" i="107"/>
  <c r="O1017" i="107"/>
  <c r="O1016" i="107"/>
  <c r="O1026" i="107"/>
  <c r="O1033" i="107"/>
  <c r="O1032" i="107"/>
  <c r="O1031" i="107"/>
  <c r="O1030" i="107"/>
  <c r="O1029" i="107"/>
  <c r="O1028" i="107"/>
  <c r="O1027" i="107"/>
  <c r="O1025" i="107"/>
  <c r="O1141" i="107"/>
  <c r="O1138" i="107"/>
  <c r="O1144" i="107"/>
  <c r="O1142" i="107"/>
  <c r="O1139" i="107"/>
  <c r="O1136" i="107"/>
  <c r="O1158" i="107"/>
  <c r="O1156" i="107"/>
  <c r="O1154" i="107"/>
  <c r="O1146" i="107"/>
  <c r="O1152" i="107"/>
  <c r="O1150" i="107"/>
  <c r="O1148" i="107"/>
  <c r="O110" i="107"/>
  <c r="O109" i="107"/>
  <c r="O108" i="107"/>
  <c r="O107" i="107"/>
  <c r="O106" i="107"/>
  <c r="O784" i="107"/>
  <c r="O783" i="107"/>
  <c r="O782" i="107"/>
  <c r="O781" i="107"/>
  <c r="O780" i="107"/>
  <c r="O779" i="107"/>
  <c r="O786" i="107"/>
  <c r="O778" i="107"/>
  <c r="O777" i="107"/>
  <c r="O776" i="107"/>
  <c r="O775" i="107"/>
  <c r="O774" i="107"/>
  <c r="O785" i="107"/>
  <c r="O1168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6" i="107"/>
  <c r="O1175" i="107"/>
  <c r="O1174" i="107"/>
  <c r="O1173" i="107"/>
  <c r="O1172" i="107"/>
  <c r="O1171" i="107"/>
  <c r="O1170" i="107"/>
  <c r="O1169" i="107"/>
  <c r="O807" i="107"/>
  <c r="O806" i="107"/>
  <c r="O805" i="107"/>
  <c r="O804" i="107"/>
  <c r="O811" i="107"/>
  <c r="O825" i="107"/>
  <c r="O823" i="107"/>
  <c r="O821" i="107"/>
  <c r="O819" i="107"/>
  <c r="O817" i="107"/>
  <c r="O815" i="107"/>
  <c r="O813" i="107"/>
  <c r="O809" i="107"/>
  <c r="O141" i="107"/>
  <c r="O138" i="107"/>
  <c r="O142" i="107"/>
  <c r="O139" i="107"/>
  <c r="O140" i="107"/>
  <c r="O275" i="107"/>
  <c r="O274" i="107"/>
  <c r="O273" i="107"/>
  <c r="O272" i="107"/>
  <c r="O271" i="107"/>
  <c r="O448" i="107"/>
  <c r="O447" i="107"/>
  <c r="O446" i="107"/>
  <c r="O445" i="107"/>
  <c r="O444" i="107"/>
  <c r="O443" i="107"/>
  <c r="O442" i="107"/>
  <c r="O441" i="107"/>
  <c r="O440" i="107"/>
  <c r="O450" i="107"/>
  <c r="O439" i="107"/>
  <c r="O451" i="107"/>
  <c r="O453" i="107"/>
  <c r="O452" i="107"/>
  <c r="O449" i="107"/>
  <c r="O40" i="107"/>
  <c r="O39" i="107"/>
  <c r="O41" i="107"/>
  <c r="O43" i="107"/>
  <c r="O47" i="107"/>
  <c r="O42" i="107"/>
  <c r="O46" i="107"/>
  <c r="O45" i="107"/>
  <c r="O44" i="107"/>
  <c r="O390" i="107"/>
  <c r="O389" i="107"/>
  <c r="O388" i="107"/>
  <c r="O387" i="107"/>
  <c r="O381" i="107"/>
  <c r="O386" i="107"/>
  <c r="O385" i="107"/>
  <c r="O384" i="107"/>
  <c r="O383" i="107"/>
  <c r="O382" i="107"/>
  <c r="O380" i="107"/>
  <c r="O926" i="107"/>
  <c r="O924" i="107"/>
  <c r="O923" i="107"/>
  <c r="O922" i="107"/>
  <c r="O892" i="107"/>
  <c r="O890" i="107"/>
  <c r="O253" i="107"/>
  <c r="O252" i="107"/>
  <c r="O251" i="107"/>
  <c r="O250" i="107"/>
  <c r="O249" i="107"/>
  <c r="O248" i="107"/>
  <c r="O952" i="107"/>
  <c r="O951" i="107"/>
  <c r="O950" i="107"/>
  <c r="O949" i="107"/>
  <c r="O948" i="107"/>
  <c r="O947" i="107"/>
  <c r="O954" i="107"/>
  <c r="O953" i="107"/>
  <c r="O736" i="107"/>
  <c r="O735" i="107"/>
  <c r="O738" i="107"/>
  <c r="O734" i="107"/>
  <c r="O747" i="107"/>
  <c r="O746" i="107"/>
  <c r="O745" i="107"/>
  <c r="O744" i="107"/>
  <c r="O743" i="107"/>
  <c r="O739" i="107"/>
  <c r="O742" i="107"/>
  <c r="O741" i="107"/>
  <c r="O740" i="107"/>
  <c r="O737" i="107"/>
  <c r="O707" i="107"/>
  <c r="O706" i="107"/>
  <c r="O705" i="107"/>
  <c r="O704" i="107"/>
  <c r="O703" i="107"/>
  <c r="O702" i="107"/>
  <c r="O701" i="107"/>
  <c r="O700" i="107"/>
  <c r="O880" i="107"/>
  <c r="O879" i="107"/>
  <c r="O878" i="107"/>
  <c r="O877" i="107"/>
  <c r="O876" i="107"/>
  <c r="O883" i="107"/>
  <c r="O875" i="107"/>
  <c r="O874" i="107"/>
  <c r="O882" i="107"/>
  <c r="O873" i="107"/>
  <c r="O887" i="107"/>
  <c r="O886" i="107"/>
  <c r="O885" i="107"/>
  <c r="O884" i="107"/>
  <c r="O881" i="107"/>
  <c r="O154" i="107"/>
  <c r="O153" i="107"/>
  <c r="O152" i="107"/>
  <c r="O151" i="107"/>
  <c r="O472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57" i="107"/>
  <c r="O456" i="107"/>
  <c r="O455" i="107"/>
  <c r="O454" i="107"/>
  <c r="O473" i="107"/>
  <c r="O304" i="107"/>
  <c r="O303" i="107"/>
  <c r="O302" i="107"/>
  <c r="O301" i="107"/>
  <c r="O300" i="107"/>
  <c r="O299" i="107"/>
  <c r="O298" i="107"/>
  <c r="O16" i="107"/>
  <c r="O17" i="107"/>
  <c r="O15" i="107"/>
  <c r="O14" i="107"/>
  <c r="O13" i="107"/>
  <c r="O19" i="107"/>
  <c r="O12" i="107"/>
  <c r="O18" i="107"/>
  <c r="O20" i="107"/>
  <c r="O699" i="107"/>
  <c r="O698" i="107"/>
  <c r="O697" i="107"/>
  <c r="O696" i="107"/>
  <c r="O695" i="107"/>
  <c r="O694" i="107"/>
  <c r="O693" i="107"/>
  <c r="O692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683" i="107"/>
  <c r="O682" i="107"/>
  <c r="O681" i="107"/>
  <c r="O680" i="107"/>
  <c r="O679" i="107"/>
  <c r="O678" i="107"/>
  <c r="O677" i="107"/>
  <c r="O676" i="107"/>
  <c r="O856" i="107"/>
  <c r="O855" i="107"/>
  <c r="O854" i="107"/>
  <c r="O853" i="107"/>
  <c r="O852" i="107"/>
  <c r="O851" i="107"/>
  <c r="O850" i="107"/>
  <c r="O849" i="107"/>
  <c r="O858" i="107"/>
  <c r="O859" i="107"/>
  <c r="O860" i="107"/>
  <c r="O857" i="107"/>
  <c r="O232" i="107"/>
  <c r="O231" i="107"/>
  <c r="O230" i="107"/>
  <c r="O229" i="107"/>
  <c r="O235" i="107"/>
  <c r="O234" i="107"/>
  <c r="O233" i="107"/>
  <c r="O261" i="107"/>
  <c r="O269" i="107"/>
  <c r="O270" i="107"/>
  <c r="O268" i="107"/>
  <c r="O267" i="107"/>
  <c r="O266" i="107"/>
  <c r="O265" i="107"/>
  <c r="O264" i="107"/>
  <c r="O263" i="107"/>
  <c r="O262" i="107"/>
  <c r="O378" i="107"/>
  <c r="O379" i="107"/>
  <c r="O377" i="107"/>
  <c r="O760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787" i="107"/>
  <c r="O797" i="107"/>
  <c r="O796" i="107"/>
  <c r="O795" i="107"/>
  <c r="O794" i="107"/>
  <c r="O793" i="107"/>
  <c r="O792" i="107"/>
  <c r="O791" i="107"/>
  <c r="O790" i="107"/>
  <c r="O789" i="107"/>
  <c r="O788" i="107"/>
  <c r="O808" i="107"/>
  <c r="O810" i="107"/>
  <c r="O803" i="107"/>
  <c r="O802" i="107"/>
  <c r="O801" i="107"/>
  <c r="O824" i="107"/>
  <c r="O800" i="107"/>
  <c r="O799" i="107"/>
  <c r="O822" i="107"/>
  <c r="O798" i="107"/>
  <c r="O820" i="107"/>
  <c r="O818" i="107"/>
  <c r="O816" i="107"/>
  <c r="O814" i="107"/>
  <c r="O812" i="107"/>
  <c r="O316" i="107"/>
  <c r="O315" i="107"/>
  <c r="O314" i="107"/>
  <c r="O309" i="107"/>
  <c r="O313" i="107"/>
  <c r="O312" i="107"/>
  <c r="O311" i="107"/>
  <c r="O307" i="107"/>
  <c r="O310" i="107"/>
  <c r="O308" i="107"/>
  <c r="O306" i="107"/>
  <c r="O305" i="107"/>
  <c r="O712" i="107"/>
  <c r="O711" i="107"/>
  <c r="O710" i="107"/>
  <c r="O709" i="107"/>
  <c r="O708" i="107"/>
  <c r="O715" i="107"/>
  <c r="O720" i="107"/>
  <c r="O719" i="107"/>
  <c r="O717" i="107"/>
  <c r="O718" i="107"/>
  <c r="O714" i="107"/>
  <c r="O716" i="107"/>
  <c r="O713" i="107"/>
  <c r="O903" i="107"/>
  <c r="O901" i="107"/>
  <c r="O930" i="107"/>
  <c r="O899" i="107"/>
  <c r="O897" i="107"/>
  <c r="O895" i="107"/>
  <c r="O894" i="107"/>
  <c r="O893" i="107"/>
  <c r="O938" i="107"/>
  <c r="O936" i="107"/>
  <c r="O934" i="107"/>
  <c r="O932" i="107"/>
  <c r="O208" i="107"/>
  <c r="O213" i="107"/>
  <c r="O207" i="107"/>
  <c r="O211" i="107"/>
  <c r="O210" i="107"/>
  <c r="O214" i="107"/>
  <c r="O212" i="107"/>
  <c r="O209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1000" i="107"/>
  <c r="O999" i="107"/>
  <c r="O998" i="107"/>
  <c r="O1015" i="107"/>
  <c r="O1014" i="107"/>
  <c r="O1013" i="107"/>
  <c r="O1012" i="107"/>
  <c r="O1011" i="107"/>
  <c r="O1010" i="107"/>
  <c r="O1009" i="107"/>
  <c r="O1008" i="107"/>
  <c r="O1003" i="107"/>
  <c r="O1007" i="107"/>
  <c r="O1006" i="107"/>
  <c r="O1005" i="107"/>
  <c r="O1004" i="107"/>
  <c r="O1002" i="107"/>
  <c r="O1001" i="107"/>
  <c r="O412" i="107"/>
  <c r="O411" i="107"/>
  <c r="O410" i="107"/>
  <c r="O405" i="107"/>
  <c r="O409" i="107"/>
  <c r="O408" i="107"/>
  <c r="O407" i="107"/>
  <c r="O402" i="107"/>
  <c r="O406" i="107"/>
  <c r="O403" i="107"/>
  <c r="O404" i="107"/>
  <c r="O664" i="107"/>
  <c r="O662" i="107"/>
  <c r="O661" i="107"/>
  <c r="O660" i="107"/>
  <c r="O659" i="107"/>
  <c r="O667" i="107"/>
  <c r="O658" i="107"/>
  <c r="O657" i="107"/>
  <c r="O656" i="107"/>
  <c r="O655" i="107"/>
  <c r="O675" i="107"/>
  <c r="O674" i="107"/>
  <c r="O673" i="107"/>
  <c r="O645" i="107"/>
  <c r="O672" i="107"/>
  <c r="O671" i="107"/>
  <c r="O670" i="107"/>
  <c r="O669" i="107"/>
  <c r="O668" i="107"/>
  <c r="O666" i="107"/>
  <c r="O665" i="107"/>
  <c r="O125" i="107"/>
  <c r="O128" i="107"/>
  <c r="O127" i="107"/>
  <c r="O126" i="107"/>
  <c r="O544" i="107"/>
  <c r="O567" i="107"/>
  <c r="O543" i="107"/>
  <c r="O542" i="107"/>
  <c r="O564" i="107"/>
  <c r="O561" i="107"/>
  <c r="O558" i="107"/>
  <c r="O555" i="107"/>
  <c r="O552" i="107"/>
  <c r="O551" i="107"/>
  <c r="O550" i="107"/>
  <c r="O549" i="107"/>
  <c r="O547" i="107"/>
  <c r="O546" i="107"/>
  <c r="O548" i="107"/>
  <c r="O545" i="107"/>
  <c r="O328" i="107"/>
  <c r="O327" i="107"/>
  <c r="O326" i="107"/>
  <c r="O331" i="107"/>
  <c r="O330" i="107"/>
  <c r="O336" i="107"/>
  <c r="O335" i="107"/>
  <c r="O333" i="107"/>
  <c r="O334" i="107"/>
  <c r="O332" i="107"/>
  <c r="O329" i="107"/>
  <c r="O1264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8" i="107"/>
  <c r="O1244" i="107"/>
  <c r="O1243" i="107"/>
  <c r="O1266" i="107"/>
  <c r="O1242" i="107"/>
  <c r="O1288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9" i="107"/>
  <c r="O917" i="107"/>
  <c r="O916" i="107"/>
  <c r="O915" i="107"/>
  <c r="O914" i="107"/>
  <c r="O913" i="107"/>
  <c r="O912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100" i="107"/>
  <c r="O101" i="107"/>
  <c r="O105" i="107"/>
  <c r="O104" i="107"/>
  <c r="O103" i="107"/>
  <c r="O102" i="107"/>
  <c r="O99" i="107"/>
  <c r="O98" i="107"/>
  <c r="O97" i="107"/>
  <c r="O96" i="107"/>
  <c r="O832" i="107"/>
  <c r="O831" i="107"/>
  <c r="O830" i="107"/>
  <c r="O829" i="107"/>
  <c r="O828" i="107"/>
  <c r="O827" i="107"/>
  <c r="O826" i="107"/>
  <c r="O848" i="107"/>
  <c r="O834" i="107"/>
  <c r="O847" i="107"/>
  <c r="O846" i="107"/>
  <c r="O845" i="107"/>
  <c r="O844" i="107"/>
  <c r="O843" i="107"/>
  <c r="O842" i="107"/>
  <c r="O841" i="107"/>
  <c r="O835" i="107"/>
  <c r="O840" i="107"/>
  <c r="O839" i="107"/>
  <c r="O837" i="107"/>
  <c r="O838" i="107"/>
  <c r="O836" i="107"/>
  <c r="O833" i="107"/>
  <c r="O474" i="107"/>
  <c r="O475" i="107"/>
  <c r="O483" i="107"/>
  <c r="O482" i="107"/>
  <c r="O481" i="107"/>
  <c r="O480" i="107"/>
  <c r="O479" i="107"/>
  <c r="O477" i="107"/>
  <c r="O478" i="107"/>
  <c r="O476" i="107"/>
  <c r="O56" i="107"/>
  <c r="O60" i="107"/>
  <c r="O52" i="107"/>
  <c r="O59" i="107"/>
  <c r="O54" i="107"/>
  <c r="O58" i="107"/>
  <c r="O57" i="107"/>
  <c r="O53" i="107"/>
  <c r="O55" i="107"/>
  <c r="O51" i="107"/>
  <c r="O50" i="107"/>
  <c r="O49" i="107"/>
  <c r="O48" i="107"/>
  <c r="O160" i="107"/>
  <c r="O159" i="107"/>
  <c r="O172" i="107"/>
  <c r="O173" i="107"/>
  <c r="O165" i="107"/>
  <c r="O163" i="107"/>
  <c r="O171" i="107"/>
  <c r="O170" i="107"/>
  <c r="O169" i="107"/>
  <c r="O168" i="107"/>
  <c r="O167" i="107"/>
  <c r="O166" i="107"/>
  <c r="O164" i="107"/>
  <c r="O162" i="107"/>
  <c r="O161" i="107"/>
  <c r="O928" i="107"/>
  <c r="O904" i="107"/>
  <c r="O902" i="107"/>
  <c r="O900" i="107"/>
  <c r="O898" i="107"/>
  <c r="O896" i="107"/>
  <c r="O931" i="107"/>
  <c r="O939" i="107"/>
  <c r="O937" i="107"/>
  <c r="O935" i="107"/>
  <c r="O933" i="107"/>
  <c r="O929" i="107"/>
  <c r="O491" i="107"/>
  <c r="O490" i="107"/>
  <c r="O489" i="107"/>
  <c r="O488" i="107"/>
  <c r="O487" i="107"/>
  <c r="O486" i="107"/>
  <c r="O485" i="107"/>
  <c r="O484" i="107"/>
  <c r="O927" i="107"/>
  <c r="O925" i="107"/>
  <c r="O891" i="107"/>
  <c r="O889" i="107"/>
  <c r="O888" i="107"/>
  <c r="O400" i="107"/>
  <c r="O399" i="107"/>
  <c r="O398" i="107"/>
  <c r="O397" i="107"/>
  <c r="O396" i="107"/>
  <c r="O395" i="107"/>
  <c r="O394" i="107"/>
  <c r="O393" i="107"/>
  <c r="O392" i="107"/>
  <c r="O391" i="107"/>
  <c r="O401" i="107"/>
  <c r="O424" i="107"/>
  <c r="O423" i="107"/>
  <c r="O422" i="107"/>
  <c r="O421" i="107"/>
  <c r="O420" i="107"/>
  <c r="O419" i="107"/>
  <c r="O418" i="107"/>
  <c r="O417" i="107"/>
  <c r="O416" i="107"/>
  <c r="O415" i="107"/>
  <c r="O414" i="107"/>
  <c r="O413" i="107"/>
  <c r="O425" i="107"/>
  <c r="O158" i="107"/>
  <c r="O157" i="107"/>
  <c r="O156" i="107"/>
  <c r="O155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4" i="107"/>
  <c r="O1292" i="107"/>
  <c r="O1290" i="107"/>
  <c r="O8" i="107"/>
  <c r="O5" i="107"/>
  <c r="O11" i="107"/>
  <c r="O10" i="107"/>
  <c r="O9" i="107"/>
  <c r="O7" i="107"/>
  <c r="O6" i="107"/>
  <c r="O4" i="107"/>
  <c r="O3" i="107"/>
  <c r="O2" i="107"/>
  <c r="O592" i="107"/>
  <c r="O591" i="107"/>
  <c r="O590" i="107"/>
  <c r="O589" i="107"/>
  <c r="O588" i="107"/>
  <c r="O609" i="107"/>
  <c r="O607" i="107"/>
  <c r="O604" i="107"/>
  <c r="O602" i="107"/>
  <c r="O597" i="107"/>
  <c r="O595" i="107"/>
  <c r="O601" i="107"/>
  <c r="O600" i="107"/>
  <c r="O599" i="107"/>
  <c r="O598" i="107"/>
  <c r="O594" i="107"/>
  <c r="O596" i="107"/>
  <c r="O593" i="107"/>
  <c r="O976" i="107"/>
  <c r="O975" i="107"/>
  <c r="O974" i="107"/>
  <c r="O973" i="107"/>
  <c r="O972" i="107"/>
  <c r="O971" i="107"/>
  <c r="O970" i="107"/>
  <c r="O969" i="107"/>
  <c r="O968" i="107"/>
  <c r="O967" i="107"/>
  <c r="O980" i="107"/>
  <c r="O979" i="107"/>
  <c r="O978" i="107"/>
  <c r="O977" i="107"/>
  <c r="O206" i="107"/>
  <c r="O205" i="107"/>
  <c r="O204" i="107"/>
  <c r="O203" i="107"/>
  <c r="O202" i="107"/>
  <c r="O201" i="107"/>
  <c r="O200" i="107"/>
  <c r="O199" i="107"/>
  <c r="O184" i="107"/>
  <c r="O183" i="107"/>
  <c r="O182" i="107"/>
  <c r="O181" i="107"/>
  <c r="O180" i="107"/>
  <c r="O179" i="107"/>
  <c r="O178" i="107"/>
  <c r="O177" i="107"/>
  <c r="O176" i="107"/>
  <c r="O175" i="107"/>
  <c r="O174" i="107"/>
  <c r="O187" i="107"/>
  <c r="O186" i="107"/>
  <c r="O188" i="107"/>
  <c r="O185" i="107"/>
  <c r="O245" i="107"/>
  <c r="O247" i="107"/>
  <c r="O246" i="107"/>
  <c r="O244" i="107"/>
  <c r="O243" i="107"/>
  <c r="O354" i="107"/>
  <c r="O361" i="107"/>
  <c r="O360" i="107"/>
  <c r="O359" i="107"/>
  <c r="O358" i="107"/>
  <c r="O357" i="107"/>
  <c r="O355" i="107"/>
  <c r="O356" i="107"/>
  <c r="O317" i="107"/>
  <c r="O325" i="107"/>
  <c r="O324" i="107"/>
  <c r="O323" i="107"/>
  <c r="O322" i="107"/>
  <c r="O321" i="107"/>
  <c r="O320" i="107"/>
  <c r="O319" i="107"/>
  <c r="O318" i="107"/>
  <c r="O921" i="107"/>
  <c r="O920" i="107"/>
  <c r="O919" i="107"/>
  <c r="O918" i="107"/>
  <c r="O124" i="107"/>
  <c r="O123" i="107"/>
  <c r="O122" i="107"/>
  <c r="O121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352" i="107"/>
  <c r="O351" i="107"/>
  <c r="O350" i="107"/>
  <c r="O349" i="107"/>
  <c r="O348" i="107"/>
  <c r="O347" i="107"/>
  <c r="O346" i="107"/>
  <c r="O345" i="107"/>
  <c r="O344" i="107"/>
  <c r="O353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37" i="106"/>
  <c r="AA42" i="106"/>
  <c r="AA12" i="106"/>
  <c r="AA132" i="106"/>
  <c r="AA131" i="106"/>
  <c r="AA117" i="106"/>
  <c r="AA97" i="106"/>
  <c r="AA31" i="106"/>
  <c r="AA106" i="106"/>
  <c r="AA108" i="106"/>
  <c r="AA24" i="106"/>
  <c r="AA10" i="106"/>
  <c r="AA125" i="106"/>
  <c r="AA59" i="106"/>
  <c r="AA79" i="106"/>
  <c r="AA44" i="106"/>
  <c r="AA9" i="106"/>
  <c r="AA52" i="106"/>
  <c r="AA85" i="106"/>
  <c r="AA101" i="106"/>
  <c r="AA107" i="106"/>
  <c r="AA56" i="106"/>
  <c r="AA68" i="106"/>
  <c r="AA122" i="106"/>
  <c r="AA83" i="106"/>
  <c r="AA61" i="106"/>
  <c r="AA21" i="106"/>
  <c r="AA111" i="106"/>
  <c r="AA121" i="106"/>
  <c r="AA58" i="106"/>
  <c r="AA72" i="106"/>
  <c r="AA116" i="106"/>
  <c r="AA15" i="106"/>
  <c r="AA28" i="106"/>
  <c r="AA65" i="106"/>
  <c r="AA41" i="106"/>
  <c r="AA90" i="106"/>
  <c r="AA66" i="106"/>
  <c r="AA40" i="106"/>
  <c r="AA33" i="106"/>
  <c r="AA99" i="106"/>
  <c r="AA95" i="106"/>
  <c r="AA14" i="106"/>
  <c r="AA138" i="106"/>
  <c r="AA75" i="106"/>
  <c r="AA88" i="106"/>
  <c r="AA6" i="106"/>
  <c r="AA130" i="106"/>
  <c r="AA48" i="106"/>
  <c r="AA133" i="106"/>
  <c r="AA71" i="106"/>
  <c r="AA120" i="106"/>
  <c r="AA27" i="106"/>
  <c r="AA110" i="106"/>
  <c r="AA80" i="106"/>
  <c r="AA34" i="106"/>
  <c r="AA137" i="106"/>
  <c r="AA50" i="106"/>
  <c r="AA105" i="106"/>
  <c r="AA127" i="106"/>
  <c r="AA94" i="106"/>
  <c r="AA96" i="106"/>
  <c r="AA118" i="106"/>
  <c r="AA135" i="106"/>
  <c r="AA20" i="106"/>
  <c r="AA112" i="106"/>
  <c r="AA39" i="106"/>
  <c r="AA32" i="106"/>
  <c r="AA84" i="106"/>
  <c r="AA89" i="106"/>
  <c r="AA46" i="106"/>
  <c r="AA45" i="106"/>
  <c r="AA91" i="106"/>
  <c r="AA104" i="106"/>
  <c r="AA57" i="106"/>
  <c r="AA23" i="106"/>
  <c r="AA38" i="106"/>
  <c r="AA54" i="106"/>
  <c r="AA74" i="106"/>
  <c r="AA30" i="106"/>
  <c r="AA134" i="106"/>
  <c r="AA43" i="106"/>
  <c r="AA115" i="106"/>
  <c r="AA47" i="106"/>
  <c r="AA76" i="106"/>
  <c r="AA136" i="106"/>
  <c r="AA13" i="106"/>
  <c r="AA69" i="106"/>
  <c r="AA53" i="106"/>
  <c r="AA77" i="106"/>
  <c r="AA26" i="106"/>
  <c r="AA35" i="106"/>
  <c r="AA86" i="106"/>
  <c r="AA64" i="106"/>
  <c r="AA8" i="106"/>
  <c r="AA126" i="106"/>
  <c r="AA114" i="106"/>
  <c r="AA11" i="106"/>
  <c r="AA93" i="106"/>
  <c r="AA128" i="106"/>
  <c r="AA49" i="106"/>
  <c r="AA73" i="106"/>
  <c r="AA81" i="106"/>
  <c r="AA92" i="106"/>
  <c r="AA62" i="106"/>
  <c r="AA98" i="106"/>
  <c r="AA55" i="106"/>
  <c r="AA22" i="106"/>
  <c r="AA51" i="106"/>
  <c r="AA113" i="106"/>
  <c r="AA102" i="106"/>
  <c r="AA82" i="106"/>
  <c r="AA103" i="106"/>
  <c r="AA19" i="106"/>
  <c r="AA60" i="106"/>
  <c r="AA124" i="106"/>
  <c r="AA78" i="106"/>
  <c r="AA109" i="106"/>
  <c r="AA17" i="106"/>
  <c r="AA18" i="106"/>
  <c r="AA70" i="106"/>
  <c r="AA63" i="106"/>
  <c r="AA36" i="106"/>
  <c r="AA67" i="106"/>
  <c r="AA16" i="106"/>
  <c r="AA123" i="106"/>
  <c r="AA7" i="106"/>
  <c r="AA119" i="106"/>
  <c r="AA29" i="106"/>
  <c r="AA100" i="106"/>
  <c r="AA87" i="106"/>
  <c r="AA25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C127" i="106"/>
  <c r="D127" i="106"/>
  <c r="D126" i="106"/>
  <c r="C126" i="106"/>
  <c r="C125" i="106"/>
  <c r="D125" i="106"/>
  <c r="AJ130" i="106" l="1"/>
  <c r="AJ131" i="106"/>
  <c r="AJ128" i="106"/>
  <c r="AJ126" i="106"/>
  <c r="AJ127" i="106"/>
  <c r="AJ125" i="106"/>
  <c r="C118" i="106"/>
  <c r="C44" i="106"/>
  <c r="C7" i="106"/>
  <c r="D82" i="106"/>
  <c r="C67" i="106"/>
  <c r="C53" i="106"/>
  <c r="I56" i="106"/>
  <c r="I113" i="106"/>
  <c r="D53" i="106"/>
  <c r="C68" i="106"/>
  <c r="I72" i="106"/>
  <c r="C120" i="106"/>
  <c r="I75" i="106"/>
  <c r="D41" i="106"/>
  <c r="D40" i="106"/>
  <c r="C124" i="106"/>
  <c r="D119" i="106"/>
  <c r="I21" i="106"/>
  <c r="I50" i="106"/>
  <c r="C123" i="106"/>
  <c r="C116" i="106"/>
  <c r="I49" i="106"/>
  <c r="D55" i="106"/>
  <c r="C40" i="106"/>
  <c r="C38" i="106"/>
  <c r="C95" i="106"/>
  <c r="C83" i="106"/>
  <c r="C98" i="106"/>
  <c r="D56" i="106"/>
  <c r="C104" i="106"/>
  <c r="I57" i="106"/>
  <c r="C105" i="106"/>
  <c r="I132" i="106"/>
  <c r="I96" i="106"/>
  <c r="C28" i="106"/>
  <c r="I127" i="106"/>
  <c r="I51" i="106"/>
  <c r="C111" i="106"/>
  <c r="C13" i="106"/>
  <c r="D13" i="106"/>
  <c r="D77" i="106"/>
  <c r="I90" i="106"/>
  <c r="I23" i="106"/>
  <c r="I121" i="106"/>
  <c r="D25" i="106"/>
  <c r="I91" i="106"/>
  <c r="D85" i="106"/>
  <c r="D93" i="106"/>
  <c r="D33" i="106"/>
  <c r="C100" i="106"/>
  <c r="D5" i="106"/>
  <c r="I80" i="106"/>
  <c r="I92" i="106"/>
  <c r="C10" i="106"/>
  <c r="D29" i="106"/>
  <c r="C22" i="106"/>
  <c r="I123" i="106"/>
  <c r="I55" i="106"/>
  <c r="D89" i="106"/>
  <c r="I58" i="106"/>
  <c r="I16" i="106"/>
  <c r="D30" i="106"/>
  <c r="I6" i="106"/>
  <c r="I9" i="106"/>
  <c r="I71" i="106"/>
  <c r="D67" i="106"/>
  <c r="I86" i="106"/>
  <c r="D88" i="106"/>
  <c r="D74" i="106"/>
  <c r="D27" i="106"/>
  <c r="D59" i="106"/>
  <c r="I18" i="106"/>
  <c r="D16" i="106"/>
  <c r="D97" i="106"/>
  <c r="C47" i="106"/>
  <c r="C79" i="106"/>
  <c r="I37" i="106"/>
  <c r="C36" i="106"/>
  <c r="C94" i="106"/>
  <c r="I44" i="106"/>
  <c r="I126" i="106"/>
  <c r="I88" i="106"/>
  <c r="D92" i="106"/>
  <c r="I41" i="106"/>
  <c r="D43" i="106"/>
  <c r="I53" i="106"/>
  <c r="D90" i="106"/>
  <c r="D60" i="106"/>
  <c r="C122" i="106"/>
  <c r="C81" i="106"/>
  <c r="I12" i="106"/>
  <c r="I93" i="106"/>
  <c r="C91" i="106"/>
  <c r="I7" i="106"/>
  <c r="I52" i="106"/>
  <c r="C64" i="106"/>
  <c r="D51" i="106"/>
  <c r="C84" i="106"/>
  <c r="D84" i="106"/>
  <c r="C60" i="106"/>
  <c r="C113" i="106"/>
  <c r="C20" i="106"/>
  <c r="C15" i="106"/>
  <c r="I118" i="106"/>
  <c r="D18" i="106"/>
  <c r="D70" i="106"/>
  <c r="C72" i="106"/>
  <c r="C9" i="106"/>
  <c r="D106" i="106"/>
  <c r="D44" i="106"/>
  <c r="C66" i="106"/>
  <c r="I48" i="106"/>
  <c r="D35" i="106"/>
  <c r="D109" i="106"/>
  <c r="D11" i="106"/>
  <c r="I34" i="106"/>
  <c r="D91" i="106"/>
  <c r="I104" i="106"/>
  <c r="C93" i="106"/>
  <c r="I83" i="106"/>
  <c r="C19" i="106"/>
  <c r="I62" i="106"/>
  <c r="I77" i="106"/>
  <c r="D45" i="106"/>
  <c r="C108" i="106"/>
  <c r="C80" i="106"/>
  <c r="D113" i="106"/>
  <c r="D102" i="106"/>
  <c r="C59" i="106"/>
  <c r="C26" i="106"/>
  <c r="D78" i="106"/>
  <c r="D61" i="106"/>
  <c r="D87" i="106"/>
  <c r="C97" i="106"/>
  <c r="I85" i="106"/>
  <c r="D65" i="106"/>
  <c r="D7" i="106"/>
  <c r="I112" i="106"/>
  <c r="I89" i="106"/>
  <c r="C35" i="106"/>
  <c r="D19" i="106"/>
  <c r="D50" i="106"/>
  <c r="C21" i="106"/>
  <c r="D31" i="106"/>
  <c r="D21" i="106"/>
  <c r="C112" i="106"/>
  <c r="C119" i="106"/>
  <c r="C30" i="106"/>
  <c r="I94" i="106"/>
  <c r="C31" i="106"/>
  <c r="C96" i="106"/>
  <c r="D105" i="106"/>
  <c r="I35" i="106"/>
  <c r="D57" i="106"/>
  <c r="I13" i="106"/>
  <c r="C57" i="106"/>
  <c r="C69" i="106"/>
  <c r="I116" i="106"/>
  <c r="C17" i="106"/>
  <c r="C45" i="106"/>
  <c r="C23" i="106"/>
  <c r="I84" i="106"/>
  <c r="I59" i="106"/>
  <c r="D47" i="106"/>
  <c r="C11" i="106"/>
  <c r="D22" i="106"/>
  <c r="I131" i="106"/>
  <c r="I133" i="106"/>
  <c r="D123" i="106"/>
  <c r="I117" i="106"/>
  <c r="D36" i="106"/>
  <c r="C106" i="106"/>
  <c r="I54" i="106"/>
  <c r="I125" i="106"/>
  <c r="D110" i="106"/>
  <c r="C56" i="106"/>
  <c r="I19" i="106"/>
  <c r="C54" i="106"/>
  <c r="I102" i="106"/>
  <c r="C50" i="106"/>
  <c r="I63" i="106"/>
  <c r="D103" i="106"/>
  <c r="D124" i="106"/>
  <c r="I114" i="106"/>
  <c r="I25" i="106"/>
  <c r="C16" i="106"/>
  <c r="C109" i="106"/>
  <c r="D10" i="106"/>
  <c r="C71" i="106"/>
  <c r="C33" i="106"/>
  <c r="C63" i="106"/>
  <c r="D12" i="106"/>
  <c r="I43" i="106"/>
  <c r="I40" i="106"/>
  <c r="I20" i="106"/>
  <c r="I87" i="106"/>
  <c r="I106" i="106"/>
  <c r="I11" i="106"/>
  <c r="D66" i="106"/>
  <c r="I97" i="106"/>
  <c r="C85" i="106"/>
  <c r="I70" i="106"/>
  <c r="C25" i="106"/>
  <c r="D32" i="106"/>
  <c r="D115" i="106"/>
  <c r="D52" i="106"/>
  <c r="D63" i="106"/>
  <c r="C48" i="106"/>
  <c r="I130" i="106"/>
  <c r="D108" i="106"/>
  <c r="D95" i="106"/>
  <c r="D94" i="106"/>
  <c r="D68" i="106"/>
  <c r="C14" i="106"/>
  <c r="D120" i="106"/>
  <c r="D73" i="106"/>
  <c r="I78" i="106"/>
  <c r="I32" i="106"/>
  <c r="D96" i="106"/>
  <c r="I136" i="106"/>
  <c r="C82" i="106"/>
  <c r="D99" i="106"/>
  <c r="D39" i="106"/>
  <c r="C32" i="106"/>
  <c r="I129" i="106"/>
  <c r="C86" i="106"/>
  <c r="D23" i="106"/>
  <c r="I38" i="106"/>
  <c r="D100" i="106"/>
  <c r="D28" i="106"/>
  <c r="D80" i="106"/>
  <c r="D107" i="106"/>
  <c r="I103" i="106"/>
  <c r="C27" i="106"/>
  <c r="D26" i="106"/>
  <c r="C70" i="106"/>
  <c r="C52" i="106"/>
  <c r="C92" i="106"/>
  <c r="I135" i="106"/>
  <c r="D8" i="106"/>
  <c r="D118" i="106"/>
  <c r="D15" i="106"/>
  <c r="I67" i="106"/>
  <c r="D17" i="106"/>
  <c r="D20" i="106"/>
  <c r="C77" i="106"/>
  <c r="C114" i="106"/>
  <c r="C73" i="106"/>
  <c r="D86" i="106"/>
  <c r="D72" i="106"/>
  <c r="C74" i="106"/>
  <c r="I47" i="106"/>
  <c r="I134" i="106"/>
  <c r="C103" i="106"/>
  <c r="I119" i="106"/>
  <c r="I115" i="106"/>
  <c r="I79" i="106"/>
  <c r="D69" i="106"/>
  <c r="C99" i="106"/>
  <c r="D116" i="106"/>
  <c r="D37" i="106"/>
  <c r="D71" i="106"/>
  <c r="I30" i="106"/>
  <c r="D117" i="106"/>
  <c r="I8" i="106"/>
  <c r="D75" i="106"/>
  <c r="C78" i="106"/>
  <c r="C101" i="106"/>
  <c r="I105" i="106"/>
  <c r="I120" i="106"/>
  <c r="I73" i="106"/>
  <c r="C90" i="106"/>
  <c r="I64" i="106"/>
  <c r="I39" i="106"/>
  <c r="D111" i="106"/>
  <c r="I110" i="106"/>
  <c r="C76" i="106"/>
  <c r="C24" i="106"/>
  <c r="C87" i="106"/>
  <c r="D98" i="106"/>
  <c r="C34" i="106"/>
  <c r="C12" i="106"/>
  <c r="D14" i="106"/>
  <c r="D79" i="106"/>
  <c r="I66" i="106"/>
  <c r="C115" i="106"/>
  <c r="D83" i="106"/>
  <c r="I68" i="106"/>
  <c r="C42" i="106"/>
  <c r="C37" i="106"/>
  <c r="I122" i="106"/>
  <c r="I108" i="106"/>
  <c r="I24" i="106"/>
  <c r="I46" i="106"/>
  <c r="D81" i="106"/>
  <c r="I100" i="106"/>
  <c r="D46" i="106"/>
  <c r="I99" i="106"/>
  <c r="I65" i="106"/>
  <c r="C49" i="106"/>
  <c r="I42" i="106"/>
  <c r="I22" i="106"/>
  <c r="C6" i="106"/>
  <c r="D54" i="106"/>
  <c r="I82" i="106"/>
  <c r="C58" i="106"/>
  <c r="C102" i="106"/>
  <c r="C62" i="106"/>
  <c r="C41" i="106"/>
  <c r="C55" i="106"/>
  <c r="C51" i="106"/>
  <c r="D104" i="106"/>
  <c r="D58" i="106"/>
  <c r="I111" i="106"/>
  <c r="I95" i="106"/>
  <c r="D121" i="106"/>
  <c r="I33" i="106"/>
  <c r="I98" i="106"/>
  <c r="I31" i="106"/>
  <c r="D49" i="106"/>
  <c r="C39" i="106"/>
  <c r="I76" i="106"/>
  <c r="I128" i="106"/>
  <c r="I124" i="106"/>
  <c r="I27" i="106"/>
  <c r="C29" i="106"/>
  <c r="C8" i="106"/>
  <c r="I101" i="106"/>
  <c r="I28" i="106"/>
  <c r="I107" i="106"/>
  <c r="C65" i="106"/>
  <c r="I109" i="106"/>
  <c r="D101" i="106"/>
  <c r="I17" i="106"/>
  <c r="C75" i="106"/>
  <c r="I69" i="106"/>
  <c r="D114" i="106"/>
  <c r="D38" i="106"/>
  <c r="I15" i="106"/>
  <c r="I137" i="106"/>
  <c r="D6" i="106"/>
  <c r="D76" i="106"/>
  <c r="C121" i="106"/>
  <c r="I29" i="106"/>
  <c r="C18" i="106"/>
  <c r="D64" i="106"/>
  <c r="C46" i="106"/>
  <c r="I74" i="106"/>
  <c r="C110" i="106"/>
  <c r="I10" i="106"/>
  <c r="D9" i="106"/>
  <c r="D112" i="106"/>
  <c r="I45" i="106"/>
  <c r="D34" i="106"/>
  <c r="I14" i="106"/>
  <c r="C88" i="106"/>
  <c r="D48" i="106"/>
  <c r="C89" i="106"/>
  <c r="C43" i="106"/>
  <c r="D24" i="106"/>
  <c r="C61" i="106"/>
  <c r="C107" i="106"/>
  <c r="I61" i="106"/>
  <c r="I138" i="106"/>
  <c r="D42" i="106"/>
  <c r="I60" i="106"/>
  <c r="C117" i="106"/>
  <c r="I36" i="106"/>
  <c r="D62" i="106"/>
  <c r="I81" i="106"/>
  <c r="I26" i="106"/>
  <c r="D122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<sst xmlns="http://schemas.openxmlformats.org/spreadsheetml/2006/main" count="70069" uniqueCount="2087">
  <si>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</si>
  <si>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</si>
  <si>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</si>
  <si>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</si>
  <si>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</si>
  <si>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</si>
  <si>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</si>
  <si>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</si>
  <si>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</si>
  <si>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</si>
  <si>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</si>
  <si>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</si>
  <si>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</si>
  <si>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</si>
  <si>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</si>
  <si>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</si>
  <si>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</si>
  <si>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</si>
  <si>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</si>
  <si>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</si>
  <si>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</si>
  <si>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</si>
  <si>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</si>
  <si>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</si>
  <si>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</si>
  <si>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</si>
  <si>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</si>
  <si>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</si>
  <si>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</si>
  <si>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</si>
  <si>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</si>
  <si>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</si>
  <si>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</si>
  <si>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</si>
  <si>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</si>
  <si>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</si>
  <si>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</si>
  <si>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</si>
  <si>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</si>
  <si>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</si>
  <si>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</si>
  <si>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</si>
  <si>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</si>
  <si>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</si>
  <si>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</si>
  <si>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</si>
  <si>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</si>
  <si>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</si>
  <si>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</si>
  <si>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</si>
  <si>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</si>
  <si>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</si>
  <si>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</si>
  <si>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</si>
  <si>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</si>
  <si>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</si>
  <si>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</si>
  <si>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</si>
  <si>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</si>
  <si>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</si>
  <si>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</si>
  <si>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</si>
  <si>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</si>
  <si>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</si>
  <si>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</si>
  <si>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</si>
  <si>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</si>
  <si>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</si>
  <si>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</si>
  <si>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</si>
  <si>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</si>
  <si>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</si>
  <si>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</si>
  <si>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</si>
  <si>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</si>
  <si>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</si>
  <si>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</si>
  <si>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</si>
  <si>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</si>
  <si>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</si>
  <si>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</si>
  <si>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</si>
  <si>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</si>
  <si>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</si>
  <si>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</si>
  <si>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</si>
  <si>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</si>
  <si>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</si>
  <si>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</si>
  <si>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</si>
  <si>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</si>
  <si>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</si>
  <si>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</si>
  <si>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</si>
  <si>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</si>
  <si>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</si>
  <si>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</si>
  <si>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</si>
  <si>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</si>
  <si>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</si>
  <si>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</si>
  <si>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</si>
  <si>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</si>
  <si>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</si>
  <si>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</si>
  <si>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</si>
  <si>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</si>
  <si>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</si>
  <si>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</si>
  <si>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</si>
  <si>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</si>
  <si>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</si>
  <si>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</si>
  <si>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</si>
  <si>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</si>
  <si>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</si>
  <si>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</si>
  <si>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</si>
  <si>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</si>
  <si>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</si>
  <si>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</si>
  <si>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</si>
  <si>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</si>
  <si>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</si>
  <si>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</si>
  <si>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</si>
  <si>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</si>
  <si>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</si>
  <si>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</si>
  <si>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</si>
  <si>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</si>
  <si>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</si>
  <si>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</si>
  <si>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</si>
  <si>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</si>
  <si>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</si>
  <si>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</si>
  <si>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</si>
  <si>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</si>
  <si>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</si>
  <si>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</si>
  <si>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</si>
  <si>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</si>
  <si>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</si>
  <si>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</si>
  <si>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</si>
  <si>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</si>
  <si>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</si>
  <si>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</si>
  <si>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</si>
  <si>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</si>
  <si>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</si>
  <si>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</si>
  <si>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</si>
  <si>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</si>
  <si>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</si>
  <si>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</si>
  <si>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</si>
  <si>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</si>
  <si>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</si>
  <si>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</si>
  <si>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</si>
  <si>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</si>
  <si>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</si>
  <si>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</si>
  <si>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</si>
  <si>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</si>
  <si>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</si>
  <si>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</si>
  <si>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</si>
  <si>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</si>
  <si>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</si>
  <si>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</si>
  <si>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</si>
  <si>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</si>
  <si>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</si>
  <si>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</si>
  <si>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</si>
  <si>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</si>
  <si>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</si>
  <si>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</si>
  <si>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</si>
  <si>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</si>
  <si>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</si>
  <si>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</si>
  <si>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</si>
  <si>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</si>
  <si>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</si>
  <si>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</si>
  <si>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</si>
  <si>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</si>
  <si>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</si>
  <si>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</si>
  <si>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</si>
  <si>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</si>
  <si>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</si>
  <si>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</si>
  <si>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</si>
  <si>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</si>
  <si>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</si>
  <si>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</si>
  <si>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</si>
  <si>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</si>
  <si>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</si>
  <si>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</si>
  <si>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</si>
  <si>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</si>
  <si>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</si>
  <si>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</si>
  <si>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</si>
  <si>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</si>
  <si>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</si>
  <si>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</si>
  <si>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</si>
  <si>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</si>
  <si>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</si>
  <si>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</si>
  <si>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</si>
  <si>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</si>
  <si>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</si>
  <si>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</si>
  <si>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</si>
  <si>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</si>
  <si>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</si>
  <si>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</si>
  <si>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</si>
  <si>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</si>
  <si>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</si>
  <si>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</si>
  <si>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</si>
  <si>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</si>
  <si>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</si>
  <si>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</si>
  <si>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</si>
  <si>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</si>
  <si>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</si>
  <si>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</si>
  <si>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</si>
  <si>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</si>
  <si>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</si>
  <si>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</si>
  <si>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</si>
  <si>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</si>
  <si>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</si>
  <si>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</si>
  <si>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</si>
  <si>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</si>
  <si>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</si>
  <si>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</si>
  <si>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</si>
  <si>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</si>
  <si>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</si>
  <si>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</si>
  <si>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</si>
  <si>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</si>
  <si>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</si>
  <si>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</si>
  <si>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</si>
  <si>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</si>
  <si>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</si>
  <si>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</si>
  <si>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</si>
  <si>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</si>
  <si>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</si>
  <si>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</si>
  <si>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</si>
  <si>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</si>
  <si>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</si>
  <si>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</si>
  <si>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</si>
  <si>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</si>
  <si>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</si>
  <si>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</si>
  <si>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</si>
  <si>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</si>
  <si>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</si>
  <si>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</si>
  <si>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</si>
  <si>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</si>
  <si>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</si>
  <si>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</si>
  <si>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</si>
  <si>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</si>
  <si>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</si>
  <si>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</si>
  <si>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</si>
  <si>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</si>
  <si>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</si>
  <si>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</si>
  <si>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</si>
  <si>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</si>
  <si>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</si>
  <si>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</si>
  <si>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</si>
  <si>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</si>
  <si>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</si>
  <si>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</si>
  <si>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</si>
  <si>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</si>
  <si>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</si>
  <si>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</si>
  <si>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</si>
  <si>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</si>
  <si>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</si>
  <si>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</si>
  <si>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</si>
  <si>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</si>
  <si>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</si>
  <si>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</si>
  <si>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</si>
  <si>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</si>
  <si>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</si>
  <si>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</si>
  <si>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</si>
  <si>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</si>
  <si>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</si>
  <si>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</si>
  <si>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</si>
  <si>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</si>
  <si>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</si>
  <si>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</si>
  <si>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</si>
  <si>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</si>
  <si>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</si>
  <si>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</si>
  <si>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</si>
  <si>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</si>
  <si>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</si>
  <si>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</si>
  <si>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</si>
  <si>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</si>
  <si>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</si>
  <si>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</si>
  <si>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</si>
  <si>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</si>
  <si>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</si>
  <si>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</si>
  <si>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</si>
  <si>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</si>
  <si>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</si>
  <si>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</si>
  <si>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</si>
  <si>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</si>
  <si>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</si>
  <si>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</si>
  <si>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</si>
  <si>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</si>
  <si>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</si>
  <si>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</si>
  <si>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</si>
  <si>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</si>
  <si>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</si>
  <si>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</si>
  <si>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</si>
  <si>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</si>
  <si>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</si>
  <si>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</si>
  <si>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</si>
  <si>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</si>
  <si>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</si>
  <si>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</si>
  <si>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</si>
  <si>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</si>
  <si>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</si>
  <si>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</si>
  <si>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</si>
  <si>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</si>
  <si>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</si>
  <si>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</si>
  <si>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</si>
  <si>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</si>
  <si>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</si>
  <si>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</si>
  <si>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</si>
  <si>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</si>
  <si>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</si>
  <si>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</si>
  <si>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</si>
  <si>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</si>
  <si>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</si>
  <si>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</si>
  <si>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</si>
  <si>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</si>
  <si>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</si>
  <si>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</si>
  <si>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</si>
  <si>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</si>
  <si>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</si>
  <si>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</si>
  <si>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</si>
  <si>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</si>
  <si>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</si>
  <si>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</si>
  <si>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</si>
  <si>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</si>
  <si>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</si>
  <si>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</si>
  <si>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</si>
  <si>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</si>
  <si>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</si>
  <si>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</si>
  <si>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</si>
  <si>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</si>
  <si>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</si>
  <si>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</si>
  <si>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</si>
  <si>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</si>
  <si>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</si>
  <si>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</si>
  <si>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</si>
  <si>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</si>
  <si>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</si>
  <si>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</si>
  <si>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</si>
  <si>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</si>
  <si>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</si>
  <si>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</si>
  <si>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</si>
  <si>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</si>
  <si>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</si>
  <si>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</si>
  <si>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</si>
  <si>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</si>
  <si>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</si>
  <si>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</si>
  <si>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</si>
  <si>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</si>
  <si>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</si>
  <si>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</si>
  <si>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</si>
  <si>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</si>
  <si>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</si>
  <si>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</si>
  <si>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</si>
  <si>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</si>
  <si>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</si>
  <si>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</si>
  <si>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</si>
  <si>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</si>
  <si>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</si>
  <si>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</si>
  <si>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</si>
  <si>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</si>
  <si>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</si>
  <si>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</si>
  <si>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</si>
  <si>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</si>
  <si>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</si>
  <si>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</si>
  <si>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</si>
  <si>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</si>
  <si>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</si>
  <si>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</si>
  <si>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</si>
  <si>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</si>
  <si>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</si>
  <si>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</si>
  <si>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</si>
  <si>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</si>
  <si>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</si>
  <si>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</si>
  <si>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</si>
  <si>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</si>
  <si>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</si>
  <si>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</si>
  <si>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</si>
  <si>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</si>
  <si>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</si>
  <si>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</si>
  <si>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</si>
  <si>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</si>
  <si>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</si>
  <si>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</si>
  <si>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</si>
  <si>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</si>
  <si>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</si>
  <si>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</si>
  <si>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</si>
  <si>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</si>
  <si>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</si>
  <si>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</si>
  <si>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</si>
  <si>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</si>
  <si>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</si>
  <si>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</si>
  <si>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</si>
  <si>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</si>
  <si>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</si>
  <si>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</si>
  <si>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</si>
  <si>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</si>
  <si>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</si>
  <si>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</si>
  <si>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</si>
  <si>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</si>
  <si>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</si>
  <si>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</si>
  <si>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</si>
  <si>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</si>
  <si>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</si>
  <si>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</si>
  <si>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</si>
  <si>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</si>
  <si>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</si>
  <si>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</si>
  <si>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</si>
  <si>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</si>
  <si>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</si>
  <si>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</si>
  <si>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</si>
  <si>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</si>
  <si>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</si>
  <si>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</si>
  <si>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</si>
  <si>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</si>
  <si>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</si>
  <si>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</si>
  <si>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</si>
  <si>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</si>
  <si>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</si>
  <si>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</si>
  <si>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</si>
  <si>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</si>
  <si>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</si>
  <si>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</si>
  <si>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</si>
  <si>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</si>
  <si>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</si>
  <si>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</si>
  <si>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</si>
  <si>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</si>
  <si>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</si>
  <si>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</si>
  <si>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</si>
  <si>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</si>
  <si>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</si>
  <si>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</si>
  <si>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</si>
  <si>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</si>
  <si>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</si>
  <si>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</si>
  <si>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</si>
  <si>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</si>
  <si>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</si>
  <si>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</si>
  <si>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</si>
  <si>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</si>
  <si>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</si>
  <si>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</si>
  <si>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</si>
  <si>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</si>
  <si>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</si>
  <si>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</si>
  <si>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</si>
  <si>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</si>
  <si>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</si>
  <si>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</si>
  <si>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</si>
  <si>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</si>
  <si>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</si>
  <si>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</si>
  <si>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</si>
  <si>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</si>
  <si>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</si>
  <si>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</si>
  <si>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</si>
  <si>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</si>
  <si>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</si>
  <si>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</si>
  <si>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</si>
  <si>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</si>
  <si>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</si>
  <si>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</si>
  <si>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</si>
  <si>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</si>
  <si>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</si>
  <si>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</si>
  <si>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</si>
  <si>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</si>
  <si>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</si>
  <si>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</si>
  <si>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</si>
  <si>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</si>
  <si>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</si>
  <si>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</si>
  <si>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</si>
  <si>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</si>
  <si>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</si>
  <si>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</si>
  <si>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</si>
  <si>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</si>
  <si>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</si>
  <si>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</si>
  <si>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</si>
  <si>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</si>
  <si>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</si>
  <si>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</si>
  <si>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</si>
  <si>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</si>
  <si>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</si>
  <si>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</si>
  <si>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</si>
  <si>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</si>
  <si>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</si>
  <si>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</si>
  <si>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</si>
  <si>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</si>
  <si>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</si>
  <si>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</si>
  <si>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</si>
  <si>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</si>
  <si>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</si>
  <si>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</si>
  <si>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</si>
  <si>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</si>
  <si>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</si>
  <si>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</si>
  <si>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</si>
  <si>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</si>
  <si>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</si>
  <si>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</si>
  <si>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</si>
  <si>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</si>
  <si>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</si>
  <si>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</si>
  <si>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</si>
  <si>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</si>
  <si>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</si>
  <si>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</si>
  <si>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</si>
  <si>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</si>
  <si>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</si>
  <si>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</si>
  <si>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</si>
  <si>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</si>
  <si>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</si>
  <si>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</si>
  <si>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</si>
  <si>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</si>
  <si>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</si>
  <si>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</si>
  <si>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</si>
  <si>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</si>
  <si>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</si>
  <si>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</si>
  <si>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</si>
  <si>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</si>
  <si>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</si>
  <si>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</si>
  <si>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</si>
  <si>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</si>
  <si>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</si>
  <si>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</si>
  <si>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</si>
  <si>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</si>
  <si>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</si>
  <si>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</si>
  <si>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</si>
  <si>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</si>
  <si>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</si>
  <si>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</si>
  <si>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</si>
  <si>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</si>
  <si>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</si>
  <si>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</si>
  <si>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</si>
  <si>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</si>
  <si>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</si>
  <si>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</si>
  <si>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</si>
  <si>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</si>
  <si>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</si>
  <si>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</si>
  <si>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</si>
  <si>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</si>
  <si>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</si>
  <si>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</si>
  <si>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</si>
  <si>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</si>
  <si>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</si>
  <si>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</si>
  <si>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</si>
  <si>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</si>
  <si>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</si>
  <si>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</si>
  <si>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</si>
  <si>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</si>
  <si>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</si>
  <si>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</si>
  <si>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</si>
  <si>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</si>
  <si>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</si>
  <si>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</si>
  <si>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</si>
  <si>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</si>
  <si>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</si>
  <si>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</si>
  <si>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</si>
  <si>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</si>
  <si>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</si>
  <si>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</si>
  <si>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</si>
  <si>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</si>
  <si>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</si>
  <si>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</si>
  <si>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</si>
  <si>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</si>
  <si>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</si>
  <si>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</si>
  <si>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</si>
  <si>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</si>
  <si>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</si>
  <si>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</si>
  <si>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</si>
  <si>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</si>
  <si>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</si>
  <si>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</si>
  <si>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</si>
  <si>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</si>
  <si>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</si>
  <si>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</si>
  <si>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</si>
  <si>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</si>
  <si>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</si>
  <si>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</si>
  <si>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</si>
  <si>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</si>
  <si>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</si>
  <si>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</si>
  <si>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</si>
  <si>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</si>
  <si>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</si>
  <si>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</si>
  <si>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</si>
  <si>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</si>
  <si>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</si>
  <si>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</si>
  <si>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</si>
  <si>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</si>
  <si>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</si>
  <si>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</si>
  <si>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</si>
  <si>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</si>
  <si>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</si>
  <si>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</si>
  <si>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</si>
  <si>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</si>
  <si>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</si>
  <si>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</si>
  <si>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</si>
  <si>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</si>
  <si>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</si>
  <si>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</si>
  <si>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</si>
  <si>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</si>
  <si>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</si>
  <si>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</si>
  <si>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</si>
  <si>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</si>
  <si>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</si>
  <si>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</si>
  <si>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</si>
  <si>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</si>
  <si>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</si>
  <si>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</si>
  <si>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</si>
  <si>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</si>
  <si>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</si>
  <si>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</si>
  <si>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</si>
  <si>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</si>
  <si>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</si>
  <si>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</si>
  <si>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</si>
  <si>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</si>
  <si>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</si>
  <si>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</si>
  <si>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</si>
  <si>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</si>
  <si>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</si>
  <si>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</si>
  <si>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</si>
  <si>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</si>
  <si>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</si>
  <si>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</si>
  <si>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</si>
  <si>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</si>
  <si>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</si>
  <si>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</si>
  <si>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</si>
  <si>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</si>
  <si>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</si>
  <si>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</si>
  <si>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</si>
  <si>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</si>
  <si>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</si>
  <si>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</si>
  <si>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</si>
  <si>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</si>
  <si>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</si>
  <si>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</si>
  <si>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</si>
  <si>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</si>
  <si>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</si>
  <si>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</si>
  <si>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</si>
  <si>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</si>
  <si>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</si>
  <si>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</si>
  <si>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</si>
  <si>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</si>
  <si>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</si>
  <si>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</si>
  <si>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</si>
  <si>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</si>
  <si>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</si>
  <si>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</si>
  <si>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</si>
  <si>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</si>
  <si>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</si>
  <si>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</si>
  <si>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</si>
  <si>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</si>
  <si>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</si>
  <si>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</si>
  <si>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</si>
  <si>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</si>
  <si>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</si>
  <si>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</si>
  <si>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</si>
  <si>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</si>
  <si>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</si>
  <si>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</si>
  <si>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</si>
  <si>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</si>
  <si>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</si>
  <si>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</si>
  <si>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</si>
  <si>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</si>
  <si>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</si>
  <si>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</si>
  <si>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</si>
  <si>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</si>
  <si>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</si>
  <si>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</si>
  <si>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</si>
  <si>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</si>
  <si>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</si>
  <si>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</si>
  <si>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</si>
  <si>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</si>
  <si>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</si>
  <si>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</si>
  <si>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</si>
  <si>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</si>
  <si>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</si>
  <si>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</si>
  <si>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</si>
  <si>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</si>
  <si>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</si>
  <si>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</si>
  <si>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</si>
  <si>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</si>
  <si>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</si>
  <si>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</si>
  <si>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</si>
  <si>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</si>
  <si>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</si>
  <si>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</si>
  <si>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</si>
  <si>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</si>
  <si>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</si>
  <si>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</si>
  <si>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</si>
  <si>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</si>
  <si>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</si>
  <si>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</si>
  <si>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</si>
  <si>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</si>
  <si>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</si>
  <si>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</si>
  <si>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</si>
  <si>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</si>
  <si>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</si>
  <si>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</si>
  <si>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</si>
  <si>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</si>
  <si>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</si>
  <si>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</si>
  <si>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</si>
  <si>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</si>
  <si>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</si>
  <si>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</si>
  <si>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</si>
  <si>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</si>
  <si>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</si>
  <si>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</si>
  <si>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</si>
  <si>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</si>
  <si>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</si>
  <si>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</si>
  <si>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</si>
  <si>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</si>
  <si>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</si>
  <si>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</si>
  <si>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</si>
  <si>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</si>
  <si>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</si>
  <si>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</si>
  <si>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</si>
  <si>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</si>
  <si>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</si>
  <si>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</si>
  <si>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</si>
  <si>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</si>
  <si>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</si>
  <si>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</si>
  <si>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</si>
  <si>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</si>
  <si>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</si>
  <si>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</si>
  <si>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</si>
  <si>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</si>
  <si>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</si>
  <si>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</si>
  <si>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</si>
  <si>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</si>
  <si>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</si>
  <si>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</si>
  <si>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</si>
  <si>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</si>
  <si>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</si>
  <si>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</si>
  <si>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</si>
  <si>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</si>
  <si>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</si>
  <si>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</si>
  <si>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</si>
  <si>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</si>
  <si>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</si>
  <si>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</si>
  <si>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</si>
  <si>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</si>
  <si>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</si>
  <si>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</si>
  <si>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</si>
  <si>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</si>
  <si>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</si>
  <si>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</si>
  <si>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</si>
  <si>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</si>
  <si>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</si>
  <si>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</si>
  <si>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</si>
  <si>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</si>
  <si>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</si>
  <si>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</si>
  <si>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</si>
  <si>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</si>
  <si>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</si>
  <si>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</si>
  <si>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</si>
  <si>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</si>
  <si>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</si>
  <si>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</si>
  <si>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</si>
  <si>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</si>
  <si>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</si>
  <si>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</si>
  <si>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</si>
  <si>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</si>
  <si>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</si>
  <si>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</si>
  <si>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</si>
  <si>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</si>
  <si>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</si>
  <si>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</si>
  <si>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</si>
  <si>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</si>
  <si>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</si>
  <si>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</si>
  <si>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</si>
  <si>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</si>
  <si>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</si>
  <si>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</si>
  <si>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</si>
  <si>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</si>
  <si>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</si>
  <si>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</si>
  <si>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</si>
  <si>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</si>
  <si>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</si>
  <si>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</si>
  <si>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</si>
  <si>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</si>
  <si>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</si>
  <si>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</si>
  <si>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</si>
  <si>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</si>
  <si>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</si>
  <si>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</si>
  <si>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</si>
  <si>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</si>
  <si>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</si>
  <si>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</si>
  <si>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</si>
  <si>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</si>
  <si>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</si>
  <si>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</si>
  <si>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</si>
  <si>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</si>
  <si>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</si>
  <si>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</si>
  <si>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</si>
  <si>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</si>
  <si>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</si>
  <si>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</si>
  <si>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</si>
  <si>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</si>
  <si>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</si>
  <si>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</si>
  <si>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</si>
  <si>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</si>
  <si>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</si>
  <si>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</si>
  <si>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</si>
  <si>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</si>
  <si>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</si>
  <si>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</si>
  <si>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</si>
  <si>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</si>
  <si>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</si>
  <si>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</si>
  <si>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</si>
  <si>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</si>
  <si>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</si>
  <si>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</si>
  <si>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</si>
  <si>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</si>
  <si>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</si>
  <si>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</si>
  <si>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</si>
  <si>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</si>
  <si>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</si>
  <si>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</si>
  <si>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</si>
  <si>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</si>
  <si>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</si>
  <si>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</si>
  <si>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</si>
  <si>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</si>
  <si>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</si>
  <si>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</si>
  <si>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</si>
  <si>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</si>
  <si>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</si>
  <si>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</si>
  <si>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</si>
  <si>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</si>
  <si>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</si>
  <si>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</si>
  <si>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</si>
  <si>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</si>
  <si>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</si>
  <si>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</si>
  <si>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</si>
  <si>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</si>
  <si>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</si>
  <si>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</si>
  <si>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</si>
  <si>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</si>
  <si>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</si>
  <si>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</si>
  <si>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</si>
  <si>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</si>
  <si>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</si>
  <si>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</si>
  <si>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</si>
  <si>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</si>
  <si>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</si>
  <si>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</si>
  <si>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</si>
  <si>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</si>
  <si>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</si>
  <si>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</si>
  <si>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</si>
  <si>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</si>
  <si>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</si>
  <si>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</si>
  <si>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</si>
  <si>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</si>
  <si>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</si>
  <si>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</si>
  <si>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</si>
  <si>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</si>
  <si>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</si>
  <si>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</si>
  <si>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</si>
  <si>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</si>
  <si>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</si>
  <si>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</si>
  <si>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</si>
  <si>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</si>
  <si>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</si>
  <si>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</si>
  <si>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</si>
  <si>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</si>
  <si>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</si>
  <si>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</si>
  <si>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</si>
  <si>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</si>
  <si>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</si>
  <si>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</si>
  <si>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</si>
  <si>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</si>
  <si>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</si>
  <si>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</si>
  <si>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</si>
  <si>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</si>
  <si>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</si>
  <si>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</si>
  <si>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</si>
  <si>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</si>
  <si>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</si>
  <si>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</si>
  <si>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</si>
  <si>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</si>
  <si>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</si>
  <si>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</si>
  <si>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</si>
  <si>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</si>
  <si>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</si>
  <si>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</si>
  <si>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</si>
  <si>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</si>
  <si>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</si>
  <si>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</si>
  <si>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</si>
  <si>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</si>
  <si>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</si>
  <si>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</si>
  <si>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</si>
  <si>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</si>
  <si>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</si>
  <si>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</si>
  <si>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</si>
  <si>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</si>
  <si>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</si>
  <si>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</si>
  <si>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</si>
  <si>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</si>
  <si>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</si>
  <si>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</si>
  <si>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</si>
  <si>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</si>
  <si>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</si>
  <si>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</si>
  <si>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</si>
  <si>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</si>
  <si>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</si>
  <si>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</si>
  <si>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</si>
  <si>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</si>
  <si>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</si>
  <si>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</si>
  <si>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</si>
  <si>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</si>
  <si>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</si>
  <si>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</si>
  <si>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</si>
  <si>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</si>
  <si>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</si>
  <si>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</si>
  <si>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</si>
  <si>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</si>
  <si>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</si>
  <si>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</si>
  <si>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</si>
  <si>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</si>
  <si>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</si>
  <si>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</si>
  <si>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</si>
  <si>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</si>
  <si>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</si>
  <si>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</si>
  <si>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</si>
  <si>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</si>
  <si>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</si>
  <si>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</si>
  <si>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</si>
  <si>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</si>
  <si>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</si>
  <si>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</si>
  <si>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</si>
  <si>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</si>
  <si>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</si>
  <si>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</si>
  <si>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</si>
  <si>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</si>
  <si>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</si>
  <si>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</si>
  <si>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</si>
  <si>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</si>
  <si>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</si>
  <si>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</si>
  <si>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</si>
  <si>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</si>
  <si>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</si>
  <si>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</si>
  <si>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</si>
  <si>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</si>
  <si>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</si>
  <si>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</si>
  <si>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</si>
  <si>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</si>
  <si>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</si>
  <si>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</si>
  <si>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</si>
  <si>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</si>
  <si>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</si>
  <si>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</si>
  <si>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</si>
  <si>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</si>
  <si>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</si>
  <si>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</si>
  <si>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</si>
  <si>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</si>
  <si>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</si>
  <si>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</si>
  <si>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</si>
  <si>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</si>
  <si>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</si>
  <si>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</si>
  <si>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</si>
  <si>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</si>
  <si>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</si>
  <si>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</si>
  <si>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</si>
  <si>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</si>
  <si>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</si>
  <si>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</si>
  <si>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</si>
  <si>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</si>
  <si>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</si>
  <si>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</si>
  <si>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</si>
  <si>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</si>
  <si>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</si>
  <si>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</si>
  <si>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</si>
  <si>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</si>
  <si>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</si>
  <si>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</si>
  <si>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</si>
  <si>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</si>
  <si>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</si>
  <si>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</si>
  <si>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</si>
  <si>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</si>
  <si>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</si>
  <si>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</si>
  <si>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</si>
  <si>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</si>
  <si>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</si>
  <si>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</si>
  <si>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</si>
  <si>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</si>
  <si>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</si>
  <si>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</si>
  <si>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</si>
  <si>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</si>
  <si>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</si>
  <si>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</si>
  <si>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</si>
  <si>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</si>
  <si>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</si>
  <si>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</si>
  <si>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</si>
  <si>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</si>
  <si>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</si>
  <si>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</si>
  <si>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</si>
  <si>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</si>
  <si>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</si>
  <si>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</si>
  <si>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</si>
  <si>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</si>
  <si>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</si>
  <si>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</si>
  <si>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</si>
  <si>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</si>
  <si>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</si>
  <si>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</si>
  <si>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</si>
  <si>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</si>
  <si>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</si>
  <si>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</si>
  <si>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</si>
  <si>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</si>
  <si>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</si>
  <si>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</si>
  <si>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</si>
  <si>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</si>
  <si>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</si>
  <si>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</si>
  <si>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</si>
  <si>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</si>
  <si>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</si>
  <si>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</si>
  <si>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</si>
  <si>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</si>
  <si>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</si>
  <si>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</si>
  <si>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</si>
  <si>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</si>
  <si>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</si>
  <si>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</si>
  <si>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</si>
  <si>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</si>
  <si>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</si>
  <si>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</si>
  <si>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</si>
  <si>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</si>
  <si>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</si>
  <si>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</si>
  <si>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</si>
  <si>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</si>
  <si>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</si>
  <si>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</si>
  <si>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</si>
  <si>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</si>
  <si>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</si>
  <si>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</si>
  <si>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</si>
  <si>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</si>
  <si>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</si>
  <si>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</si>
  <si>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</si>
  <si>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</si>
  <si>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</si>
  <si>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</si>
  <si>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</si>
  <si>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</si>
  <si>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</si>
  <si>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</si>
  <si>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</si>
  <si>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</si>
  <si>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</si>
  <si>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</si>
  <si>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</si>
  <si>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</si>
  <si>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</si>
  <si>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</si>
  <si>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</si>
  <si>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</si>
  <si>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</si>
  <si>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</si>
  <si>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</si>
  <si>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</si>
  <si>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</si>
  <si>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</si>
  <si>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</si>
  <si>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</si>
  <si>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</si>
  <si>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</si>
  <si>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</si>
  <si>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</si>
  <si>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</si>
  <si>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</si>
  <si>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</si>
  <si>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</si>
  <si>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</si>
  <si>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</si>
  <si>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</si>
  <si>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</si>
  <si>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</si>
  <si>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</si>
  <si>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</si>
  <si>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</si>
  <si>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</si>
  <si>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</si>
  <si>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</si>
  <si>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</si>
  <si>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</si>
  <si>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</si>
  <si>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</si>
  <si>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</si>
  <si>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</si>
  <si>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</si>
  <si>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</si>
  <si>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</si>
  <si>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</si>
  <si>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</si>
  <si>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</si>
  <si>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</si>
  <si>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</si>
  <si>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</si>
  <si>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</si>
  <si>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</si>
  <si>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</si>
  <si>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</si>
  <si>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</si>
  <si>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</si>
  <si>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</si>
  <si>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</si>
  <si>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</si>
  <si>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</si>
  <si>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</si>
  <si>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</si>
  <si>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</si>
  <si>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</si>
  <si>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</si>
  <si>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</si>
  <si>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</si>
  <si>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</si>
  <si>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</si>
  <si>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</si>
  <si>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</si>
  <si>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</si>
  <si>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</si>
  <si>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</si>
  <si>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</si>
  <si>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</si>
  <si>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</si>
  <si>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</si>
  <si>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</si>
  <si>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</si>
  <si>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</si>
  <si>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</si>
  <si>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</si>
  <si>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</si>
  <si>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</si>
  <si>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</si>
  <si>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</si>
  <si>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</si>
  <si>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</si>
  <si>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</si>
  <si>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</si>
  <si>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</si>
  <si>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</si>
  <si>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</si>
  <si>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</si>
  <si>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</si>
  <si>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</si>
  <si>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</si>
  <si>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</si>
  <si>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</si>
  <si>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</si>
  <si>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</si>
  <si>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</si>
  <si>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</si>
  <si>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</si>
  <si>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</si>
  <si>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</si>
  <si>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</si>
  <si>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</si>
  <si>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</si>
  <si>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</si>
  <si>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</si>
  <si>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</si>
  <si>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</si>
  <si>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</si>
  <si>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</si>
  <si>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</si>
  <si>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</si>
  <si>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</si>
  <si>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</si>
  <si>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</si>
  <si>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</si>
  <si>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</si>
  <si>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</si>
  <si>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</si>
  <si>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</si>
  <si>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</si>
  <si>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</si>
  <si>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</si>
  <si>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</si>
  <si>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</si>
  <si>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</si>
  <si>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</si>
  <si>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</si>
  <si>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</si>
  <si>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</si>
  <si>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</si>
  <si>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</si>
  <si>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</si>
  <si>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</si>
  <si>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</si>
  <si>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</si>
  <si>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</si>
  <si>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</si>
  <si>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</si>
  <si>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</si>
  <si>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</si>
  <si>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</si>
  <si>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</si>
  <si>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</si>
  <si>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</si>
  <si>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</si>
  <si>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</si>
  <si>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</si>
  <si>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</si>
  <si>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</si>
  <si>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</si>
  <si>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</si>
  <si>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</si>
  <si>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</si>
  <si>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</si>
  <si>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</si>
  <si>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</si>
  <si>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</si>
  <si>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</si>
  <si>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</si>
  <si>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</si>
  <si>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</si>
  <si>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</si>
  <si>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</si>
  <si>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</si>
  <si>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</si>
  <si>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</si>
  <si>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</si>
  <si>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</si>
  <si>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</si>
  <si>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</si>
  <si>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</si>
  <si>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</si>
  <si>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</si>
  <si>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</si>
  <si>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</si>
  <si>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</si>
  <si>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</si>
  <si>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</si>
  <si>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</si>
  <si>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</si>
  <si>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</si>
  <si>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</si>
  <si>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</si>
  <si>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</si>
  <si>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</si>
  <si>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</si>
  <si>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</si>
  <si>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</si>
  <si>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</si>
  <si>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</si>
  <si>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</si>
  <si>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</si>
  <si>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</si>
  <si>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</si>
  <si>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</si>
  <si>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</si>
  <si>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</si>
  <si>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</si>
  <si>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</si>
  <si>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</si>
  <si>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</si>
  <si>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</si>
  <si>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</si>
  <si>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</si>
  <si>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</si>
  <si>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</si>
  <si>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</si>
  <si>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</si>
  <si>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</si>
  <si>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</si>
  <si>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</si>
  <si>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</si>
  <si>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</si>
  <si>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</si>
  <si>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</si>
  <si>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</si>
  <si>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</si>
  <si>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</si>
  <si>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</si>
  <si>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</si>
  <si>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</si>
  <si>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</si>
  <si>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</si>
  <si>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</si>
  <si>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</si>
  <si>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</si>
  <si>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</si>
  <si>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</si>
  <si>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</si>
  <si>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</si>
  <si>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</si>
  <si>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</si>
  <si>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</si>
  <si>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</si>
  <si>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</si>
  <si>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</si>
  <si>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</si>
  <si>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</si>
  <si>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</si>
  <si>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</si>
  <si>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</si>
  <si>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</si>
  <si>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</si>
  <si>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</si>
  <si>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</si>
  <si>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</si>
  <si>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</si>
  <si>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</si>
  <si>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</si>
  <si>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</si>
  <si>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</si>
  <si>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</si>
  <si>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</si>
  <si>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</si>
  <si>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</si>
  <si>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</si>
  <si>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</si>
  <si>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</si>
  <si>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</si>
  <si>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</si>
  <si>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</si>
  <si>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</si>
  <si>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</si>
  <si>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</si>
  <si>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</si>
  <si>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</si>
  <si>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</si>
  <si>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</si>
  <si>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</si>
  <si>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</si>
  <si>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</si>
  <si>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</si>
  <si>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</si>
  <si>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</si>
  <si>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</si>
  <si>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</si>
  <si>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</si>
  <si>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</si>
  <si>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</si>
  <si>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</si>
  <si>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</si>
  <si>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</si>
  <si>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</si>
  <si>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</si>
  <si>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</si>
  <si>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</si>
  <si>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</si>
  <si>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</si>
  <si>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</si>
  <si>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</si>
  <si>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</si>
  <si>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</si>
  <si>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</si>
  <si>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</si>
  <si>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</si>
  <si>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</si>
  <si>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</si>
  <si>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</si>
  <si>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</si>
  <si>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</si>
  <si>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</si>
  <si>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</si>
  <si>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</si>
  <si>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</si>
  <si>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</si>
  <si>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</si>
  <si>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</si>
  <si>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</si>
  <si>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</si>
  <si>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</si>
  <si>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</si>
  <si>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</si>
  <si>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</si>
  <si>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</si>
  <si>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</si>
  <si>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</si>
  <si>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</si>
  <si>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</si>
  <si>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</si>
  <si>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</si>
  <si>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</si>
  <si>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</si>
  <si>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</si>
  <si>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</si>
  <si>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</si>
  <si>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</si>
  <si>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</si>
  <si>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</si>
  <si>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</si>
  <si>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</si>
  <si>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</si>
  <si>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</si>
  <si>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</si>
  <si>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</si>
  <si>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</si>
  <si>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</si>
  <si>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</si>
  <si>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</si>
  <si>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</si>
  <si>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</si>
  <si>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</si>
  <si>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</si>
  <si>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</si>
  <si>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</si>
  <si>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</si>
  <si>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</si>
  <si>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</si>
  <si>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</si>
  <si>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</si>
  <si>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</si>
  <si>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</si>
  <si>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</si>
  <si>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</si>
  <si>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</si>
  <si>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</si>
  <si>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</si>
  <si>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</si>
  <si>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</si>
  <si>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</si>
  <si>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</si>
  <si>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</si>
  <si>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</si>
  <si>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</si>
  <si>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</si>
  <si>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</si>
  <si>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</si>
  <si>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</si>
  <si>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</si>
  <si>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</si>
  <si>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</si>
  <si>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</si>
  <si>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</si>
  <si>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</si>
  <si>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</si>
  <si>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</si>
  <si>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</si>
  <si>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</si>
  <si>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</si>
  <si>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</si>
  <si>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</si>
  <si>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</si>
  <si>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</si>
  <si>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</si>
  <si>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</si>
  <si>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</si>
  <si>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</si>
  <si>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</si>
  <si>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</si>
  <si>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</si>
  <si>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</si>
  <si>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</si>
  <si>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</si>
  <si>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</si>
  <si>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</si>
  <si>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</si>
  <si>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</si>
  <si>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</si>
  <si>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</si>
  <si>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</si>
  <si>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</si>
  <si>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</si>
  <si>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</si>
  <si>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</si>
  <si>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</si>
  <si>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</si>
  <si>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</si>
  <si>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</si>
  <si>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</si>
  <si>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</si>
  <si>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</si>
  <si>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</si>
  <si>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</si>
  <si>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</si>
  <si>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</si>
  <si>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</si>
  <si>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</si>
  <si>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</si>
  <si>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</si>
  <si>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</si>
  <si>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</si>
  <si>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</si>
  <si>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</si>
  <si>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</si>
  <si>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</si>
  <si>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</si>
  <si>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</si>
  <si>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</si>
  <si>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</si>
  <si>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</si>
  <si>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</si>
  <si>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</si>
  <si>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</si>
  <si>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</si>
  <si>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</si>
  <si>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</si>
  <si>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</si>
  <si>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</si>
  <si>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</si>
  <si>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</si>
  <si>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</si>
  <si>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</si>
  <si>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</si>
  <si>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</si>
  <si>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</si>
  <si>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</si>
  <si>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</si>
  <si>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</si>
  <si>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</si>
  <si>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</si>
  <si>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</si>
  <si>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</si>
  <si>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</si>
  <si>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</si>
  <si>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</si>
  <si>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</si>
  <si>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</si>
  <si>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</si>
  <si>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</si>
  <si>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</si>
  <si>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</si>
  <si>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</si>
  <si>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</si>
  <si>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</si>
  <si>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</si>
  <si>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</si>
  <si>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</si>
  <si>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</si>
  <si>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</si>
  <si>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</si>
  <si>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</si>
  <si>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</si>
  <si>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</si>
  <si>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</si>
  <si>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</si>
  <si>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</si>
  <si>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</si>
  <si>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</si>
  <si>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</si>
  <si>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</si>
  <si>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</si>
  <si>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</si>
  <si>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</si>
  <si>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</si>
  <si>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</si>
  <si>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</si>
  <si>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</si>
  <si>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</si>
  <si>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</si>
  <si>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</si>
  <si>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</si>
  <si>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</si>
  <si>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</si>
  <si>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</si>
  <si>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</si>
  <si>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</si>
  <si>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</si>
  <si>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</si>
  <si>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</si>
  <si>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</si>
  <si>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</si>
  <si>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</si>
  <si>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</si>
  <si>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</si>
  <si>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</si>
  <si>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</si>
  <si>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</si>
  <si>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</si>
  <si>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</si>
  <si>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</si>
  <si>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</si>
  <si>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</si>
  <si>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</si>
  <si>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</si>
  <si>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</si>
  <si>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</si>
  <si>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</si>
  <si>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</si>
  <si>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</si>
  <si>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</si>
  <si>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</si>
  <si>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</si>
  <si>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</si>
  <si>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</si>
  <si>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</si>
  <si>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</si>
  <si>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</si>
  <si>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</si>
  <si>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</si>
  <si>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</si>
  <si>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</si>
  <si>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</si>
  <si>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</si>
  <si>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</si>
  <si>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</si>
  <si>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</si>
  <si>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</si>
  <si>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</si>
  <si>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</si>
  <si>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</si>
  <si>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</si>
  <si>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</si>
  <si>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</si>
  <si>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</si>
  <si>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</si>
  <si>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</si>
  <si>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</si>
  <si>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</si>
  <si>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</si>
  <si>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</si>
  <si>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</si>
  <si>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</si>
  <si>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</si>
  <si>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</si>
  <si>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</si>
  <si>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</si>
  <si>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</si>
  <si>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</si>
  <si>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</si>
  <si>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</si>
  <si>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</si>
  <si>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</si>
  <si>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</si>
  <si>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</si>
  <si>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</si>
  <si>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</si>
  <si>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</si>
  <si>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</si>
  <si>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</si>
  <si>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</si>
  <si>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</si>
  <si>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</si>
  <si>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</si>
  <si>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</si>
  <si>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</si>
  <si>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</si>
  <si>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</si>
  <si>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</si>
  <si>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</si>
  <si>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</si>
  <si>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</si>
  <si>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</si>
  <si>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</si>
  <si>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</si>
  <si>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</si>
  <si>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</si>
  <si>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</si>
  <si>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</si>
  <si>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</si>
  <si>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</si>
  <si>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</si>
  <si>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</si>
  <si>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</si>
  <si>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</si>
  <si>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</si>
  <si>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</si>
  <si>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</si>
  <si>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</si>
  <si>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</si>
  <si>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</si>
  <si>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</si>
  <si>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</si>
  <si>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</si>
  <si>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</si>
  <si>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</si>
  <si>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</si>
  <si>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</si>
  <si>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</si>
  <si>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</si>
  <si>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</si>
  <si>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</si>
  <si>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</si>
  <si>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</si>
  <si>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</si>
  <si>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</si>
  <si>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</si>
  <si>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</si>
  <si>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</si>
  <si>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</si>
  <si>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</si>
  <si>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</si>
  <si>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</si>
  <si>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</si>
  <si>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</si>
  <si>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</si>
  <si>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</si>
  <si>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</si>
  <si>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</si>
  <si>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</si>
  <si>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</si>
  <si>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</si>
  <si>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</si>
  <si>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</si>
  <si>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</si>
  <si>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</si>
  <si>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</si>
  <si>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</si>
  <si>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</si>
  <si>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</si>
  <si>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</si>
  <si>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</si>
  <si>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</si>
  <si>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</si>
  <si>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</si>
  <si>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</si>
  <si>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</si>
  <si>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</si>
  <si>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</si>
  <si>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</si>
  <si>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</si>
  <si>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</si>
  <si>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</si>
  <si>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</si>
  <si>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</si>
  <si>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</si>
  <si>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</si>
  <si>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</si>
  <si>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</si>
  <si>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</si>
  <si>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</si>
  <si>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</si>
  <si>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</si>
  <si>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</si>
  <si>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</si>
  <si>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</si>
  <si>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</si>
  <si>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</si>
  <si>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</si>
  <si>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</si>
  <si>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</si>
  <si>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</si>
  <si>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</si>
  <si>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</si>
  <si>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</si>
  <si>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</si>
  <si>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</si>
  <si>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</si>
  <si>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</si>
  <si>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</si>
  <si>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</si>
  <si>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</si>
  <si>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</si>
  <si>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</si>
  <si>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</si>
  <si>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</si>
  <si>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</si>
  <si>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</si>
  <si>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</si>
  <si>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</si>
  <si>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</si>
  <si>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</si>
  <si>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</si>
  <si>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</si>
  <si>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</si>
  <si>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</si>
  <si>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</si>
  <si>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</si>
  <si>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</si>
  <si>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</si>
  <si>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</si>
  <si>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</si>
  <si>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</si>
  <si>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</si>
  <si>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</si>
  <si>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</si>
  <si>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</si>
  <si>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</si>
  <si>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</si>
  <si>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</si>
  <si>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</si>
  <si>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</si>
  <si>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</si>
  <si>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</si>
  <si>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</si>
  <si>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</si>
  <si>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</si>
  <si>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</si>
  <si>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</si>
  <si>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</si>
  <si>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</si>
  <si>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</si>
  <si>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</si>
  <si>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</si>
  <si>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</si>
  <si>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</si>
  <si>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</si>
  <si>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</si>
  <si>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</si>
  <si>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</si>
  <si>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</si>
  <si>
    <t>Krauskopf</t>
  </si>
  <si>
    <t>L</t>
  </si>
  <si>
    <t>Greine (2)</t>
  </si>
  <si>
    <t>manuell Soll=0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</si>
</sst>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(* #,##0.00_);_(* \(#,##0.00\);_(* &quot;-&quot;??_);_(@_)"/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43" fontId="5" fillId="0" borderId="0" applyFont="0" applyFill="0" applyBorder="0" applyAlignment="0" applyProtection="0"/>
    <xf numFmtId="0" fontId="68" fillId="63" borderId="0" applyBorder="0" applyProtection="0"/>
  </cellStyleXfs>
  <cellXfs count="83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2" fontId="17" fillId="0" borderId="1" xfId="0" applyNumberFormat="1" applyFon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201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>
          <bgColor theme="4" tint="0.79998168889431442"/>
        </patternFill>
      </fill>
    </dxf>
    <dxf>
      <font>
        <strike val="0"/>
        <color theme="0"/>
      </font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200"/>
      <tableStyleElement type="firstRowStripe" dxfId="199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84259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2S4" u="1"/>
        <s v="JM21" u="1"/>
        <s v="FHPO1" u="1"/>
        <s v="AIFA,AIFE" u="1"/>
        <s v="FSU1, FSU2, FSU3" u="1"/>
        <s v="FSO3" u="1"/>
        <s v="FHPM2" u="1"/>
        <s v="NPM, NVM2" u="1"/>
        <s v="FSO2" u="1"/>
        <s v="NVU2, NPU" u="1"/>
        <s v="MBM2" u="1"/>
        <s v="FSO1, FSO2" u="1"/>
        <s v="FHPM1" u="1"/>
        <s v="MBO2" u="1"/>
        <s v="FHPU2" u="1"/>
        <s v="BF2E,BF2M" u="1"/>
        <s v="BT11,ET11" u="1"/>
        <s v="12T1" u="1"/>
        <s v="BE12" u="1"/>
        <s v="FSO1, FSO2, FSO3" u="1"/>
        <s v="11S5" u="1"/>
        <s v="12S1,12S2,12S3,12S4" u="1"/>
        <s v="NVM2, NPM" u="1"/>
        <s v="BE11" u="1"/>
        <s v="FSU1" u="1"/>
        <s v="FHPU1" u="1"/>
        <s v="BO2" u="1"/>
        <s v="BF1B, BF1H" u="1"/>
        <s v="NPU, NVU2" u="1"/>
        <s v="11T1" u="1"/>
        <s v="FR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WAS" u="1"/>
        <s v="LFS4s" u="1"/>
        <s v="LFS2" u="1"/>
        <s v="LF3" u="1"/>
        <s v="ERS?" u="1"/>
        <s v="LF4" u="1"/>
        <s v="ERN" u="1"/>
        <s v="LF5" u="1"/>
        <s v="LF6" u="1"/>
        <s v="LFS1" u="1"/>
        <s v="VA" u="1"/>
        <s v="LFS4k" u="1"/>
        <s v="LF4m" u="1"/>
        <s v="?" u="1"/>
        <s v="LFS6" u="1"/>
        <s v="LF4k" u="1"/>
        <s v="SPKI" u="1"/>
        <s v="techn.MA" u="1"/>
        <s v="VB" u="1"/>
        <s v="LFS5" u="1"/>
        <s v="LFS4" u="1"/>
        <s v="DM" u="1"/>
        <s v="LF4s" u="1"/>
        <s v="BEI" u="1"/>
        <s v="LFS4m" u="1"/>
        <s v="PKG/WBL" u="1"/>
        <s v="LFS3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958336" createdVersion="5" refreshedVersion="7" minRefreshableVersion="3" recordCount="1556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8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N2"/>
        <s v="NN1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9652775" createdVersion="5" refreshedVersion="7" minRefreshableVersion="3" recordCount="1557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115737" createdVersion="5" refreshedVersion="7" minRefreshableVersion="3" recordCount="1557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347222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Sozialpädagogik"/>
    <x v="0"/>
    <s v="NN2"/>
    <m/>
    <n v="0"/>
    <m/>
  </r>
  <r>
    <m/>
    <m/>
    <m/>
    <x v="0"/>
    <s v="Psychologie"/>
    <x v="0"/>
    <s v="NN2"/>
    <m/>
    <n v="0"/>
    <m/>
  </r>
  <r>
    <m/>
    <m/>
    <m/>
    <x v="0"/>
    <s v="Bautechnik"/>
    <x v="0"/>
    <s v="NN1"/>
    <m/>
    <n v="0"/>
    <m/>
  </r>
  <r>
    <m/>
    <m/>
    <m/>
    <x v="0"/>
    <s v="Mathematik"/>
    <x v="0"/>
    <s v="NN1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6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Metalltechnik"/>
    <m/>
    <x v="53"/>
    <m/>
    <n v="0"/>
    <m/>
  </r>
  <r>
    <m/>
    <m/>
    <x v="0"/>
    <m/>
    <s v="Mathematik"/>
    <m/>
    <x v="53"/>
    <m/>
    <n v="0"/>
    <m/>
  </r>
  <r>
    <m/>
    <m/>
    <x v="0"/>
    <m/>
    <s v="Sport"/>
    <m/>
    <x v="53"/>
    <m/>
    <n v="0"/>
    <m/>
  </r>
  <r>
    <m/>
    <m/>
    <x v="0"/>
    <m/>
    <s v="Praxis Elektrotechnik"/>
    <m/>
    <x v="54"/>
    <m/>
    <n v="0"/>
    <m/>
  </r>
  <r>
    <m/>
    <m/>
    <x v="0"/>
    <m/>
    <s v="Metalltechnik"/>
    <m/>
    <x v="55"/>
    <m/>
    <n v="0"/>
    <m/>
  </r>
  <r>
    <m/>
    <m/>
    <x v="0"/>
    <m/>
    <s v="Verfahrenstechnik"/>
    <m/>
    <x v="55"/>
    <m/>
    <n v="0"/>
    <m/>
  </r>
  <r>
    <m/>
    <m/>
    <x v="0"/>
    <m/>
    <s v="Praxis Hauswirtschaft"/>
    <m/>
    <x v="56"/>
    <m/>
    <n v="0"/>
    <m/>
  </r>
  <r>
    <m/>
    <m/>
    <x v="0"/>
    <m/>
    <s v="Ernährungswissenschaft"/>
    <m/>
    <x v="57"/>
    <m/>
    <n v="0"/>
    <m/>
  </r>
  <r>
    <m/>
    <m/>
    <x v="0"/>
    <m/>
    <s v="Chemie"/>
    <m/>
    <x v="57"/>
    <m/>
    <n v="0"/>
    <m/>
  </r>
  <r>
    <m/>
    <m/>
    <x v="0"/>
    <m/>
    <s v="Praxis Gestaltung"/>
    <m/>
    <x v="58"/>
    <m/>
    <n v="0"/>
    <m/>
  </r>
  <r>
    <m/>
    <m/>
    <x v="0"/>
    <m/>
    <s v="Kath. Religion"/>
    <m/>
    <x v="59"/>
    <m/>
    <n v="0"/>
    <m/>
  </r>
  <r>
    <m/>
    <m/>
    <x v="0"/>
    <m/>
    <s v="Politik"/>
    <m/>
    <x v="59"/>
    <m/>
    <n v="0"/>
    <m/>
  </r>
  <r>
    <m/>
    <m/>
    <x v="0"/>
    <m/>
    <s v="Mathematik"/>
    <m/>
    <x v="59"/>
    <m/>
    <n v="0"/>
    <m/>
  </r>
  <r>
    <m/>
    <m/>
    <x v="0"/>
    <m/>
    <s v="Ernährungswissenschaften"/>
    <m/>
    <x v="60"/>
    <m/>
    <n v="0"/>
    <m/>
  </r>
  <r>
    <m/>
    <m/>
    <x v="0"/>
    <m/>
    <s v="Politik"/>
    <m/>
    <x v="60"/>
    <m/>
    <n v="0"/>
    <m/>
  </r>
  <r>
    <m/>
    <m/>
    <x v="0"/>
    <m/>
    <s v="Sport"/>
    <m/>
    <x v="61"/>
    <m/>
    <n v="0"/>
    <m/>
  </r>
  <r>
    <m/>
    <m/>
    <x v="0"/>
    <m/>
    <s v="Sonderpädagogik"/>
    <m/>
    <x v="61"/>
    <m/>
    <n v="0"/>
    <m/>
  </r>
  <r>
    <m/>
    <m/>
    <x v="0"/>
    <m/>
    <s v="Musik"/>
    <m/>
    <x v="62"/>
    <m/>
    <n v="0"/>
    <m/>
  </r>
  <r>
    <m/>
    <m/>
    <x v="0"/>
    <m/>
    <s v="Deutsch"/>
    <m/>
    <x v="63"/>
    <m/>
    <n v="0"/>
    <m/>
  </r>
  <r>
    <m/>
    <m/>
    <x v="0"/>
    <m/>
    <s v="Religion"/>
    <m/>
    <x v="63"/>
    <m/>
    <n v="0"/>
    <m/>
  </r>
  <r>
    <m/>
    <m/>
    <x v="0"/>
    <m/>
    <s v="Bautechnik"/>
    <m/>
    <x v="64"/>
    <m/>
    <n v="0"/>
    <m/>
  </r>
  <r>
    <m/>
    <m/>
    <x v="0"/>
    <m/>
    <s v="Holztechnik"/>
    <m/>
    <x v="64"/>
    <m/>
    <n v="0"/>
    <m/>
  </r>
  <r>
    <m/>
    <m/>
    <x v="0"/>
    <m/>
    <s v="Englisch"/>
    <m/>
    <x v="64"/>
    <m/>
    <n v="0"/>
    <m/>
  </r>
  <r>
    <m/>
    <m/>
    <x v="0"/>
    <m/>
    <s v="Wirtschaftswissenschaften"/>
    <m/>
    <x v="65"/>
    <m/>
    <n v="0"/>
    <m/>
  </r>
  <r>
    <m/>
    <m/>
    <x v="0"/>
    <m/>
    <s v="Politik"/>
    <m/>
    <x v="65"/>
    <m/>
    <n v="0"/>
    <m/>
  </r>
  <r>
    <m/>
    <m/>
    <x v="0"/>
    <m/>
    <s v="Pädagogik"/>
    <m/>
    <x v="66"/>
    <m/>
    <n v="0"/>
    <m/>
  </r>
  <r>
    <m/>
    <m/>
    <x v="0"/>
    <m/>
    <s v="Sport"/>
    <m/>
    <x v="66"/>
    <m/>
    <n v="0"/>
    <m/>
  </r>
  <r>
    <m/>
    <m/>
    <x v="0"/>
    <m/>
    <s v="Biologie"/>
    <m/>
    <x v="67"/>
    <m/>
    <n v="0"/>
    <m/>
  </r>
  <r>
    <m/>
    <m/>
    <x v="0"/>
    <m/>
    <s v="Deutsch"/>
    <m/>
    <x v="67"/>
    <m/>
    <n v="0"/>
    <m/>
  </r>
  <r>
    <m/>
    <m/>
    <x v="0"/>
    <m/>
    <s v="Deutsch"/>
    <m/>
    <x v="68"/>
    <m/>
    <n v="0"/>
    <m/>
  </r>
  <r>
    <m/>
    <m/>
    <x v="0"/>
    <m/>
    <s v="Religion"/>
    <m/>
    <x v="68"/>
    <m/>
    <n v="0"/>
    <m/>
  </r>
  <r>
    <m/>
    <m/>
    <x v="0"/>
    <m/>
    <s v="Bautechnik"/>
    <m/>
    <x v="69"/>
    <m/>
    <n v="0"/>
    <m/>
  </r>
  <r>
    <m/>
    <m/>
    <x v="0"/>
    <m/>
    <s v="Politik"/>
    <m/>
    <x v="69"/>
    <m/>
    <n v="0"/>
    <m/>
  </r>
  <r>
    <m/>
    <m/>
    <x v="0"/>
    <m/>
    <s v="Bautechnik"/>
    <m/>
    <x v="70"/>
    <m/>
    <n v="0"/>
    <m/>
  </r>
  <r>
    <m/>
    <m/>
    <x v="0"/>
    <m/>
    <s v="Holztechnik"/>
    <m/>
    <x v="70"/>
    <m/>
    <n v="0"/>
    <m/>
  </r>
  <r>
    <m/>
    <m/>
    <x v="0"/>
    <m/>
    <s v="Elektrotechnik"/>
    <m/>
    <x v="71"/>
    <m/>
    <n v="0"/>
    <m/>
  </r>
  <r>
    <m/>
    <m/>
    <x v="0"/>
    <m/>
    <s v="Mathematik"/>
    <m/>
    <x v="71"/>
    <m/>
    <n v="0"/>
    <m/>
  </r>
  <r>
    <m/>
    <m/>
    <x v="0"/>
    <m/>
    <s v="Bautechnik"/>
    <m/>
    <x v="72"/>
    <m/>
    <n v="0"/>
    <m/>
  </r>
  <r>
    <m/>
    <m/>
    <x v="0"/>
    <m/>
    <s v="Holztechnik"/>
    <m/>
    <x v="72"/>
    <m/>
    <n v="0"/>
    <m/>
  </r>
  <r>
    <m/>
    <m/>
    <x v="0"/>
    <m/>
    <s v="Kunst"/>
    <m/>
    <x v="73"/>
    <m/>
    <n v="0"/>
    <m/>
  </r>
  <r>
    <m/>
    <m/>
    <x v="0"/>
    <m/>
    <s v="Deutsch"/>
    <m/>
    <x v="73"/>
    <m/>
    <n v="0"/>
    <m/>
  </r>
  <r>
    <m/>
    <m/>
    <x v="0"/>
    <m/>
    <s v="Textiltechnik"/>
    <m/>
    <x v="74"/>
    <m/>
    <n v="0"/>
    <m/>
  </r>
  <r>
    <m/>
    <m/>
    <x v="0"/>
    <m/>
    <s v="Englisch"/>
    <m/>
    <x v="74"/>
    <m/>
    <n v="0"/>
    <m/>
  </r>
  <r>
    <m/>
    <m/>
    <x v="0"/>
    <m/>
    <s v="Deutsch"/>
    <m/>
    <x v="75"/>
    <m/>
    <n v="0"/>
    <m/>
  </r>
  <r>
    <m/>
    <m/>
    <x v="0"/>
    <m/>
    <s v="Englisch"/>
    <m/>
    <x v="75"/>
    <m/>
    <n v="0"/>
    <m/>
  </r>
  <r>
    <m/>
    <m/>
    <x v="0"/>
    <m/>
    <s v="Elektrotechnik"/>
    <m/>
    <x v="76"/>
    <m/>
    <n v="0"/>
    <m/>
  </r>
  <r>
    <m/>
    <m/>
    <x v="0"/>
    <m/>
    <s v="Energietechnik"/>
    <m/>
    <x v="76"/>
    <m/>
    <n v="0"/>
    <m/>
  </r>
  <r>
    <m/>
    <m/>
    <x v="0"/>
    <m/>
    <s v="Deutsch"/>
    <m/>
    <x v="77"/>
    <m/>
    <n v="0"/>
    <m/>
  </r>
  <r>
    <m/>
    <m/>
    <x v="0"/>
    <m/>
    <s v="Politik"/>
    <m/>
    <x v="77"/>
    <m/>
    <n v="0"/>
    <m/>
  </r>
  <r>
    <m/>
    <m/>
    <x v="0"/>
    <m/>
    <s v="Ernährungswissenscahften"/>
    <m/>
    <x v="78"/>
    <m/>
    <n v="0"/>
    <m/>
  </r>
  <r>
    <m/>
    <m/>
    <x v="0"/>
    <m/>
    <s v="Hauswirtschaft"/>
    <m/>
    <x v="78"/>
    <m/>
    <n v="0"/>
    <m/>
  </r>
  <r>
    <m/>
    <m/>
    <x v="0"/>
    <m/>
    <s v="Sozialpädagogik"/>
    <m/>
    <x v="79"/>
    <m/>
    <n v="0"/>
    <m/>
  </r>
  <r>
    <m/>
    <m/>
    <x v="0"/>
    <m/>
    <s v="Mathematik"/>
    <m/>
    <x v="79"/>
    <m/>
    <n v="0"/>
    <m/>
  </r>
  <r>
    <m/>
    <m/>
    <x v="0"/>
    <m/>
    <s v="Bautechnik"/>
    <m/>
    <x v="80"/>
    <m/>
    <n v="0"/>
    <m/>
  </r>
  <r>
    <m/>
    <m/>
    <x v="0"/>
    <m/>
    <s v="Holztechnik"/>
    <m/>
    <x v="80"/>
    <m/>
    <n v="0"/>
    <m/>
  </r>
  <r>
    <m/>
    <m/>
    <x v="0"/>
    <m/>
    <s v="Sozialpädagogik"/>
    <m/>
    <x v="81"/>
    <m/>
    <n v="0"/>
    <m/>
  </r>
  <r>
    <m/>
    <m/>
    <x v="0"/>
    <m/>
    <s v="Psychologie"/>
    <m/>
    <x v="81"/>
    <m/>
    <n v="0"/>
    <m/>
  </r>
  <r>
    <m/>
    <m/>
    <x v="0"/>
    <m/>
    <s v="Bautechnik"/>
    <m/>
    <x v="82"/>
    <m/>
    <n v="0"/>
    <m/>
  </r>
  <r>
    <m/>
    <m/>
    <x v="0"/>
    <m/>
    <s v="Mathematik"/>
    <m/>
    <x v="82"/>
    <m/>
    <n v="0"/>
    <m/>
  </r>
  <r>
    <m/>
    <m/>
    <x v="0"/>
    <m/>
    <s v="Deutsch"/>
    <m/>
    <x v="83"/>
    <m/>
    <n v="0"/>
    <m/>
  </r>
  <r>
    <m/>
    <m/>
    <x v="0"/>
    <m/>
    <s v="Englisch"/>
    <m/>
    <x v="83"/>
    <m/>
    <n v="0"/>
    <m/>
  </r>
  <r>
    <m/>
    <m/>
    <x v="0"/>
    <m/>
    <s v="Sozialpädagogik"/>
    <m/>
    <x v="84"/>
    <m/>
    <n v="0"/>
    <m/>
  </r>
  <r>
    <m/>
    <m/>
    <x v="0"/>
    <m/>
    <s v="Elektrotechnik"/>
    <m/>
    <x v="85"/>
    <m/>
    <n v="0"/>
    <m/>
  </r>
  <r>
    <m/>
    <m/>
    <x v="0"/>
    <m/>
    <s v="Automatisierungstechnik"/>
    <m/>
    <x v="85"/>
    <m/>
    <n v="0"/>
    <m/>
  </r>
  <r>
    <m/>
    <m/>
    <x v="0"/>
    <m/>
    <s v="Ernährungswissenschaft"/>
    <m/>
    <x v="86"/>
    <m/>
    <n v="0"/>
    <m/>
  </r>
  <r>
    <m/>
    <m/>
    <x v="0"/>
    <m/>
    <s v="Politik"/>
    <m/>
    <x v="86"/>
    <m/>
    <n v="0"/>
    <m/>
  </r>
  <r>
    <m/>
    <m/>
    <x v="0"/>
    <m/>
    <s v="Deutsch"/>
    <m/>
    <x v="87"/>
    <m/>
    <n v="0"/>
    <m/>
  </r>
  <r>
    <m/>
    <m/>
    <x v="0"/>
    <m/>
    <s v="Geschichte"/>
    <m/>
    <x v="87"/>
    <m/>
    <n v="0"/>
    <m/>
  </r>
  <r>
    <m/>
    <m/>
    <x v="0"/>
    <m/>
    <s v="Englisch"/>
    <m/>
    <x v="88"/>
    <m/>
    <n v="0"/>
    <m/>
  </r>
  <r>
    <m/>
    <m/>
    <x v="0"/>
    <m/>
    <s v="Religion"/>
    <m/>
    <x v="88"/>
    <m/>
    <n v="0"/>
    <m/>
  </r>
  <r>
    <m/>
    <m/>
    <x v="0"/>
    <m/>
    <s v="Praxis Textiltechnik"/>
    <m/>
    <x v="89"/>
    <m/>
    <n v="0"/>
    <m/>
  </r>
  <r>
    <m/>
    <m/>
    <x v="0"/>
    <m/>
    <s v="Biologie"/>
    <m/>
    <x v="90"/>
    <m/>
    <n v="0"/>
    <m/>
  </r>
  <r>
    <m/>
    <m/>
    <x v="0"/>
    <m/>
    <s v="Deutsch"/>
    <m/>
    <x v="90"/>
    <m/>
    <n v="0"/>
    <m/>
  </r>
  <r>
    <m/>
    <m/>
    <x v="0"/>
    <m/>
    <s v="Informatik"/>
    <m/>
    <x v="91"/>
    <m/>
    <n v="0"/>
    <m/>
  </r>
  <r>
    <m/>
    <m/>
    <x v="0"/>
    <m/>
    <s v="Religion"/>
    <m/>
    <x v="91"/>
    <m/>
    <n v="0"/>
    <m/>
  </r>
  <r>
    <m/>
    <m/>
    <x v="0"/>
    <m/>
    <s v="Sport"/>
    <m/>
    <x v="92"/>
    <m/>
    <n v="0"/>
    <m/>
  </r>
  <r>
    <m/>
    <m/>
    <x v="0"/>
    <m/>
    <s v="Sonderpädagogik"/>
    <m/>
    <x v="92"/>
    <m/>
    <n v="0"/>
    <m/>
  </r>
  <r>
    <m/>
    <m/>
    <x v="0"/>
    <m/>
    <s v="Elektrotechnik"/>
    <m/>
    <x v="93"/>
    <m/>
    <n v="0"/>
    <m/>
  </r>
  <r>
    <m/>
    <m/>
    <x v="0"/>
    <m/>
    <s v="Mathematik"/>
    <m/>
    <x v="93"/>
    <m/>
    <n v="0"/>
    <m/>
  </r>
  <r>
    <m/>
    <m/>
    <x v="0"/>
    <m/>
    <s v="Gestaltungstechnik"/>
    <m/>
    <x v="94"/>
    <m/>
    <n v="0"/>
    <m/>
  </r>
  <r>
    <m/>
    <m/>
    <x v="0"/>
    <m/>
    <s v="Sport"/>
    <m/>
    <x v="94"/>
    <m/>
    <n v="0"/>
    <m/>
  </r>
  <r>
    <m/>
    <m/>
    <x v="0"/>
    <m/>
    <s v="Sozialpädagogik"/>
    <m/>
    <x v="95"/>
    <m/>
    <n v="0"/>
    <m/>
  </r>
  <r>
    <m/>
    <m/>
    <x v="0"/>
    <m/>
    <s v="Psychologie"/>
    <m/>
    <x v="95"/>
    <m/>
    <n v="0"/>
    <m/>
  </r>
  <r>
    <m/>
    <m/>
    <x v="0"/>
    <m/>
    <s v="Pflege/Gesundheit"/>
    <m/>
    <x v="96"/>
    <m/>
    <n v="0"/>
    <m/>
  </r>
  <r>
    <m/>
    <m/>
    <x v="0"/>
    <m/>
    <s v="Biotechnik/Körperpflege"/>
    <m/>
    <x v="97"/>
    <m/>
    <n v="0"/>
    <m/>
  </r>
  <r>
    <m/>
    <m/>
    <x v="0"/>
    <m/>
    <s v="Politik"/>
    <m/>
    <x v="97"/>
    <m/>
    <n v="0"/>
    <m/>
  </r>
  <r>
    <m/>
    <m/>
    <x v="0"/>
    <m/>
    <s v="Sozialpädagogik"/>
    <m/>
    <x v="98"/>
    <m/>
    <n v="0"/>
    <m/>
  </r>
  <r>
    <m/>
    <m/>
    <x v="0"/>
    <m/>
    <s v="Psychologie"/>
    <m/>
    <x v="98"/>
    <m/>
    <n v="0"/>
    <m/>
  </r>
  <r>
    <m/>
    <m/>
    <x v="0"/>
    <m/>
    <s v="Bautechnik"/>
    <m/>
    <x v="99"/>
    <m/>
    <n v="0"/>
    <m/>
  </r>
  <r>
    <m/>
    <m/>
    <x v="0"/>
    <m/>
    <s v="Holztechnik"/>
    <m/>
    <x v="99"/>
    <m/>
    <n v="0"/>
    <m/>
  </r>
  <r>
    <m/>
    <m/>
    <x v="0"/>
    <m/>
    <s v="Biologie"/>
    <m/>
    <x v="100"/>
    <m/>
    <n v="0"/>
    <m/>
  </r>
  <r>
    <m/>
    <m/>
    <x v="0"/>
    <m/>
    <s v="Sonderpädagogik"/>
    <m/>
    <x v="100"/>
    <m/>
    <n v="0"/>
    <m/>
  </r>
  <r>
    <m/>
    <m/>
    <x v="0"/>
    <m/>
    <s v="Gesundheit"/>
    <m/>
    <x v="100"/>
    <m/>
    <n v="0"/>
    <m/>
  </r>
  <r>
    <m/>
    <m/>
    <x v="0"/>
    <m/>
    <s v="Wirtschaftswissenschaften"/>
    <m/>
    <x v="101"/>
    <m/>
    <n v="0"/>
    <m/>
  </r>
  <r>
    <m/>
    <m/>
    <x v="0"/>
    <m/>
    <s v="Politik"/>
    <m/>
    <x v="101"/>
    <m/>
    <n v="0"/>
    <m/>
  </r>
  <r>
    <m/>
    <m/>
    <x v="0"/>
    <m/>
    <s v="Praxis Metalltechnik"/>
    <m/>
    <x v="102"/>
    <m/>
    <n v="0"/>
    <m/>
  </r>
  <r>
    <m/>
    <m/>
    <x v="0"/>
    <m/>
    <s v="Sozialwissenschaften"/>
    <m/>
    <x v="103"/>
    <m/>
    <n v="0"/>
    <m/>
  </r>
  <r>
    <m/>
    <m/>
    <x v="0"/>
    <m/>
    <s v="Deutsch"/>
    <m/>
    <x v="103"/>
    <m/>
    <n v="0"/>
    <m/>
  </r>
  <r>
    <m/>
    <m/>
    <x v="0"/>
    <m/>
    <s v="Deutsch"/>
    <m/>
    <x v="104"/>
    <m/>
    <n v="0"/>
    <m/>
  </r>
  <r>
    <m/>
    <m/>
    <x v="0"/>
    <m/>
    <s v="Englisch"/>
    <m/>
    <x v="104"/>
    <m/>
    <n v="0"/>
    <m/>
  </r>
  <r>
    <m/>
    <m/>
    <x v="0"/>
    <m/>
    <s v="Französisch"/>
    <m/>
    <x v="104"/>
    <m/>
    <n v="0"/>
    <m/>
  </r>
  <r>
    <m/>
    <m/>
    <x v="0"/>
    <m/>
    <s v="Sozialpädagogik"/>
    <m/>
    <x v="104"/>
    <m/>
    <n v="0"/>
    <m/>
  </r>
  <r>
    <m/>
    <m/>
    <x v="0"/>
    <m/>
    <s v="Deutsch"/>
    <m/>
    <x v="105"/>
    <m/>
    <n v="0"/>
    <m/>
  </r>
  <r>
    <m/>
    <m/>
    <x v="0"/>
    <m/>
    <s v="Religion"/>
    <m/>
    <x v="105"/>
    <m/>
    <n v="0"/>
    <m/>
  </r>
  <r>
    <m/>
    <m/>
    <x v="0"/>
    <m/>
    <s v="Metalltechnik"/>
    <m/>
    <x v="106"/>
    <m/>
    <n v="0"/>
    <m/>
  </r>
  <r>
    <m/>
    <m/>
    <x v="0"/>
    <m/>
    <s v="Sonderpädagogik"/>
    <m/>
    <x v="106"/>
    <m/>
    <n v="0"/>
    <m/>
  </r>
  <r>
    <m/>
    <m/>
    <x v="0"/>
    <m/>
    <s v="Englisch"/>
    <m/>
    <x v="107"/>
    <m/>
    <n v="0"/>
    <m/>
  </r>
  <r>
    <m/>
    <m/>
    <x v="0"/>
    <m/>
    <s v="Französisch"/>
    <m/>
    <x v="107"/>
    <m/>
    <n v="0"/>
    <m/>
  </r>
  <r>
    <m/>
    <m/>
    <x v="0"/>
    <m/>
    <s v="Sozialpädagogik"/>
    <m/>
    <x v="108"/>
    <m/>
    <n v="0"/>
    <m/>
  </r>
  <r>
    <m/>
    <m/>
    <x v="0"/>
    <m/>
    <s v="Sonderpädagogik"/>
    <m/>
    <x v="108"/>
    <m/>
    <n v="0"/>
    <m/>
  </r>
  <r>
    <m/>
    <m/>
    <x v="0"/>
    <m/>
    <s v="Kath. Religion"/>
    <m/>
    <x v="109"/>
    <m/>
    <n v="0"/>
    <m/>
  </r>
  <r>
    <m/>
    <m/>
    <x v="0"/>
    <m/>
    <s v="Sport"/>
    <m/>
    <x v="109"/>
    <m/>
    <n v="0"/>
    <m/>
  </r>
  <r>
    <m/>
    <m/>
    <x v="0"/>
    <m/>
    <s v="Deutsch"/>
    <m/>
    <x v="110"/>
    <m/>
    <n v="0"/>
    <m/>
  </r>
  <r>
    <m/>
    <m/>
    <x v="0"/>
    <m/>
    <s v="Englisch"/>
    <m/>
    <x v="110"/>
    <m/>
    <n v="0"/>
    <m/>
  </r>
  <r>
    <m/>
    <m/>
    <x v="0"/>
    <m/>
    <s v="Biotechnik/Körperpflege"/>
    <m/>
    <x v="111"/>
    <m/>
    <n v="0"/>
    <m/>
  </r>
  <r>
    <m/>
    <m/>
    <x v="0"/>
    <m/>
    <s v="Englisch"/>
    <m/>
    <x v="111"/>
    <m/>
    <n v="0"/>
    <m/>
  </r>
  <r>
    <m/>
    <m/>
    <x v="0"/>
    <m/>
    <s v="Gesundheit"/>
    <m/>
    <x v="111"/>
    <m/>
    <n v="0"/>
    <m/>
  </r>
  <r>
    <m/>
    <m/>
    <x v="0"/>
    <m/>
    <s v="Mathematik"/>
    <m/>
    <x v="112"/>
    <m/>
    <n v="0"/>
    <m/>
  </r>
  <r>
    <m/>
    <m/>
    <x v="0"/>
    <m/>
    <s v="Physik"/>
    <m/>
    <x v="112"/>
    <m/>
    <n v="0"/>
    <m/>
  </r>
  <r>
    <m/>
    <m/>
    <x v="0"/>
    <m/>
    <s v="Metalltechnik"/>
    <m/>
    <x v="113"/>
    <m/>
    <n v="0"/>
    <m/>
  </r>
  <r>
    <m/>
    <m/>
    <x v="0"/>
    <m/>
    <s v="Sport"/>
    <m/>
    <x v="113"/>
    <m/>
    <n v="0"/>
    <m/>
  </r>
  <r>
    <m/>
    <m/>
    <x v="0"/>
    <m/>
    <s v="Förderpädagogik"/>
    <m/>
    <x v="114"/>
    <m/>
    <n v="0"/>
    <m/>
  </r>
  <r>
    <m/>
    <m/>
    <x v="0"/>
    <m/>
    <s v="Religion"/>
    <m/>
    <x v="114"/>
    <m/>
    <n v="0"/>
    <m/>
  </r>
  <r>
    <m/>
    <m/>
    <x v="0"/>
    <m/>
    <s v="Wirtschaftswissenschaften"/>
    <m/>
    <x v="115"/>
    <m/>
    <n v="0"/>
    <m/>
  </r>
  <r>
    <m/>
    <m/>
    <x v="0"/>
    <m/>
    <s v="Politik"/>
    <m/>
    <x v="115"/>
    <m/>
    <n v="0"/>
    <m/>
  </r>
  <r>
    <m/>
    <m/>
    <x v="0"/>
    <m/>
    <s v="Sozialpädagogik"/>
    <m/>
    <x v="115"/>
    <m/>
    <n v="0"/>
    <m/>
  </r>
  <r>
    <m/>
    <m/>
    <x v="0"/>
    <m/>
    <s v="Religion"/>
    <m/>
    <x v="115"/>
    <m/>
    <n v="0"/>
    <m/>
  </r>
  <r>
    <m/>
    <m/>
    <x v="0"/>
    <m/>
    <s v="Sozialpädagogik"/>
    <m/>
    <x v="116"/>
    <m/>
    <n v="0"/>
    <m/>
  </r>
  <r>
    <m/>
    <m/>
    <x v="0"/>
    <m/>
    <s v="Sport"/>
    <m/>
    <x v="116"/>
    <m/>
    <n v="0"/>
    <m/>
  </r>
  <r>
    <m/>
    <m/>
    <x v="0"/>
    <m/>
    <s v="Ernährungswissenschaft"/>
    <m/>
    <x v="117"/>
    <m/>
    <n v="0"/>
    <m/>
  </r>
  <r>
    <m/>
    <m/>
    <x v="0"/>
    <m/>
    <s v="Biologie"/>
    <m/>
    <x v="117"/>
    <m/>
    <n v="0"/>
    <m/>
  </r>
  <r>
    <m/>
    <m/>
    <x v="0"/>
    <m/>
    <s v="Deutsch"/>
    <m/>
    <x v="118"/>
    <m/>
    <n v="0"/>
    <m/>
  </r>
  <r>
    <m/>
    <m/>
    <x v="0"/>
    <m/>
    <s v="Pädagogik"/>
    <m/>
    <x v="118"/>
    <m/>
    <n v="0"/>
    <m/>
  </r>
  <r>
    <m/>
    <m/>
    <x v="0"/>
    <m/>
    <s v="Sonderpädagogik"/>
    <m/>
    <x v="118"/>
    <m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3"/>
    <s v="FE1"/>
    <n v="2"/>
    <m/>
  </r>
  <r>
    <n v="13"/>
    <m/>
    <x v="1"/>
    <s v="BMUMO1"/>
    <s v="Deutsch"/>
    <s v="DKO"/>
    <x v="77"/>
    <s v="DE3"/>
    <n v="2"/>
    <m/>
  </r>
  <r>
    <n v="14"/>
    <m/>
    <x v="1"/>
    <s v="BMUMO1"/>
    <s v="Religion"/>
    <s v="ERE"/>
    <x v="120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3"/>
    <s v="GE2"/>
    <n v="0.41666666666666663"/>
    <m/>
  </r>
  <r>
    <n v="24"/>
    <m/>
    <x v="1"/>
    <s v="BSU1"/>
    <s v="Bautechnik"/>
    <s v="FBBAU"/>
    <x v="64"/>
    <s v="DE5"/>
    <n v="1.6666666666666665"/>
    <m/>
  </r>
  <r>
    <n v="25"/>
    <m/>
    <x v="1"/>
    <s v="BSU1"/>
    <s v="Deutsch"/>
    <s v="DKO"/>
    <x v="77"/>
    <s v="DE5"/>
    <n v="0.83333333333333326"/>
    <m/>
  </r>
  <r>
    <n v="26"/>
    <m/>
    <x v="1"/>
    <s v="BSU1"/>
    <s v="Religion"/>
    <s v="ERE"/>
    <x v="68"/>
    <s v="DE5"/>
    <n v="0.83333333333333326"/>
    <m/>
  </r>
  <r>
    <n v="27"/>
    <m/>
    <x v="1"/>
    <s v="BSU1"/>
    <s v="Bautechnik"/>
    <s v="FBBAU"/>
    <x v="121"/>
    <s v="DE5"/>
    <n v="2.5"/>
    <m/>
  </r>
  <r>
    <n v="28"/>
    <m/>
    <x v="1"/>
    <s v="BSU1"/>
    <s v="Bautechnik"/>
    <s v="FBBAU"/>
    <x v="120"/>
    <s v="DE5"/>
    <n v="2.5"/>
    <m/>
  </r>
  <r>
    <n v="29"/>
    <m/>
    <x v="1"/>
    <s v="BSU1"/>
    <s v="Bautechnik"/>
    <s v="FBBAU"/>
    <x v="70"/>
    <s v="DE5"/>
    <n v="0.83333333333333326"/>
    <m/>
  </r>
  <r>
    <n v="30"/>
    <m/>
    <x v="1"/>
    <s v="BSU1"/>
    <s v="Politik"/>
    <s v="WBL"/>
    <x v="77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3"/>
    <s v="GE2"/>
    <n v="0.41666666666666663"/>
    <m/>
  </r>
  <r>
    <n v="35"/>
    <m/>
    <x v="1"/>
    <s v="BSU2"/>
    <s v="Bautechnik"/>
    <s v="FBBAU"/>
    <x v="64"/>
    <s v="…"/>
    <n v="1.6666666666666665"/>
    <m/>
  </r>
  <r>
    <n v="36"/>
    <m/>
    <x v="1"/>
    <s v="BSU2"/>
    <s v="Deutsch"/>
    <s v="DKO"/>
    <x v="77"/>
    <s v="…"/>
    <n v="0.83333333333333326"/>
    <m/>
  </r>
  <r>
    <n v="37"/>
    <m/>
    <x v="1"/>
    <s v="BSU2"/>
    <s v="Religion"/>
    <s v="ERE"/>
    <x v="68"/>
    <s v="…"/>
    <n v="0.83333333333333326"/>
    <m/>
  </r>
  <r>
    <n v="38"/>
    <m/>
    <x v="1"/>
    <s v="BSU2"/>
    <s v="Bautechnik"/>
    <s v="FBBAU"/>
    <x v="121"/>
    <s v="…"/>
    <n v="2.5"/>
    <m/>
  </r>
  <r>
    <n v="39"/>
    <m/>
    <x v="1"/>
    <s v="BSU2"/>
    <s v="Bautechnik"/>
    <s v="FBBAU"/>
    <x v="120"/>
    <s v="…"/>
    <n v="2.5"/>
    <m/>
  </r>
  <r>
    <n v="40"/>
    <m/>
    <x v="1"/>
    <s v="BSU2"/>
    <s v="Bautechnik"/>
    <s v="FBBAU"/>
    <x v="70"/>
    <s v="…"/>
    <n v="0.83333333333333326"/>
    <m/>
  </r>
  <r>
    <n v="41"/>
    <m/>
    <x v="1"/>
    <s v="BSU2"/>
    <s v="Politik"/>
    <s v="WBL"/>
    <x v="77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3"/>
    <s v="GE2"/>
    <n v="0.3611111111111111"/>
    <m/>
  </r>
  <r>
    <n v="46"/>
    <m/>
    <x v="1"/>
    <s v="BSM1"/>
    <s v="Bautechnik"/>
    <s v="FBBAU"/>
    <x v="64"/>
    <s v="DE5"/>
    <n v="1.4444444444444444"/>
    <m/>
  </r>
  <r>
    <n v="47"/>
    <m/>
    <x v="1"/>
    <s v="BSM1"/>
    <s v="Deutsch"/>
    <s v="DKO"/>
    <x v="77"/>
    <s v="DE5"/>
    <n v="0.72222222222222221"/>
    <m/>
  </r>
  <r>
    <n v="48"/>
    <m/>
    <x v="1"/>
    <s v="BSM1"/>
    <s v="Religion"/>
    <s v="ERE"/>
    <x v="68"/>
    <s v="DE5"/>
    <n v="0.72222222222222221"/>
    <m/>
  </r>
  <r>
    <n v="49"/>
    <m/>
    <x v="1"/>
    <s v="BSM1"/>
    <s v="Bautechnik"/>
    <s v="FBBAU"/>
    <x v="120"/>
    <s v="DE5"/>
    <n v="2.1666666666666665"/>
    <m/>
  </r>
  <r>
    <n v="50"/>
    <m/>
    <x v="1"/>
    <s v="BSM1"/>
    <s v="Bautechnik"/>
    <s v="FBBAU"/>
    <x v="121"/>
    <s v="DE5"/>
    <n v="2.1666666666666665"/>
    <m/>
  </r>
  <r>
    <n v="51"/>
    <m/>
    <x v="1"/>
    <s v="BSM1"/>
    <s v="Bautechnik"/>
    <s v="FBBAU"/>
    <x v="70"/>
    <s v="DE5"/>
    <n v="0.72222222222222221"/>
    <m/>
  </r>
  <r>
    <n v="52"/>
    <m/>
    <x v="1"/>
    <s v="BSM1"/>
    <s v="Politik"/>
    <s v="WBL"/>
    <x v="77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3"/>
    <s v="GE2"/>
    <n v="0.3611111111111111"/>
    <m/>
  </r>
  <r>
    <n v="57"/>
    <m/>
    <x v="1"/>
    <s v="BSM2"/>
    <s v="Bautechnik"/>
    <s v="FBBAU"/>
    <x v="64"/>
    <s v="…"/>
    <n v="1.4444444444444444"/>
    <m/>
  </r>
  <r>
    <n v="58"/>
    <m/>
    <x v="1"/>
    <s v="BSM2"/>
    <s v="Deutsch"/>
    <s v="DKO"/>
    <x v="77"/>
    <s v="…"/>
    <n v="0.72222222222222221"/>
    <m/>
  </r>
  <r>
    <n v="59"/>
    <m/>
    <x v="1"/>
    <s v="BSM2"/>
    <s v="Religion"/>
    <s v="ERE"/>
    <x v="68"/>
    <s v="…"/>
    <n v="0.72222222222222221"/>
    <m/>
  </r>
  <r>
    <n v="60"/>
    <m/>
    <x v="1"/>
    <s v="BSM2"/>
    <s v="Bautechnik"/>
    <s v="FBBAU"/>
    <x v="120"/>
    <s v="DE5"/>
    <n v="2.1666666666666665"/>
    <m/>
  </r>
  <r>
    <n v="61"/>
    <m/>
    <x v="1"/>
    <s v="BSM2"/>
    <s v="Bautechnik"/>
    <s v="FBBAU"/>
    <x v="121"/>
    <s v="…"/>
    <n v="2.1666666666666665"/>
    <m/>
  </r>
  <r>
    <n v="62"/>
    <m/>
    <x v="1"/>
    <s v="BSM2"/>
    <s v="Bautechnik"/>
    <s v="FBBAU"/>
    <x v="70"/>
    <s v="…"/>
    <n v="0.72222222222222221"/>
    <m/>
  </r>
  <r>
    <n v="63"/>
    <m/>
    <x v="1"/>
    <s v="BSM2"/>
    <s v="Politik"/>
    <s v="WBL"/>
    <x v="77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3"/>
    <s v="GE2"/>
    <n v="0.66666666666666663"/>
    <m/>
  </r>
  <r>
    <n v="69"/>
    <m/>
    <x v="1"/>
    <s v="BSO1"/>
    <s v="Bautechnik"/>
    <s v="FBBAU"/>
    <x v="64"/>
    <s v="DK1"/>
    <n v="0.66666666666666663"/>
    <n v="2"/>
  </r>
  <r>
    <n v="70"/>
    <m/>
    <x v="1"/>
    <s v="BSO1"/>
    <s v="Bautechnik"/>
    <s v="FBBAU"/>
    <x v="64"/>
    <s v="DE5"/>
    <n v="1.3333333333333333"/>
    <m/>
  </r>
  <r>
    <n v="71"/>
    <m/>
    <x v="1"/>
    <s v="BSO1"/>
    <s v="Bautechnik"/>
    <s v="FBBAU"/>
    <x v="64"/>
    <s v="DK1"/>
    <n v="0.66666666666666663"/>
    <n v="2"/>
  </r>
  <r>
    <n v="72"/>
    <m/>
    <x v="1"/>
    <s v="BSO1"/>
    <s v="Deutsch"/>
    <s v="DKO"/>
    <x v="77"/>
    <s v="DE5"/>
    <n v="0.66666666666666663"/>
    <m/>
  </r>
  <r>
    <n v="73"/>
    <m/>
    <x v="1"/>
    <s v="BSO1"/>
    <s v="Religion"/>
    <s v="ERE"/>
    <x v="68"/>
    <s v="DE5"/>
    <n v="0.66666666666666663"/>
    <m/>
  </r>
  <r>
    <n v="74"/>
    <m/>
    <x v="1"/>
    <s v="BSO1"/>
    <s v="Bautechnik"/>
    <s v="FBBAU"/>
    <x v="121"/>
    <s v="DE5"/>
    <n v="0.66666666666666663"/>
    <n v="2"/>
  </r>
  <r>
    <n v="75"/>
    <m/>
    <x v="1"/>
    <s v="BSO1"/>
    <s v="Bautechnik"/>
    <s v="FBBAU"/>
    <x v="121"/>
    <s v="DE5"/>
    <n v="1.3333333333333333"/>
    <m/>
  </r>
  <r>
    <n v="76"/>
    <m/>
    <x v="1"/>
    <s v="BSO1"/>
    <s v="Bautechnik"/>
    <s v="FBBAU"/>
    <x v="120"/>
    <s v="DE5"/>
    <n v="1.3333333333333333"/>
    <m/>
  </r>
  <r>
    <n v="77"/>
    <m/>
    <x v="1"/>
    <s v="BSO1"/>
    <s v="Bautechnik"/>
    <s v="FBBAU"/>
    <x v="120"/>
    <s v="DE5"/>
    <n v="0.66666666666666663"/>
    <n v="2"/>
  </r>
  <r>
    <n v="78"/>
    <m/>
    <x v="1"/>
    <s v="BSO1"/>
    <s v="Bautechnik"/>
    <s v="FBBAU"/>
    <x v="70"/>
    <s v="DK1"/>
    <n v="0.66666666666666663"/>
    <n v="2"/>
  </r>
  <r>
    <n v="79"/>
    <m/>
    <x v="1"/>
    <s v="BSO1"/>
    <s v="Politik"/>
    <s v="WBL"/>
    <x v="77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5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9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3"/>
    <s v="DE1"/>
    <n v="1"/>
    <m/>
  </r>
  <r>
    <n v="92"/>
    <m/>
    <x v="1"/>
    <s v="BZO"/>
    <s v="Bautechnik"/>
    <s v="FBBAU"/>
    <x v="121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1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1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9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3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2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4"/>
    <s v="DE4"/>
    <n v="2"/>
    <m/>
  </r>
  <r>
    <n v="114"/>
    <m/>
    <x v="1"/>
    <s v="HTUMO1"/>
    <s v="Informationstechnik"/>
    <s v="DV"/>
    <x v="64"/>
    <s v="D12"/>
    <n v="4"/>
    <m/>
  </r>
  <r>
    <n v="115"/>
    <m/>
    <x v="1"/>
    <s v="HTUMO1"/>
    <s v="Holztechnik"/>
    <s v="FBHOLZ"/>
    <x v="99"/>
    <s v="DE4"/>
    <n v="8"/>
    <m/>
  </r>
  <r>
    <n v="116"/>
    <m/>
    <x v="1"/>
    <s v="HTUMO1"/>
    <s v="Holztechnik"/>
    <s v="FBHOLZ"/>
    <x v="99"/>
    <s v="D12"/>
    <n v="4"/>
    <n v="2"/>
  </r>
  <r>
    <n v="117"/>
    <m/>
    <x v="1"/>
    <s v="HTUMO1"/>
    <s v="Politik"/>
    <s v="WBL"/>
    <x v="97"/>
    <s v="DE4"/>
    <n v="2"/>
    <m/>
  </r>
  <r>
    <n v="118"/>
    <m/>
    <x v="1"/>
    <s v="HTUMO1"/>
    <s v="Politik"/>
    <s v="PKG"/>
    <x v="97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0"/>
    <s v="D15"/>
    <n v="2"/>
    <m/>
  </r>
  <r>
    <n v="128"/>
    <m/>
    <x v="1"/>
    <s v="MAM1"/>
    <s v="Bautechnik"/>
    <s v="FBMAL"/>
    <x v="80"/>
    <s v="D15"/>
    <n v="2"/>
    <n v="2"/>
  </r>
  <r>
    <n v="129"/>
    <m/>
    <x v="1"/>
    <s v="MAM1"/>
    <s v="Politik"/>
    <s v="PKG"/>
    <x v="60"/>
    <s v="D15"/>
    <n v="1"/>
    <m/>
  </r>
  <r>
    <n v="130"/>
    <m/>
    <x v="1"/>
    <s v="MAM1"/>
    <s v="Politik"/>
    <s v="WBL"/>
    <x v="60"/>
    <s v="D15"/>
    <n v="1"/>
    <m/>
  </r>
  <r>
    <n v="131"/>
    <m/>
    <x v="1"/>
    <s v="MAM1"/>
    <s v="Sport"/>
    <s v="SPG"/>
    <x v="109"/>
    <s v="D15"/>
    <n v="1"/>
    <m/>
  </r>
  <r>
    <n v="132"/>
    <m/>
    <x v="1"/>
    <s v="MAM1"/>
    <s v="Deutsch"/>
    <s v="DKO"/>
    <x v="77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0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0"/>
    <s v="D15"/>
    <n v="2"/>
    <m/>
  </r>
  <r>
    <n v="143"/>
    <m/>
    <x v="1"/>
    <s v="MAU1"/>
    <s v="Bautechnik"/>
    <s v="FBMAL"/>
    <x v="80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7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9"/>
    <s v="D15"/>
    <n v="1"/>
    <m/>
  </r>
  <r>
    <n v="153"/>
    <m/>
    <x v="1"/>
    <s v="MBA1"/>
    <s v="Metalltechnik"/>
    <s v="FBMET"/>
    <x v="55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5"/>
    <s v="D14"/>
    <n v="0.5"/>
    <m/>
  </r>
  <r>
    <n v="156"/>
    <m/>
    <x v="1"/>
    <s v="MBA1"/>
    <s v="Politik"/>
    <s v="WBL"/>
    <x v="65"/>
    <s v="D14"/>
    <n v="0.5"/>
    <m/>
  </r>
  <r>
    <n v="158"/>
    <m/>
    <x v="1"/>
    <s v="MBA2"/>
    <s v="Metalltechnik"/>
    <s v="FBMET"/>
    <x v="55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7"/>
    <s v="D14"/>
    <n v="0.5"/>
    <m/>
  </r>
  <r>
    <n v="161"/>
    <m/>
    <x v="1"/>
    <s v="MBA2"/>
    <s v="Politik"/>
    <s v="WBL"/>
    <x v="77"/>
    <s v="D14"/>
    <n v="0.5"/>
    <m/>
  </r>
  <r>
    <n v="163"/>
    <m/>
    <x v="1"/>
    <s v="MBM1"/>
    <s v="Englisch"/>
    <s v="E"/>
    <x v="83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5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5"/>
    <s v="D16"/>
    <n v="1"/>
    <m/>
  </r>
  <r>
    <n v="169"/>
    <m/>
    <x v="1"/>
    <s v="MBM1"/>
    <s v="Politik"/>
    <s v="WBL"/>
    <x v="65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5"/>
    <s v="D16"/>
    <n v="2"/>
    <m/>
  </r>
  <r>
    <n v="176"/>
    <m/>
    <x v="1"/>
    <s v="MBO1"/>
    <s v="Politik"/>
    <s v="PKG"/>
    <x v="77"/>
    <s v="D16"/>
    <n v="1"/>
    <m/>
  </r>
  <r>
    <n v="177"/>
    <m/>
    <x v="1"/>
    <s v="MBO1"/>
    <s v="Politik"/>
    <s v="WBL"/>
    <x v="77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5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7"/>
    <s v="D16"/>
    <n v="1"/>
    <m/>
  </r>
  <r>
    <n v="183"/>
    <m/>
    <x v="1"/>
    <s v="MBU1"/>
    <s v="Politik"/>
    <s v="WBL"/>
    <x v="77"/>
    <s v="D16"/>
    <n v="1"/>
    <m/>
  </r>
  <r>
    <n v="184"/>
    <m/>
    <x v="1"/>
    <s v="MBU1"/>
    <s v="Deutsch"/>
    <s v="DKO"/>
    <x v="77"/>
    <s v="D16"/>
    <n v="2"/>
    <m/>
  </r>
  <r>
    <n v="185"/>
    <m/>
    <x v="1"/>
    <s v="MBU1"/>
    <s v="Religion"/>
    <s v="KRE"/>
    <x v="109"/>
    <s v="D16"/>
    <n v="2"/>
    <m/>
  </r>
  <r>
    <n v="186"/>
    <m/>
    <x v="1"/>
    <s v="MBU1"/>
    <s v="Sport"/>
    <s v="SPG"/>
    <x v="109"/>
    <s v="FE2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5"/>
    <s v="D24"/>
    <n v="2"/>
    <m/>
  </r>
  <r>
    <n v="6"/>
    <m/>
    <x v="2"/>
    <s v="ELA1"/>
    <s v="Elektrotechnik"/>
    <s v="FBELK"/>
    <x v="76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5"/>
    <s v="D24"/>
    <n v="2"/>
    <m/>
  </r>
  <r>
    <n v="12"/>
    <m/>
    <x v="2"/>
    <s v="ELA2"/>
    <s v="Elektrotechnik"/>
    <s v="FBELK"/>
    <x v="76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3"/>
    <s v="D26"/>
    <n v="2"/>
    <m/>
  </r>
  <r>
    <n v="17"/>
    <m/>
    <x v="2"/>
    <s v="ELUMO1"/>
    <s v="Informatik"/>
    <s v="DV"/>
    <x v="120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3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6"/>
    <s v="D26"/>
    <n v="3"/>
    <m/>
  </r>
  <r>
    <n v="27"/>
    <m/>
    <x v="2"/>
    <s v="ELUMO1"/>
    <s v="Automatisierungstechnik"/>
    <s v="FBELK"/>
    <x v="85"/>
    <s v="D26"/>
    <n v="4"/>
    <m/>
  </r>
  <r>
    <n v="28"/>
    <m/>
    <x v="2"/>
    <s v="ELUMO1"/>
    <s v="Religion"/>
    <s v="KRE"/>
    <x v="63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3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3"/>
    <s v="D25"/>
    <n v="2"/>
    <m/>
  </r>
  <r>
    <n v="35"/>
    <m/>
    <x v="2"/>
    <s v="ELUMO2"/>
    <s v="Informatik"/>
    <s v="DV"/>
    <x v="120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3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6"/>
    <s v="D25"/>
    <n v="3"/>
    <m/>
  </r>
  <r>
    <n v="45"/>
    <m/>
    <x v="2"/>
    <s v="ELUMO2"/>
    <s v="Automatisierungstechnik"/>
    <s v="FBELK"/>
    <x v="85"/>
    <s v="D25"/>
    <n v="4"/>
    <m/>
  </r>
  <r>
    <n v="46"/>
    <m/>
    <x v="2"/>
    <s v="ELUMO2"/>
    <s v="Religion"/>
    <s v="KRE"/>
    <x v="63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3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1"/>
    <s v="D26"/>
    <n v="1"/>
    <m/>
  </r>
  <r>
    <n v="57"/>
    <m/>
    <x v="2"/>
    <s v="FTE1"/>
    <s v="Automatisierungstechnik"/>
    <s v="AUT"/>
    <x v="76"/>
    <s v="D26"/>
    <n v="1.5"/>
    <m/>
  </r>
  <r>
    <n v="58"/>
    <m/>
    <x v="2"/>
    <s v="FTE1"/>
    <s v="Englisch"/>
    <s v="E"/>
    <x v="83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1"/>
    <s v="D26"/>
    <n v="1"/>
    <m/>
  </r>
  <r>
    <n v="63"/>
    <m/>
    <x v="2"/>
    <s v="FTE2"/>
    <s v="Automatisierungstechnik"/>
    <s v="AUT"/>
    <x v="76"/>
    <s v="D26"/>
    <n v="1.5"/>
    <m/>
  </r>
  <r>
    <n v="64"/>
    <m/>
    <x v="2"/>
    <s v="FTE2"/>
    <s v="Deutsch"/>
    <s v="DKO"/>
    <x v="83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1"/>
    <s v="D25"/>
    <n v="1"/>
    <m/>
  </r>
  <r>
    <n v="69"/>
    <m/>
    <x v="2"/>
    <s v="FTE3"/>
    <s v="Mathematik"/>
    <s v="M"/>
    <x v="71"/>
    <s v="D25"/>
    <n v="0.5"/>
    <m/>
  </r>
  <r>
    <n v="70"/>
    <m/>
    <x v="2"/>
    <s v="FTE3"/>
    <m/>
    <s v="SLP"/>
    <x v="76"/>
    <s v="D25"/>
    <n v="0.5"/>
    <m/>
  </r>
  <r>
    <n v="71"/>
    <m/>
    <x v="2"/>
    <s v="FTE3"/>
    <s v="Automatisierungstechnik"/>
    <s v="AUT"/>
    <x v="76"/>
    <s v="D25"/>
    <n v="1"/>
    <m/>
  </r>
  <r>
    <n v="72"/>
    <m/>
    <x v="2"/>
    <s v="FTE3"/>
    <s v="Deutsch"/>
    <s v="DKO"/>
    <x v="83"/>
    <s v="D25"/>
    <n v="1"/>
    <m/>
  </r>
  <r>
    <n v="73"/>
    <m/>
    <x v="2"/>
    <s v="FTE3"/>
    <s v="Elektrotechnik"/>
    <s v="EES"/>
    <x v="85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1"/>
    <s v="D25"/>
    <n v="1"/>
    <m/>
  </r>
  <r>
    <n v="78"/>
    <m/>
    <x v="2"/>
    <s v="FTE4"/>
    <s v="Mathematik"/>
    <s v="M"/>
    <x v="71"/>
    <s v="D25"/>
    <n v="0.5"/>
    <m/>
  </r>
  <r>
    <n v="79"/>
    <m/>
    <x v="2"/>
    <s v="FTE4"/>
    <s v="Automatisierungstechnik"/>
    <s v="AUT"/>
    <x v="76"/>
    <s v="D25"/>
    <n v="1"/>
    <m/>
  </r>
  <r>
    <n v="80"/>
    <m/>
    <x v="2"/>
    <s v="FTE4"/>
    <s v="Elektrotechnik"/>
    <s v="SLP"/>
    <x v="76"/>
    <s v="D25"/>
    <n v="0.5"/>
    <m/>
  </r>
  <r>
    <n v="81"/>
    <m/>
    <x v="2"/>
    <s v="FTE4"/>
    <s v="Deutsch"/>
    <s v="DKO"/>
    <x v="83"/>
    <s v="D25"/>
    <n v="1"/>
    <m/>
  </r>
  <r>
    <n v="82"/>
    <m/>
    <x v="2"/>
    <s v="FTE4"/>
    <s v="Elektrotechnik"/>
    <s v="EES"/>
    <x v="85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3"/>
    <s v="CE2"/>
    <n v="1"/>
    <m/>
  </r>
  <r>
    <n v="93"/>
    <m/>
    <x v="2"/>
    <s v="ITU1"/>
    <s v="Englisch"/>
    <s v="E"/>
    <x v="83"/>
    <s v="CE2"/>
    <n v="1"/>
    <m/>
  </r>
  <r>
    <n v="96"/>
    <m/>
    <x v="2"/>
    <s v="ITU2"/>
    <s v="Informationstechnik"/>
    <s v="FBINF"/>
    <x v="91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1"/>
    <s v="CE2"/>
    <n v="2"/>
    <m/>
  </r>
  <r>
    <n v="99"/>
    <m/>
    <x v="2"/>
    <s v="ITU2"/>
    <s v="Politik"/>
    <s v="WGP"/>
    <x v="101"/>
    <s v="CE2"/>
    <n v="2"/>
    <m/>
  </r>
  <r>
    <n v="100"/>
    <m/>
    <x v="2"/>
    <s v="ITU2"/>
    <s v="Politik"/>
    <s v="PKG"/>
    <x v="101"/>
    <s v="CE2"/>
    <n v="1"/>
    <m/>
  </r>
  <r>
    <n v="101"/>
    <m/>
    <x v="2"/>
    <s v="ITU2"/>
    <s v="Englisch"/>
    <s v="E"/>
    <x v="83"/>
    <s v="CE2"/>
    <n v="1"/>
    <m/>
  </r>
  <r>
    <n v="102"/>
    <m/>
    <x v="2"/>
    <s v="ITU2"/>
    <s v="Deutsch"/>
    <s v="DKO"/>
    <x v="63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20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1"/>
    <s v="CE2"/>
    <n v="2"/>
    <m/>
  </r>
  <r>
    <n v="119"/>
    <m/>
    <x v="2"/>
    <s v="ITM2"/>
    <s v="Informationstechnik"/>
    <s v="FBINF"/>
    <x v="91"/>
    <s v="CE2"/>
    <n v="2"/>
    <m/>
  </r>
  <r>
    <n v="120"/>
    <m/>
    <x v="2"/>
    <s v="ITM2"/>
    <s v="Politik"/>
    <s v="WGP"/>
    <x v="101"/>
    <s v="CE2"/>
    <n v="2"/>
    <m/>
  </r>
  <r>
    <n v="121"/>
    <m/>
    <x v="2"/>
    <s v="ITM2"/>
    <s v="Englisch"/>
    <s v="E"/>
    <x v="107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3"/>
    <s v="CE2"/>
    <n v="1"/>
    <m/>
  </r>
  <r>
    <n v="128"/>
    <m/>
    <x v="2"/>
    <s v="ITO1"/>
    <s v="Englisch"/>
    <s v="E"/>
    <x v="107"/>
    <s v="CE2"/>
    <n v="1"/>
    <m/>
  </r>
  <r>
    <n v="131"/>
    <m/>
    <x v="2"/>
    <s v="ITO2"/>
    <s v="Politik"/>
    <s v="WGP"/>
    <x v="101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7"/>
    <s v="CE2"/>
    <n v="1"/>
    <m/>
  </r>
  <r>
    <n v="134"/>
    <m/>
    <x v="2"/>
    <s v="ITO2"/>
    <s v="Deutsch"/>
    <s v="DKO"/>
    <x v="63"/>
    <s v="CE2"/>
    <n v="1"/>
    <m/>
  </r>
  <r>
    <n v="135"/>
    <m/>
    <x v="2"/>
    <s v="ITO2"/>
    <s v="Informationstechnik"/>
    <s v="AWE"/>
    <x v="91"/>
    <s v="CE2"/>
    <n v="2"/>
    <m/>
  </r>
  <r>
    <n v="136"/>
    <m/>
    <x v="2"/>
    <s v="ITO2"/>
    <s v="Politik"/>
    <s v="PKG"/>
    <x v="101"/>
    <s v="CE2"/>
    <n v="1"/>
    <m/>
  </r>
  <r>
    <n v="141"/>
    <m/>
    <x v="2"/>
    <s v="MECU"/>
    <s v="Deutsch"/>
    <s v="AO"/>
    <x v="63"/>
    <s v="D27"/>
    <n v="1"/>
    <m/>
  </r>
  <r>
    <n v="142"/>
    <m/>
    <x v="2"/>
    <s v="MECU"/>
    <s v="Deutsch"/>
    <s v="DKO"/>
    <x v="63"/>
    <s v="D27"/>
    <n v="1"/>
    <m/>
  </r>
  <r>
    <n v="143"/>
    <m/>
    <x v="2"/>
    <s v="MECU"/>
    <s v="Englisch"/>
    <s v="E"/>
    <x v="88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6"/>
    <s v="D27"/>
    <n v="2"/>
    <m/>
  </r>
  <r>
    <n v="147"/>
    <m/>
    <x v="2"/>
    <s v="MECU"/>
    <s v="Politik"/>
    <s v="PKG"/>
    <x v="120"/>
    <s v="D27"/>
    <n v="1"/>
    <m/>
  </r>
  <r>
    <n v="148"/>
    <m/>
    <x v="2"/>
    <s v="MECU"/>
    <s v="Sport"/>
    <s v="SPG"/>
    <x v="53"/>
    <s v="D27"/>
    <n v="2"/>
    <m/>
  </r>
  <r>
    <n v="149"/>
    <m/>
    <x v="2"/>
    <s v="MECU"/>
    <s v="Politik"/>
    <s v="WBL"/>
    <x v="120"/>
    <s v="D27"/>
    <n v="1"/>
    <m/>
  </r>
  <r>
    <n v="151"/>
    <m/>
    <x v="2"/>
    <s v="MECM"/>
    <s v="Arbeitsorganisation"/>
    <s v="AO"/>
    <x v="83"/>
    <s v="D27"/>
    <n v="1"/>
    <m/>
  </r>
  <r>
    <n v="152"/>
    <m/>
    <x v="2"/>
    <s v="MECM"/>
    <s v="Deutsch"/>
    <s v="DKO"/>
    <x v="83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6"/>
    <s v="D27"/>
    <n v="2"/>
    <m/>
  </r>
  <r>
    <n v="158"/>
    <m/>
    <x v="2"/>
    <s v="MECM"/>
    <s v="Religion"/>
    <s v="KRE"/>
    <x v="63"/>
    <s v="D27"/>
    <n v="2"/>
    <m/>
  </r>
  <r>
    <n v="159"/>
    <m/>
    <x v="2"/>
    <s v="MECM"/>
    <s v="Politik"/>
    <s v="PKG"/>
    <x v="106"/>
    <s v="D27"/>
    <n v="1"/>
    <m/>
  </r>
  <r>
    <n v="160"/>
    <m/>
    <x v="2"/>
    <s v="MECM"/>
    <s v="Politik"/>
    <s v="WBL"/>
    <x v="106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6"/>
    <s v="D27"/>
    <n v="2"/>
    <m/>
  </r>
  <r>
    <n v="166"/>
    <m/>
    <x v="2"/>
    <s v="MECO"/>
    <s v="Politik"/>
    <s v="PKG"/>
    <x v="106"/>
    <s v="D27"/>
    <n v="1"/>
    <m/>
  </r>
  <r>
    <n v="167"/>
    <m/>
    <x v="2"/>
    <s v="MECO"/>
    <s v="Politik"/>
    <s v="WBL"/>
    <x v="106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6"/>
    <s v="D24"/>
    <n v="1"/>
    <m/>
  </r>
  <r>
    <n v="171"/>
    <m/>
    <x v="2"/>
    <s v="MECA"/>
    <s v="Metalltechnik"/>
    <s v="FBMECH"/>
    <x v="76"/>
    <s v="D24"/>
    <n v="1"/>
    <m/>
  </r>
  <r>
    <n v="172"/>
    <m/>
    <x v="2"/>
    <s v="MECA"/>
    <s v="Politik"/>
    <s v="PKG"/>
    <x v="106"/>
    <s v="D24"/>
    <n v="0.5"/>
    <m/>
  </r>
  <r>
    <n v="173"/>
    <m/>
    <x v="2"/>
    <s v="MECA"/>
    <s v="Politik"/>
    <s v="WBL"/>
    <x v="106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82"/>
    <s v="D27"/>
    <n v="0"/>
    <m/>
  </r>
  <r>
    <n v="180"/>
    <m/>
    <x v="2"/>
    <s v="DUMMY"/>
    <s v="Metalltechnik"/>
    <s v="FBMECH"/>
    <x v="81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6"/>
    <s v="D27"/>
    <n v="0"/>
    <m/>
  </r>
  <r>
    <n v="184"/>
    <m/>
    <x v="2"/>
    <s v="DUMMY"/>
    <s v="Metalltechnik"/>
    <s v="FBMECH"/>
    <x v="68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79"/>
    <s v="D27"/>
    <n v="0"/>
    <m/>
  </r>
  <r>
    <n v="187"/>
    <m/>
    <x v="2"/>
    <s v="DUMMY"/>
    <s v="Metalltechnik"/>
    <s v="FBMECH"/>
    <x v="60"/>
    <s v="D27"/>
    <n v="0"/>
    <m/>
  </r>
  <r>
    <n v="188"/>
    <m/>
    <x v="2"/>
    <s v="DUMMY"/>
    <s v="Metalltechnik"/>
    <s v="FBMECH"/>
    <x v="90"/>
    <s v="D27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3"/>
    <s v="JB21"/>
    <s v="Bautechnik"/>
    <s v="FB"/>
    <x v="80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0"/>
    <s v="J13"/>
    <n v="3"/>
    <m/>
  </r>
  <r>
    <n v="7"/>
    <m/>
    <x v="3"/>
    <s v="JB21"/>
    <s v="Sport"/>
    <s v="SPG"/>
    <x v="123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0"/>
    <s v="J13"/>
    <n v="0"/>
    <m/>
  </r>
  <r>
    <n v="14"/>
    <m/>
    <x v="3"/>
    <s v="JB22"/>
    <s v="Bautechnik"/>
    <s v="FB"/>
    <x v="80"/>
    <s v="J13"/>
    <n v="3"/>
    <m/>
  </r>
  <r>
    <n v="15"/>
    <m/>
    <x v="3"/>
    <s v="JB22"/>
    <s v="Sport"/>
    <s v="SPG"/>
    <x v="123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5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5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1"/>
    <s v="J11"/>
    <n v="2"/>
    <m/>
  </r>
  <r>
    <n v="27"/>
    <m/>
    <x v="3"/>
    <s v="JBF1"/>
    <s v="Mathematik"/>
    <s v="M"/>
    <x v="72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3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2"/>
    <s v="J16"/>
    <n v="2"/>
    <m/>
  </r>
  <r>
    <n v="35"/>
    <m/>
    <x v="3"/>
    <s v="JBO1"/>
    <s v="Wirtschaftslehre"/>
    <s v="WBL"/>
    <x v="101"/>
    <s v="J11"/>
    <n v="2"/>
    <m/>
  </r>
  <r>
    <n v="36"/>
    <m/>
    <x v="3"/>
    <s v="JBO1"/>
    <s v="Naturwissenschaft"/>
    <s v="NW"/>
    <x v="72"/>
    <s v="J11"/>
    <n v="2"/>
    <m/>
  </r>
  <r>
    <n v="37"/>
    <m/>
    <x v="3"/>
    <s v="JBO1"/>
    <s v="Mathematik"/>
    <s v="M"/>
    <x v="72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9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3"/>
    <m/>
    <n v="2"/>
    <m/>
  </r>
  <r>
    <n v="42"/>
    <m/>
    <x v="3"/>
    <s v="JBO1"/>
    <s v="Deutsch"/>
    <s v="DKO"/>
    <x v="120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1"/>
    <s v="J08"/>
    <n v="1"/>
    <m/>
  </r>
  <r>
    <n v="51"/>
    <m/>
    <x v="3"/>
    <s v="JBO2"/>
    <s v="Wirtschaftslehre"/>
    <s v="WBL"/>
    <x v="101"/>
    <s v="J08"/>
    <n v="2"/>
    <m/>
  </r>
  <r>
    <n v="52"/>
    <m/>
    <x v="3"/>
    <s v="JBO2"/>
    <s v="Praxis Gestaltung"/>
    <s v="FP"/>
    <x v="58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3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0"/>
    <s v="W1"/>
    <n v="2"/>
    <m/>
  </r>
  <r>
    <n v="60"/>
    <m/>
    <x v="3"/>
    <s v="JBOB"/>
    <s v="Politik"/>
    <s v="PKG"/>
    <x v="80"/>
    <s v="W1"/>
    <n v="1"/>
    <m/>
  </r>
  <r>
    <n v="61"/>
    <m/>
    <x v="3"/>
    <s v="JBOB"/>
    <s v="Wirtschaftslehre"/>
    <s v="WBL"/>
    <x v="80"/>
    <s v="W1"/>
    <n v="1"/>
    <m/>
  </r>
  <r>
    <n v="62"/>
    <m/>
    <x v="3"/>
    <s v="JBOB"/>
    <s v="Sport"/>
    <s v="SPG"/>
    <x v="123"/>
    <m/>
    <n v="2"/>
    <m/>
  </r>
  <r>
    <n v="63"/>
    <m/>
    <x v="3"/>
    <s v="JBOB"/>
    <s v="Farbtechnik"/>
    <s v="FB"/>
    <x v="80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5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2"/>
    <s v="J11"/>
    <n v="2"/>
    <m/>
  </r>
  <r>
    <n v="71"/>
    <m/>
    <x v="3"/>
    <s v="JEM1"/>
    <s v="Naturwissenschaft"/>
    <s v="NW"/>
    <x v="72"/>
    <s v="J15"/>
    <n v="1"/>
    <m/>
  </r>
  <r>
    <n v="72"/>
    <m/>
    <x v="3"/>
    <s v="JEM1"/>
    <s v="Politik"/>
    <s v="PKG"/>
    <x v="72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3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5"/>
    <s v="J08"/>
    <n v="1"/>
    <m/>
  </r>
  <r>
    <n v="82"/>
    <m/>
    <x v="3"/>
    <s v="JG1"/>
    <s v="Wirtschaftslehre"/>
    <s v="WBL"/>
    <x v="65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8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3"/>
    <m/>
    <n v="2"/>
    <m/>
  </r>
  <r>
    <n v="87"/>
    <m/>
    <x v="3"/>
    <s v="JG1"/>
    <s v="Deutsch"/>
    <s v="DKO"/>
    <x v="120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20"/>
    <s v="J11"/>
    <n v="2"/>
    <m/>
  </r>
  <r>
    <n v="95"/>
    <m/>
    <x v="3"/>
    <s v="JTB1"/>
    <s v="Mathematik"/>
    <s v="M"/>
    <x v="72"/>
    <s v="J11"/>
    <n v="2"/>
    <m/>
  </r>
  <r>
    <n v="96"/>
    <m/>
    <x v="3"/>
    <s v="JTB1"/>
    <s v="Politik"/>
    <s v="PKG"/>
    <x v="72"/>
    <s v="J11"/>
    <n v="2"/>
    <m/>
  </r>
  <r>
    <n v="97"/>
    <m/>
    <x v="3"/>
    <s v="JTB1"/>
    <s v="Naturwissenschaft"/>
    <s v="NW"/>
    <x v="72"/>
    <s v="J11"/>
    <n v="2"/>
    <m/>
  </r>
  <r>
    <n v="98"/>
    <m/>
    <x v="3"/>
    <s v="JTB1"/>
    <s v="Praxis Textiltechni"/>
    <s v="FP"/>
    <x v="89"/>
    <s v="TW"/>
    <n v="12"/>
    <m/>
  </r>
  <r>
    <n v="99"/>
    <m/>
    <x v="3"/>
    <s v="JTB1"/>
    <s v="Sport"/>
    <s v="SPG"/>
    <x v="123"/>
    <m/>
    <n v="2"/>
    <m/>
  </r>
  <r>
    <n v="102"/>
    <m/>
    <x v="3"/>
    <s v="M21"/>
    <s v="Politik"/>
    <s v="PKG"/>
    <x v="113"/>
    <s v="J15"/>
    <n v="1"/>
    <m/>
  </r>
  <r>
    <n v="103"/>
    <m/>
    <x v="3"/>
    <s v="M21"/>
    <s v="Metalltechnik"/>
    <s v="FB"/>
    <x v="113"/>
    <s v="J15"/>
    <n v="4"/>
    <m/>
  </r>
  <r>
    <n v="104"/>
    <m/>
    <x v="3"/>
    <s v="M21"/>
    <s v="Metalltechnik"/>
    <s v="FB"/>
    <x v="55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3"/>
    <m/>
    <n v="2"/>
    <m/>
  </r>
  <r>
    <n v="110"/>
    <m/>
    <x v="3"/>
    <s v="JM22"/>
    <s v="Metalltechnik"/>
    <s v="FB"/>
    <x v="113"/>
    <s v="J15"/>
    <n v="5"/>
    <m/>
  </r>
  <r>
    <n v="111"/>
    <m/>
    <x v="3"/>
    <s v="JM22"/>
    <s v="Metalltechnik"/>
    <s v="FB"/>
    <x v="55"/>
    <s v="J15"/>
    <n v="5"/>
    <m/>
  </r>
  <r>
    <n v="112"/>
    <m/>
    <x v="3"/>
    <s v="JM22"/>
    <s v="Sport"/>
    <s v="SPG"/>
    <x v="123"/>
    <m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5"/>
    <m/>
    <x v="4"/>
    <s v="ABV1"/>
    <s v="Deutsch"/>
    <s v="DKO"/>
    <x v="61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1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3"/>
    <s v="FE2"/>
    <n v="1"/>
    <m/>
  </r>
  <r>
    <n v="11"/>
    <m/>
    <x v="4"/>
    <s v="ABV1"/>
    <s v="Naturwissenschaft"/>
    <s v="NW"/>
    <x v="108"/>
    <s v="D12"/>
    <n v="1"/>
    <m/>
  </r>
  <r>
    <n v="12"/>
    <m/>
    <x v="4"/>
    <s v="ABV1"/>
    <s v="Englisch"/>
    <s v="E"/>
    <x v="75"/>
    <s v="D12"/>
    <n v="1"/>
    <m/>
  </r>
  <r>
    <n v="13"/>
    <m/>
    <x v="4"/>
    <s v="ABV1"/>
    <s v="Religion"/>
    <s v="REL"/>
    <x v="114"/>
    <s v="D12"/>
    <n v="1"/>
    <m/>
  </r>
  <r>
    <n v="14"/>
    <m/>
    <x v="4"/>
    <s v="ABV1"/>
    <s v="Praxis Elektrotechnik"/>
    <s v="FP-EL"/>
    <x v="54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1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2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3"/>
    <s v="FE2"/>
    <n v="1"/>
    <m/>
  </r>
  <r>
    <n v="23"/>
    <m/>
    <x v="4"/>
    <s v="ABV2"/>
    <s v="Naturwissenschaft"/>
    <s v="NW"/>
    <x v="108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4"/>
    <s v="D12"/>
    <n v="1"/>
    <m/>
  </r>
  <r>
    <n v="26"/>
    <m/>
    <x v="4"/>
    <s v="ABV2"/>
    <s v="Praxis Elektrotechnik"/>
    <s v="FP-EL"/>
    <x v="54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1"/>
    <s v="AE5"/>
    <n v="2"/>
    <n v="2"/>
  </r>
  <r>
    <n v="30"/>
    <m/>
    <x v="4"/>
    <s v="ABV3"/>
    <s v="Deutsch"/>
    <s v="MPT"/>
    <x v="114"/>
    <s v="AE5"/>
    <n v="2"/>
    <n v="2"/>
  </r>
  <r>
    <n v="31"/>
    <m/>
    <x v="4"/>
    <s v="ABV3"/>
    <s v="Mathematik"/>
    <s v="M"/>
    <x v="72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3"/>
    <s v="FE2"/>
    <n v="1"/>
    <m/>
  </r>
  <r>
    <n v="35"/>
    <m/>
    <x v="4"/>
    <s v="ABV3"/>
    <s v="Naturwissenschaft"/>
    <s v="NW"/>
    <x v="108"/>
    <s v="D12"/>
    <n v="1"/>
    <m/>
  </r>
  <r>
    <n v="36"/>
    <m/>
    <x v="4"/>
    <s v="ABV3"/>
    <s v="Religion"/>
    <s v="REL"/>
    <x v="114"/>
    <s v="D12"/>
    <n v="1"/>
    <m/>
  </r>
  <r>
    <n v="37"/>
    <m/>
    <x v="4"/>
    <s v="ABV3"/>
    <s v="Englisch"/>
    <s v="E"/>
    <x v="75"/>
    <s v="D12"/>
    <n v="1"/>
    <m/>
  </r>
  <r>
    <n v="38"/>
    <m/>
    <x v="4"/>
    <s v="ABV3"/>
    <s v="Praxis Elektrotechnik"/>
    <s v="FP-EL"/>
    <x v="54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1"/>
    <s v="DK5"/>
    <n v="3"/>
    <m/>
  </r>
  <r>
    <n v="42"/>
    <m/>
    <x v="4"/>
    <s v="AKO1"/>
    <s v="Mathematik"/>
    <s v="M"/>
    <x v="92"/>
    <s v="DK5"/>
    <n v="2"/>
    <m/>
  </r>
  <r>
    <n v="43"/>
    <m/>
    <x v="4"/>
    <s v="AKO1"/>
    <s v="Politik"/>
    <s v="PKG"/>
    <x v="92"/>
    <s v="DK5"/>
    <n v="1"/>
    <m/>
  </r>
  <r>
    <n v="44"/>
    <m/>
    <x v="4"/>
    <s v="AKO1"/>
    <s v="WBL"/>
    <s v="WBL"/>
    <x v="92"/>
    <s v="DK5"/>
    <n v="1"/>
    <m/>
  </r>
  <r>
    <n v="45"/>
    <m/>
    <x v="4"/>
    <s v="AKO1"/>
    <s v="Sport"/>
    <s v="SPG"/>
    <x v="92"/>
    <s v="DK5"/>
    <n v="1"/>
    <m/>
  </r>
  <r>
    <n v="46"/>
    <m/>
    <x v="4"/>
    <s v="AKO1"/>
    <s v="Naturwissenschaft"/>
    <s v="NW"/>
    <x v="120"/>
    <s v="D12"/>
    <n v="1"/>
    <m/>
  </r>
  <r>
    <n v="47"/>
    <m/>
    <x v="4"/>
    <s v="AKO1"/>
    <s v="Religion"/>
    <s v="REL"/>
    <x v="114"/>
    <s v="D12"/>
    <n v="1"/>
    <m/>
  </r>
  <r>
    <n v="48"/>
    <m/>
    <x v="4"/>
    <s v="AKO1"/>
    <s v="Englisch"/>
    <s v="E"/>
    <x v="120"/>
    <s v="DK5"/>
    <n v="1"/>
    <m/>
  </r>
  <r>
    <n v="49"/>
    <m/>
    <x v="4"/>
    <s v="AKO1"/>
    <s v="Berufsorientierung"/>
    <s v="BOR"/>
    <x v="92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6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2"/>
    <s v="EE1"/>
    <n v="2"/>
    <n v="2"/>
  </r>
  <r>
    <n v="54"/>
    <m/>
    <x v="4"/>
    <s v="AKO1"/>
    <s v="Praxis Holztechnik"/>
    <s v="MPT"/>
    <x v="114"/>
    <s v="EE1"/>
    <n v="2"/>
    <n v="2"/>
  </r>
  <r>
    <n v="55"/>
    <m/>
    <x v="4"/>
    <s v="AKO1"/>
    <s v="Praktikumsbetreuung"/>
    <s v="PB"/>
    <x v="92"/>
    <s v="DK5"/>
    <n v="3"/>
    <m/>
  </r>
  <r>
    <n v="57"/>
    <m/>
    <x v="4"/>
    <s v="AKO2"/>
    <s v="Deutsch"/>
    <s v="DKO"/>
    <x v="61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20"/>
    <s v="DK5"/>
    <n v="2"/>
    <n v="2"/>
  </r>
  <r>
    <n v="60"/>
    <m/>
    <x v="4"/>
    <s v="AKO2"/>
    <s v="Mathematik"/>
    <s v="M"/>
    <x v="92"/>
    <s v="DK5"/>
    <n v="2"/>
    <m/>
  </r>
  <r>
    <n v="61"/>
    <m/>
    <x v="4"/>
    <s v="AKO2"/>
    <s v="Politik"/>
    <s v="PKG"/>
    <x v="97"/>
    <s v="DK5"/>
    <n v="1"/>
    <m/>
  </r>
  <r>
    <n v="62"/>
    <m/>
    <x v="4"/>
    <s v="AKO2"/>
    <s v="WBL"/>
    <s v="WBL"/>
    <x v="97"/>
    <s v="DK5"/>
    <n v="1"/>
    <m/>
  </r>
  <r>
    <n v="63"/>
    <m/>
    <x v="4"/>
    <s v="AKO2"/>
    <s v="Sport"/>
    <s v="SPG"/>
    <x v="113"/>
    <s v="DK5"/>
    <n v="1"/>
    <m/>
  </r>
  <r>
    <n v="64"/>
    <m/>
    <x v="4"/>
    <s v="AKO2"/>
    <s v="Naturwissenschaft"/>
    <s v="NW"/>
    <x v="120"/>
    <s v="D12"/>
    <n v="1"/>
    <m/>
  </r>
  <r>
    <n v="65"/>
    <m/>
    <x v="4"/>
    <s v="AKO2"/>
    <s v="Englisch"/>
    <s v="E"/>
    <x v="120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6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2"/>
    <s v="EE1"/>
    <n v="2"/>
    <n v="2"/>
  </r>
  <r>
    <n v="71"/>
    <m/>
    <x v="4"/>
    <s v="AKO2"/>
    <s v="Praxis Holztechnik"/>
    <s v="MPT"/>
    <x v="114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7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20"/>
    <s v="CE9"/>
    <n v="0"/>
    <m/>
  </r>
  <r>
    <n v="79"/>
    <m/>
    <x v="4"/>
    <s v="AV1"/>
    <s v="Sport"/>
    <s v="SPG"/>
    <x v="109"/>
    <s v="CE9"/>
    <n v="0"/>
    <m/>
  </r>
  <r>
    <n v="80"/>
    <m/>
    <x v="4"/>
    <s v="AV1"/>
    <s v="Naturwissenschaft"/>
    <s v="NW"/>
    <x v="67"/>
    <s v="D12"/>
    <n v="0"/>
    <m/>
  </r>
  <r>
    <n v="81"/>
    <m/>
    <x v="4"/>
    <s v="AV1"/>
    <s v="Religion"/>
    <s v="KRE"/>
    <x v="109"/>
    <s v="CE9"/>
    <n v="0"/>
    <m/>
  </r>
  <r>
    <n v="82"/>
    <m/>
    <x v="4"/>
    <s v="AV1"/>
    <s v="Englisch"/>
    <s v="E"/>
    <x v="88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1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9"/>
    <m/>
    <n v="0"/>
    <m/>
  </r>
  <r>
    <n v="88"/>
    <m/>
    <x v="4"/>
    <s v="AV1"/>
    <s v="Praxis Holztechnik"/>
    <s v="FP-HO"/>
    <x v="122"/>
    <s v="EE1"/>
    <n v="0"/>
    <m/>
  </r>
  <r>
    <n v="89"/>
    <m/>
    <x v="4"/>
    <s v="AV1"/>
    <s v="Praxis Holztechnik"/>
    <s v="MPT"/>
    <x v="61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7"/>
    <s v="CE8"/>
    <n v="2"/>
    <m/>
  </r>
  <r>
    <n v="93"/>
    <m/>
    <x v="4"/>
    <s v="AV2"/>
    <s v="Deutsch"/>
    <s v="DKO"/>
    <x v="67"/>
    <s v="CE8"/>
    <n v="2"/>
    <m/>
  </r>
  <r>
    <n v="94"/>
    <m/>
    <x v="4"/>
    <s v="AV1"/>
    <s v="Deutsch"/>
    <s v="MPT"/>
    <x v="120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1"/>
    <s v="CE8"/>
    <n v="1"/>
    <m/>
  </r>
  <r>
    <n v="98"/>
    <m/>
    <x v="4"/>
    <s v="AV2"/>
    <s v="Wirtschaftlsehre"/>
    <s v="WBL"/>
    <x v="61"/>
    <s v="CE8"/>
    <n v="1"/>
    <m/>
  </r>
  <r>
    <n v="99"/>
    <m/>
    <x v="4"/>
    <s v="AV2"/>
    <s v="Sport"/>
    <s v="SPG"/>
    <x v="109"/>
    <m/>
    <n v="1"/>
    <m/>
  </r>
  <r>
    <n v="100"/>
    <m/>
    <x v="4"/>
    <s v="AV2"/>
    <s v="Naturwissenschaft"/>
    <s v="NW"/>
    <x v="67"/>
    <s v="CE8"/>
    <n v="2"/>
    <m/>
  </r>
  <r>
    <n v="102"/>
    <m/>
    <x v="4"/>
    <s v="AV2"/>
    <s v="Religion"/>
    <s v="KRE"/>
    <x v="109"/>
    <s v="CE8"/>
    <n v="1"/>
    <m/>
  </r>
  <r>
    <n v="103"/>
    <m/>
    <x v="4"/>
    <s v="AV2"/>
    <s v="Englisch"/>
    <s v="E"/>
    <x v="88"/>
    <s v="CE8"/>
    <n v="2"/>
    <m/>
  </r>
  <r>
    <n v="104"/>
    <m/>
    <x v="4"/>
    <s v="AV2"/>
    <s v="Berufsorientierung"/>
    <s v="BOR"/>
    <x v="109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9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9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2"/>
    <s v="EE1"/>
    <n v="4"/>
    <n v="2"/>
  </r>
  <r>
    <n v="112"/>
    <m/>
    <x v="4"/>
    <s v="AV2"/>
    <s v="Praxis Holztechnik"/>
    <s v="MPT"/>
    <x v="120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9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7"/>
    <s v="CE9"/>
    <n v="2"/>
    <m/>
  </r>
  <r>
    <n v="119"/>
    <m/>
    <x v="4"/>
    <s v="AVAB"/>
    <s v="Mathematik"/>
    <s v="MAT"/>
    <x v="59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4"/>
    <m/>
    <n v="2"/>
    <m/>
  </r>
  <r>
    <n v="128"/>
    <m/>
    <x v="4"/>
    <s v="AVAB"/>
    <s v="Praxis Metalltechnik"/>
    <s v="FP-MT"/>
    <x v="102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100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8"/>
    <m/>
    <n v="1"/>
    <m/>
  </r>
  <r>
    <n v="135"/>
    <m/>
    <x v="4"/>
    <s v="FPU1"/>
    <s v="Sport"/>
    <s v="SPG"/>
    <x v="61"/>
    <m/>
    <n v="1"/>
    <m/>
  </r>
  <r>
    <n v="136"/>
    <m/>
    <x v="4"/>
    <s v="FPU1"/>
    <s v="Wirtschaftslehre"/>
    <s v="WBL"/>
    <x v="101"/>
    <m/>
    <n v="0"/>
    <m/>
  </r>
  <r>
    <n v="137"/>
    <m/>
    <x v="4"/>
    <s v="FPU1"/>
    <s v="Politk"/>
    <s v="PKG"/>
    <x v="101"/>
    <m/>
    <n v="0"/>
    <m/>
  </r>
  <r>
    <n v="138"/>
    <m/>
    <x v="4"/>
    <s v="FPU1"/>
    <s v="Religion"/>
    <s v="KRE"/>
    <x v="59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100"/>
    <s v="AE5"/>
    <n v="3"/>
    <m/>
  </r>
  <r>
    <n v="143"/>
    <m/>
    <x v="4"/>
    <s v="FPO1"/>
    <s v="Fachbereich Service"/>
    <s v="FBSE"/>
    <x v="108"/>
    <s v="AE5"/>
    <n v="2"/>
    <m/>
  </r>
  <r>
    <n v="144"/>
    <m/>
    <x v="4"/>
    <s v="FPO1"/>
    <s v="Deutsch"/>
    <s v="DKO"/>
    <x v="118"/>
    <s v="AE5"/>
    <n v="1"/>
    <m/>
  </r>
  <r>
    <n v="146"/>
    <m/>
    <x v="4"/>
    <s v="FPO1"/>
    <s v="Wirtschaftslehre"/>
    <s v="WBL"/>
    <x v="101"/>
    <s v="AE5"/>
    <n v="1"/>
    <m/>
  </r>
  <r>
    <n v="147"/>
    <m/>
    <x v="4"/>
    <s v="FPO1"/>
    <s v="Politk"/>
    <s v="PKG"/>
    <x v="101"/>
    <s v="AE5"/>
    <n v="1"/>
    <m/>
  </r>
  <r>
    <n v="148"/>
    <m/>
    <x v="4"/>
    <s v="FPO1"/>
    <s v="Religion"/>
    <s v="KRE"/>
    <x v="59"/>
    <s v="AE5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5"/>
    <s v="AF9A"/>
    <s v="Deutsch"/>
    <s v="DKO"/>
    <x v="105"/>
    <s v="DK5"/>
    <n v="6"/>
    <m/>
  </r>
  <r>
    <n v="4"/>
    <m/>
    <x v="5"/>
    <s v="AF9A"/>
    <s v="Deutsch"/>
    <s v="DKO"/>
    <x v="90"/>
    <s v="DK5"/>
    <n v="2"/>
    <m/>
  </r>
  <r>
    <n v="5"/>
    <m/>
    <x v="5"/>
    <s v="AF9A,AIFA"/>
    <s v="Englisch-För"/>
    <s v="EFÖ"/>
    <x v="75"/>
    <s v="DK5"/>
    <n v="4"/>
    <m/>
  </r>
  <r>
    <n v="6"/>
    <m/>
    <x v="5"/>
    <s v="AF9A"/>
    <s v="Mathematik"/>
    <s v="M"/>
    <x v="112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3"/>
    <s v="DK5"/>
    <n v="1"/>
    <m/>
  </r>
  <r>
    <n v="9"/>
    <m/>
    <x v="5"/>
    <s v="AF9A"/>
    <s v="Datenverarbeitung"/>
    <s v="DV"/>
    <x v="103"/>
    <s v="D12"/>
    <n v="2"/>
    <m/>
  </r>
  <r>
    <n v="10"/>
    <m/>
    <x v="5"/>
    <s v="AF9A"/>
    <s v="Sport"/>
    <s v="SPG"/>
    <x v="113"/>
    <s v="FE2"/>
    <n v="2"/>
    <m/>
  </r>
  <r>
    <n v="11"/>
    <m/>
    <x v="5"/>
    <s v="AF9A"/>
    <s v="Religion"/>
    <s v="KRE"/>
    <x v="114"/>
    <s v="DK5"/>
    <n v="2"/>
    <m/>
  </r>
  <r>
    <n v="12"/>
    <m/>
    <x v="5"/>
    <s v="AF9A"/>
    <s v="Praxis Hauswirtschaft"/>
    <s v="FP-ERN"/>
    <x v="56"/>
    <s v="AE8"/>
    <n v="4"/>
    <m/>
  </r>
  <r>
    <n v="13"/>
    <m/>
    <x v="5"/>
    <s v="AF9A"/>
    <s v="Betreutes Selbstlernen"/>
    <s v="BSL"/>
    <x v="75"/>
    <s v="DK5"/>
    <n v="2"/>
    <m/>
  </r>
  <r>
    <n v="14"/>
    <m/>
    <x v="5"/>
    <s v="AF9A"/>
    <s v="Praxis Holztechnik"/>
    <s v="MPT"/>
    <x v="122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2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2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5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4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4"/>
    <s v="D11"/>
    <n v="0"/>
    <m/>
  </r>
  <r>
    <n v="27"/>
    <m/>
    <x v="5"/>
    <s v="AIFA"/>
    <s v="Mathematik"/>
    <s v="M"/>
    <x v="114"/>
    <s v="D11"/>
    <n v="4"/>
    <m/>
  </r>
  <r>
    <n v="28"/>
    <m/>
    <x v="5"/>
    <s v="AIFA"/>
    <s v="Politik"/>
    <s v="PKG"/>
    <x v="64"/>
    <s v="D11"/>
    <n v="2"/>
    <m/>
  </r>
  <r>
    <n v="29"/>
    <m/>
    <x v="5"/>
    <s v="AIFA"/>
    <s v="Sport"/>
    <s v="SPG"/>
    <x v="113"/>
    <s v="FE2"/>
    <n v="1"/>
    <m/>
  </r>
  <r>
    <n v="30"/>
    <m/>
    <x v="5"/>
    <s v="AIFA"/>
    <s v="Religion"/>
    <s v="KRE"/>
    <x v="114"/>
    <s v="D11"/>
    <n v="2"/>
    <m/>
  </r>
  <r>
    <n v="31"/>
    <m/>
    <x v="5"/>
    <s v="AIFA"/>
    <s v="Praxis Hauswirtschaft"/>
    <s v="FP-ERN"/>
    <x v="56"/>
    <s v="AE8"/>
    <n v="2"/>
    <m/>
  </r>
  <r>
    <n v="32"/>
    <m/>
    <x v="5"/>
    <s v="AIFA"/>
    <s v="Praxis Holztechnik"/>
    <s v="MPT"/>
    <x v="122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5"/>
    <s v="DK5"/>
    <n v="0"/>
    <m/>
  </r>
  <r>
    <n v="35"/>
    <m/>
    <x v="5"/>
    <s v="AIFA"/>
    <s v="Praxis Metalltechnik"/>
    <s v="FP-M"/>
    <x v="102"/>
    <s v="EK1"/>
    <n v="4"/>
    <m/>
  </r>
  <r>
    <n v="36"/>
    <m/>
    <x v="5"/>
    <s v="AIFA"/>
    <s v="Wahlbereich"/>
    <s v="WB"/>
    <x v="114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4"/>
    <m/>
    <n v="2"/>
    <n v="2"/>
  </r>
  <r>
    <n v="39"/>
    <m/>
    <x v="5"/>
    <s v="AF9A, AIFA"/>
    <s v="Projekt"/>
    <s v="PKG"/>
    <x v="112"/>
    <m/>
    <n v="2"/>
    <n v="2"/>
  </r>
  <r>
    <n v="40"/>
    <m/>
    <x v="5"/>
    <s v="AF9A, AIFA"/>
    <s v="Projekt"/>
    <s v="PKG"/>
    <x v="103"/>
    <m/>
    <n v="2"/>
    <n v="2"/>
  </r>
  <r>
    <n v="41"/>
    <m/>
    <x v="5"/>
    <s v="AF9A, AIFA"/>
    <s v="Projekt"/>
    <s v="DAZ"/>
    <x v="124"/>
    <m/>
    <n v="2"/>
    <n v="0"/>
  </r>
  <r>
    <n v="44"/>
    <m/>
    <x v="5"/>
    <s v="AIFE"/>
    <s v="Extern"/>
    <s v="Deutsch"/>
    <x v="124"/>
    <s v="D10"/>
    <n v="10"/>
    <n v="0"/>
  </r>
  <r>
    <n v="45"/>
    <m/>
    <x v="5"/>
    <s v="AIFE"/>
    <s v="Wahlbereich"/>
    <s v="WB"/>
    <x v="75"/>
    <s v="D10"/>
    <n v="2"/>
    <m/>
  </r>
  <r>
    <n v="46"/>
    <m/>
    <x v="5"/>
    <s v="AIFE"/>
    <s v="Landeskunde"/>
    <s v="NW"/>
    <x v="90"/>
    <s v="D10"/>
    <n v="3"/>
    <m/>
  </r>
  <r>
    <n v="47"/>
    <m/>
    <x v="5"/>
    <s v="AIFE"/>
    <s v="Religion"/>
    <s v="KRE"/>
    <x v="114"/>
    <s v="D10"/>
    <n v="2"/>
    <m/>
  </r>
  <r>
    <n v="48"/>
    <m/>
    <x v="5"/>
    <s v="AIFE"/>
    <s v="Deutsch"/>
    <s v="DKO"/>
    <x v="90"/>
    <s v="D10"/>
    <n v="4"/>
    <m/>
  </r>
  <r>
    <n v="49"/>
    <m/>
    <x v="5"/>
    <s v="AIFE"/>
    <s v="Mathematik"/>
    <s v="M"/>
    <x v="112"/>
    <s v="D10"/>
    <n v="4"/>
    <m/>
  </r>
  <r>
    <n v="50"/>
    <m/>
    <x v="5"/>
    <s v="AIFE"/>
    <s v="Praxis Holztechnik"/>
    <s v="MPT"/>
    <x v="122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6"/>
    <s v="AE8"/>
    <n v="2"/>
    <m/>
  </r>
  <r>
    <n v="53"/>
    <m/>
    <x v="5"/>
    <s v="AIFE"/>
    <s v="Sport"/>
    <s v="SPG"/>
    <x v="113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5"/>
    <m/>
    <n v="4"/>
    <m/>
  </r>
  <r>
    <n v="56"/>
    <m/>
    <x v="5"/>
    <s v="AF9A, AIFA, AIFE"/>
    <s v="Projekt"/>
    <s v="PKG"/>
    <x v="114"/>
    <m/>
    <n v="0"/>
    <n v="0"/>
  </r>
  <r>
    <n v="57"/>
    <m/>
    <x v="5"/>
    <s v="AF9A, AIFA, AIFE"/>
    <s v="Projekt"/>
    <s v="PKG"/>
    <x v="112"/>
    <m/>
    <n v="0"/>
    <n v="0"/>
  </r>
  <r>
    <n v="58"/>
    <m/>
    <x v="5"/>
    <s v="AF9A, AIFA, AIFE"/>
    <s v="Projekt"/>
    <s v="PKG"/>
    <x v="103"/>
    <m/>
    <n v="0"/>
    <n v="0"/>
  </r>
  <r>
    <n v="59"/>
    <m/>
    <x v="5"/>
    <s v="AF9A, AIFA, AIFE"/>
    <s v="Projekt"/>
    <s v="PKG"/>
    <x v="124"/>
    <m/>
    <n v="0"/>
    <n v="0"/>
  </r>
  <r>
    <n v="62"/>
    <m/>
    <x v="5"/>
    <s v="BF1B"/>
    <s v="Praxis Bautechnik"/>
    <s v="BO"/>
    <x v="70"/>
    <s v="DK1"/>
    <n v="1"/>
    <n v="2"/>
  </r>
  <r>
    <n v="63"/>
    <m/>
    <x v="5"/>
    <s v="BF1B"/>
    <s v="Praxis Bautechnik"/>
    <s v="FP-Bau"/>
    <x v="70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2"/>
    <s v="EK1"/>
    <n v="0.5"/>
    <n v="2"/>
  </r>
  <r>
    <n v="67"/>
    <m/>
    <x v="5"/>
    <s v="BF1B"/>
    <s v="Praxis Metalltechnik"/>
    <s v="FPZ"/>
    <x v="102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4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0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4"/>
    <s v="AK6"/>
    <n v="2"/>
    <m/>
  </r>
  <r>
    <n v="74"/>
    <m/>
    <x v="5"/>
    <s v="BF1B"/>
    <s v="Deutsch"/>
    <s v="DKO"/>
    <x v="68"/>
    <s v="AK6"/>
    <n v="4"/>
    <m/>
  </r>
  <r>
    <n v="75"/>
    <m/>
    <x v="5"/>
    <s v="BF1B"/>
    <s v="Wirtschaft"/>
    <s v="WBL"/>
    <x v="60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3"/>
    <s v="D12"/>
    <n v="1"/>
    <m/>
  </r>
  <r>
    <n v="78"/>
    <m/>
    <x v="5"/>
    <s v="BF1B"/>
    <s v="Sport"/>
    <s v="SPG"/>
    <x v="113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8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6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59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4"/>
    <s v="DK5"/>
    <n v="2"/>
    <m/>
  </r>
  <r>
    <n v="89"/>
    <m/>
    <x v="5"/>
    <s v="BF1H"/>
    <s v="Deutsch"/>
    <s v="DKO"/>
    <x v="68"/>
    <s v="DK5"/>
    <n v="4"/>
    <m/>
  </r>
  <r>
    <n v="90"/>
    <m/>
    <x v="5"/>
    <s v="BF1H"/>
    <s v="Wirtschaft"/>
    <s v="WBL"/>
    <x v="60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3"/>
    <s v="DK5"/>
    <n v="1"/>
    <m/>
  </r>
  <r>
    <n v="93"/>
    <m/>
    <x v="5"/>
    <s v="BF1H"/>
    <s v="Sport"/>
    <s v="SPG"/>
    <x v="113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59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59"/>
    <s v="DK5"/>
    <n v="2"/>
    <m/>
  </r>
  <r>
    <n v="98"/>
    <m/>
    <x v="5"/>
    <s v="BF1B, BF1H, BF1T"/>
    <s v="DAZ-För"/>
    <s v="DAZ"/>
    <x v="124"/>
    <s v="DK5"/>
    <n v="4"/>
    <n v="0"/>
  </r>
  <r>
    <n v="99"/>
    <m/>
    <x v="5"/>
    <s v="BF1B, BF1H, BF1T"/>
    <s v="Englisch-För"/>
    <s v="EFÖ"/>
    <x v="74"/>
    <s v="DK5"/>
    <n v="4"/>
    <m/>
  </r>
  <r>
    <n v="100"/>
    <m/>
    <x v="5"/>
    <s v=" BF1H, BF1T"/>
    <s v="indiv. Praktikum"/>
    <s v="Pbv"/>
    <x v="74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2"/>
    <s v="EK1"/>
    <n v="0.5"/>
    <m/>
  </r>
  <r>
    <n v="107"/>
    <m/>
    <x v="5"/>
    <s v="BF1T"/>
    <s v="Praxis Metalltechnik"/>
    <s v="FPZ"/>
    <x v="102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4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6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8"/>
    <s v="DK4"/>
    <n v="2"/>
    <m/>
  </r>
  <r>
    <n v="114"/>
    <m/>
    <x v="5"/>
    <s v="BF1T"/>
    <s v="Mathematik"/>
    <s v="M"/>
    <x v="59"/>
    <s v="AK6"/>
    <n v="4"/>
    <m/>
  </r>
  <r>
    <n v="115"/>
    <m/>
    <x v="5"/>
    <s v="BF1T"/>
    <s v="Englisch"/>
    <s v="E"/>
    <x v="88"/>
    <s v="AK6"/>
    <n v="3"/>
    <m/>
  </r>
  <r>
    <n v="116"/>
    <m/>
    <x v="5"/>
    <s v="BF1T"/>
    <s v="Englisch"/>
    <s v="MPT"/>
    <x v="74"/>
    <s v="AK6"/>
    <n v="2"/>
    <m/>
  </r>
  <r>
    <n v="117"/>
    <m/>
    <x v="5"/>
    <s v="BF1T"/>
    <s v="Deutsch"/>
    <s v="DKO"/>
    <x v="68"/>
    <s v="AK6"/>
    <n v="4"/>
    <m/>
  </r>
  <r>
    <n v="118"/>
    <m/>
    <x v="5"/>
    <s v="BF1T"/>
    <s v="Wirtschaft"/>
    <s v="WBL"/>
    <x v="60"/>
    <s v="AK6"/>
    <n v="1"/>
    <m/>
  </r>
  <r>
    <n v="119"/>
    <m/>
    <x v="5"/>
    <s v="BF1T"/>
    <s v="Politik"/>
    <s v="PKG"/>
    <x v="60"/>
    <s v="AK6"/>
    <n v="1"/>
    <m/>
  </r>
  <r>
    <n v="120"/>
    <m/>
    <x v="5"/>
    <s v="BF1T"/>
    <s v="Datenverarbeitung"/>
    <s v="DV"/>
    <x v="103"/>
    <s v="D12"/>
    <n v="1"/>
    <m/>
  </r>
  <r>
    <n v="121"/>
    <m/>
    <x v="5"/>
    <s v="BF1T"/>
    <s v="Sport"/>
    <s v="SPG"/>
    <x v="120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8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4"/>
    <s v="D20"/>
    <n v="2"/>
    <m/>
  </r>
  <r>
    <n v="128"/>
    <m/>
    <x v="5"/>
    <s v="BF2E"/>
    <s v="Elektrotechnik"/>
    <s v="IPZ"/>
    <x v="93"/>
    <s v="D23"/>
    <n v="2"/>
    <m/>
  </r>
  <r>
    <n v="129"/>
    <m/>
    <x v="5"/>
    <s v="BF2E"/>
    <s v="Elektrotechnik"/>
    <s v="PPZ"/>
    <x v="93"/>
    <s v="D20"/>
    <n v="0"/>
    <m/>
  </r>
  <r>
    <n v="130"/>
    <m/>
    <x v="5"/>
    <s v="BF2E"/>
    <s v="Praxis Elektrotechnik"/>
    <s v="FP-EL"/>
    <x v="54"/>
    <s v="D20"/>
    <n v="4"/>
    <n v="2"/>
  </r>
  <r>
    <n v="131"/>
    <m/>
    <x v="5"/>
    <s v="BF2E"/>
    <s v="Praxis Elektrotechnik"/>
    <s v="FP-EL"/>
    <x v="93"/>
    <s v="D23"/>
    <n v="0"/>
    <n v="0"/>
  </r>
  <r>
    <n v="132"/>
    <m/>
    <x v="5"/>
    <s v="BF2E"/>
    <s v="Praxis Elektrotechnik"/>
    <s v="FP-EL"/>
    <x v="54"/>
    <s v="D20"/>
    <n v="4"/>
    <n v="2"/>
  </r>
  <r>
    <n v="133"/>
    <m/>
    <x v="5"/>
    <s v="BF2E"/>
    <s v="Praxis Metalltechnik"/>
    <s v="FPZ"/>
    <x v="102"/>
    <s v="EK1"/>
    <n v="4"/>
    <n v="2"/>
  </r>
  <r>
    <n v="134"/>
    <m/>
    <x v="5"/>
    <s v="BF2E"/>
    <s v="Mathematik"/>
    <s v="M"/>
    <x v="112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4"/>
    <s v="D23"/>
    <n v="2"/>
    <m/>
  </r>
  <r>
    <n v="138"/>
    <m/>
    <x v="5"/>
    <s v="BF2E"/>
    <s v="Deutsch"/>
    <s v="DKO"/>
    <x v="87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3"/>
    <s v="D23"/>
    <n v="1"/>
    <m/>
  </r>
  <r>
    <n v="141"/>
    <m/>
    <x v="5"/>
    <s v="BF2E"/>
    <s v="Informationstechnik"/>
    <s v="DV"/>
    <x v="103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2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3"/>
    <s v="D23"/>
    <n v="2"/>
    <m/>
  </r>
  <r>
    <n v="146"/>
    <m/>
    <x v="5"/>
    <s v="BF2E"/>
    <s v="Beliebig"/>
    <s v="WB"/>
    <x v="93"/>
    <s v="D23"/>
    <n v="2"/>
    <n v="2"/>
  </r>
  <r>
    <n v="149"/>
    <m/>
    <x v="5"/>
    <s v="BF2M"/>
    <s v="Praxis Metalltechnik"/>
    <s v="FPZ"/>
    <x v="102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2"/>
    <s v="EK1"/>
    <n v="4"/>
    <n v="2"/>
  </r>
  <r>
    <n v="153"/>
    <m/>
    <x v="5"/>
    <s v="BF2M"/>
    <s v="Praxis Elektrotechnik"/>
    <s v="PPZ"/>
    <x v="54"/>
    <s v="D20"/>
    <n v="4"/>
    <n v="2"/>
  </r>
  <r>
    <n v="154"/>
    <m/>
    <x v="5"/>
    <s v="BF2M"/>
    <s v="Praxis Metalltechnik"/>
    <s v="MIP"/>
    <x v="102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4"/>
    <s v="D23"/>
    <n v="0"/>
    <m/>
  </r>
  <r>
    <n v="158"/>
    <m/>
    <x v="5"/>
    <s v="BF2M"/>
    <s v="Englisch"/>
    <s v="E"/>
    <x v="88"/>
    <s v="D14"/>
    <n v="3"/>
    <m/>
  </r>
  <r>
    <n v="159"/>
    <m/>
    <x v="5"/>
    <s v="BF2M"/>
    <s v="Deutsch"/>
    <s v="DKO"/>
    <x v="87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3"/>
    <s v="D14"/>
    <n v="1"/>
    <m/>
  </r>
  <r>
    <n v="162"/>
    <m/>
    <x v="5"/>
    <s v="BF2M"/>
    <s v="Informationstechnik"/>
    <s v="DV"/>
    <x v="103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2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7"/>
    <s v="D1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6"/>
    <s v="11S1"/>
    <s v="Deutsch"/>
    <s v="DKOp"/>
    <x v="105"/>
    <s v="CK6"/>
    <n v="2"/>
    <m/>
  </r>
  <r>
    <n v="3"/>
    <m/>
    <x v="6"/>
    <s v="11S1"/>
    <s v="Englisch"/>
    <s v="Ep"/>
    <x v="75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1"/>
    <s v="CK6"/>
    <n v="2"/>
    <m/>
  </r>
  <r>
    <n v="6"/>
    <m/>
    <x v="6"/>
    <s v="11S1"/>
    <s v="Religion"/>
    <s v="KRE"/>
    <x v="63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1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2"/>
    <s v="CK6"/>
    <n v="2"/>
    <m/>
  </r>
  <r>
    <n v="17"/>
    <m/>
    <x v="6"/>
    <s v="11S2"/>
    <s v="Religion"/>
    <s v="KRE"/>
    <x v="63"/>
    <s v="CK7"/>
    <n v="1"/>
    <m/>
  </r>
  <r>
    <n v="18"/>
    <m/>
    <x v="6"/>
    <s v="11S3"/>
    <s v="Religion"/>
    <s v="KRE"/>
    <x v="105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10"/>
    <s v="CK6"/>
    <n v="2"/>
    <m/>
  </r>
  <r>
    <n v="21"/>
    <m/>
    <x v="6"/>
    <s v="11S3"/>
    <s v="Pflege/Gesundheit"/>
    <s v="GES"/>
    <x v="111"/>
    <s v="CK6"/>
    <n v="2"/>
    <m/>
  </r>
  <r>
    <n v="22"/>
    <m/>
    <x v="6"/>
    <s v="11S3"/>
    <s v="Politik"/>
    <s v="PKG"/>
    <x v="101"/>
    <s v="CK6"/>
    <n v="1"/>
    <m/>
  </r>
  <r>
    <n v="23"/>
    <m/>
    <x v="6"/>
    <s v="11S3"/>
    <s v="Deutsch"/>
    <s v="DKOp"/>
    <x v="110"/>
    <s v="CK6"/>
    <n v="2"/>
    <m/>
  </r>
  <r>
    <n v="24"/>
    <m/>
    <x v="6"/>
    <s v="11S3"/>
    <s v="Praktische Sozialwissenschaft"/>
    <s v="PSW"/>
    <x v="110"/>
    <s v="CK7"/>
    <n v="1"/>
    <m/>
  </r>
  <r>
    <n v="25"/>
    <m/>
    <x v="6"/>
    <s v="11S3"/>
    <s v="Mathematik"/>
    <s v="Mp"/>
    <x v="79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5"/>
    <s v="CK7"/>
    <n v="1"/>
    <m/>
  </r>
  <r>
    <n v="28"/>
    <m/>
    <x v="6"/>
    <s v="11S4"/>
    <s v="Pflege/Gesundheit"/>
    <s v="GES"/>
    <x v="67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59"/>
    <s v="CK7"/>
    <n v="1"/>
    <m/>
  </r>
  <r>
    <n v="31"/>
    <m/>
    <x v="6"/>
    <s v="11S4"/>
    <s v="Mathematik"/>
    <s v="Mp"/>
    <x v="59"/>
    <s v="CK7"/>
    <n v="2"/>
    <m/>
  </r>
  <r>
    <n v="32"/>
    <m/>
    <x v="6"/>
    <s v="11S4"/>
    <s v="Politik"/>
    <s v="PKG"/>
    <x v="101"/>
    <s v="CK7"/>
    <n v="1"/>
    <m/>
  </r>
  <r>
    <n v="33"/>
    <m/>
    <x v="6"/>
    <s v="11S4"/>
    <s v="Erziehungswissenschaften"/>
    <s v="EW"/>
    <x v="116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8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1"/>
    <s v="C14"/>
    <n v="2"/>
    <m/>
  </r>
  <r>
    <n v="43"/>
    <m/>
    <x v="6"/>
    <s v="12S1"/>
    <s v="Pflege/Gesundheit"/>
    <s v="GES"/>
    <x v="111"/>
    <s v="C14"/>
    <n v="2"/>
    <m/>
  </r>
  <r>
    <n v="44"/>
    <m/>
    <x v="6"/>
    <s v="12S1"/>
    <s v="Praktische Sozialwissenschaft"/>
    <s v="PSW"/>
    <x v="105"/>
    <s v="C14"/>
    <n v="1"/>
    <m/>
  </r>
  <r>
    <n v="45"/>
    <m/>
    <x v="6"/>
    <s v="12S1"/>
    <s v="Deutsch"/>
    <s v="DKOp"/>
    <x v="105"/>
    <s v="C14"/>
    <n v="4"/>
    <m/>
  </r>
  <r>
    <n v="46"/>
    <m/>
    <x v="6"/>
    <s v="12S1"/>
    <s v="Religion"/>
    <s v="KRE"/>
    <x v="114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59"/>
    <s v="C16"/>
    <n v="4"/>
    <m/>
  </r>
  <r>
    <n v="57"/>
    <m/>
    <x v="6"/>
    <s v="12S2"/>
    <s v="Biologie"/>
    <s v="BI"/>
    <x v="67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10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7"/>
    <s v="C26"/>
    <n v="1"/>
    <m/>
  </r>
  <r>
    <n v="65"/>
    <m/>
    <x v="6"/>
    <s v="12S3"/>
    <s v="Psychologie"/>
    <s v="PS"/>
    <x v="98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7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6"/>
    <s v="C26"/>
    <n v="4"/>
    <m/>
  </r>
  <r>
    <n v="70"/>
    <m/>
    <x v="6"/>
    <s v="12S3"/>
    <s v="Mathematik"/>
    <s v="Mp"/>
    <x v="112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7"/>
    <s v="C26"/>
    <n v="2"/>
    <m/>
  </r>
  <r>
    <n v="73"/>
    <m/>
    <x v="6"/>
    <s v="12S3"/>
    <s v="Religion"/>
    <s v="KRE"/>
    <x v="114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10"/>
    <s v="D17"/>
    <n v="3"/>
    <m/>
  </r>
  <r>
    <n v="76"/>
    <m/>
    <x v="6"/>
    <s v="IT11"/>
    <s v="Informationstechnik"/>
    <s v="DV"/>
    <x v="120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5"/>
    <s v="D17"/>
    <n v="1"/>
    <n v="2"/>
  </r>
  <r>
    <n v="79"/>
    <m/>
    <x v="6"/>
    <s v="IT11"/>
    <s v="Elektrotechnik"/>
    <s v="ETPraxis"/>
    <x v="54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1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2"/>
    <s v="D17"/>
    <n v="1"/>
    <m/>
  </r>
  <r>
    <n v="84"/>
    <m/>
    <x v="6"/>
    <s v="IT11"/>
    <s v="Politik"/>
    <s v="PKG"/>
    <x v="69"/>
    <s v="D17"/>
    <n v="2"/>
    <m/>
  </r>
  <r>
    <n v="85"/>
    <m/>
    <x v="6"/>
    <s v="IT11"/>
    <s v="Informationstechnik"/>
    <s v="SAW"/>
    <x v="91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69"/>
    <s v="D17"/>
    <n v="2"/>
    <m/>
  </r>
  <r>
    <n v="88"/>
    <m/>
    <x v="6"/>
    <s v="BT11"/>
    <s v="Bautechnik"/>
    <s v="BKS"/>
    <x v="121"/>
    <s v="CE4"/>
    <n v="4"/>
    <m/>
  </r>
  <r>
    <n v="89"/>
    <m/>
    <x v="6"/>
    <s v="BT11"/>
    <s v="Bautechnik"/>
    <s v="TEK"/>
    <x v="99"/>
    <s v="PCR"/>
    <n v="4"/>
    <m/>
  </r>
  <r>
    <n v="90"/>
    <m/>
    <x v="6"/>
    <s v="BT11"/>
    <s v="Bautechnik"/>
    <s v="TM"/>
    <x v="121"/>
    <s v="CE4"/>
    <n v="2"/>
    <m/>
  </r>
  <r>
    <n v="91"/>
    <m/>
    <x v="6"/>
    <s v="BT11"/>
    <s v="Bautechnik"/>
    <s v="BKS"/>
    <x v="64"/>
    <s v="PCR"/>
    <n v="4"/>
    <m/>
  </r>
  <r>
    <n v="92"/>
    <m/>
    <x v="6"/>
    <s v="BT11"/>
    <s v="Deutsch"/>
    <s v="DKOp"/>
    <x v="68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8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82"/>
    <s v="CE4"/>
    <n v="3"/>
    <m/>
  </r>
  <r>
    <n v="97"/>
    <m/>
    <x v="6"/>
    <s v="BT11"/>
    <s v="Physik"/>
    <s v="PH"/>
    <x v="112"/>
    <s v="CE4"/>
    <n v="1"/>
    <m/>
  </r>
  <r>
    <n v="98"/>
    <m/>
    <x v="6"/>
    <s v="BT11"/>
    <s v="Politik"/>
    <s v="PKG"/>
    <x v="101"/>
    <s v="CE4"/>
    <n v="2"/>
    <m/>
  </r>
  <r>
    <n v="99"/>
    <m/>
    <x v="6"/>
    <s v="BT11"/>
    <s v="Wirtschaft"/>
    <s v="WBL"/>
    <x v="101"/>
    <s v="CE4"/>
    <n v="2"/>
    <m/>
  </r>
  <r>
    <n v="100"/>
    <m/>
    <x v="6"/>
    <s v="BT11"/>
    <s v="Sport"/>
    <s v="SPG"/>
    <x v="53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2"/>
    <s v="CE4"/>
    <n v="1"/>
    <m/>
  </r>
  <r>
    <n v="107"/>
    <m/>
    <x v="6"/>
    <s v="ET11"/>
    <s v="Politik"/>
    <s v="PKG"/>
    <x v="120"/>
    <s v="CE4"/>
    <n v="2"/>
    <m/>
  </r>
  <r>
    <n v="108"/>
    <m/>
    <x v="6"/>
    <s v="ET11"/>
    <s v="Wirtschaft"/>
    <s v="WBL"/>
    <x v="120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20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4"/>
    <s v="D2?"/>
    <n v="1"/>
    <m/>
  </r>
  <r>
    <n v="114"/>
    <m/>
    <x v="6"/>
    <s v="ET11"/>
    <s v="Elektrotechnik"/>
    <s v="MSR"/>
    <x v="85"/>
    <s v="CE9"/>
    <n v="2"/>
    <m/>
  </r>
  <r>
    <n v="115"/>
    <m/>
    <x v="6"/>
    <s v="ET11"/>
    <s v="Elektrotechnik"/>
    <s v="ETS"/>
    <x v="93"/>
    <s v="CE9"/>
    <n v="2"/>
    <m/>
  </r>
  <r>
    <n v="116"/>
    <m/>
    <x v="6"/>
    <s v="ET11"/>
    <s v="Elektrotechnik"/>
    <s v="MSR"/>
    <x v="93"/>
    <s v="CE9"/>
    <n v="4"/>
    <m/>
  </r>
  <r>
    <n v="117"/>
    <m/>
    <x v="6"/>
    <s v="IT12"/>
    <s v="Automatisierungstechnik"/>
    <s v="AMT"/>
    <x v="120"/>
    <s v="C27"/>
    <n v="0"/>
    <m/>
  </r>
  <r>
    <n v="118"/>
    <m/>
    <x v="6"/>
    <s v="IT12"/>
    <s v="Informationstechnik"/>
    <s v="ITS"/>
    <x v="120"/>
    <s v="C27"/>
    <n v="4"/>
    <m/>
  </r>
  <r>
    <n v="119"/>
    <m/>
    <x v="6"/>
    <s v="IT12"/>
    <s v="Informationstechnik"/>
    <s v="SAW"/>
    <x v="120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7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8"/>
    <s v="C27"/>
    <n v="2"/>
    <m/>
  </r>
  <r>
    <n v="126"/>
    <m/>
    <x v="6"/>
    <s v="IT12"/>
    <s v="Informationstechnik"/>
    <s v="SAW"/>
    <x v="91"/>
    <s v="C27"/>
    <n v="4"/>
    <m/>
  </r>
  <r>
    <n v="127"/>
    <m/>
    <x v="6"/>
    <s v="IT12"/>
    <s v="Elektrotechnik"/>
    <s v="ET"/>
    <x v="93"/>
    <s v="C27"/>
    <n v="0"/>
    <m/>
  </r>
  <r>
    <n v="128"/>
    <m/>
    <x v="6"/>
    <s v="IT12"/>
    <s v="Deutsch"/>
    <s v="DKOp"/>
    <x v="77"/>
    <s v="C27"/>
    <n v="3"/>
    <m/>
  </r>
  <r>
    <n v="129"/>
    <m/>
    <x v="6"/>
    <s v="IT12"/>
    <s v="Mathematik"/>
    <s v="Mp"/>
    <x v="93"/>
    <s v="C27"/>
    <n v="3"/>
    <m/>
  </r>
  <r>
    <n v="130"/>
    <m/>
    <x v="6"/>
    <s v="IT12"/>
    <s v="Physik"/>
    <s v="PH"/>
    <x v="112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0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20"/>
    <s v="D24"/>
    <n v="4"/>
    <m/>
  </r>
  <r>
    <n v="155"/>
    <m/>
    <x v="6"/>
    <s v="ET12"/>
    <s v="Elektrotechnik"/>
    <s v="ETS"/>
    <x v="93"/>
    <s v="D24"/>
    <n v="4"/>
    <m/>
  </r>
  <r>
    <n v="156"/>
    <m/>
    <x v="6"/>
    <s v="ET12"/>
    <s v="Elektrotechnik"/>
    <s v="MST"/>
    <x v="85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4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3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3"/>
    <s v="D13"/>
    <n v="3"/>
    <m/>
  </r>
  <r>
    <n v="163"/>
    <m/>
    <x v="6"/>
    <s v="BT12,ET12"/>
    <s v="Mathematik"/>
    <s v="Mp"/>
    <x v="71"/>
    <s v="D13"/>
    <n v="3"/>
    <m/>
  </r>
  <r>
    <n v="164"/>
    <m/>
    <x v="6"/>
    <s v="BT12,ET12"/>
    <s v="Politik"/>
    <s v="PKG"/>
    <x v="101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2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20"/>
    <m/>
    <n v="4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6"/>
    <s v="A15"/>
    <n v="2"/>
    <m/>
  </r>
  <r>
    <n v="5"/>
    <m/>
    <x v="7"/>
    <s v="FHM1"/>
    <s v="Pflege/Gesundheit"/>
    <s v="GP"/>
    <x v="86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5"/>
    <s v="A15"/>
    <n v="2"/>
    <m/>
  </r>
  <r>
    <n v="9"/>
    <m/>
    <x v="7"/>
    <s v="FHM1"/>
    <s v="Deutsch"/>
    <s v="DKO"/>
    <x v="118"/>
    <s v="A15"/>
    <n v="1"/>
    <m/>
  </r>
  <r>
    <n v="10"/>
    <m/>
    <x v="7"/>
    <s v="FHM1"/>
    <s v="Politik"/>
    <s v="ORV"/>
    <x v="115"/>
    <s v="A15"/>
    <n v="1"/>
    <m/>
  </r>
  <r>
    <n v="11"/>
    <m/>
    <x v="7"/>
    <s v="FHM1"/>
    <s v="Politik"/>
    <s v="PKG"/>
    <x v="115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5"/>
    <s v="A15"/>
    <n v="1"/>
    <m/>
  </r>
  <r>
    <n v="14"/>
    <m/>
    <x v="7"/>
    <s v="FHM1"/>
    <s v="Sozialpädagogik"/>
    <s v="PB"/>
    <x v="86"/>
    <s v="A15"/>
    <n v="2"/>
    <m/>
  </r>
  <r>
    <n v="15"/>
    <m/>
    <x v="7"/>
    <s v="FHM1"/>
    <m/>
    <s v="PB"/>
    <x v="96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8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6"/>
    <s v="PCR"/>
    <n v="1"/>
    <n v="2"/>
  </r>
  <r>
    <n v="25"/>
    <m/>
    <x v="7"/>
    <s v="FHM1"/>
    <s v="Gesundheit/Pflege"/>
    <s v="GP"/>
    <x v="96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6"/>
    <s v="A13"/>
    <n v="2"/>
    <m/>
  </r>
  <r>
    <n v="29"/>
    <m/>
    <x v="7"/>
    <s v="FHO1"/>
    <s v="Pflege/Gesundheit"/>
    <s v="GP"/>
    <x v="100"/>
    <s v="A13"/>
    <n v="2"/>
    <m/>
  </r>
  <r>
    <n v="30"/>
    <m/>
    <x v="7"/>
    <s v="FHO1"/>
    <s v="Sozialpädagogik"/>
    <s v="TPH"/>
    <x v="92"/>
    <s v="A13"/>
    <n v="2"/>
    <m/>
  </r>
  <r>
    <n v="31"/>
    <m/>
    <x v="7"/>
    <s v="FHO1"/>
    <s v="Sozialpädagogik"/>
    <s v="TPH"/>
    <x v="118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8"/>
    <s v="A13"/>
    <n v="2"/>
    <m/>
  </r>
  <r>
    <n v="34"/>
    <m/>
    <x v="7"/>
    <s v="FHO1"/>
    <s v="Politik"/>
    <s v="ORV"/>
    <x v="115"/>
    <s v="A13"/>
    <n v="1"/>
    <m/>
  </r>
  <r>
    <n v="35"/>
    <m/>
    <x v="7"/>
    <s v="FHO1"/>
    <s v="Politik"/>
    <s v="PKG"/>
    <x v="115"/>
    <s v="A13"/>
    <n v="1"/>
    <m/>
  </r>
  <r>
    <n v="36"/>
    <m/>
    <x v="7"/>
    <s v="FHO1"/>
    <s v="Sozialpädagogik"/>
    <s v="PB"/>
    <x v="92"/>
    <s v="A13"/>
    <n v="4"/>
    <m/>
  </r>
  <r>
    <n v="37"/>
    <m/>
    <x v="7"/>
    <s v="FHO1"/>
    <s v="Sozialpädagogik"/>
    <s v="PB"/>
    <x v="115"/>
    <s v="A13"/>
    <n v="2"/>
    <m/>
  </r>
  <r>
    <n v="38"/>
    <m/>
    <x v="7"/>
    <s v="FHO1"/>
    <s v="Sozialpädagogik"/>
    <s v="PB"/>
    <x v="100"/>
    <s v="A13"/>
    <n v="1"/>
    <m/>
  </r>
  <r>
    <n v="39"/>
    <m/>
    <x v="7"/>
    <s v="FHO1"/>
    <s v="Sozialpädagogik"/>
    <s v="PB"/>
    <x v="120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6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2"/>
    <s v="AE5"/>
    <n v="2"/>
    <m/>
  </r>
  <r>
    <n v="45"/>
    <m/>
    <x v="7"/>
    <s v="FHO2"/>
    <s v="Sozialpädagogik"/>
    <s v="TPH"/>
    <x v="118"/>
    <s v="AE5"/>
    <n v="2"/>
    <m/>
  </r>
  <r>
    <n v="46"/>
    <m/>
    <x v="7"/>
    <s v="FHO2"/>
    <s v="Religion"/>
    <s v="KRE"/>
    <x v="115"/>
    <s v="AE5"/>
    <n v="2"/>
    <m/>
  </r>
  <r>
    <n v="47"/>
    <m/>
    <x v="7"/>
    <s v="FHO2"/>
    <s v="Deutsch"/>
    <s v="DKO"/>
    <x v="118"/>
    <s v="AE5"/>
    <n v="2"/>
    <m/>
  </r>
  <r>
    <n v="48"/>
    <m/>
    <x v="7"/>
    <s v="FHO2"/>
    <s v="Politik"/>
    <s v="ORV"/>
    <x v="115"/>
    <s v="AE5"/>
    <n v="1"/>
    <m/>
  </r>
  <r>
    <n v="49"/>
    <m/>
    <x v="7"/>
    <s v="FHO2"/>
    <s v="Politik"/>
    <s v="PKG"/>
    <x v="115"/>
    <s v="AE5"/>
    <n v="1"/>
    <m/>
  </r>
  <r>
    <n v="50"/>
    <m/>
    <x v="7"/>
    <s v="FHO2"/>
    <s v="Sozialpädagogik"/>
    <s v="PB"/>
    <x v="118"/>
    <s v="AE5"/>
    <n v="2"/>
    <m/>
  </r>
  <r>
    <n v="51"/>
    <m/>
    <x v="7"/>
    <s v="FHO2"/>
    <m/>
    <s v="PB"/>
    <x v="96"/>
    <s v="AE5"/>
    <n v="1"/>
    <m/>
  </r>
  <r>
    <n v="52"/>
    <m/>
    <x v="7"/>
    <s v="FHO2"/>
    <s v="Sozialpädagogik"/>
    <s v="PB"/>
    <x v="86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7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2"/>
    <s v="A15"/>
    <n v="2"/>
    <m/>
  </r>
  <r>
    <n v="58"/>
    <m/>
    <x v="7"/>
    <s v="FHU1"/>
    <s v="Pflege/Gesundheit"/>
    <s v="GP"/>
    <x v="96"/>
    <s v="A15"/>
    <n v="2"/>
    <m/>
  </r>
  <r>
    <n v="59"/>
    <m/>
    <x v="7"/>
    <s v="FHU1"/>
    <s v="Pflege/Gesundheit"/>
    <s v="GP"/>
    <x v="100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5"/>
    <s v="A15"/>
    <n v="1"/>
    <m/>
  </r>
  <r>
    <n v="62"/>
    <m/>
    <x v="7"/>
    <s v="FHU1"/>
    <s v="Politik"/>
    <s v="PKG"/>
    <x v="115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6"/>
    <s v="A15"/>
    <n v="1"/>
    <m/>
  </r>
  <r>
    <n v="65"/>
    <m/>
    <x v="7"/>
    <s v="FHU1"/>
    <s v="Sozialpädagogik"/>
    <s v="PB"/>
    <x v="100"/>
    <s v="A15"/>
    <n v="2"/>
    <m/>
  </r>
  <r>
    <n v="66"/>
    <m/>
    <x v="7"/>
    <s v="FHU1"/>
    <m/>
    <s v="PB"/>
    <x v="96"/>
    <s v="A15"/>
    <n v="1"/>
    <m/>
  </r>
  <r>
    <n v="67"/>
    <m/>
    <x v="7"/>
    <s v="FHU1"/>
    <m/>
    <s v="PB"/>
    <x v="92"/>
    <s v="A15"/>
    <n v="1"/>
    <m/>
  </r>
  <r>
    <n v="68"/>
    <m/>
    <x v="7"/>
    <s v="FHU1"/>
    <s v="Sozialpädagogik"/>
    <s v="PB"/>
    <x v="115"/>
    <s v="A15"/>
    <n v="1"/>
    <m/>
  </r>
  <r>
    <n v="70"/>
    <m/>
    <x v="7"/>
    <s v="NPO"/>
    <s v="Ernährungswissenschaft"/>
    <s v="FBP"/>
    <x v="125"/>
    <s v="C10"/>
    <n v="6"/>
    <m/>
  </r>
  <r>
    <n v="71"/>
    <m/>
    <x v="7"/>
    <s v="NPO, NVO2"/>
    <s v="Politik"/>
    <s v="PKG"/>
    <x v="65"/>
    <s v="C10"/>
    <n v="0"/>
    <m/>
  </r>
  <r>
    <n v="72"/>
    <m/>
    <x v="7"/>
    <s v="NPO, NVO2"/>
    <s v="Wirtschaftslehre"/>
    <s v="WBL"/>
    <x v="65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0"/>
    <s v="C10"/>
    <n v="2"/>
    <m/>
  </r>
  <r>
    <n v="76"/>
    <m/>
    <x v="7"/>
    <s v="NPU, NVU1"/>
    <s v="Wirtschaftslehre"/>
    <s v="WBL"/>
    <x v="65"/>
    <s v="C10"/>
    <n v="0"/>
    <m/>
  </r>
  <r>
    <n v="77"/>
    <m/>
    <x v="7"/>
    <s v="NPU, NVU1"/>
    <s v="Deutsch "/>
    <s v="DKO"/>
    <x v="87"/>
    <s v="C10"/>
    <n v="0"/>
    <m/>
  </r>
  <r>
    <n v="78"/>
    <m/>
    <x v="7"/>
    <s v="NPU, NVU1"/>
    <s v="Ernährungswissenschaft"/>
    <s v="FBP"/>
    <x v="65"/>
    <s v="C10"/>
    <n v="0"/>
    <m/>
  </r>
  <r>
    <n v="79"/>
    <m/>
    <x v="7"/>
    <s v="NPU, NVU1"/>
    <s v="Ernährungswissenschaft"/>
    <s v="FBP"/>
    <x v="65"/>
    <s v="C10"/>
    <n v="0"/>
    <m/>
  </r>
  <r>
    <n v="80"/>
    <m/>
    <x v="7"/>
    <s v="NPU, NVU1"/>
    <s v="Ernährungswissenschaft"/>
    <s v="SPG"/>
    <x v="120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6"/>
    <s v="AK4"/>
    <n v="4"/>
    <m/>
  </r>
  <r>
    <n v="84"/>
    <m/>
    <x v="7"/>
    <s v="NVM1"/>
    <s v="Ernährungswissenschaft"/>
    <s v="FBV"/>
    <x v="117"/>
    <s v="AK4"/>
    <n v="2"/>
    <m/>
  </r>
  <r>
    <n v="85"/>
    <m/>
    <x v="7"/>
    <s v="NVM1"/>
    <s v="Wirtschaftslehre"/>
    <s v="WBL"/>
    <x v="65"/>
    <s v="AK4"/>
    <n v="1"/>
    <m/>
  </r>
  <r>
    <n v="86"/>
    <m/>
    <x v="7"/>
    <s v="NVM1"/>
    <s v="Politk"/>
    <s v="PKG"/>
    <x v="65"/>
    <s v="AK4"/>
    <n v="1"/>
    <m/>
  </r>
  <r>
    <n v="87"/>
    <m/>
    <x v="7"/>
    <s v="NVM1"/>
    <s v="Ernährungswissenschaft"/>
    <s v="FBV"/>
    <x v="117"/>
    <s v="AK4"/>
    <n v="2"/>
    <m/>
  </r>
  <r>
    <n v="88"/>
    <m/>
    <x v="7"/>
    <s v="NVM1"/>
    <s v="Ernährungswissenschaft"/>
    <s v="FBV"/>
    <x v="65"/>
    <s v="AK4"/>
    <n v="1"/>
    <m/>
  </r>
  <r>
    <n v="89"/>
    <m/>
    <x v="7"/>
    <s v="NVM1"/>
    <s v="Sport"/>
    <s v="FKO"/>
    <x v="111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7"/>
    <s v="AK5"/>
    <n v="2"/>
    <m/>
  </r>
  <r>
    <n v="93"/>
    <m/>
    <x v="7"/>
    <s v="NVM2"/>
    <s v="Wirtschaftslehre"/>
    <s v="WBL"/>
    <x v="65"/>
    <s v="AK5"/>
    <n v="1"/>
    <m/>
  </r>
  <r>
    <n v="94"/>
    <m/>
    <x v="7"/>
    <s v="NVM2"/>
    <s v="Wirtschaftslehre"/>
    <s v="PKG"/>
    <x v="65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7"/>
    <s v="AK5 "/>
    <n v="1"/>
    <m/>
  </r>
  <r>
    <n v="97"/>
    <m/>
    <x v="7"/>
    <s v="NVM2"/>
    <s v="Religion"/>
    <s v="SPG"/>
    <x v="120"/>
    <s v="SPO"/>
    <n v="1"/>
    <m/>
  </r>
  <r>
    <n v="99"/>
    <m/>
    <x v="7"/>
    <s v="NVO1"/>
    <s v="Ernährungswissenschaft"/>
    <s v="FBV"/>
    <x v="86"/>
    <s v="AK4"/>
    <n v="4"/>
    <m/>
  </r>
  <r>
    <n v="100"/>
    <m/>
    <x v="7"/>
    <s v="NVO1"/>
    <s v="Ernährungswissenschaft"/>
    <s v="FBV"/>
    <x v="117"/>
    <s v="AK4"/>
    <n v="2"/>
    <m/>
  </r>
  <r>
    <n v="101"/>
    <m/>
    <x v="7"/>
    <s v="NVO1"/>
    <s v="Politik"/>
    <s v="PKG"/>
    <x v="65"/>
    <s v="AK4"/>
    <n v="1"/>
    <m/>
  </r>
  <r>
    <n v="102"/>
    <m/>
    <x v="7"/>
    <s v="NVO1"/>
    <s v="Wirtschaftslehre"/>
    <s v="WBL"/>
    <x v="65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7"/>
    <s v="AK5"/>
    <n v="2"/>
    <m/>
  </r>
  <r>
    <n v="106"/>
    <m/>
    <x v="7"/>
    <s v="NVO2, NPO"/>
    <s v="Politik"/>
    <s v="PKG"/>
    <x v="65"/>
    <s v="C10"/>
    <n v="1"/>
    <m/>
  </r>
  <r>
    <n v="107"/>
    <m/>
    <x v="7"/>
    <s v="NVO2, NPO"/>
    <s v="Wirtschaftslehre"/>
    <s v="WBL"/>
    <x v="65"/>
    <s v="C10"/>
    <n v="1"/>
    <m/>
  </r>
  <r>
    <n v="109"/>
    <m/>
    <x v="7"/>
    <s v="NVU1"/>
    <s v="Ernährungswissenschaft"/>
    <s v="FBV"/>
    <x v="117"/>
    <s v="AK4"/>
    <n v="4"/>
    <m/>
  </r>
  <r>
    <n v="110"/>
    <m/>
    <x v="7"/>
    <s v="NVU1"/>
    <s v="Ernährungswissenschaft"/>
    <s v="FBV"/>
    <x v="60"/>
    <s v="AK4"/>
    <n v="2"/>
    <m/>
  </r>
  <r>
    <n v="111"/>
    <m/>
    <x v="7"/>
    <s v="NPU, NVU1"/>
    <s v="Wirtschaftslehre"/>
    <s v="WBL"/>
    <x v="65"/>
    <s v="C10"/>
    <n v="1"/>
    <m/>
  </r>
  <r>
    <n v="112"/>
    <m/>
    <x v="7"/>
    <s v="NPU, NVU1"/>
    <s v="Deutsch "/>
    <s v="DKO"/>
    <x v="87"/>
    <s v="C10"/>
    <n v="1"/>
    <m/>
  </r>
  <r>
    <n v="113"/>
    <m/>
    <x v="7"/>
    <s v="NPU, NVU1"/>
    <s v="Ernährungswissenschaft"/>
    <s v="FBP"/>
    <x v="65"/>
    <s v="C10"/>
    <n v="1"/>
    <m/>
  </r>
  <r>
    <n v="114"/>
    <m/>
    <x v="7"/>
    <s v="NPU, NVU1"/>
    <s v="Ernährungswissenschaft"/>
    <s v="FBP"/>
    <x v="65"/>
    <s v="C10"/>
    <n v="1"/>
    <m/>
  </r>
  <r>
    <n v="115"/>
    <m/>
    <x v="7"/>
    <s v="NPU, NVU1"/>
    <s v="Ernährungswissenschaft"/>
    <s v="SPG"/>
    <x v="120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7"/>
    <s v="AK5"/>
    <n v="2"/>
    <m/>
  </r>
  <r>
    <n v="120"/>
    <m/>
    <x v="7"/>
    <s v="NVU2"/>
    <m/>
    <s v="WBL"/>
    <x v="65"/>
    <s v="AK5"/>
    <n v="1"/>
    <m/>
  </r>
  <r>
    <n v="121"/>
    <m/>
    <x v="7"/>
    <s v="NVU2"/>
    <m/>
    <s v="DKO"/>
    <x v="87"/>
    <s v="AK5"/>
    <n v="1"/>
    <m/>
  </r>
  <r>
    <n v="122"/>
    <m/>
    <x v="7"/>
    <s v="NVU2"/>
    <s v="Ernährungswissenschaft"/>
    <s v="FBV"/>
    <x v="117"/>
    <s v="AK5"/>
    <n v="2"/>
    <m/>
  </r>
  <r>
    <n v="123"/>
    <m/>
    <x v="7"/>
    <s v="NVU2"/>
    <s v="Wirtschaftslehre"/>
    <s v="FKO"/>
    <x v="111"/>
    <s v="AK5"/>
    <n v="1"/>
    <m/>
  </r>
  <r>
    <n v="124"/>
    <m/>
    <x v="7"/>
    <s v="NVU2"/>
    <s v="Religion"/>
    <s v="KRE"/>
    <x v="63"/>
    <s v="AK5"/>
    <n v="1"/>
    <m/>
  </r>
  <r>
    <n v="127"/>
    <m/>
    <x v="7"/>
    <s v="FRM1"/>
    <s v="Mathematik"/>
    <s v="WB"/>
    <x v="97"/>
    <s v="CE1"/>
    <n v="1"/>
    <m/>
  </r>
  <r>
    <n v="128"/>
    <m/>
    <x v="7"/>
    <s v="FRM1"/>
    <s v="Biotechnik/Körperpflege"/>
    <s v="FBFRIS"/>
    <x v="97"/>
    <s v="CE1"/>
    <n v="1"/>
    <m/>
  </r>
  <r>
    <n v="129"/>
    <m/>
    <x v="7"/>
    <s v="FRM1"/>
    <s v="Deutsch"/>
    <s v="DKO"/>
    <x v="87"/>
    <s v="CE1"/>
    <n v="1"/>
    <m/>
  </r>
  <r>
    <n v="130"/>
    <m/>
    <x v="7"/>
    <s v="FRM1"/>
    <s v="Englisch"/>
    <s v="FKO"/>
    <x v="111"/>
    <s v="CE1"/>
    <n v="1"/>
    <m/>
  </r>
  <r>
    <n v="131"/>
    <m/>
    <x v="7"/>
    <s v="FRM1"/>
    <s v="Biotechnik/Körperpflege"/>
    <s v="FBFRIS"/>
    <x v="97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7"/>
    <s v="CE1"/>
    <n v="1"/>
    <m/>
  </r>
  <r>
    <n v="134"/>
    <m/>
    <x v="7"/>
    <s v="FRM1"/>
    <s v="Wirtschaftslehre"/>
    <s v="WBL"/>
    <x v="97"/>
    <s v="CE1"/>
    <n v="1"/>
    <m/>
  </r>
  <r>
    <n v="137"/>
    <m/>
    <x v="7"/>
    <s v="FRO1"/>
    <m/>
    <s v="FBFRIS"/>
    <x v="111"/>
    <s v="CE1"/>
    <n v="4"/>
    <n v="2"/>
  </r>
  <r>
    <n v="138"/>
    <m/>
    <x v="7"/>
    <s v="FRO1"/>
    <m/>
    <s v="FBFRIS"/>
    <x v="97"/>
    <s v="CE2"/>
    <n v="4"/>
    <n v="2"/>
  </r>
  <r>
    <n v="139"/>
    <m/>
    <x v="7"/>
    <s v="FRO1"/>
    <m/>
    <s v="FBFRIS"/>
    <x v="111"/>
    <s v="CE1"/>
    <n v="2"/>
    <m/>
  </r>
  <r>
    <n v="140"/>
    <m/>
    <x v="7"/>
    <s v="FRO1"/>
    <s v="Politik"/>
    <s v="PKG"/>
    <x v="97"/>
    <s v="CE1"/>
    <n v="1"/>
    <m/>
  </r>
  <r>
    <n v="141"/>
    <m/>
    <x v="7"/>
    <s v="FRO1"/>
    <s v="Wirtschaftslehre"/>
    <s v="WBL"/>
    <x v="97"/>
    <s v="CE1"/>
    <n v="1"/>
    <m/>
  </r>
  <r>
    <n v="143"/>
    <m/>
    <x v="7"/>
    <s v="FRU1"/>
    <s v="Biotechnik/Körperpflege"/>
    <s v="FBFRIS"/>
    <x v="111"/>
    <s v="CE1"/>
    <n v="4"/>
    <m/>
  </r>
  <r>
    <n v="144"/>
    <m/>
    <x v="7"/>
    <s v="FRU1"/>
    <s v="Deutsch"/>
    <s v="DKO"/>
    <x v="87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7"/>
    <s v="CE1"/>
    <n v="4"/>
    <m/>
  </r>
  <r>
    <n v="148"/>
    <m/>
    <x v="7"/>
    <s v="FRU1"/>
    <s v="Politik"/>
    <s v="PKG"/>
    <x v="97"/>
    <s v="CE1"/>
    <n v="1"/>
    <m/>
  </r>
  <r>
    <n v="149"/>
    <m/>
    <x v="7"/>
    <s v="FRU1"/>
    <s v="Wirtschaftslehre"/>
    <s v="WBL"/>
    <x v="97"/>
    <s v="CE1"/>
    <n v="1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8"/>
    <s v="SZO1"/>
    <s v="Sport"/>
    <s v="SPG"/>
    <x v="120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69"/>
    <s v="A13"/>
    <n v="4"/>
    <m/>
  </r>
  <r>
    <n v="9"/>
    <m/>
    <x v="8"/>
    <s v="SZO1"/>
    <s v="Pflege/Gesundheit"/>
    <s v="GFP"/>
    <x v="66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8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8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6"/>
    <s v="A13"/>
    <n v="2"/>
    <m/>
  </r>
  <r>
    <n v="17"/>
    <m/>
    <x v="8"/>
    <s v="SZO1"/>
    <s v="Sozialpädagogik"/>
    <s v="EZS"/>
    <x v="118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69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6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6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100"/>
    <s v="AE3"/>
    <n v="2"/>
    <m/>
  </r>
  <r>
    <n v="30"/>
    <m/>
    <x v="8"/>
    <s v="SZU1"/>
    <s v="Ernährungswissenschaft"/>
    <s v="GFPe"/>
    <x v="78"/>
    <s v="AE3"/>
    <n v="2"/>
    <m/>
  </r>
  <r>
    <n v="31"/>
    <m/>
    <x v="8"/>
    <s v="SZU1"/>
    <s v="Sport"/>
    <s v="SPG"/>
    <x v="120"/>
    <s v="SPO"/>
    <n v="2"/>
    <m/>
  </r>
  <r>
    <n v="32"/>
    <m/>
    <x v="8"/>
    <s v="SZU1"/>
    <s v="Sozialpädagogik"/>
    <s v="EZS"/>
    <x v="69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8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8"/>
    <s v="AE3"/>
    <n v="2"/>
    <m/>
  </r>
  <r>
    <n v="40"/>
    <m/>
    <x v="8"/>
    <s v="KIO1"/>
    <s v="Sozialpädagogik"/>
    <s v="SPK"/>
    <x v="116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7"/>
    <s v="C36"/>
    <n v="2"/>
    <m/>
  </r>
  <r>
    <n v="50"/>
    <m/>
    <x v="8"/>
    <s v="KIO1"/>
    <s v="Ernährungswissenschaft"/>
    <s v="GFPe"/>
    <x v="60"/>
    <s v="C36"/>
    <n v="2"/>
    <m/>
  </r>
  <r>
    <n v="51"/>
    <m/>
    <x v="8"/>
    <s v="KIO1"/>
    <s v="Sozialpädagogik"/>
    <s v="SI"/>
    <x v="116"/>
    <s v="C36"/>
    <n v="1"/>
    <m/>
  </r>
  <r>
    <n v="52"/>
    <m/>
    <x v="8"/>
    <s v="KIO1"/>
    <s v="Deutsch"/>
    <s v="SPKl"/>
    <x v="105"/>
    <s v="C36"/>
    <n v="2"/>
    <m/>
  </r>
  <r>
    <n v="53"/>
    <m/>
    <x v="8"/>
    <s v="KIO1"/>
    <s v="Religion"/>
    <s v="KRE"/>
    <x v="91"/>
    <s v="C36"/>
    <n v="2"/>
    <m/>
  </r>
  <r>
    <n v="54"/>
    <m/>
    <x v="8"/>
    <s v="KIO1"/>
    <s v="Sport"/>
    <s v="SPG"/>
    <x v="116"/>
    <s v="SPO"/>
    <n v="1"/>
    <m/>
  </r>
  <r>
    <n v="55"/>
    <m/>
    <x v="8"/>
    <s v="KIO1"/>
    <s v="Englisch"/>
    <s v="E"/>
    <x v="110"/>
    <s v="C36"/>
    <n v="2"/>
    <m/>
  </r>
  <r>
    <n v="56"/>
    <m/>
    <x v="8"/>
    <s v="KIO1"/>
    <s v="Deutsch"/>
    <s v="DKO"/>
    <x v="110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10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7"/>
    <s v="C34"/>
    <n v="2"/>
    <m/>
  </r>
  <r>
    <n v="70"/>
    <m/>
    <x v="8"/>
    <s v="KIO2"/>
    <s v="Gesundheit"/>
    <s v="GFPe"/>
    <x v="60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9"/>
    <s v="C34"/>
    <n v="2"/>
    <m/>
  </r>
  <r>
    <n v="73"/>
    <m/>
    <x v="8"/>
    <s v="KIO2"/>
    <s v="Deutsch"/>
    <s v="SPKl"/>
    <x v="105"/>
    <s v="C34"/>
    <n v="2"/>
    <m/>
  </r>
  <r>
    <n v="74"/>
    <m/>
    <x v="8"/>
    <s v="KIO2"/>
    <s v="Sport"/>
    <s v="SPG"/>
    <x v="109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79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6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8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7"/>
    <s v="C22"/>
    <n v="2"/>
    <m/>
  </r>
  <r>
    <n v="87"/>
    <m/>
    <x v="8"/>
    <s v="KIU1 "/>
    <s v="Pflege/Gesundheit"/>
    <s v="GFPe"/>
    <x v="78"/>
    <s v="C22"/>
    <n v="2"/>
    <m/>
  </r>
  <r>
    <n v="88"/>
    <m/>
    <x v="8"/>
    <s v="KIU1"/>
    <s v="Wirtschaft/Politik"/>
    <s v="AR"/>
    <x v="69"/>
    <s v="C22"/>
    <n v="2"/>
    <m/>
  </r>
  <r>
    <n v="89"/>
    <m/>
    <x v="8"/>
    <s v="KIU1"/>
    <s v="Sozialpädagogik"/>
    <s v="SI"/>
    <x v="120"/>
    <s v="C22"/>
    <n v="2"/>
    <m/>
  </r>
  <r>
    <n v="90"/>
    <m/>
    <x v="8"/>
    <s v="KIU1"/>
    <s v="Religion"/>
    <s v="KRE"/>
    <x v="109"/>
    <s v="C22"/>
    <n v="2"/>
    <m/>
  </r>
  <r>
    <n v="91"/>
    <m/>
    <x v="8"/>
    <s v="KIU1"/>
    <s v="Deutsch"/>
    <s v="SPKl"/>
    <x v="90"/>
    <s v="C22"/>
    <n v="1"/>
    <m/>
  </r>
  <r>
    <n v="92"/>
    <m/>
    <x v="8"/>
    <s v="KIU1"/>
    <s v="Sport"/>
    <s v="SPG"/>
    <x v="109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10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6"/>
    <s v="AE8"/>
    <n v="4"/>
    <n v="2"/>
  </r>
  <r>
    <n v="103"/>
    <m/>
    <x v="8"/>
    <s v="KIU2"/>
    <s v="Wirtschaft/Politik"/>
    <s v="AR"/>
    <x v="69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0"/>
    <s v="C24"/>
    <n v="2"/>
    <m/>
  </r>
  <r>
    <n v="107"/>
    <m/>
    <x v="8"/>
    <s v="KIU2"/>
    <s v="Pflege/Gesundheit"/>
    <s v="GFPe"/>
    <x v="78"/>
    <s v="C24"/>
    <n v="2"/>
    <m/>
  </r>
  <r>
    <n v="108"/>
    <m/>
    <x v="8"/>
    <s v="KIU2"/>
    <s v="Deutsch"/>
    <s v="SPKl"/>
    <x v="90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10"/>
    <s v="C24"/>
    <n v="2"/>
    <m/>
  </r>
  <r>
    <n v="111"/>
    <m/>
    <x v="8"/>
    <s v="KIU2"/>
    <s v="Sozialpädagogik"/>
    <s v="SPK"/>
    <x v="116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20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6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10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7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9"/>
    <s v="SPO"/>
    <n v="2"/>
    <m/>
  </r>
  <r>
    <n v="130"/>
    <m/>
    <x v="8"/>
    <s v="KIU3"/>
    <s v="Deutsch"/>
    <s v="SPKl"/>
    <x v="105"/>
    <s v="C23"/>
    <n v="1"/>
    <m/>
  </r>
  <r>
    <n v="131"/>
    <m/>
    <x v="8"/>
    <s v="KIU3"/>
    <s v="Deutsch"/>
    <s v="DKO"/>
    <x v="110"/>
    <s v="C23"/>
    <n v="2"/>
    <m/>
  </r>
  <r>
    <n v="132"/>
    <m/>
    <x v="8"/>
    <s v="KIU3"/>
    <s v="Sozialpädagogik"/>
    <s v="SPK"/>
    <x v="116"/>
    <s v="C23"/>
    <n v="3"/>
    <m/>
  </r>
  <r>
    <n v="133"/>
    <m/>
    <x v="8"/>
    <s v="KIU3"/>
    <s v="Sozialpädagogik"/>
    <s v="SI"/>
    <x v="68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5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100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4"/>
    <s v="C30"/>
    <n v="3"/>
    <n v="2"/>
  </r>
  <r>
    <n v="13"/>
    <m/>
    <x v="9"/>
    <s v="11AH"/>
    <s v="Musik"/>
    <s v="MU"/>
    <x v="104"/>
    <s v="A11"/>
    <n v="2"/>
    <m/>
  </r>
  <r>
    <n v="14"/>
    <m/>
    <x v="9"/>
    <s v="11AH"/>
    <s v="Deutsch"/>
    <s v="DKL"/>
    <x v="105"/>
    <s v="C30"/>
    <n v="2"/>
    <m/>
  </r>
  <r>
    <n v="15"/>
    <m/>
    <x v="9"/>
    <s v="11AH"/>
    <s v="Sozialpädagogik"/>
    <s v="SO"/>
    <x v="126"/>
    <s v="C30"/>
    <n v="3"/>
    <m/>
  </r>
  <r>
    <n v="16"/>
    <m/>
    <x v="9"/>
    <s v="11AH"/>
    <s v="Sozialpädagogik"/>
    <s v="SI"/>
    <x v="120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79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6"/>
    <s v="C32"/>
    <n v="3"/>
    <m/>
  </r>
  <r>
    <n v="22"/>
    <m/>
    <x v="9"/>
    <s v="12AH"/>
    <s v="Sport"/>
    <s v="SPG"/>
    <x v="66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7"/>
    <s v="C32"/>
    <n v="3"/>
    <m/>
  </r>
  <r>
    <n v="27"/>
    <m/>
    <x v="9"/>
    <s v="12AH"/>
    <s v="Französisch"/>
    <s v="F"/>
    <x v="107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6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8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7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4"/>
    <s v="C33"/>
    <n v="3"/>
    <m/>
  </r>
  <r>
    <n v="39"/>
    <m/>
    <x v="9"/>
    <s v="13AH"/>
    <s v="Französisch"/>
    <s v="F"/>
    <x v="104"/>
    <s v="C33"/>
    <n v="3"/>
    <n v="2"/>
  </r>
  <r>
    <n v="40"/>
    <m/>
    <x v="9"/>
    <s v="13AH"/>
    <s v="Sozialpädagogik"/>
    <s v="SO"/>
    <x v="126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6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5"/>
    <m/>
    <n v="1.5"/>
    <m/>
  </r>
  <r>
    <n v="47"/>
    <m/>
    <x v="9"/>
    <s v="14AH"/>
    <m/>
    <s v="PB"/>
    <x v="73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4"/>
    <m/>
    <n v="1.5"/>
    <m/>
  </r>
  <r>
    <n v="50"/>
    <m/>
    <x v="9"/>
    <s v="14AH"/>
    <m/>
    <s v="PB"/>
    <x v="126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2"/>
    <m/>
    <n v="4"/>
    <m/>
  </r>
  <r>
    <n v="58"/>
    <m/>
    <x v="9"/>
    <s v="BP1, BP2"/>
    <m/>
    <s v="PB"/>
    <x v="73"/>
    <m/>
    <n v="5"/>
    <m/>
  </r>
  <r>
    <n v="59"/>
    <m/>
    <x v="9"/>
    <s v="BP1, BP2"/>
    <m/>
    <s v="PB"/>
    <x v="84"/>
    <m/>
    <n v="4"/>
    <m/>
  </r>
  <r>
    <n v="60"/>
    <m/>
    <x v="9"/>
    <s v="BP1, BP2"/>
    <m/>
    <s v="PB"/>
    <x v="95"/>
    <m/>
    <n v="2"/>
    <m/>
  </r>
  <r>
    <n v="61"/>
    <m/>
    <x v="9"/>
    <s v="BP1, BP2"/>
    <m/>
    <s v="PB"/>
    <x v="108"/>
    <m/>
    <n v="3"/>
    <m/>
  </r>
  <r>
    <n v="62"/>
    <m/>
    <x v="9"/>
    <s v="BP1, BP2"/>
    <m/>
    <s v="PB"/>
    <x v="120"/>
    <m/>
    <n v="2"/>
    <m/>
  </r>
  <r>
    <n v="63"/>
    <m/>
    <x v="9"/>
    <s v="FSO1"/>
    <s v="Sozialpädagogik"/>
    <s v="LF1"/>
    <x v="84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7"/>
    <s v="C37"/>
    <n v="1"/>
    <m/>
  </r>
  <r>
    <n v="67"/>
    <m/>
    <x v="9"/>
    <s v="FSO1"/>
    <s v="Deutsch"/>
    <s v="LF2"/>
    <x v="120"/>
    <s v="C37"/>
    <n v="1"/>
    <m/>
  </r>
  <r>
    <n v="68"/>
    <m/>
    <x v="9"/>
    <s v="FSO1"/>
    <s v="Religion"/>
    <s v="ERE"/>
    <x v="68"/>
    <s v="C37"/>
    <n v="2"/>
    <m/>
  </r>
  <r>
    <n v="69"/>
    <m/>
    <x v="9"/>
    <s v="FSO1"/>
    <s v="Biologie"/>
    <s v="NW"/>
    <x v="90"/>
    <s v="C37"/>
    <n v="1"/>
    <m/>
  </r>
  <r>
    <n v="70"/>
    <m/>
    <x v="9"/>
    <s v="FSO1"/>
    <s v="Biologie"/>
    <s v="NW"/>
    <x v="120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8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4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4"/>
    <s v="A11"/>
    <n v="1"/>
    <m/>
  </r>
  <r>
    <n v="79"/>
    <m/>
    <x v="9"/>
    <s v="FSO1"/>
    <s v="Musik"/>
    <s v="LF4m"/>
    <x v="120"/>
    <s v="A11"/>
    <n v="1"/>
    <m/>
  </r>
  <r>
    <n v="80"/>
    <m/>
    <x v="9"/>
    <s v="FSO1"/>
    <s v="Sport"/>
    <s v="LF4s"/>
    <x v="116"/>
    <s v="C37/SPO"/>
    <n v="2"/>
    <m/>
  </r>
  <r>
    <n v="81"/>
    <m/>
    <x v="9"/>
    <s v="FSO1"/>
    <s v="Englisch"/>
    <s v="E"/>
    <x v="120"/>
    <s v="C37"/>
    <n v="1"/>
    <m/>
  </r>
  <r>
    <n v="82"/>
    <m/>
    <x v="9"/>
    <s v="FSO1"/>
    <s v="Sozialpädagogik"/>
    <s v="LF5"/>
    <x v="98"/>
    <s v="C37"/>
    <n v="2"/>
    <m/>
  </r>
  <r>
    <n v="83"/>
    <m/>
    <x v="9"/>
    <s v="FSO1, FSO2"/>
    <s v="Sozialpädagogik"/>
    <s v="VA"/>
    <x v="120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20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6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8"/>
    <s v="C38"/>
    <n v="2"/>
    <m/>
  </r>
  <r>
    <n v="90"/>
    <m/>
    <x v="9"/>
    <s v="FSO2"/>
    <s v="Deutsch"/>
    <s v="DKO"/>
    <x v="87"/>
    <s v="C38"/>
    <n v="2"/>
    <m/>
  </r>
  <r>
    <n v="91"/>
    <m/>
    <x v="9"/>
    <s v="FSO2"/>
    <s v="Sozialpädagogik"/>
    <s v="LF2"/>
    <x v="66"/>
    <s v="C38"/>
    <n v="3"/>
    <m/>
  </r>
  <r>
    <n v="92"/>
    <m/>
    <x v="9"/>
    <s v="FSO2"/>
    <s v="Deutsch"/>
    <s v="LF2"/>
    <x v="87"/>
    <s v="C38"/>
    <n v="1"/>
    <m/>
  </r>
  <r>
    <n v="93"/>
    <m/>
    <x v="9"/>
    <s v="FSO2"/>
    <s v="Deutsch"/>
    <s v="LF2"/>
    <x v="120"/>
    <s v="C38"/>
    <n v="1"/>
    <m/>
  </r>
  <r>
    <n v="94"/>
    <m/>
    <x v="9"/>
    <s v="FSO2"/>
    <s v="Biologie"/>
    <s v="NW"/>
    <x v="90"/>
    <s v="C38"/>
    <n v="1"/>
    <m/>
  </r>
  <r>
    <n v="95"/>
    <m/>
    <x v="9"/>
    <s v="FSO2"/>
    <s v="Biologie"/>
    <s v="NW"/>
    <x v="120"/>
    <s v="C38"/>
    <n v="1"/>
    <m/>
  </r>
  <r>
    <n v="96"/>
    <m/>
    <x v="9"/>
    <s v="FSO2"/>
    <s v="Sozialpädagogik"/>
    <s v="LF3"/>
    <x v="108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8"/>
    <s v="AE1"/>
    <n v="2"/>
    <m/>
  </r>
  <r>
    <n v="102"/>
    <m/>
    <x v="9"/>
    <s v="FSO2"/>
    <s v="Sozialpädagogik"/>
    <s v="LF1"/>
    <x v="120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4"/>
    <s v="A11"/>
    <n v="1"/>
    <m/>
  </r>
  <r>
    <n v="105"/>
    <m/>
    <x v="9"/>
    <s v="FSO2"/>
    <s v="Musik"/>
    <s v="LF4m"/>
    <x v="120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20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4"/>
    <s v="C36"/>
    <n v="3"/>
    <m/>
  </r>
  <r>
    <n v="111"/>
    <m/>
    <x v="9"/>
    <s v="FSU1"/>
    <s v="Sozialpädagogik"/>
    <s v="LF1"/>
    <x v="79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90"/>
    <s v="C36"/>
    <n v="2"/>
    <m/>
  </r>
  <r>
    <n v="115"/>
    <m/>
    <x v="9"/>
    <s v="FSU1"/>
    <s v="Sozialpädagogik"/>
    <s v="LF2"/>
    <x v="79"/>
    <s v="C36"/>
    <n v="3"/>
    <m/>
  </r>
  <r>
    <n v="116"/>
    <m/>
    <x v="9"/>
    <s v="FSU1"/>
    <s v="Deutsch"/>
    <s v="LF2"/>
    <x v="68"/>
    <s v="C36"/>
    <n v="1"/>
    <m/>
  </r>
  <r>
    <n v="117"/>
    <m/>
    <x v="9"/>
    <s v="FSU1"/>
    <s v="Deutsch"/>
    <s v="LF2"/>
    <x v="120"/>
    <s v="C36"/>
    <n v="1"/>
    <m/>
  </r>
  <r>
    <n v="118"/>
    <m/>
    <x v="9"/>
    <s v="FSU1"/>
    <s v="Kunst "/>
    <s v="LF4k"/>
    <x v="108"/>
    <s v="AE1"/>
    <n v="1"/>
    <m/>
  </r>
  <r>
    <n v="119"/>
    <m/>
    <x v="9"/>
    <s v="FSU1"/>
    <s v="Kunst "/>
    <s v="LF4k"/>
    <x v="120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20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79"/>
    <s v="C36"/>
    <n v="1"/>
    <m/>
  </r>
  <r>
    <n v="124"/>
    <m/>
    <x v="9"/>
    <s v="FSU1"/>
    <s v="Sozialpädagogik"/>
    <s v="LF5"/>
    <x v="120"/>
    <s v="C36"/>
    <n v="1"/>
    <m/>
  </r>
  <r>
    <n v="125"/>
    <m/>
    <x v="9"/>
    <s v="FSU1"/>
    <s v="Sozialpädagogik"/>
    <s v="LF6"/>
    <x v="79"/>
    <s v="C36"/>
    <n v="1"/>
    <m/>
  </r>
  <r>
    <n v="126"/>
    <m/>
    <x v="9"/>
    <s v="FSU1"/>
    <s v="Sozialpädagogik"/>
    <s v="LF6"/>
    <x v="120"/>
    <s v="C36"/>
    <n v="1"/>
    <m/>
  </r>
  <r>
    <n v="127"/>
    <m/>
    <x v="9"/>
    <s v="FSU1"/>
    <s v="Sport"/>
    <s v="LF4s"/>
    <x v="116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4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8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8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20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8"/>
    <s v="C37"/>
    <n v="1"/>
    <m/>
  </r>
  <r>
    <n v="141"/>
    <m/>
    <x v="9"/>
    <s v="FSU2"/>
    <s v="Deutsch"/>
    <s v="LF2"/>
    <x v="120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90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20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20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6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2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20"/>
    <s v="C37"/>
    <n v="1"/>
    <m/>
  </r>
  <r>
    <n v="156"/>
    <m/>
    <x v="9"/>
    <s v="FIU1"/>
    <s v="Sozialpädagogik"/>
    <s v="LF1"/>
    <x v="84"/>
    <s v="C29"/>
    <n v="3"/>
    <m/>
  </r>
  <r>
    <n v="157"/>
    <m/>
    <x v="9"/>
    <s v="FIU1"/>
    <s v="Sozialpädagogik"/>
    <s v="LF2"/>
    <x v="66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4"/>
    <s v="C29"/>
    <n v="2"/>
    <m/>
  </r>
  <r>
    <n v="160"/>
    <m/>
    <x v="9"/>
    <s v="FIU1"/>
    <s v="Sport"/>
    <s v="LF4s"/>
    <x v="66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20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7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4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6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5"/>
    <s v="C22"/>
    <n v="1"/>
    <m/>
  </r>
  <r>
    <n v="172"/>
    <m/>
    <x v="9"/>
    <s v="FIU1,FIU2"/>
    <s v="Sozialpädagogik"/>
    <s v="PB"/>
    <x v="98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79"/>
    <s v="C22"/>
    <n v="1"/>
    <m/>
  </r>
  <r>
    <n v="175"/>
    <m/>
    <x v="9"/>
    <s v="FIU1,FIU2"/>
    <s v="Sozialpädagogik"/>
    <s v="PB"/>
    <x v="87"/>
    <s v="C22"/>
    <n v="1"/>
    <m/>
  </r>
  <r>
    <n v="176"/>
    <m/>
    <x v="9"/>
    <s v="FIU2"/>
    <s v="Sozialpädagogik"/>
    <s v="LF1"/>
    <x v="95"/>
    <s v="C22"/>
    <n v="3"/>
    <m/>
  </r>
  <r>
    <n v="177"/>
    <m/>
    <x v="9"/>
    <s v="FIU2"/>
    <s v="Sozialpädagogik"/>
    <s v="LF2"/>
    <x v="108"/>
    <s v="C22"/>
    <n v="3"/>
    <m/>
  </r>
  <r>
    <n v="178"/>
    <m/>
    <x v="9"/>
    <s v="FIU2"/>
    <s v="Sozialpädagogik"/>
    <s v="LF3"/>
    <x v="98"/>
    <s v="C22"/>
    <n v="0"/>
    <m/>
  </r>
  <r>
    <n v="179"/>
    <m/>
    <x v="9"/>
    <s v="FIU2"/>
    <s v="Sozialpädagogik"/>
    <s v="LF4"/>
    <x v="84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79"/>
    <s v="C22"/>
    <n v="2"/>
    <m/>
  </r>
  <r>
    <n v="182"/>
    <m/>
    <x v="9"/>
    <s v="FIU2"/>
    <s v="Sozialpädagogik"/>
    <s v="VA"/>
    <x v="79"/>
    <s v="C22"/>
    <n v="2"/>
    <m/>
  </r>
  <r>
    <n v="183"/>
    <m/>
    <x v="9"/>
    <s v="FIU2"/>
    <s v="Deutsch"/>
    <s v="DKO"/>
    <x v="87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7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8"/>
    <s v="AE1"/>
    <n v="2"/>
    <m/>
  </r>
  <r>
    <n v="191"/>
    <m/>
    <x v="9"/>
    <s v="FIM1"/>
    <s v="Musik"/>
    <s v="LF4m"/>
    <x v="104"/>
    <s v="A11"/>
    <n v="2"/>
    <m/>
  </r>
  <r>
    <n v="192"/>
    <m/>
    <x v="9"/>
    <s v="FIM1"/>
    <s v="Sozialpädagogik"/>
    <s v="VB"/>
    <x v="126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6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4"/>
    <s v="C29"/>
    <n v="1"/>
    <m/>
  </r>
  <r>
    <n v="198"/>
    <m/>
    <x v="9"/>
    <s v="FIM1,FIM2"/>
    <s v="Sozialpädagogik"/>
    <s v="PB"/>
    <x v="126"/>
    <s v="C29"/>
    <n v="1"/>
    <m/>
  </r>
  <r>
    <n v="199"/>
    <m/>
    <x v="9"/>
    <s v="FIM1,FIM2"/>
    <s v="Sozialpädagogik"/>
    <s v="PB"/>
    <x v="95"/>
    <s v="C22"/>
    <n v="2"/>
    <m/>
  </r>
  <r>
    <n v="200"/>
    <m/>
    <x v="9"/>
    <s v="FIM1,FIM2"/>
    <s v="Sozialpädagogik"/>
    <s v="PB"/>
    <x v="98"/>
    <s v="C22"/>
    <n v="2"/>
    <m/>
  </r>
  <r>
    <n v="201"/>
    <m/>
    <x v="9"/>
    <s v="FIM1,FIM2"/>
    <s v="Sozialpädagogik"/>
    <s v="PB"/>
    <x v="104"/>
    <s v="C22"/>
    <n v="1"/>
    <m/>
  </r>
  <r>
    <n v="202"/>
    <m/>
    <x v="9"/>
    <s v="FIM1,FIM2"/>
    <s v="Sozialpädagogik"/>
    <s v="PB"/>
    <x v="66"/>
    <s v="C22"/>
    <n v="1"/>
    <m/>
  </r>
  <r>
    <n v="203"/>
    <m/>
    <x v="9"/>
    <s v="FIM2"/>
    <s v="Sozialpädagogik"/>
    <s v="LF1"/>
    <x v="95"/>
    <s v="C22"/>
    <n v="3"/>
    <m/>
  </r>
  <r>
    <n v="204"/>
    <m/>
    <x v="9"/>
    <s v="FIM2"/>
    <s v="Sozialpädagogik"/>
    <s v="LF2"/>
    <x v="108"/>
    <s v="C22"/>
    <n v="2"/>
    <m/>
  </r>
  <r>
    <n v="205"/>
    <m/>
    <x v="9"/>
    <s v="FIM2"/>
    <s v="Sozialpädagogik"/>
    <s v="LF3"/>
    <x v="95"/>
    <s v="C22"/>
    <n v="2"/>
    <m/>
  </r>
  <r>
    <n v="206"/>
    <m/>
    <x v="9"/>
    <s v="FIM2"/>
    <s v="Sozialpädagogik"/>
    <s v="LF4k"/>
    <x v="108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4"/>
    <s v="A11"/>
    <n v="2"/>
    <m/>
  </r>
  <r>
    <n v="209"/>
    <m/>
    <x v="9"/>
    <s v="FIM2"/>
    <s v="Sozialpädagogik"/>
    <s v="VB"/>
    <x v="120"/>
    <s v="C22"/>
    <n v="2"/>
    <m/>
  </r>
  <r>
    <n v="210"/>
    <m/>
    <x v="9"/>
    <s v="FIM2"/>
    <s v="Deutsch"/>
    <s v="DKO"/>
    <x v="87"/>
    <s v="C22"/>
    <n v="1"/>
    <m/>
  </r>
  <r>
    <n v="211"/>
    <m/>
    <x v="9"/>
    <s v="FIM2"/>
    <s v="Biologie"/>
    <s v="NW"/>
    <x v="66"/>
    <s v="C22"/>
    <n v="2"/>
    <m/>
  </r>
  <r>
    <m/>
    <m/>
    <x v="0"/>
    <m/>
    <m/>
    <m/>
    <x v="119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355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8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 sortType="ascending">
      <items count="129">
        <item m="1" x="127"/>
        <item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7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122"/>
        <item x="90"/>
        <item x="91"/>
        <item x="92"/>
        <item x="93"/>
        <item x="94"/>
        <item x="95"/>
        <item x="96"/>
        <item x="97"/>
        <item x="99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5"/>
        <item x="123"/>
        <item x="116"/>
        <item x="117"/>
        <item x="118"/>
        <item x="124"/>
        <item x="111"/>
        <item x="126"/>
        <item x="113"/>
        <item x="125"/>
        <item x="121"/>
        <item x="114"/>
        <item x="119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351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W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2"/>
        <item m="1" x="151"/>
        <item x="77"/>
        <item x="78"/>
        <item x="79"/>
        <item m="1" x="122"/>
        <item m="1" x="13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34"/>
        <item m="1" x="124"/>
        <item m="1" x="147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55"/>
        <item x="38"/>
        <item x="39"/>
        <item x="40"/>
        <item x="41"/>
        <item x="42"/>
        <item x="43"/>
        <item x="44"/>
        <item x="45"/>
        <item m="1" x="123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53"/>
        <item x="91"/>
        <item x="93"/>
        <item x="95"/>
        <item x="96"/>
        <item x="97"/>
        <item x="98"/>
        <item x="100"/>
        <item x="101"/>
        <item m="1" x="131"/>
        <item x="105"/>
        <item x="106"/>
        <item x="0"/>
        <item m="1" x="152"/>
        <item m="1" x="144"/>
        <item x="99"/>
        <item m="1" x="150"/>
        <item m="1" x="129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45"/>
        <item m="1" x="132"/>
        <item m="1" x="143"/>
        <item x="116"/>
        <item x="117"/>
        <item x="118"/>
        <item x="119"/>
        <item m="1" x="156"/>
        <item x="110"/>
        <item x="121"/>
        <item m="1" x="130"/>
        <item x="1"/>
        <item m="1" x="154"/>
        <item x="10"/>
        <item x="84"/>
        <item m="1" x="141"/>
        <item m="1" x="137"/>
        <item m="1" x="136"/>
        <item m="1" x="127"/>
        <item m="1" x="146"/>
        <item m="1" x="135"/>
        <item x="31"/>
        <item x="32"/>
        <item x="53"/>
        <item m="1" x="149"/>
        <item x="81"/>
        <item x="82"/>
        <item x="85"/>
        <item m="1" x="126"/>
        <item m="1" x="148"/>
        <item m="1" x="125"/>
        <item x="62"/>
        <item m="1" x="12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0"/>
        <item x="87"/>
        <item x="88"/>
        <item x="89"/>
        <item x="90"/>
        <item x="94"/>
        <item x="120"/>
        <item m="1" x="133"/>
        <item m="1" x="138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5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46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2"/>
        <item m="1" x="129"/>
        <item x="45"/>
        <item m="1" x="139"/>
        <item m="1" x="127"/>
        <item m="1" x="136"/>
        <item m="1" x="134"/>
        <item m="1" x="149"/>
        <item m="1" x="145"/>
        <item m="1" x="126"/>
        <item m="1" x="151"/>
        <item m="1" x="144"/>
        <item m="1" x="143"/>
        <item m="1" x="135"/>
        <item x="25"/>
        <item m="1" x="138"/>
        <item x="46"/>
        <item x="30"/>
        <item x="35"/>
        <item x="37"/>
        <item m="1" x="131"/>
        <item x="52"/>
        <item x="81"/>
        <item x="83"/>
        <item x="84"/>
        <item x="120"/>
        <item x="123"/>
        <item x="124"/>
        <item m="1" x="133"/>
        <item m="1" x="140"/>
        <item m="1" x="128"/>
        <item m="1" x="130"/>
        <item m="1" x="137"/>
        <item m="1" x="147"/>
        <item m="1" x="132"/>
        <item x="59"/>
        <item m="1" x="148"/>
        <item x="82"/>
        <item x="34"/>
        <item m="1" x="141"/>
        <item x="49"/>
        <item x="80"/>
        <item x="98"/>
        <item m="1" x="125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5" count="1">
            <x v="0"/>
          </reference>
        </references>
      </pivotArea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5" count="1">
            <x v="0"/>
          </reference>
        </references>
      </pivotArea>
    </format>
    <format dxfId="5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49">
      <pivotArea field="6" type="button" dataOnly="0" labelOnly="1" outline="0" axis="axisRow" fieldPosition="0"/>
    </format>
    <format dxfId="48">
      <pivotArea dataOnly="0" labelOnly="1" grandCol="1" outline="0" fieldPosition="0"/>
    </format>
    <format dxfId="47">
      <pivotArea field="6" type="button" dataOnly="0" labelOnly="1" outline="0" axis="axisRow" fieldPosition="0"/>
    </format>
    <format dxfId="46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1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0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3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380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4" count="0"/>
        </references>
      </pivotArea>
    </format>
    <format dxfId="3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4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2" t="s">
        <v>1979</v>
      </c>
      <c r="P1" s="802"/>
      <c r="Q1" s="802"/>
      <c r="R1" s="802"/>
      <c r="S1" s="802"/>
      <c r="T1" s="802"/>
    </row>
    <row r="2" spans="1:36">
      <c r="A2" s="415"/>
      <c r="B2" s="288" t="s">
        <v>1263</v>
      </c>
      <c r="C2" s="689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5" t="s">
        <v>1146</v>
      </c>
      <c r="F3" s="805"/>
      <c r="G3" s="805"/>
      <c r="H3" s="805"/>
      <c r="I3" s="806" t="s">
        <v>1247</v>
      </c>
      <c r="J3" s="807" t="s">
        <v>1248</v>
      </c>
      <c r="K3" s="807" t="s">
        <v>1252</v>
      </c>
      <c r="L3" s="807" t="s">
        <v>1256</v>
      </c>
      <c r="M3" s="20" t="s">
        <v>1149</v>
      </c>
      <c r="N3" s="20" t="s">
        <v>1150</v>
      </c>
      <c r="X3" s="809" t="s">
        <v>1278</v>
      </c>
      <c r="Y3" s="809" t="s">
        <v>1255</v>
      </c>
      <c r="AA3" s="104" t="s">
        <v>1944</v>
      </c>
      <c r="AB3" s="251"/>
      <c r="AC3" s="803" t="s">
        <v>1264</v>
      </c>
      <c r="AD3" s="808"/>
      <c r="AE3" s="808"/>
      <c r="AF3" s="808"/>
      <c r="AG3" s="804"/>
      <c r="AH3" s="251"/>
      <c r="AI3" s="803" t="s">
        <v>1265</v>
      </c>
      <c r="AJ3" s="804"/>
    </row>
    <row r="4" spans="1:36">
      <c r="A4" s="142"/>
      <c r="B4" s="213">
        <f>SUM(B5:B132)</f>
        <v>2380.5</v>
      </c>
      <c r="C4" s="102">
        <f>SUM(C5:C132)</f>
        <v>149.00000000000003</v>
      </c>
      <c r="D4" s="102">
        <f>SUM(D5:D132)</f>
        <v>2529.5</v>
      </c>
      <c r="E4" s="103"/>
      <c r="F4" s="103"/>
      <c r="G4" s="103"/>
      <c r="H4" s="103"/>
      <c r="I4" s="806"/>
      <c r="J4" s="807"/>
      <c r="K4" s="807"/>
      <c r="L4" s="807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AA4" s="105"/>
      <c r="AB4" s="251"/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2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2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2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2"/>
      <c r="AI6" s="266">
        <f>VLOOKUP($A6,UNTIS.Wertrechnung!$A$3:$L$142,4,FALSE)/39.6</f>
        <v>17.929292929292927</v>
      </c>
      <c r="AJ6" s="671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2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2"/>
      <c r="AI7" s="266">
        <f>VLOOKUP($A7,UNTIS.Wertrechnung!$A$3:$L$142,4,FALSE)/39.6</f>
        <v>25.050505050505048</v>
      </c>
      <c r="AJ7" s="671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2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2"/>
      <c r="AI8" s="266">
        <f>VLOOKUP($A8,UNTIS.Wertrechnung!$A$3:$L$142,4,FALSE)/39.6</f>
        <v>24.494949494949495</v>
      </c>
      <c r="AJ8" s="671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2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2"/>
      <c r="AI9" s="266">
        <f>VLOOKUP($A9,UNTIS.Wertrechnung!$A$3:$L$142,4,FALSE)/39.6</f>
        <v>22.070707070707069</v>
      </c>
      <c r="AJ9" s="671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2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2"/>
      <c r="AI10" s="266">
        <f>VLOOKUP($A10,UNTIS.Wertrechnung!$A$3:$L$142,4,FALSE)/39.6</f>
        <v>23.737373737373737</v>
      </c>
      <c r="AJ10" s="671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2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2"/>
      <c r="AI11" s="266">
        <f>VLOOKUP($A11,UNTIS.Wertrechnung!$A$3:$L$142,4,FALSE)/39.6</f>
        <v>24.040404040404038</v>
      </c>
      <c r="AJ11" s="670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2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2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2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2"/>
      <c r="AI13" s="266">
        <f>VLOOKUP($A13,UNTIS.Wertrechnung!$A$3:$L$142,4,FALSE)/39.6</f>
        <v>13.030303030303029</v>
      </c>
      <c r="AJ13" s="670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2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2"/>
      <c r="AI14" s="266" t="e">
        <f>VLOOKUP($A14,UNTIS.Wertrechnung!$A$3:$L$142,4,FALSE)/39.6</f>
        <v>#N/A</v>
      </c>
      <c r="AJ14" s="670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2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2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2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2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2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2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2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2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2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2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2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2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2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2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2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2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2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2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2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2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2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2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2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2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2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2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2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2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2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2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2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2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2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2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2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2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2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2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2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2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2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2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2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2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2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2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2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2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2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2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2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2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2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2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2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2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2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2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2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2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2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2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2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2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2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2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2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2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2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2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2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2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2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2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2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2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2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2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2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2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2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2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2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2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2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2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2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2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2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2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2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2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2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2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2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2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2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2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2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2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2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2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2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2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2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2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2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2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2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2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2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2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2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2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2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2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2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2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2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2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2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2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2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2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2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2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2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2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2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2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2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2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2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2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2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2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2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2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2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2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NN1</v>
      </c>
      <c r="B85" s="266">
        <f>IF(AND(LEN($A85)&gt;1,LEN($A85)&lt;8),VLOOKUP($M85,Lehrerliste!$E:$M,9,FALSE),"")</f>
        <v>25.5</v>
      </c>
      <c r="C85" s="266">
        <f t="shared" si="7"/>
        <v>-22.5</v>
      </c>
      <c r="D85" s="267">
        <f t="shared" si="8"/>
        <v>3</v>
      </c>
      <c r="E85" s="268" t="str">
        <f>IF(AND(LEN($A85)&gt;1,ISNUMBER($B85)),IF(ISTEXT(VLOOKUP($A85,Lehrerliste!$E:$M,3,FALSE)),VLOOKUP($A85,Lehrerliste!$E:$M,3,FALSE),""),"")</f>
        <v>Bautechnik</v>
      </c>
      <c r="F85" s="268" t="str">
        <f>IF(AND(LEN($A85)&gt;1,ISNUMBER($B85)),IF(ISTEXT(VLOOKUP($A85,Lehrerliste!$E:$M,4,FALSE)),VLOOKUP($A85,Lehrerliste!$E:$M,4,FALSE),""),"")</f>
        <v>Mathematik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0</v>
      </c>
      <c r="J85" s="269">
        <f>VLOOKUP($M85,AnzKlassenPivot!A:B,2,FALSE)</f>
        <v>1</v>
      </c>
      <c r="K85" s="282">
        <f t="shared" si="10"/>
        <v>2</v>
      </c>
      <c r="L85" s="282">
        <f t="shared" si="11"/>
        <v>1</v>
      </c>
      <c r="M85" s="270" t="s">
        <v>1408</v>
      </c>
      <c r="N85" s="267">
        <v>3</v>
      </c>
      <c r="O85" s="267"/>
      <c r="P85" s="267"/>
      <c r="Q85" s="267">
        <v>0</v>
      </c>
      <c r="R85" s="267"/>
      <c r="S85" s="267"/>
      <c r="T85" s="267"/>
      <c r="U85" s="267"/>
      <c r="V85" s="271"/>
      <c r="W85" s="267">
        <v>3</v>
      </c>
      <c r="X85" s="267">
        <f>VLOOKUP($M85,AnzBigÄPivot!$A:$C,2,FALSE)</f>
        <v>1</v>
      </c>
      <c r="Y85" s="267">
        <f>VLOOKUP($M85,AnzBigÄPivot!$A:$C,3,FALSE)</f>
        <v>0</v>
      </c>
      <c r="Z85" s="267"/>
      <c r="AA85" s="267" t="str">
        <f>LookupFirstRow(BerKUK!$B$2:'BerKUK'!$J$21, $A85)</f>
        <v/>
      </c>
      <c r="AB85" s="672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2"/>
      <c r="AI85" s="266" t="e">
        <f>VLOOKUP($A85,UNTIS.Wertrechnung!$A$3:$L$142,4,FALSE)/39.6</f>
        <v>#N/A</v>
      </c>
      <c r="AJ85" s="274" t="e">
        <f t="shared" si="9"/>
        <v>#N/A</v>
      </c>
    </row>
    <row r="86" spans="1:36">
      <c r="A86" s="275" t="str">
        <f>IF(ISTEXT(VLOOKUP($M86,Lehrerliste!E:F,1,)),$M86,"")</f>
        <v>NN2</v>
      </c>
      <c r="B86" s="274">
        <f>IF(AND(LEN($A86)&gt;1,LEN($A86)&lt;8),VLOOKUP($M86,Lehrerliste!$E:$M,9,FALSE),"")</f>
        <v>25.5</v>
      </c>
      <c r="C86" s="274">
        <f t="shared" si="7"/>
        <v>-25.5</v>
      </c>
      <c r="D86" s="276">
        <f t="shared" si="8"/>
        <v>0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>Psychologie</v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0</v>
      </c>
      <c r="J86" s="278">
        <f>VLOOKUP($M86,AnzKlassenPivot!A:B,2,FALSE)</f>
        <v>0</v>
      </c>
      <c r="K86" s="279">
        <f t="shared" si="10"/>
        <v>1</v>
      </c>
      <c r="L86" s="279">
        <f t="shared" si="11"/>
        <v>0</v>
      </c>
      <c r="M86" s="280" t="s">
        <v>1585</v>
      </c>
      <c r="N86" s="276"/>
      <c r="O86" s="276"/>
      <c r="P86" s="276"/>
      <c r="Q86" s="276">
        <v>0</v>
      </c>
      <c r="R86" s="276"/>
      <c r="S86" s="276"/>
      <c r="T86" s="276"/>
      <c r="U86" s="276"/>
      <c r="V86" s="281"/>
      <c r="W86" s="267">
        <v>0</v>
      </c>
      <c r="X86" s="267">
        <f>VLOOKUP($M86,AnzBigÄPivot!$A:$C,2,FALSE)</f>
        <v>0</v>
      </c>
      <c r="Y86" s="267">
        <f>VLOOKUP($M86,AnzBigÄPivot!$A:$C,3,FALSE)</f>
        <v>0</v>
      </c>
      <c r="Z86" s="267"/>
      <c r="AA86" s="267" t="str">
        <f>LookupFirstRow(BerKUK!$B$2:'BerKUK'!$J$21, $A86)</f>
        <v/>
      </c>
      <c r="AB86" s="672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2"/>
      <c r="AI86" s="266" t="e">
        <f>VLOOKUP($A86,UNTIS.Wertrechnung!$A$3:$L$142,4,FALSE)/39.6</f>
        <v>#N/A</v>
      </c>
      <c r="AJ86" s="274" t="e">
        <f t="shared" si="9"/>
        <v>#N/A</v>
      </c>
    </row>
    <row r="87" spans="1:36">
      <c r="A87" s="265" t="str">
        <f>IF(ISTEXT(VLOOKUP($M87,Lehrerliste!E:F,1,)),$M87,"")</f>
        <v>NOB</v>
      </c>
      <c r="B87" s="266">
        <f>IF(AND(LEN($A87)&gt;1,LEN($A87)&lt;8),VLOOKUP($M87,Lehrerliste!$E:$M,9,FALSE),"")</f>
        <v>13</v>
      </c>
      <c r="C87" s="266">
        <f t="shared" si="7"/>
        <v>0</v>
      </c>
      <c r="D87" s="267">
        <f t="shared" si="8"/>
        <v>13</v>
      </c>
      <c r="E87" s="268" t="str">
        <f>IF(AND(LEN($A87)&gt;1,ISNUMBER($B87)),IF(ISTEXT(VLOOKUP($A87,Lehrerliste!$E:$M,3,FALSE)),VLOOKUP($A87,Lehrerliste!$E:$M,3,FALSE),""),"")</f>
        <v>Deutsch</v>
      </c>
      <c r="F87" s="268" t="str">
        <f>IF(AND(LEN($A87)&gt;1,ISNUMBER($B87)),IF(ISTEXT(VLOOKUP($A87,Lehrerliste!$E:$M,4,FALSE)),VLOOKUP($A87,Lehrerliste!$E:$M,4,FALSE),""),"")</f>
        <v>Englisch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10</v>
      </c>
      <c r="K87" s="282">
        <f t="shared" si="10"/>
        <v>3</v>
      </c>
      <c r="L87" s="282">
        <f t="shared" si="11"/>
        <v>3</v>
      </c>
      <c r="M87" s="270" t="s">
        <v>40</v>
      </c>
      <c r="N87" s="267">
        <v>3</v>
      </c>
      <c r="O87" s="267"/>
      <c r="P87" s="267"/>
      <c r="Q87" s="267">
        <v>8</v>
      </c>
      <c r="R87" s="267"/>
      <c r="S87" s="267">
        <v>2</v>
      </c>
      <c r="T87" s="267"/>
      <c r="U87" s="267"/>
      <c r="V87" s="271"/>
      <c r="W87" s="267">
        <v>13</v>
      </c>
      <c r="X87" s="267">
        <f>VLOOKUP($M87,AnzBigÄPivot!$A:$C,2,FALSE)</f>
        <v>3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2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2"/>
      <c r="AI87" s="266">
        <f>VLOOKUP($A87,UNTIS.Wertrechnung!$A$3:$L$142,4,FALSE)/39.6</f>
        <v>6.0606060606060606</v>
      </c>
      <c r="AJ87" s="274">
        <f t="shared" si="9"/>
        <v>-6.9393939393939394</v>
      </c>
    </row>
    <row r="88" spans="1:36">
      <c r="A88" s="275" t="str">
        <f>IF(ISTEXT(VLOOKUP($M88,Lehrerliste!E:F,1,)),$M88,"")</f>
        <v>NOE</v>
      </c>
      <c r="B88" s="274">
        <f>IF(AND(LEN($A88)&gt;1,LEN($A88)&lt;8),VLOOKUP($M88,Lehrerliste!$E:$M,9,FALSE),"")</f>
        <v>23.5</v>
      </c>
      <c r="C88" s="274">
        <f t="shared" si="7"/>
        <v>0.5</v>
      </c>
      <c r="D88" s="276">
        <f t="shared" si="8"/>
        <v>24</v>
      </c>
      <c r="E88" s="277" t="str">
        <f>IF(AND(LEN($A88)&gt;1,ISNUMBER($B88)),IF(ISTEXT(VLOOKUP($A88,Lehrerliste!$E:$M,3,FALSE)),VLOOKUP($A88,Lehrerliste!$E:$M,3,FALSE),""),"")</f>
        <v>Sozialpädagogik</v>
      </c>
      <c r="F88" s="277" t="str">
        <f>IF(AND(LEN($A88)&gt;1,ISNUMBER($B88)),IF(ISTEXT(VLOOKUP($A88,Lehrerliste!$E:$M,4,FALSE)),VLOOKUP($A88,Lehrerliste!$E:$M,4,FALSE),""),"")</f>
        <v/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2</v>
      </c>
      <c r="J88" s="278">
        <f>VLOOKUP($M88,AnzKlassenPivot!A:B,2,FALSE)</f>
        <v>5</v>
      </c>
      <c r="K88" s="279">
        <f t="shared" si="10"/>
        <v>1</v>
      </c>
      <c r="L88" s="279">
        <f t="shared" si="11"/>
        <v>3</v>
      </c>
      <c r="M88" s="280" t="s">
        <v>143</v>
      </c>
      <c r="N88" s="276"/>
      <c r="O88" s="276"/>
      <c r="P88" s="276"/>
      <c r="Q88" s="276"/>
      <c r="R88" s="276"/>
      <c r="S88" s="276"/>
      <c r="T88" s="276"/>
      <c r="U88" s="276"/>
      <c r="V88" s="281">
        <v>24</v>
      </c>
      <c r="W88" s="267">
        <v>24</v>
      </c>
      <c r="X88" s="267">
        <f>VLOOKUP($M88,AnzBigÄPivot!$A:$C,2,FALSE)</f>
        <v>3</v>
      </c>
      <c r="Y88" s="267">
        <f>VLOOKUP($M88,AnzBigÄPivot!$A:$C,3,FALSE)</f>
        <v>0</v>
      </c>
      <c r="Z88" s="267"/>
      <c r="AA88" s="267" t="str">
        <f>LookupFirstRow(BerKUK!$B$2:'BerKUK'!$J$21, $A88)</f>
        <v>SCR</v>
      </c>
      <c r="AB88" s="672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2"/>
      <c r="AI88" s="266">
        <f>VLOOKUP($A88,UNTIS.Wertrechnung!$A$3:$L$142,4,FALSE)/39.6</f>
        <v>24.949494949494948</v>
      </c>
      <c r="AJ88" s="274">
        <f t="shared" si="9"/>
        <v>0.94949494949494806</v>
      </c>
    </row>
    <row r="89" spans="1:36">
      <c r="A89" s="265" t="str">
        <f>IF(ISTEXT(VLOOKUP($M89,Lehrerliste!E:F,1,)),$M89,"")</f>
        <v>NOS</v>
      </c>
      <c r="B89" s="266">
        <f>IF(AND(LEN($A89)&gt;1,LEN($A89)&lt;8),VLOOKUP($M89,Lehrerliste!$E:$M,9,FALSE),"")</f>
        <v>23</v>
      </c>
      <c r="C89" s="266">
        <f t="shared" si="7"/>
        <v>1</v>
      </c>
      <c r="D89" s="267">
        <f t="shared" si="8"/>
        <v>24</v>
      </c>
      <c r="E89" s="268" t="str">
        <f>IF(AND(LEN($A89)&gt;1,ISNUMBER($B89)),IF(ISTEXT(VLOOKUP($A89,Lehrerliste!$E:$M,3,FALSE)),VLOOKUP($A89,Lehrerliste!$E:$M,3,FALSE),""),"")</f>
        <v>Elektrotechnik</v>
      </c>
      <c r="F89" s="268" t="str">
        <f>IF(AND(LEN($A89)&gt;1,ISNUMBER($B89)),IF(ISTEXT(VLOOKUP($A89,Lehrerliste!$E:$M,4,FALSE)),VLOOKUP($A89,Lehrerliste!$E:$M,4,FALSE),""),"")</f>
        <v>Automatisierungstechnik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15</v>
      </c>
      <c r="K89" s="282">
        <f t="shared" si="10"/>
        <v>3</v>
      </c>
      <c r="L89" s="282">
        <f t="shared" si="11"/>
        <v>6</v>
      </c>
      <c r="M89" s="270" t="s">
        <v>57</v>
      </c>
      <c r="N89" s="267">
        <v>5</v>
      </c>
      <c r="O89" s="267">
        <v>5</v>
      </c>
      <c r="P89" s="267"/>
      <c r="Q89" s="267">
        <v>14</v>
      </c>
      <c r="R89" s="267"/>
      <c r="S89" s="267"/>
      <c r="T89" s="267"/>
      <c r="U89" s="267"/>
      <c r="V89" s="271"/>
      <c r="W89" s="267">
        <v>24</v>
      </c>
      <c r="X89" s="267">
        <f>VLOOKUP($M89,AnzBigÄPivot!$A:$C,2,FALSE)</f>
        <v>6</v>
      </c>
      <c r="Y89" s="267">
        <f>VLOOKUP($M89,AnzBigÄPivot!$A:$C,3,FALSE)</f>
        <v>0</v>
      </c>
      <c r="Z89" s="267"/>
      <c r="AA89" s="267" t="str">
        <f>LookupFirstRow(BerKUK!$B$2:'BerKUK'!$J$21, $A89)</f>
        <v>HEG</v>
      </c>
      <c r="AB89" s="672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2"/>
      <c r="AI89" s="266">
        <f>VLOOKUP($A89,UNTIS.Wertrechnung!$A$3:$L$142,4,FALSE)/39.6</f>
        <v>17.045454545454543</v>
      </c>
      <c r="AJ89" s="274">
        <f t="shared" si="9"/>
        <v>-6.9545454545454568</v>
      </c>
    </row>
    <row r="90" spans="1:36">
      <c r="A90" s="275" t="str">
        <f>IF(ISTEXT(VLOOKUP($M90,Lehrerliste!E:F,1,)),$M90,"")</f>
        <v>NOW</v>
      </c>
      <c r="B90" s="274">
        <f>IF(AND(LEN($A90)&gt;1,LEN($A90)&lt;8),VLOOKUP($M90,Lehrerliste!$E:$M,9,FALSE),"")</f>
        <v>14</v>
      </c>
      <c r="C90" s="274">
        <f t="shared" si="7"/>
        <v>0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Ernährungswissenschaft</v>
      </c>
      <c r="F90" s="277" t="str">
        <f>IF(AND(LEN($A90)&gt;1,ISNUMBER($B90)),IF(ISTEXT(VLOOKUP($A90,Lehrerliste!$E:$M,4,FALSE)),VLOOKUP($A90,Lehrerliste!$E:$M,4,FALSE),""),"")</f>
        <v>Politik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3</v>
      </c>
      <c r="K90" s="279">
        <f t="shared" si="10"/>
        <v>1</v>
      </c>
      <c r="L90" s="279">
        <f t="shared" si="11"/>
        <v>2</v>
      </c>
      <c r="M90" s="280" t="s">
        <v>28</v>
      </c>
      <c r="N90" s="276"/>
      <c r="O90" s="276"/>
      <c r="P90" s="276"/>
      <c r="Q90" s="276"/>
      <c r="R90" s="276"/>
      <c r="S90" s="276"/>
      <c r="T90" s="276">
        <v>14</v>
      </c>
      <c r="U90" s="276"/>
      <c r="V90" s="281"/>
      <c r="W90" s="267">
        <v>14</v>
      </c>
      <c r="X90" s="267">
        <f>VLOOKUP($M90,AnzBigÄPivot!$A:$C,2,FALSE)</f>
        <v>2</v>
      </c>
      <c r="Y90" s="267">
        <f>VLOOKUP($M90,AnzBigÄPivot!$A:$C,3,FALSE)</f>
        <v>0</v>
      </c>
      <c r="Z90" s="267"/>
      <c r="AA90" s="267" t="str">
        <f>LookupFirstRow(BerKUK!$B$2:'BerKUK'!$J$21, $A90)</f>
        <v>NOW</v>
      </c>
      <c r="AB90" s="672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2"/>
      <c r="AI90" s="266">
        <f>VLOOKUP($A90,UNTIS.Wertrechnung!$A$3:$L$142,4,FALSE)/39.6</f>
        <v>15.15151515151515</v>
      </c>
      <c r="AJ90" s="274">
        <f t="shared" si="9"/>
        <v>1.1515151515151505</v>
      </c>
    </row>
    <row r="91" spans="1:36">
      <c r="A91" s="265" t="str">
        <f>IF(ISTEXT(VLOOKUP($M91,Lehrerliste!E:F,1,)),$M91,"")</f>
        <v>OFM</v>
      </c>
      <c r="B91" s="266">
        <f>IF(AND(LEN($A91)&gt;1,LEN($A91)&lt;8),VLOOKUP($M91,Lehrerliste!$E:$M,9,FALSE),"")</f>
        <v>24.5</v>
      </c>
      <c r="C91" s="266">
        <f t="shared" si="7"/>
        <v>2.5</v>
      </c>
      <c r="D91" s="267">
        <f t="shared" si="8"/>
        <v>27</v>
      </c>
      <c r="E91" s="268" t="str">
        <f>IF(AND(LEN($A91)&gt;1,ISNUMBER($B91)),IF(ISTEXT(VLOOKUP($A91,Lehrerliste!$E:$M,3,FALSE)),VLOOKUP($A91,Lehrerliste!$E:$M,3,FALSE),""),"")</f>
        <v>Deutsch</v>
      </c>
      <c r="F91" s="268" t="str">
        <f>IF(AND(LEN($A91)&gt;1,ISNUMBER($B91)),IF(ISTEXT(VLOOKUP($A91,Lehrerliste!$E:$M,4,FALSE)),VLOOKUP($A91,Lehrerliste!$E:$M,4,FALSE),""),"")</f>
        <v>Geschichte</v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1</v>
      </c>
      <c r="J91" s="269">
        <f>VLOOKUP($M91,AnzKlassenPivot!A:B,2,FALSE)</f>
        <v>12</v>
      </c>
      <c r="K91" s="282">
        <f t="shared" si="10"/>
        <v>3</v>
      </c>
      <c r="L91" s="282">
        <f t="shared" si="11"/>
        <v>4</v>
      </c>
      <c r="M91" s="270" t="s">
        <v>1437</v>
      </c>
      <c r="N91" s="267"/>
      <c r="O91" s="267"/>
      <c r="P91" s="267"/>
      <c r="Q91" s="267"/>
      <c r="R91" s="267"/>
      <c r="S91" s="267"/>
      <c r="T91" s="267">
        <v>7</v>
      </c>
      <c r="U91" s="267">
        <v>10</v>
      </c>
      <c r="V91" s="271">
        <v>10</v>
      </c>
      <c r="W91" s="267">
        <v>27</v>
      </c>
      <c r="X91" s="267">
        <f>VLOOKUP($M91,AnzBigÄPivot!$A:$C,2,FALSE)</f>
        <v>4</v>
      </c>
      <c r="Y91" s="267">
        <f>VLOOKUP($M91,AnzBigÄPivot!$A:$C,3,FALSE)</f>
        <v>0</v>
      </c>
      <c r="Z91" s="267"/>
      <c r="AA91" s="267" t="str">
        <f>LookupFirstRow(BerKUK!$B$2:'BerKUK'!$J$21, $A91)</f>
        <v>NOW</v>
      </c>
      <c r="AB91" s="672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2"/>
      <c r="AI91" s="266" t="e">
        <f>VLOOKUP($A91,UNTIS.Wertrechnung!$A$3:$L$142,4,FALSE)/39.6</f>
        <v>#N/A</v>
      </c>
      <c r="AJ91" s="274" t="e">
        <f t="shared" si="9"/>
        <v>#N/A</v>
      </c>
    </row>
    <row r="92" spans="1:36">
      <c r="A92" s="275" t="str">
        <f>IF(ISTEXT(VLOOKUP($M92,Lehrerliste!E:F,1,)),$M92,"")</f>
        <v>OPZ</v>
      </c>
      <c r="B92" s="274">
        <f>IF(AND(LEN($A92)&gt;1,LEN($A92)&lt;8),VLOOKUP($M92,Lehrerliste!$E:$M,9,FALSE),"")</f>
        <v>12</v>
      </c>
      <c r="C92" s="274">
        <f t="shared" si="7"/>
        <v>2</v>
      </c>
      <c r="D92" s="276">
        <f t="shared" si="8"/>
        <v>14</v>
      </c>
      <c r="E92" s="277" t="str">
        <f>IF(AND(LEN($A92)&gt;1,ISNUMBER($B92)),IF(ISTEXT(VLOOKUP($A92,Lehrerliste!$E:$M,3,FALSE)),VLOOKUP($A92,Lehrerliste!$E:$M,3,FALSE),""),"")</f>
        <v>Englisch</v>
      </c>
      <c r="F92" s="277" t="str">
        <f>IF(AND(LEN($A92)&gt;1,ISNUMBER($B92)),IF(ISTEXT(VLOOKUP($A92,Lehrerliste!$E:$M,4,FALSE)),VLOOKUP($A92,Lehrerliste!$E:$M,4,FALSE),""),"")</f>
        <v>Religion</v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5</v>
      </c>
      <c r="K92" s="279">
        <f t="shared" si="10"/>
        <v>4</v>
      </c>
      <c r="L92" s="279">
        <f t="shared" si="11"/>
        <v>5</v>
      </c>
      <c r="M92" s="280" t="s">
        <v>104</v>
      </c>
      <c r="N92" s="276">
        <v>2</v>
      </c>
      <c r="O92" s="276"/>
      <c r="P92" s="276"/>
      <c r="Q92" s="276">
        <v>2</v>
      </c>
      <c r="R92" s="276">
        <v>2</v>
      </c>
      <c r="S92" s="276"/>
      <c r="T92" s="276"/>
      <c r="U92" s="276">
        <v>8</v>
      </c>
      <c r="V92" s="281"/>
      <c r="W92" s="267">
        <v>14</v>
      </c>
      <c r="X92" s="267">
        <f>VLOOKUP($M92,AnzBigÄPivot!$A:$C,2,FALSE)</f>
        <v>5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2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2"/>
      <c r="AI92" s="266">
        <f>VLOOKUP($A92,UNTIS.Wertrechnung!$A$3:$L$142,4,FALSE)/39.6</f>
        <v>11.843434343434343</v>
      </c>
      <c r="AJ92" s="274">
        <f t="shared" si="9"/>
        <v>-2.1565656565656575</v>
      </c>
    </row>
    <row r="93" spans="1:36">
      <c r="A93" s="265" t="str">
        <f>IF(ISTEXT(VLOOKUP($M93,Lehrerliste!E:F,1,)),$M93,"")</f>
        <v>PEU</v>
      </c>
      <c r="B93" s="266">
        <f>IF(AND(LEN($A93)&gt;1,LEN($A93)&lt;8),VLOOKUP($M93,Lehrerliste!$E:$M,9,FALSE),"")</f>
        <v>25</v>
      </c>
      <c r="C93" s="266">
        <f t="shared" si="7"/>
        <v>1</v>
      </c>
      <c r="D93" s="267">
        <f t="shared" si="8"/>
        <v>26</v>
      </c>
      <c r="E93" s="268" t="str">
        <f>IF(AND(LEN($A93)&gt;1,ISNUMBER($B93)),IF(ISTEXT(VLOOKUP($A93,Lehrerliste!$E:$M,3,FALSE)),VLOOKUP($A93,Lehrerliste!$E:$M,3,FALSE),""),"")</f>
        <v>Praxis Textiltechnik</v>
      </c>
      <c r="F93" s="268" t="str">
        <f>IF(AND(LEN($A93)&gt;1,ISNUMBER($B93)),IF(ISTEXT(VLOOKUP($A93,Lehrerliste!$E:$M,4,FALSE)),VLOOKUP($A93,Lehrerliste!$E:$M,4,FALSE),""),"")</f>
        <v/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2</v>
      </c>
      <c r="K93" s="282">
        <f t="shared" si="10"/>
        <v>1</v>
      </c>
      <c r="L93" s="282">
        <f t="shared" si="11"/>
        <v>2</v>
      </c>
      <c r="M93" s="270" t="s">
        <v>81</v>
      </c>
      <c r="N93" s="267"/>
      <c r="O93" s="267">
        <v>26</v>
      </c>
      <c r="P93" s="267"/>
      <c r="Q93" s="267"/>
      <c r="R93" s="267"/>
      <c r="S93" s="267"/>
      <c r="T93" s="267"/>
      <c r="U93" s="267"/>
      <c r="V93" s="271"/>
      <c r="W93" s="267">
        <v>26</v>
      </c>
      <c r="X93" s="267">
        <f>VLOOKUP($M93,AnzBigÄPivot!$A:$C,2,FALSE)</f>
        <v>2</v>
      </c>
      <c r="Y93" s="267">
        <f>VLOOKUP($M93,AnzBigÄPivot!$A:$C,3,FALSE)</f>
        <v>0</v>
      </c>
      <c r="Z93" s="267"/>
      <c r="AA93" s="267" t="str">
        <f>LookupFirstRow(BerKUK!$B$2:'BerKUK'!$J$21, $A93)</f>
        <v>DGR</v>
      </c>
      <c r="AB93" s="672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2"/>
      <c r="AI93" s="266">
        <f>VLOOKUP($A93,UNTIS.Wertrechnung!$A$3:$L$142,4,FALSE)/39.6</f>
        <v>25</v>
      </c>
      <c r="AJ93" s="274">
        <f t="shared" si="9"/>
        <v>-1</v>
      </c>
    </row>
    <row r="94" spans="1:36">
      <c r="A94" s="275" t="str">
        <f>IF(ISTEXT(VLOOKUP($M94,Lehrerliste!E:F,1,)),$M94,"")</f>
        <v>PLO</v>
      </c>
      <c r="B94" s="274">
        <f>IF(AND(LEN($A94)&gt;1,LEN($A94)&lt;8),VLOOKUP($M94,Lehrerliste!$E:$M,9,FALSE),"")</f>
        <v>-0.5</v>
      </c>
      <c r="C94" s="274">
        <f t="shared" si="7"/>
        <v>24.5</v>
      </c>
      <c r="D94" s="276">
        <f t="shared" si="8"/>
        <v>24</v>
      </c>
      <c r="E94" s="277" t="str">
        <f>IF(AND(LEN($A94)&gt;1,ISNUMBER($B94)),IF(ISTEXT(VLOOKUP($A94,Lehrerliste!$E:$M,3,FALSE)),VLOOKUP($A94,Lehrerliste!$E:$M,3,FALSE),""),"")</f>
        <v>Praxis Holztechnik</v>
      </c>
      <c r="F94" s="277" t="str">
        <f>IF(AND(LEN($A94)&gt;1,ISNUMBER($B94)),IF(ISTEXT(VLOOKUP($A94,Lehrerliste!$E:$M,4,FALSE)),VLOOKUP($A94,Lehrerliste!$E:$M,4,FALSE),""),"")</f>
        <v/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0</v>
      </c>
      <c r="J94" s="278">
        <f>VLOOKUP($M94,AnzKlassenPivot!A:B,2,FALSE)</f>
        <v>9</v>
      </c>
      <c r="K94" s="279">
        <f t="shared" si="10"/>
        <v>3</v>
      </c>
      <c r="L94" s="279">
        <f t="shared" si="11"/>
        <v>4</v>
      </c>
      <c r="M94" s="280" t="s">
        <v>1695</v>
      </c>
      <c r="N94" s="276"/>
      <c r="O94" s="276"/>
      <c r="P94" s="276"/>
      <c r="Q94" s="276"/>
      <c r="R94" s="276">
        <v>8</v>
      </c>
      <c r="S94" s="276">
        <v>4</v>
      </c>
      <c r="T94" s="276"/>
      <c r="U94" s="276">
        <v>12</v>
      </c>
      <c r="V94" s="281"/>
      <c r="W94" s="267">
        <v>24</v>
      </c>
      <c r="X94" s="267">
        <f>VLOOKUP($M94,AnzBigÄPivot!$A:$C,2,FALSE)</f>
        <v>4</v>
      </c>
      <c r="Y94" s="267">
        <f>VLOOKUP($M94,AnzBigÄPivot!$A:$C,3,FALSE)</f>
        <v>0</v>
      </c>
      <c r="Z94" s="267"/>
      <c r="AA94" s="267" t="str">
        <f>LookupFirstRow(BerKUK!$B$2:'BerKUK'!$J$21, $A94)</f>
        <v>SCN</v>
      </c>
      <c r="AB94" s="672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2"/>
      <c r="AI94" s="266" t="e">
        <f>VLOOKUP($A94,UNTIS.Wertrechnung!$A$3:$L$142,4,FALSE)/39.6</f>
        <v>#N/A</v>
      </c>
      <c r="AJ94" s="274" t="e">
        <f t="shared" si="9"/>
        <v>#N/A</v>
      </c>
    </row>
    <row r="95" spans="1:36">
      <c r="A95" s="265" t="str">
        <f>IF(ISTEXT(VLOOKUP($M95,Lehrerliste!E:F,1,)),$M95,"")</f>
        <v>PRI</v>
      </c>
      <c r="B95" s="266">
        <f>IF(AND(LEN($A95)&gt;1,LEN($A95)&lt;8),VLOOKUP($M95,Lehrerliste!$E:$M,9,FALSE),"")</f>
        <v>15</v>
      </c>
      <c r="C95" s="266">
        <f t="shared" si="7"/>
        <v>2</v>
      </c>
      <c r="D95" s="267">
        <f t="shared" si="8"/>
        <v>17</v>
      </c>
      <c r="E95" s="268" t="str">
        <f>IF(AND(LEN($A95)&gt;1,ISNUMBER($B95)),IF(ISTEXT(VLOOKUP($A95,Lehrerliste!$E:$M,3,FALSE)),VLOOKUP($A95,Lehrerliste!$E:$M,3,FALSE),""),"")</f>
        <v>Biologie</v>
      </c>
      <c r="F95" s="268" t="str">
        <f>IF(AND(LEN($A95)&gt;1,ISNUMBER($B95)),IF(ISTEXT(VLOOKUP($A95,Lehrerliste!$E:$M,4,FALSE)),VLOOKUP($A95,Lehrerliste!$E:$M,4,FALSE),""),"")</f>
        <v>Deutsch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0</v>
      </c>
      <c r="J95" s="269">
        <f>VLOOKUP($M95,AnzKlassenPivot!A:B,2,FALSE)</f>
        <v>8</v>
      </c>
      <c r="K95" s="282">
        <f t="shared" si="10"/>
        <v>4</v>
      </c>
      <c r="L95" s="282">
        <f t="shared" si="11"/>
        <v>3</v>
      </c>
      <c r="M95" s="270" t="s">
        <v>1700</v>
      </c>
      <c r="N95" s="267"/>
      <c r="O95" s="267"/>
      <c r="P95" s="267">
        <v>2</v>
      </c>
      <c r="Q95" s="267">
        <v>0</v>
      </c>
      <c r="R95" s="267"/>
      <c r="S95" s="267"/>
      <c r="T95" s="267"/>
      <c r="U95" s="267">
        <v>9</v>
      </c>
      <c r="V95" s="271">
        <v>6</v>
      </c>
      <c r="W95" s="267">
        <v>17</v>
      </c>
      <c r="X95" s="267">
        <f>VLOOKUP($M95,AnzBigÄPivot!$A:$C,2,FALSE)</f>
        <v>3</v>
      </c>
      <c r="Y95" s="267">
        <f>VLOOKUP($M95,AnzBigÄPivot!$A:$C,3,FALSE)</f>
        <v>0</v>
      </c>
      <c r="Z95" s="267"/>
      <c r="AA95" s="267" t="str">
        <f>LookupFirstRow(BerKUK!$B$2:'BerKUK'!$J$21, $A95)</f>
        <v>SCR</v>
      </c>
      <c r="AB95" s="672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2"/>
      <c r="AI95" s="266" t="e">
        <f>VLOOKUP($A95,UNTIS.Wertrechnung!$A$3:$L$142,4,FALSE)/39.6</f>
        <v>#N/A</v>
      </c>
      <c r="AJ95" s="274" t="e">
        <f t="shared" si="9"/>
        <v>#N/A</v>
      </c>
    </row>
    <row r="96" spans="1:36">
      <c r="A96" s="275" t="str">
        <f>IF(ISTEXT(VLOOKUP($M96,Lehrerliste!E:F,1,)),$M96,"")</f>
        <v>QUI</v>
      </c>
      <c r="B96" s="274">
        <f>IF(AND(LEN($A96)&gt;1,LEN($A96)&lt;8),VLOOKUP($M96,Lehrerliste!$E:$M,9,FALSE),"")</f>
        <v>22</v>
      </c>
      <c r="C96" s="274">
        <f t="shared" si="7"/>
        <v>0</v>
      </c>
      <c r="D96" s="276">
        <f t="shared" si="8"/>
        <v>22</v>
      </c>
      <c r="E96" s="277" t="str">
        <f>IF(AND(LEN($A96)&gt;1,ISNUMBER($B96)),IF(ISTEXT(VLOOKUP($A96,Lehrerliste!$E:$M,3,FALSE)),VLOOKUP($A96,Lehrerliste!$E:$M,3,FALSE),""),"")</f>
        <v>Informatik</v>
      </c>
      <c r="F96" s="277" t="str">
        <f>IF(AND(LEN($A96)&gt;1,ISNUMBER($B96)),IF(ISTEXT(VLOOKUP($A96,Lehrerliste!$E:$M,4,FALSE)),VLOOKUP($A96,Lehrerliste!$E:$M,4,FALSE),""),"")</f>
        <v>Religion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4</v>
      </c>
      <c r="J96" s="278">
        <f>VLOOKUP($M96,AnzKlassenPivot!A:B,2,FALSE)</f>
        <v>6</v>
      </c>
      <c r="K96" s="279">
        <f t="shared" si="10"/>
        <v>3</v>
      </c>
      <c r="L96" s="279">
        <f t="shared" si="11"/>
        <v>3</v>
      </c>
      <c r="M96" s="280" t="s">
        <v>562</v>
      </c>
      <c r="N96" s="276">
        <v>10</v>
      </c>
      <c r="O96" s="276"/>
      <c r="P96" s="276">
        <v>2</v>
      </c>
      <c r="Q96" s="276">
        <v>10</v>
      </c>
      <c r="R96" s="276"/>
      <c r="S96" s="276"/>
      <c r="T96" s="276"/>
      <c r="U96" s="276"/>
      <c r="V96" s="281"/>
      <c r="W96" s="267">
        <v>22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HEG</v>
      </c>
      <c r="AB96" s="672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2"/>
      <c r="AI96" s="266">
        <f>VLOOKUP($A96,UNTIS.Wertrechnung!$A$3:$L$142,4,FALSE)/39.6</f>
        <v>22.121212121212121</v>
      </c>
      <c r="AJ96" s="274">
        <f t="shared" si="9"/>
        <v>0.1212121212121211</v>
      </c>
    </row>
    <row r="97" spans="1:36">
      <c r="A97" s="265" t="str">
        <f>IF(ISTEXT(VLOOKUP($M97,Lehrerliste!E:F,1,)),$M97,"")</f>
        <v>RAD</v>
      </c>
      <c r="B97" s="266">
        <f>IF(AND(LEN($A97)&gt;1,LEN($A97)&lt;8),VLOOKUP($M97,Lehrerliste!$E:$M,9,FALSE),"")</f>
        <v>22.5</v>
      </c>
      <c r="C97" s="266">
        <f t="shared" si="7"/>
        <v>0.5</v>
      </c>
      <c r="D97" s="267">
        <f t="shared" si="8"/>
        <v>23</v>
      </c>
      <c r="E97" s="268" t="str">
        <f>IF(AND(LEN($A97)&gt;1,ISNUMBER($B97)),IF(ISTEXT(VLOOKUP($A97,Lehrerliste!$E:$M,3,FALSE)),VLOOKUP($A97,Lehrerliste!$E:$M,3,FALSE),""),"")</f>
        <v>Sport</v>
      </c>
      <c r="F97" s="268" t="str">
        <f>IF(AND(LEN($A97)&gt;1,ISNUMBER($B97)),IF(ISTEXT(VLOOKUP($A97,Lehrerliste!$E:$M,4,FALSE)),VLOOKUP($A97,Lehrerliste!$E:$M,4,FALSE),""),"")</f>
        <v>Sonderpädagogik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2</v>
      </c>
      <c r="J97" s="269">
        <f>VLOOKUP($M97,AnzKlassenPivot!A:B,2,FALSE)</f>
        <v>5</v>
      </c>
      <c r="K97" s="282">
        <f t="shared" si="10"/>
        <v>2</v>
      </c>
      <c r="L97" s="282">
        <f t="shared" si="11"/>
        <v>2</v>
      </c>
      <c r="M97" s="270" t="s">
        <v>49</v>
      </c>
      <c r="N97" s="267"/>
      <c r="O97" s="267"/>
      <c r="P97" s="267"/>
      <c r="Q97" s="267"/>
      <c r="R97" s="267">
        <v>12</v>
      </c>
      <c r="S97" s="267"/>
      <c r="T97" s="267">
        <v>11</v>
      </c>
      <c r="U97" s="267"/>
      <c r="V97" s="271"/>
      <c r="W97" s="267">
        <v>23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KOH</v>
      </c>
      <c r="AB97" s="672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2"/>
      <c r="AI97" s="266">
        <f>VLOOKUP($A97,UNTIS.Wertrechnung!$A$3:$L$142,4,FALSE)/39.6</f>
        <v>22.891414141414142</v>
      </c>
      <c r="AJ97" s="274">
        <f t="shared" si="9"/>
        <v>-0.10858585858585812</v>
      </c>
    </row>
    <row r="98" spans="1:36">
      <c r="A98" s="275" t="str">
        <f>IF(ISTEXT(VLOOKUP($M98,Lehrerliste!E:F,1,)),$M98,"")</f>
        <v>RAH</v>
      </c>
      <c r="B98" s="274">
        <f>IF(AND(LEN($A98)&gt;1,LEN($A98)&lt;8),VLOOKUP($M98,Lehrerliste!$E:$M,9,FALSE),"")</f>
        <v>23.5</v>
      </c>
      <c r="C98" s="274">
        <f t="shared" si="7"/>
        <v>-0.5</v>
      </c>
      <c r="D98" s="276">
        <f t="shared" si="8"/>
        <v>23</v>
      </c>
      <c r="E98" s="277" t="str">
        <f>IF(AND(LEN($A98)&gt;1,ISNUMBER($B98)),IF(ISTEXT(VLOOKUP($A98,Lehrerliste!$E:$M,3,FALSE)),VLOOKUP($A98,Lehrerliste!$E:$M,3,FALSE),""),"")</f>
        <v>Elektrotechnik</v>
      </c>
      <c r="F98" s="277" t="str">
        <f>IF(AND(LEN($A98)&gt;1,ISNUMBER($B98)),IF(ISTEXT(VLOOKUP($A98,Lehrerliste!$E:$M,4,FALSE)),VLOOKUP($A98,Lehrerliste!$E:$M,4,FALSE),""),"")</f>
        <v>Mathematik</v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10</v>
      </c>
      <c r="K98" s="279">
        <f t="shared" si="10"/>
        <v>3</v>
      </c>
      <c r="L98" s="279">
        <f t="shared" si="11"/>
        <v>3</v>
      </c>
      <c r="M98" s="280" t="s">
        <v>60</v>
      </c>
      <c r="N98" s="276">
        <v>13</v>
      </c>
      <c r="O98" s="276"/>
      <c r="P98" s="276"/>
      <c r="Q98" s="276">
        <v>4</v>
      </c>
      <c r="R98" s="276"/>
      <c r="S98" s="276"/>
      <c r="T98" s="276"/>
      <c r="U98" s="276">
        <v>6</v>
      </c>
      <c r="V98" s="281"/>
      <c r="W98" s="267">
        <v>23</v>
      </c>
      <c r="X98" s="267">
        <f>VLOOKUP($M98,AnzBigÄPivot!$A:$C,2,FALSE)</f>
        <v>3</v>
      </c>
      <c r="Y98" s="267">
        <f>VLOOKUP($M98,AnzBigÄPivot!$A:$C,3,FALSE)</f>
        <v>0</v>
      </c>
      <c r="Z98" s="267"/>
      <c r="AA98" s="267" t="str">
        <f>LookupFirstRow(BerKUK!$B$2:'BerKUK'!$J$21, $A98)</f>
        <v>SCN</v>
      </c>
      <c r="AB98" s="672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2"/>
      <c r="AI98" s="266">
        <f>VLOOKUP($A98,UNTIS.Wertrechnung!$A$3:$L$142,4,FALSE)/39.6</f>
        <v>23.333333333333332</v>
      </c>
      <c r="AJ98" s="274">
        <f t="shared" si="9"/>
        <v>0.33333333333333215</v>
      </c>
    </row>
    <row r="99" spans="1:36">
      <c r="A99" s="265" t="str">
        <f>IF(ISTEXT(VLOOKUP($M99,Lehrerliste!E:F,1,)),$M99,"")</f>
        <v>RIE</v>
      </c>
      <c r="B99" s="266">
        <f>IF(AND(LEN($A99)&gt;1,LEN($A99)&lt;8),VLOOKUP($M99,Lehrerliste!$E:$M,9,FALSE),"")</f>
        <v>13</v>
      </c>
      <c r="C99" s="266">
        <f t="shared" si="7"/>
        <v>0</v>
      </c>
      <c r="D99" s="267">
        <f t="shared" si="8"/>
        <v>13</v>
      </c>
      <c r="E99" s="268" t="str">
        <f>IF(AND(LEN($A99)&gt;1,ISNUMBER($B99)),IF(ISTEXT(VLOOKUP($A99,Lehrerliste!$E:$M,3,FALSE)),VLOOKUP($A99,Lehrerliste!$E:$M,3,FALSE),""),"")</f>
        <v>Sozialpädagogik</v>
      </c>
      <c r="F99" s="268" t="str">
        <f>IF(AND(LEN($A99)&gt;1,ISNUMBER($B99)),IF(ISTEXT(VLOOKUP($A99,Lehrerliste!$E:$M,4,FALSE)),VLOOKUP($A99,Lehrerliste!$E:$M,4,FALSE),""),"")</f>
        <v>Psychologie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1</v>
      </c>
      <c r="J99" s="269">
        <f>VLOOKUP($M99,AnzKlassenPivot!A:B,2,FALSE)</f>
        <v>2</v>
      </c>
      <c r="K99" s="282">
        <f t="shared" si="10"/>
        <v>1</v>
      </c>
      <c r="L99" s="282">
        <f t="shared" si="11"/>
        <v>2</v>
      </c>
      <c r="M99" s="270" t="s">
        <v>1192</v>
      </c>
      <c r="N99" s="267"/>
      <c r="O99" s="267"/>
      <c r="P99" s="267"/>
      <c r="Q99" s="267"/>
      <c r="R99" s="267"/>
      <c r="S99" s="267"/>
      <c r="T99" s="267"/>
      <c r="U99" s="267"/>
      <c r="V99" s="271">
        <v>13</v>
      </c>
      <c r="W99" s="267">
        <v>13</v>
      </c>
      <c r="X99" s="267">
        <f>VLOOKUP($M99,AnzBigÄPivot!$A:$C,2,FALSE)</f>
        <v>2</v>
      </c>
      <c r="Y99" s="267">
        <f>VLOOKUP($M99,AnzBigÄPivot!$A:$C,3,FALSE)</f>
        <v>0</v>
      </c>
      <c r="Z99" s="267"/>
      <c r="AA99" s="267" t="str">
        <f>LookupFirstRow(BerKUK!$B$2:'BerKUK'!$J$21, $A99)</f>
        <v>SCR</v>
      </c>
      <c r="AB99" s="672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2"/>
      <c r="AI99" s="266">
        <f>VLOOKUP($A99,UNTIS.Wertrechnung!$A$3:$L$142,4,FALSE)/39.6</f>
        <v>11.969696969696969</v>
      </c>
      <c r="AJ99" s="274">
        <f t="shared" si="9"/>
        <v>-1.0303030303030312</v>
      </c>
    </row>
    <row r="100" spans="1:36">
      <c r="A100" s="275" t="str">
        <f>IF(ISTEXT(VLOOKUP($M100,Lehrerliste!E:F,1,)),$M100,"")</f>
        <v>ROB</v>
      </c>
      <c r="B100" s="274">
        <f>IF(AND(LEN($A100)&gt;1,LEN($A100)&lt;8),VLOOKUP($M100,Lehrerliste!$E:$M,9,FALSE),"")</f>
        <v>15</v>
      </c>
      <c r="C100" s="274">
        <f t="shared" si="7"/>
        <v>0</v>
      </c>
      <c r="D100" s="276">
        <f t="shared" si="8"/>
        <v>15</v>
      </c>
      <c r="E100" s="277" t="str">
        <f>IF(AND(LEN($A100)&gt;1,ISNUMBER($B100)),IF(ISTEXT(VLOOKUP($A100,Lehrerliste!$E:$M,3,FALSE)),VLOOKUP($A100,Lehrerliste!$E:$M,3,FALSE),""),"")</f>
        <v>Pflege/Gesundheit</v>
      </c>
      <c r="F100" s="277" t="str">
        <f>IF(AND(LEN($A100)&gt;1,ISNUMBER($B100)),IF(ISTEXT(VLOOKUP($A100,Lehrerliste!$E:$M,4,FALSE)),VLOOKUP($A100,Lehrerliste!$E:$M,4,FALSE),""),"")</f>
        <v/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1</v>
      </c>
      <c r="J100" s="278">
        <f>VLOOKUP($M100,AnzKlassenPivot!A:B,2,FALSE)</f>
        <v>5</v>
      </c>
      <c r="K100" s="279">
        <f t="shared" si="10"/>
        <v>2</v>
      </c>
      <c r="L100" s="279">
        <f t="shared" si="11"/>
        <v>2</v>
      </c>
      <c r="M100" s="280" t="s">
        <v>161</v>
      </c>
      <c r="N100" s="276"/>
      <c r="O100" s="276"/>
      <c r="P100" s="276">
        <v>2</v>
      </c>
      <c r="Q100" s="276"/>
      <c r="R100" s="276"/>
      <c r="S100" s="276"/>
      <c r="T100" s="276">
        <v>13</v>
      </c>
      <c r="U100" s="276"/>
      <c r="V100" s="281"/>
      <c r="W100" s="267">
        <v>15</v>
      </c>
      <c r="X100" s="267">
        <f>VLOOKUP($M100,AnzBigÄPivot!$A:$C,2,FALSE)</f>
        <v>2</v>
      </c>
      <c r="Y100" s="267">
        <f>VLOOKUP($M100,AnzBigÄPivot!$A:$C,3,FALSE)</f>
        <v>0</v>
      </c>
      <c r="Z100" s="267"/>
      <c r="AA100" s="267" t="str">
        <f>LookupFirstRow(BerKUK!$B$2:'BerKUK'!$J$21, $A100)</f>
        <v>NOW</v>
      </c>
      <c r="AB100" s="672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2"/>
      <c r="AI100" s="266">
        <f>VLOOKUP($A100,UNTIS.Wertrechnung!$A$3:$L$142,4,FALSE)/39.6</f>
        <v>16.994949494949495</v>
      </c>
      <c r="AJ100" s="274">
        <f t="shared" si="9"/>
        <v>1.9949494949494948</v>
      </c>
    </row>
    <row r="101" spans="1:36">
      <c r="A101" s="265" t="str">
        <f>IF(ISTEXT(VLOOKUP($M101,Lehrerliste!E:F,1,)),$M101,"")</f>
        <v>ROC</v>
      </c>
      <c r="B101" s="266">
        <f>IF(AND(LEN($A101)&gt;1,LEN($A101)&lt;8),VLOOKUP($M101,Lehrerliste!$E:$M,9,FALSE),"")</f>
        <v>24.5</v>
      </c>
      <c r="C101" s="266">
        <f t="shared" si="7"/>
        <v>-0.5</v>
      </c>
      <c r="D101" s="267">
        <f t="shared" si="8"/>
        <v>24</v>
      </c>
      <c r="E101" s="268" t="str">
        <f>IF(AND(LEN($A101)&gt;1,ISNUMBER($B101)),IF(ISTEXT(VLOOKUP($A101,Lehrerliste!$E:$M,3,FALSE)),VLOOKUP($A101,Lehrerliste!$E:$M,3,FALSE),""),"")</f>
        <v>Biotechnik/Körperpflege</v>
      </c>
      <c r="F101" s="268" t="str">
        <f>IF(AND(LEN($A101)&gt;1,ISNUMBER($B101)),IF(ISTEXT(VLOOKUP($A101,Lehrerliste!$E:$M,4,FALSE)),VLOOKUP($A101,Lehrerliste!$E:$M,4,FALSE),""),"")</f>
        <v>Politik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2</v>
      </c>
      <c r="J101" s="269">
        <f>VLOOKUP($M101,AnzKlassenPivot!A:B,2,FALSE)</f>
        <v>7</v>
      </c>
      <c r="K101" s="282">
        <f t="shared" si="10"/>
        <v>3</v>
      </c>
      <c r="L101" s="282">
        <f t="shared" si="11"/>
        <v>3</v>
      </c>
      <c r="M101" s="270" t="s">
        <v>11</v>
      </c>
      <c r="N101" s="267"/>
      <c r="O101" s="267"/>
      <c r="P101" s="267"/>
      <c r="Q101" s="267"/>
      <c r="R101" s="267">
        <v>2</v>
      </c>
      <c r="S101" s="267">
        <v>4</v>
      </c>
      <c r="T101" s="267">
        <v>18</v>
      </c>
      <c r="U101" s="267"/>
      <c r="V101" s="271"/>
      <c r="W101" s="267">
        <v>24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NOW</v>
      </c>
      <c r="AB101" s="672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2"/>
      <c r="AI101" s="266">
        <f>VLOOKUP($A101,UNTIS.Wertrechnung!$A$3:$L$142,4,FALSE)/39.6</f>
        <v>23.964646464646464</v>
      </c>
      <c r="AJ101" s="274">
        <f t="shared" si="9"/>
        <v>-3.5353535353536358E-2</v>
      </c>
    </row>
    <row r="102" spans="1:36">
      <c r="A102" s="275" t="str">
        <f>IF(ISTEXT(VLOOKUP($M102,Lehrerliste!E:F,1,)),$M102,"")</f>
        <v>ROD</v>
      </c>
      <c r="B102" s="274">
        <f>IF(AND(LEN($A102)&gt;1,LEN($A102)&lt;8),VLOOKUP($M102,Lehrerliste!$E:$M,9,FALSE),"")</f>
        <v>22.5</v>
      </c>
      <c r="C102" s="274">
        <f t="shared" ref="C102:C132" si="12">IF(AND(LEN($A102)&gt;1,ISNUMBER($B102)),GETPIVOTDATA("Wst/SJ",$M$3,"Lehrer",M102)-B102,"")</f>
        <v>-0.5</v>
      </c>
      <c r="D102" s="276">
        <f t="shared" ref="D102:D132" si="13">IF(AND(LEN($A102)&gt;1,ISNUMBER($B102)),GETPIVOTDATA("Wst/SJ",$M$3,"Lehrer",M102),"")</f>
        <v>22</v>
      </c>
      <c r="E102" s="277" t="str">
        <f>IF(AND(LEN($A102)&gt;1,ISNUMBER($B102)),IF(ISTEXT(VLOOKUP($A102,Lehrerliste!$E:$M,3,FALSE)),VLOOKUP($A102,Lehrerliste!$E:$M,3,FALSE),""),"")</f>
        <v>Bautechnik</v>
      </c>
      <c r="F102" s="277" t="str">
        <f>IF(AND(LEN($A102)&gt;1,ISNUMBER($B102)),IF(ISTEXT(VLOOKUP($A102,Lehrerliste!$E:$M,4,FALSE)),VLOOKUP($A102,Lehrerliste!$E:$M,4,FALSE),""),"")</f>
        <v>Holztechnik</v>
      </c>
      <c r="G102" s="277" t="str">
        <f>IF(AND(LEN($A102)&gt;1,ISNUMBER($B102)),IF(ISTEXT(VLOOKUP($A102,Lehrerliste!$E:$M,5,FALSE)),VLOOKUP($A102,Lehrerliste!$E:$M,5,FALSE),""),"")</f>
        <v/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0</v>
      </c>
      <c r="J102" s="278">
        <f>VLOOKUP($M102,AnzKlassenPivot!A:B,2,FALSE)</f>
        <v>6</v>
      </c>
      <c r="K102" s="279">
        <f t="shared" si="10"/>
        <v>2</v>
      </c>
      <c r="L102" s="279">
        <f t="shared" si="11"/>
        <v>3</v>
      </c>
      <c r="M102" s="280" t="s">
        <v>282</v>
      </c>
      <c r="N102" s="276">
        <v>4</v>
      </c>
      <c r="O102" s="276"/>
      <c r="P102" s="276"/>
      <c r="Q102" s="276"/>
      <c r="R102" s="276"/>
      <c r="S102" s="276">
        <v>18</v>
      </c>
      <c r="T102" s="276"/>
      <c r="U102" s="276"/>
      <c r="V102" s="281"/>
      <c r="W102" s="267">
        <v>22</v>
      </c>
      <c r="X102" s="267">
        <f>VLOOKUP($M102,AnzBigÄPivot!$A:$C,2,FALSE)</f>
        <v>3</v>
      </c>
      <c r="Y102" s="267">
        <f>VLOOKUP($M102,AnzBigÄPivot!$A:$C,3,FALSE)</f>
        <v>0</v>
      </c>
      <c r="Z102" s="267"/>
      <c r="AA102" s="267" t="str">
        <f>LookupFirstRow(BerKUK!$B$2:'BerKUK'!$J$21, $A102)</f>
        <v>KRS</v>
      </c>
      <c r="AB102" s="672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2"/>
      <c r="AI102" s="266">
        <f>VLOOKUP($A102,UNTIS.Wertrechnung!$A$3:$L$142,4,FALSE)/39.6</f>
        <v>21.969696969696969</v>
      </c>
      <c r="AJ102" s="274">
        <f t="shared" si="9"/>
        <v>-3.0303030303031164E-2</v>
      </c>
    </row>
    <row r="103" spans="1:36">
      <c r="A103" s="265" t="str">
        <f>IF(ISTEXT(VLOOKUP($M103,Lehrerliste!E:F,1,)),$M103,"")</f>
        <v>SAL</v>
      </c>
      <c r="B103" s="266">
        <f>IF(AND(LEN($A103)&gt;1,LEN($A103)&lt;8),VLOOKUP($M103,Lehrerliste!$E:$M,9,FALSE),"")</f>
        <v>17.5</v>
      </c>
      <c r="C103" s="266">
        <f t="shared" si="12"/>
        <v>0.5</v>
      </c>
      <c r="D103" s="267">
        <f t="shared" si="13"/>
        <v>18</v>
      </c>
      <c r="E103" s="268" t="str">
        <f>IF(AND(LEN($A103)&gt;1,ISNUMBER($B103)),IF(ISTEXT(VLOOKUP($A103,Lehrerliste!$E:$M,3,FALSE)),VLOOKUP($A103,Lehrerliste!$E:$M,3,FALSE),""),"")</f>
        <v>Sozialpädagogik</v>
      </c>
      <c r="F103" s="268" t="str">
        <f>IF(AND(LEN($A103)&gt;1,ISNUMBER($B103)),IF(ISTEXT(VLOOKUP($A103,Lehrerliste!$E:$M,4,FALSE)),VLOOKUP($A103,Lehrerliste!$E:$M,4,FALSE),""),"")</f>
        <v>Psychologie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0</v>
      </c>
      <c r="J103" s="269">
        <f>VLOOKUP($M103,AnzKlassenPivot!A:B,2,FALSE)</f>
        <v>5</v>
      </c>
      <c r="K103" s="282">
        <f t="shared" si="10"/>
        <v>2</v>
      </c>
      <c r="L103" s="282">
        <f t="shared" si="11"/>
        <v>3</v>
      </c>
      <c r="M103" s="270" t="s">
        <v>1629</v>
      </c>
      <c r="N103" s="267">
        <v>4</v>
      </c>
      <c r="O103" s="267"/>
      <c r="P103" s="267"/>
      <c r="Q103" s="267"/>
      <c r="R103" s="267"/>
      <c r="S103" s="267"/>
      <c r="T103" s="267"/>
      <c r="U103" s="267"/>
      <c r="V103" s="271">
        <v>14</v>
      </c>
      <c r="W103" s="267">
        <v>18</v>
      </c>
      <c r="X103" s="267">
        <f>VLOOKUP($M103,AnzBigÄPivot!$A:$C,2,FALSE)</f>
        <v>3</v>
      </c>
      <c r="Y103" s="267">
        <f>VLOOKUP($M103,AnzBigÄPivot!$A:$C,3,FALSE)</f>
        <v>0</v>
      </c>
      <c r="Z103" s="267"/>
      <c r="AA103" s="267" t="str">
        <f>LookupFirstRow(BerKUK!$B$2:'BerKUK'!$J$21, $A103)</f>
        <v>SCR</v>
      </c>
      <c r="AB103" s="672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2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SCE</v>
      </c>
      <c r="B104" s="274">
        <f>IF(AND(LEN($A104)&gt;1,LEN($A104)&lt;8),VLOOKUP($M104,Lehrerliste!$E:$M,9,FALSE),"")</f>
        <v>18</v>
      </c>
      <c r="C104" s="274">
        <f t="shared" si="12"/>
        <v>0</v>
      </c>
      <c r="D104" s="276">
        <f t="shared" si="13"/>
        <v>18</v>
      </c>
      <c r="E104" s="277" t="str">
        <f>IF(AND(LEN($A104)&gt;1,ISNUMBER($B104)),IF(ISTEXT(VLOOKUP($A104,Lehrerliste!$E:$M,3,FALSE)),VLOOKUP($A104,Lehrerliste!$E:$M,3,FALSE),""),"")</f>
        <v>Biologie</v>
      </c>
      <c r="F104" s="277" t="str">
        <f>IF(AND(LEN($A104)&gt;1,ISNUMBER($B104)),IF(ISTEXT(VLOOKUP($A104,Lehrerliste!$E:$M,4,FALSE)),VLOOKUP($A104,Lehrerliste!$E:$M,4,FALSE),""),"")</f>
        <v>Sonderpädagogik</v>
      </c>
      <c r="G104" s="277" t="str">
        <f>IF(AND(LEN($A104)&gt;1,ISNUMBER($B104)),IF(ISTEXT(VLOOKUP($A104,Lehrerliste!$E:$M,5,FALSE)),VLOOKUP($A104,Lehrerliste!$E:$M,5,FALSE),""),"")</f>
        <v>Gesundheit</v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1</v>
      </c>
      <c r="J104" s="278">
        <f>VLOOKUP($M104,AnzKlassenPivot!A:B,2,FALSE)</f>
        <v>6</v>
      </c>
      <c r="K104" s="279">
        <f t="shared" si="10"/>
        <v>4</v>
      </c>
      <c r="L104" s="279">
        <f t="shared" si="11"/>
        <v>4</v>
      </c>
      <c r="M104" s="280" t="s">
        <v>1074</v>
      </c>
      <c r="N104" s="276"/>
      <c r="O104" s="276"/>
      <c r="P104" s="276">
        <v>2</v>
      </c>
      <c r="Q104" s="276"/>
      <c r="R104" s="276">
        <v>6</v>
      </c>
      <c r="S104" s="276"/>
      <c r="T104" s="276">
        <v>7</v>
      </c>
      <c r="U104" s="276"/>
      <c r="V104" s="281">
        <v>3</v>
      </c>
      <c r="W104" s="267">
        <v>18</v>
      </c>
      <c r="X104" s="267">
        <f>VLOOKUP($M104,AnzBigÄPivot!$A:$C,2,FALSE)</f>
        <v>4</v>
      </c>
      <c r="Y104" s="267">
        <f>VLOOKUP($M104,AnzBigÄPivot!$A:$C,3,FALSE)</f>
        <v>0</v>
      </c>
      <c r="Z104" s="267"/>
      <c r="AA104" s="267" t="str">
        <f>LookupFirstRow(BerKUK!$B$2:'BerKUK'!$J$21, $A104)</f>
        <v>KOH</v>
      </c>
      <c r="AB104" s="672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2"/>
      <c r="AI104" s="266">
        <f>VLOOKUP($A104,UNTIS.Wertrechnung!$A$3:$L$142,4,FALSE)/39.6</f>
        <v>22.348484848484848</v>
      </c>
      <c r="AJ104" s="274">
        <f t="shared" si="9"/>
        <v>4.3484848484848477</v>
      </c>
    </row>
    <row r="105" spans="1:36">
      <c r="A105" s="265" t="str">
        <f>IF(ISTEXT(VLOOKUP($M105,Lehrerliste!E:F,1,)),$M105,"")</f>
        <v>SCH</v>
      </c>
      <c r="B105" s="266">
        <f>IF(AND(LEN($A105)&gt;1,LEN($A105)&lt;8),VLOOKUP($M105,Lehrerliste!$E:$M,9,FALSE),"")</f>
        <v>25</v>
      </c>
      <c r="C105" s="266">
        <f t="shared" si="12"/>
        <v>0</v>
      </c>
      <c r="D105" s="267">
        <f t="shared" si="13"/>
        <v>25</v>
      </c>
      <c r="E105" s="268" t="str">
        <f>IF(AND(LEN($A105)&gt;1,ISNUMBER($B105)),IF(ISTEXT(VLOOKUP($A105,Lehrerliste!$E:$M,3,FALSE)),VLOOKUP($A105,Lehrerliste!$E:$M,3,FALSE),""),"")</f>
        <v>Wirtschaftswissenschaften</v>
      </c>
      <c r="F105" s="268" t="str">
        <f>IF(AND(LEN($A105)&gt;1,ISNUMBER($B105)),IF(ISTEXT(VLOOKUP($A105,Lehrerliste!$E:$M,4,FALSE)),VLOOKUP($A105,Lehrerliste!$E:$M,4,FALSE),""),"")</f>
        <v>Politik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1</v>
      </c>
      <c r="J105" s="269">
        <f>VLOOKUP($M105,AnzKlassenPivot!A:B,2,FALSE)</f>
        <v>12</v>
      </c>
      <c r="K105" s="282">
        <f t="shared" si="10"/>
        <v>4</v>
      </c>
      <c r="L105" s="282">
        <f t="shared" si="11"/>
        <v>4</v>
      </c>
      <c r="M105" s="270" t="s">
        <v>1350</v>
      </c>
      <c r="N105" s="267">
        <v>8</v>
      </c>
      <c r="O105" s="267">
        <v>7</v>
      </c>
      <c r="P105" s="267"/>
      <c r="Q105" s="267">
        <v>8</v>
      </c>
      <c r="R105" s="267">
        <v>2</v>
      </c>
      <c r="S105" s="267"/>
      <c r="T105" s="267"/>
      <c r="U105" s="267"/>
      <c r="V105" s="271"/>
      <c r="W105" s="267">
        <v>25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BUE</v>
      </c>
      <c r="AB105" s="672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2"/>
      <c r="AI105" s="266" t="e">
        <f>VLOOKUP($A105,UNTIS.Wertrechnung!$A$3:$L$142,4,FALSE)/39.6</f>
        <v>#N/A</v>
      </c>
      <c r="AJ105" s="274" t="e">
        <f t="shared" si="9"/>
        <v>#N/A</v>
      </c>
    </row>
    <row r="106" spans="1:36">
      <c r="A106" s="275" t="str">
        <f>IF(ISTEXT(VLOOKUP($M106,Lehrerliste!E:F,1,)),$M106,"")</f>
        <v>SCL</v>
      </c>
      <c r="B106" s="274">
        <f>IF(AND(LEN($A106)&gt;1,LEN($A106)&lt;8),VLOOKUP($M106,Lehrerliste!$E:$M,9,FALSE),"")</f>
        <v>29</v>
      </c>
      <c r="C106" s="274">
        <f t="shared" si="12"/>
        <v>-1</v>
      </c>
      <c r="D106" s="276">
        <f t="shared" si="13"/>
        <v>28</v>
      </c>
      <c r="E106" s="277" t="str">
        <f>IF(AND(LEN($A106)&gt;1,ISNUMBER($B106)),IF(ISTEXT(VLOOKUP($A106,Lehrerliste!$E:$M,3,FALSE)),VLOOKUP($A106,Lehrerliste!$E:$M,3,FALSE),""),"")</f>
        <v>Praxis Metalltechnik</v>
      </c>
      <c r="F106" s="277" t="str">
        <f>IF(AND(LEN($A106)&gt;1,ISNUMBER($B106)),IF(ISTEXT(VLOOKUP($A106,Lehrerliste!$E:$M,4,FALSE)),VLOOKUP($A106,Lehrerliste!$E:$M,4,FALSE),""),"")</f>
        <v/>
      </c>
      <c r="G106" s="277" t="str">
        <f>IF(AND(LEN($A106)&gt;1,ISNUMBER($B106)),IF(ISTEXT(VLOOKUP($A106,Lehrerliste!$E:$M,5,FALSE)),VLOOKUP($A106,Lehrerliste!$E:$M,5,FALSE),""),"")</f>
        <v/>
      </c>
      <c r="H106" s="277" t="str">
        <f>IF(AND(LEN($A106)&gt;1,ISNUMBER($B106)),IF(ISTEXT(VLOOKUP($A106,Lehrerliste!$E:$M,6,FALSE)),VLOOKUP($A106,Lehrerliste!$E:$M,6,FALSE),""),"")</f>
        <v/>
      </c>
      <c r="I106" s="278">
        <f>AnzStrRng(LehStd_in_Kla!F:F,$M106)</f>
        <v>0</v>
      </c>
      <c r="J106" s="278">
        <f>VLOOKUP($M106,AnzKlassenPivot!A:B,2,FALSE)</f>
        <v>7</v>
      </c>
      <c r="K106" s="279">
        <f t="shared" si="10"/>
        <v>2</v>
      </c>
      <c r="L106" s="279">
        <f t="shared" si="11"/>
        <v>5</v>
      </c>
      <c r="M106" s="280" t="s">
        <v>337</v>
      </c>
      <c r="N106" s="276"/>
      <c r="O106" s="276"/>
      <c r="P106" s="276"/>
      <c r="Q106" s="276"/>
      <c r="R106" s="276">
        <v>2</v>
      </c>
      <c r="S106" s="276"/>
      <c r="T106" s="276"/>
      <c r="U106" s="276">
        <v>26</v>
      </c>
      <c r="V106" s="281"/>
      <c r="W106" s="267">
        <v>28</v>
      </c>
      <c r="X106" s="267">
        <f>VLOOKUP($M106,AnzBigÄPivot!$A:$C,2,FALSE)</f>
        <v>5</v>
      </c>
      <c r="Y106" s="267">
        <f>VLOOKUP($M106,AnzBigÄPivot!$A:$C,3,FALSE)</f>
        <v>0</v>
      </c>
      <c r="Z106" s="267"/>
      <c r="AA106" s="267" t="str">
        <f>LookupFirstRow(BerKUK!$B$2:'BerKUK'!$J$21, $A106)</f>
        <v>SCN</v>
      </c>
      <c r="AB106" s="672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2"/>
      <c r="AI106" s="266">
        <f>VLOOKUP($A106,UNTIS.Wertrechnung!$A$3:$L$142,4,FALSE)/39.6</f>
        <v>30.151515151515149</v>
      </c>
      <c r="AJ106" s="274">
        <f t="shared" si="9"/>
        <v>2.1515151515151487</v>
      </c>
    </row>
    <row r="107" spans="1:36">
      <c r="A107" s="265" t="str">
        <f>IF(ISTEXT(VLOOKUP($M107,Lehrerliste!E:F,1,)),$M107,"")</f>
        <v>SCN</v>
      </c>
      <c r="B107" s="266">
        <f>IF(AND(LEN($A107)&gt;1,LEN($A107)&lt;8),VLOOKUP($M107,Lehrerliste!$E:$M,9,FALSE),"")</f>
        <v>14.5</v>
      </c>
      <c r="C107" s="266">
        <f t="shared" si="12"/>
        <v>-0.5</v>
      </c>
      <c r="D107" s="267">
        <f t="shared" si="13"/>
        <v>14</v>
      </c>
      <c r="E107" s="268" t="str">
        <f>IF(AND(LEN($A107)&gt;1,ISNUMBER($B107)),IF(ISTEXT(VLOOKUP($A107,Lehrerliste!$E:$M,3,FALSE)),VLOOKUP($A107,Lehrerliste!$E:$M,3,FALSE),""),"")</f>
        <v>Sozialwissenschaften</v>
      </c>
      <c r="F107" s="268" t="str">
        <f>IF(AND(LEN($A107)&gt;1,ISNUMBER($B107)),IF(ISTEXT(VLOOKUP($A107,Lehrerliste!$E:$M,4,FALSE)),VLOOKUP($A107,Lehrerliste!$E:$M,4,FALSE),""),"")</f>
        <v>Deutsch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0</v>
      </c>
      <c r="J107" s="269">
        <f>VLOOKUP($M107,AnzKlassenPivot!A:B,2,FALSE)</f>
        <v>7</v>
      </c>
      <c r="K107" s="282">
        <f t="shared" si="10"/>
        <v>1</v>
      </c>
      <c r="L107" s="282">
        <f t="shared" si="11"/>
        <v>4</v>
      </c>
      <c r="M107" s="270" t="s">
        <v>58</v>
      </c>
      <c r="N107" s="267"/>
      <c r="O107" s="267"/>
      <c r="P107" s="267"/>
      <c r="Q107" s="267"/>
      <c r="R107" s="267"/>
      <c r="S107" s="267"/>
      <c r="T107" s="267"/>
      <c r="U107" s="267">
        <v>14</v>
      </c>
      <c r="V107" s="271"/>
      <c r="W107" s="267">
        <v>14</v>
      </c>
      <c r="X107" s="267">
        <f>VLOOKUP($M107,AnzBigÄPivot!$A:$C,2,FALSE)</f>
        <v>4</v>
      </c>
      <c r="Y107" s="267">
        <f>VLOOKUP($M107,AnzBigÄPivot!$A:$C,3,FALSE)</f>
        <v>0</v>
      </c>
      <c r="Z107" s="267"/>
      <c r="AA107" s="267" t="str">
        <f>LookupFirstRow(BerKUK!$B$2:'BerKUK'!$J$21, $A107)</f>
        <v>SCN</v>
      </c>
      <c r="AB107" s="672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2"/>
      <c r="AI107" s="266">
        <f>VLOOKUP($A107,UNTIS.Wertrechnung!$A$3:$L$142,4,FALSE)/39.6</f>
        <v>15.959595959595958</v>
      </c>
      <c r="AJ107" s="274">
        <f t="shared" si="9"/>
        <v>1.9595959595959584</v>
      </c>
    </row>
    <row r="108" spans="1:36">
      <c r="A108" s="275" t="str">
        <f>IF(ISTEXT(VLOOKUP($M108,Lehrerliste!E:F,1,)),$M108,"")</f>
        <v>SCR</v>
      </c>
      <c r="B108" s="274">
        <f>IF(AND(LEN($A108)&gt;1,LEN($A108)&lt;8),VLOOKUP($M108,Lehrerliste!$E:$M,9,FALSE),"")</f>
        <v>20</v>
      </c>
      <c r="C108" s="274">
        <f t="shared" si="12"/>
        <v>-0.5</v>
      </c>
      <c r="D108" s="276">
        <f t="shared" si="13"/>
        <v>19.5</v>
      </c>
      <c r="E108" s="277" t="str">
        <f>IF(AND(LEN($A108)&gt;1,ISNUMBER($B108)),IF(ISTEXT(VLOOKUP($A108,Lehrerliste!$E:$M,3,FALSE)),VLOOKUP($A108,Lehrerliste!$E:$M,3,FALSE),""),"")</f>
        <v>Deutsch</v>
      </c>
      <c r="F108" s="277" t="str">
        <f>IF(AND(LEN($A108)&gt;1,ISNUMBER($B108)),IF(ISTEXT(VLOOKUP($A108,Lehrerliste!$E:$M,4,FALSE)),VLOOKUP($A108,Lehrerliste!$E:$M,4,FALSE),""),"")</f>
        <v>Englisch</v>
      </c>
      <c r="G108" s="277" t="str">
        <f>IF(AND(LEN($A108)&gt;1,ISNUMBER($B108)),IF(ISTEXT(VLOOKUP($A108,Lehrerliste!$E:$M,5,FALSE)),VLOOKUP($A108,Lehrerliste!$E:$M,5,FALSE),""),"")</f>
        <v>Französisch</v>
      </c>
      <c r="H108" s="277" t="str">
        <f>IF(AND(LEN($A108)&gt;1,ISNUMBER($B108)),IF(ISTEXT(VLOOKUP($A108,Lehrerliste!$E:$M,6,FALSE)),VLOOKUP($A108,Lehrerliste!$E:$M,6,FALSE),""),"")</f>
        <v>Sozialpädagogik</v>
      </c>
      <c r="I108" s="278">
        <f>AnzStrRng(LehStd_in_Kla!F:F,$M108)</f>
        <v>0</v>
      </c>
      <c r="J108" s="278">
        <f>VLOOKUP($M108,AnzKlassenPivot!A:B,2,FALSE)</f>
        <v>6</v>
      </c>
      <c r="K108" s="279">
        <f t="shared" si="10"/>
        <v>1</v>
      </c>
      <c r="L108" s="279">
        <f t="shared" si="11"/>
        <v>4</v>
      </c>
      <c r="M108" s="280" t="s">
        <v>228</v>
      </c>
      <c r="N108" s="276"/>
      <c r="O108" s="276"/>
      <c r="P108" s="276"/>
      <c r="Q108" s="276"/>
      <c r="R108" s="276"/>
      <c r="S108" s="276"/>
      <c r="T108" s="276"/>
      <c r="U108" s="276"/>
      <c r="V108" s="281">
        <v>19.5</v>
      </c>
      <c r="W108" s="267">
        <v>19.5</v>
      </c>
      <c r="X108" s="267">
        <f>VLOOKUP($M108,AnzBigÄPivot!$A:$C,2,FALSE)</f>
        <v>4</v>
      </c>
      <c r="Y108" s="267">
        <f>VLOOKUP($M108,AnzBigÄPivot!$A:$C,3,FALSE)</f>
        <v>0</v>
      </c>
      <c r="Z108" s="267"/>
      <c r="AA108" s="267" t="str">
        <f>LookupFirstRow(BerKUK!$B$2:'BerKUK'!$J$21, $A108)</f>
        <v>SCR</v>
      </c>
      <c r="AB108" s="672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2"/>
      <c r="AI108" s="266">
        <f>VLOOKUP($A108,UNTIS.Wertrechnung!$A$3:$L$142,4,FALSE)/39.6</f>
        <v>21.111111111111111</v>
      </c>
      <c r="AJ108" s="274">
        <f t="shared" si="9"/>
        <v>1.6111111111111107</v>
      </c>
    </row>
    <row r="109" spans="1:36">
      <c r="A109" s="265" t="str">
        <f>IF(ISTEXT(VLOOKUP($M109,Lehrerliste!E:F,1,)),$M109,"")</f>
        <v>SCU</v>
      </c>
      <c r="B109" s="266">
        <f>IF(AND(LEN($A109)&gt;1,LEN($A109)&lt;8),VLOOKUP($M109,Lehrerliste!$E:$M,9,FALSE),"")</f>
        <v>24.5</v>
      </c>
      <c r="C109" s="266">
        <f t="shared" si="12"/>
        <v>1</v>
      </c>
      <c r="D109" s="267">
        <f t="shared" si="13"/>
        <v>25.5</v>
      </c>
      <c r="E109" s="268" t="str">
        <f>IF(AND(LEN($A109)&gt;1,ISNUMBER($B109)),IF(ISTEXT(VLOOKUP($A109,Lehrerliste!$E:$M,3,FALSE)),VLOOKUP($A109,Lehrerliste!$E:$M,3,FALSE),""),"")</f>
        <v>Deutsch</v>
      </c>
      <c r="F109" s="268" t="str">
        <f>IF(AND(LEN($A109)&gt;1,ISNUMBER($B109)),IF(ISTEXT(VLOOKUP($A109,Lehrerliste!$E:$M,4,FALSE)),VLOOKUP($A109,Lehrerliste!$E:$M,4,FALSE),""),"")</f>
        <v>Religion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2</v>
      </c>
      <c r="J109" s="269">
        <f>VLOOKUP($M109,AnzKlassenPivot!A:B,2,FALSE)</f>
        <v>9</v>
      </c>
      <c r="K109" s="282">
        <f t="shared" si="10"/>
        <v>4</v>
      </c>
      <c r="L109" s="282">
        <f t="shared" si="11"/>
        <v>6</v>
      </c>
      <c r="M109" s="270" t="s">
        <v>213</v>
      </c>
      <c r="N109" s="267">
        <v>9</v>
      </c>
      <c r="O109" s="267"/>
      <c r="P109" s="267">
        <v>5</v>
      </c>
      <c r="Q109" s="267"/>
      <c r="R109" s="267"/>
      <c r="S109" s="267"/>
      <c r="T109" s="267"/>
      <c r="U109" s="267">
        <v>6</v>
      </c>
      <c r="V109" s="271">
        <v>5.5</v>
      </c>
      <c r="W109" s="267">
        <v>25.5</v>
      </c>
      <c r="X109" s="267">
        <f>VLOOKUP($M109,AnzBigÄPivot!$A:$C,2,FALSE)</f>
        <v>6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2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2"/>
      <c r="AI109" s="266">
        <f>VLOOKUP($A109,UNTIS.Wertrechnung!$A$3:$L$142,4,FALSE)/39.6</f>
        <v>26.01010101010101</v>
      </c>
      <c r="AJ109" s="274">
        <f t="shared" si="9"/>
        <v>0.51010101010101039</v>
      </c>
    </row>
    <row r="110" spans="1:36">
      <c r="A110" s="458" t="str">
        <f>IF(ISTEXT(VLOOKUP($M110,Lehrerliste!E:F,1,)),$M110,"")</f>
        <v>SCZ</v>
      </c>
      <c r="B110" s="274">
        <f>IF(AND(LEN($A110)&gt;1,LEN($A110)&lt;8),VLOOKUP($M110,Lehrerliste!$E:$M,9,FALSE),"")</f>
        <v>6</v>
      </c>
      <c r="C110" s="274">
        <f t="shared" si="12"/>
        <v>-1</v>
      </c>
      <c r="D110" s="276">
        <f t="shared" si="13"/>
        <v>5</v>
      </c>
      <c r="E110" s="277" t="str">
        <f>IF(AND(LEN($A110)&gt;1,ISNUMBER($B110)),IF(ISTEXT(VLOOKUP($A110,Lehrerliste!$E:$M,3,FALSE)),VLOOKUP($A110,Lehrerliste!$E:$M,3,FALSE),""),"")</f>
        <v>Metalltechnik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1</v>
      </c>
      <c r="J110" s="278">
        <f>VLOOKUP($M110,AnzKlassenPivot!A:B,2,FALSE)</f>
        <v>3</v>
      </c>
      <c r="K110" s="279">
        <f t="shared" si="10"/>
        <v>1</v>
      </c>
      <c r="L110" s="279">
        <f t="shared" si="11"/>
        <v>1</v>
      </c>
      <c r="M110" s="280" t="s">
        <v>54</v>
      </c>
      <c r="N110" s="276"/>
      <c r="O110" s="276"/>
      <c r="P110" s="276"/>
      <c r="Q110" s="276">
        <v>5</v>
      </c>
      <c r="R110" s="276"/>
      <c r="S110" s="276"/>
      <c r="T110" s="276"/>
      <c r="U110" s="276"/>
      <c r="V110" s="281"/>
      <c r="W110" s="267">
        <v>5</v>
      </c>
      <c r="X110" s="267">
        <f>VLOOKUP($M110,AnzBigÄPivot!$A:$C,2,FALSE)</f>
        <v>1</v>
      </c>
      <c r="Y110" s="267">
        <f>VLOOKUP($M110,AnzBigÄPivot!$A:$C,3,FALSE)</f>
        <v>0</v>
      </c>
      <c r="Z110" s="267"/>
      <c r="AA110" s="267" t="str">
        <f>LookupFirstRow(BerKUK!$B$2:'BerKUK'!$J$21, $A110)</f>
        <v>HEG</v>
      </c>
      <c r="AB110" s="672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2"/>
      <c r="AI110" s="266">
        <f>VLOOKUP($A110,UNTIS.Wertrechnung!$A$3:$L$142,4,FALSE)/39.6</f>
        <v>21.767676767676768</v>
      </c>
      <c r="AJ110" s="274">
        <f t="shared" si="9"/>
        <v>16.767676767676768</v>
      </c>
    </row>
    <row r="111" spans="1:36">
      <c r="A111" s="265" t="str">
        <f>IF(ISTEXT(VLOOKUP($M111,Lehrerliste!E:F,1,)),$M111,"")</f>
        <v>SET</v>
      </c>
      <c r="B111" s="266">
        <f>IF(AND(LEN($A111)&gt;1,LEN($A111)&lt;8),VLOOKUP($M111,Lehrerliste!$E:$M,9,FALSE),"")</f>
        <v>13.5</v>
      </c>
      <c r="C111" s="266">
        <f t="shared" si="12"/>
        <v>-0.5</v>
      </c>
      <c r="D111" s="267">
        <f t="shared" si="13"/>
        <v>13</v>
      </c>
      <c r="E111" s="268" t="str">
        <f>IF(AND(LEN($A111)&gt;1,ISNUMBER($B111)),IF(ISTEXT(VLOOKUP($A111,Lehrerliste!$E:$M,3,FALSE)),VLOOKUP($A111,Lehrerliste!$E:$M,3,FALSE),""),"")</f>
        <v>Englisch</v>
      </c>
      <c r="F111" s="268" t="str">
        <f>IF(AND(LEN($A111)&gt;1,ISNUMBER($B111)),IF(ISTEXT(VLOOKUP($A111,Lehrerliste!$E:$M,4,FALSE)),VLOOKUP($A111,Lehrerliste!$E:$M,4,FALSE),""),"")</f>
        <v>Französisch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1</v>
      </c>
      <c r="J111" s="269">
        <f>VLOOKUP($M111,AnzKlassenPivot!A:B,2,FALSE)</f>
        <v>5</v>
      </c>
      <c r="K111" s="282">
        <f t="shared" si="10"/>
        <v>3</v>
      </c>
      <c r="L111" s="282">
        <f t="shared" si="11"/>
        <v>3</v>
      </c>
      <c r="M111" s="270" t="s">
        <v>530</v>
      </c>
      <c r="N111" s="267">
        <v>3</v>
      </c>
      <c r="O111" s="267"/>
      <c r="P111" s="267"/>
      <c r="Q111" s="267">
        <v>4</v>
      </c>
      <c r="R111" s="267"/>
      <c r="S111" s="267"/>
      <c r="T111" s="267"/>
      <c r="U111" s="267"/>
      <c r="V111" s="271">
        <v>6</v>
      </c>
      <c r="W111" s="267">
        <v>13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BUE</v>
      </c>
      <c r="AB111" s="672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2"/>
      <c r="AI111" s="266">
        <f>VLOOKUP($A111,UNTIS.Wertrechnung!$A$3:$L$142,4,FALSE)/39.6</f>
        <v>14.94949494949495</v>
      </c>
      <c r="AJ111" s="274">
        <f t="shared" si="9"/>
        <v>1.9494949494949498</v>
      </c>
    </row>
    <row r="112" spans="1:36">
      <c r="A112" s="275" t="str">
        <f>IF(ISTEXT(VLOOKUP($M112,Lehrerliste!E:F,1,)),$M112,"")</f>
        <v>SFB</v>
      </c>
      <c r="B112" s="274">
        <f>IF(AND(LEN($A112)&gt;1,LEN($A112)&lt;8),VLOOKUP($M112,Lehrerliste!$E:$M,9,FALSE),"")</f>
        <v>23</v>
      </c>
      <c r="C112" s="274">
        <f t="shared" si="12"/>
        <v>-1</v>
      </c>
      <c r="D112" s="276">
        <f t="shared" si="13"/>
        <v>22</v>
      </c>
      <c r="E112" s="277" t="str">
        <f>IF(AND(LEN($A112)&gt;1,ISNUMBER($B112)),IF(ISTEXT(VLOOKUP($A112,Lehrerliste!$E:$M,3,FALSE)),VLOOKUP($A112,Lehrerliste!$E:$M,3,FALSE),""),"")</f>
        <v>Sozialpädagogik</v>
      </c>
      <c r="F112" s="277" t="str">
        <f>IF(AND(LEN($A112)&gt;1,ISNUMBER($B112)),IF(ISTEXT(VLOOKUP($A112,Lehrerliste!$E:$M,4,FALSE)),VLOOKUP($A112,Lehrerliste!$E:$M,4,FALSE),""),"")</f>
        <v>Sonderpädagogik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2</v>
      </c>
      <c r="J112" s="278">
        <f>VLOOKUP($M112,AnzKlassenPivot!A:B,2,FALSE)</f>
        <v>9</v>
      </c>
      <c r="K112" s="279">
        <f t="shared" si="10"/>
        <v>2</v>
      </c>
      <c r="L112" s="279">
        <f t="shared" si="11"/>
        <v>5</v>
      </c>
      <c r="M112" s="280" t="s">
        <v>220</v>
      </c>
      <c r="N112" s="276"/>
      <c r="O112" s="276"/>
      <c r="P112" s="276"/>
      <c r="Q112" s="276"/>
      <c r="R112" s="276">
        <v>5</v>
      </c>
      <c r="S112" s="276"/>
      <c r="T112" s="276"/>
      <c r="U112" s="276"/>
      <c r="V112" s="281">
        <v>17</v>
      </c>
      <c r="W112" s="267">
        <v>22</v>
      </c>
      <c r="X112" s="267">
        <f>VLOOKUP($M112,AnzBigÄPivot!$A:$C,2,FALSE)</f>
        <v>5</v>
      </c>
      <c r="Y112" s="267">
        <f>VLOOKUP($M112,AnzBigÄPivot!$A:$C,3,FALSE)</f>
        <v>0</v>
      </c>
      <c r="Z112" s="267"/>
      <c r="AA112" s="267" t="str">
        <f>LookupFirstRow(BerKUK!$B$2:'BerKUK'!$J$21, $A112)</f>
        <v>SCR</v>
      </c>
      <c r="AB112" s="672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2"/>
      <c r="AI112" s="266">
        <f>VLOOKUP($A112,UNTIS.Wertrechnung!$A$3:$L$142,4,FALSE)/39.6</f>
        <v>24.09090909090909</v>
      </c>
      <c r="AJ112" s="274">
        <f t="shared" si="9"/>
        <v>2.0909090909090899</v>
      </c>
    </row>
    <row r="113" spans="1:36">
      <c r="A113" s="265" t="str">
        <f>IF(ISTEXT(VLOOKUP($M113,Lehrerliste!E:F,1,)),$M113,"")</f>
        <v>SIM</v>
      </c>
      <c r="B113" s="266">
        <f>IF(AND(LEN($A113)&gt;1,LEN($A113)&lt;8),VLOOKUP($M113,Lehrerliste!$E:$M,9,FALSE),"")</f>
        <v>25.5</v>
      </c>
      <c r="C113" s="266">
        <f t="shared" si="12"/>
        <v>-1.5</v>
      </c>
      <c r="D113" s="267">
        <f t="shared" si="13"/>
        <v>24</v>
      </c>
      <c r="E113" s="268" t="str">
        <f>IF(AND(LEN($A113)&gt;1,ISNUMBER($B113)),IF(ISTEXT(VLOOKUP($A113,Lehrerliste!$E:$M,3,FALSE)),VLOOKUP($A113,Lehrerliste!$E:$M,3,FALSE),""),"")</f>
        <v>Kath. Religion</v>
      </c>
      <c r="F113" s="268" t="str">
        <f>IF(AND(LEN($A113)&gt;1,ISNUMBER($B113)),IF(ISTEXT(VLOOKUP($A113,Lehrerliste!$E:$M,4,FALSE)),VLOOKUP($A113,Lehrerliste!$E:$M,4,FALSE),""),"")</f>
        <v>Sport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2</v>
      </c>
      <c r="J113" s="269">
        <f>VLOOKUP($M113,AnzKlassenPivot!A:B,2,FALSE)</f>
        <v>7</v>
      </c>
      <c r="K113" s="282">
        <f t="shared" si="10"/>
        <v>3</v>
      </c>
      <c r="L113" s="282">
        <f t="shared" si="11"/>
        <v>3</v>
      </c>
      <c r="M113" s="270" t="s">
        <v>1276</v>
      </c>
      <c r="N113" s="267"/>
      <c r="O113" s="267"/>
      <c r="P113" s="267">
        <v>10</v>
      </c>
      <c r="Q113" s="267"/>
      <c r="R113" s="267">
        <v>8</v>
      </c>
      <c r="S113" s="267">
        <v>6</v>
      </c>
      <c r="T113" s="267"/>
      <c r="U113" s="267"/>
      <c r="V113" s="271"/>
      <c r="W113" s="267">
        <v>24</v>
      </c>
      <c r="X113" s="267">
        <f>VLOOKUP($M113,AnzBigÄPivot!$A:$C,2,FALSE)</f>
        <v>3</v>
      </c>
      <c r="Y113" s="267">
        <f>VLOOKUP($M113,AnzBigÄPivot!$A:$C,3,FALSE)</f>
        <v>0</v>
      </c>
      <c r="Z113" s="267"/>
      <c r="AA113" s="267" t="str">
        <f>LookupFirstRow(BerKUK!$B$2:'BerKUK'!$J$21, $A113)</f>
        <v>GIL</v>
      </c>
      <c r="AB113" s="672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2"/>
      <c r="AI113" s="266">
        <f>VLOOKUP($A113,UNTIS.Wertrechnung!$A$3:$L$142,4,FALSE)/39.6</f>
        <v>20.151515151515152</v>
      </c>
      <c r="AJ113" s="274">
        <f t="shared" si="9"/>
        <v>-3.8484848484848477</v>
      </c>
    </row>
    <row r="114" spans="1:36">
      <c r="A114" s="275" t="str">
        <f>IF(ISTEXT(VLOOKUP($M114,Lehrerliste!E:F,1,)),$M114,"")</f>
        <v>THL</v>
      </c>
      <c r="B114" s="274">
        <f>IF(AND(LEN($A114)&gt;1,LEN($A114)&lt;8),VLOOKUP($M114,Lehrerliste!$E:$M,9,FALSE),"")</f>
        <v>24.5</v>
      </c>
      <c r="C114" s="274">
        <f t="shared" si="12"/>
        <v>1.5</v>
      </c>
      <c r="D114" s="276">
        <f t="shared" si="13"/>
        <v>26</v>
      </c>
      <c r="E114" s="277" t="str">
        <f>IF(AND(LEN($A114)&gt;1,ISNUMBER($B114)),IF(ISTEXT(VLOOKUP($A114,Lehrerliste!$E:$M,3,FALSE)),VLOOKUP($A114,Lehrerliste!$E:$M,3,FALSE),""),"")</f>
        <v>Deutsch</v>
      </c>
      <c r="F114" s="277" t="str">
        <f>IF(AND(LEN($A114)&gt;1,ISNUMBER($B114)),IF(ISTEXT(VLOOKUP($A114,Lehrerliste!$E:$M,4,FALSE)),VLOOKUP($A114,Lehrerliste!$E:$M,4,FALSE),""),"")</f>
        <v>Englisch</v>
      </c>
      <c r="G114" s="277" t="str">
        <f>IF(AND(LEN($A114)&gt;1,ISNUMBER($B114)),IF(ISTEXT(VLOOKUP($A114,Lehrerliste!$E:$M,5,FALSE)),VLOOKUP($A114,Lehrerliste!$E:$M,5,FALSE),""),"")</f>
        <v/>
      </c>
      <c r="H114" s="277" t="str">
        <f>IF(AND(LEN($A114)&gt;1,ISNUMBER($B114)),IF(ISTEXT(VLOOKUP($A114,Lehrerliste!$E:$M,6,FALSE)),VLOOKUP($A114,Lehrerliste!$E:$M,6,FALSE),""),"")</f>
        <v/>
      </c>
      <c r="I114" s="278">
        <f>AnzStrRng(LehStd_in_Kla!F:F,$M114)</f>
        <v>1</v>
      </c>
      <c r="J114" s="278">
        <f>VLOOKUP($M114,AnzKlassenPivot!A:B,2,FALSE)</f>
        <v>7</v>
      </c>
      <c r="K114" s="279">
        <f t="shared" si="10"/>
        <v>2</v>
      </c>
      <c r="L114" s="279">
        <f t="shared" si="11"/>
        <v>4</v>
      </c>
      <c r="M114" s="280" t="s">
        <v>1030</v>
      </c>
      <c r="N114" s="276">
        <v>12</v>
      </c>
      <c r="O114" s="276"/>
      <c r="P114" s="276">
        <v>14</v>
      </c>
      <c r="Q114" s="276"/>
      <c r="R114" s="276"/>
      <c r="S114" s="276"/>
      <c r="T114" s="276"/>
      <c r="U114" s="276"/>
      <c r="V114" s="281"/>
      <c r="W114" s="267">
        <v>26</v>
      </c>
      <c r="X114" s="267">
        <f>VLOOKUP($M114,AnzBigÄPivot!$A:$C,2,FALSE)</f>
        <v>4</v>
      </c>
      <c r="Y114" s="267">
        <f>VLOOKUP($M114,AnzBigÄPivot!$A:$C,3,FALSE)</f>
        <v>0</v>
      </c>
      <c r="Z114" s="267"/>
      <c r="AA114" s="267" t="str">
        <f>LookupFirstRow(BerKUK!$B$2:'BerKUK'!$J$21, $A114)</f>
        <v>BUE</v>
      </c>
      <c r="AB114" s="672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2"/>
      <c r="AI114" s="266">
        <f>VLOOKUP($A114,UNTIS.Wertrechnung!$A$3:$L$142,4,FALSE)/39.6</f>
        <v>25</v>
      </c>
      <c r="AJ114" s="274">
        <f t="shared" si="9"/>
        <v>-1</v>
      </c>
    </row>
    <row r="115" spans="1:36">
      <c r="A115" s="265" t="str">
        <f>IF(ISTEXT(VLOOKUP($M115,Lehrerliste!E:F,1,)),$M115,"")</f>
        <v>TJI</v>
      </c>
      <c r="B115" s="266">
        <f>IF(AND(LEN($A115)&gt;1,LEN($A115)&lt;8),VLOOKUP($M115,Lehrerliste!$E:$M,9,FALSE),"")</f>
        <v>24.5</v>
      </c>
      <c r="C115" s="266">
        <f t="shared" si="12"/>
        <v>2</v>
      </c>
      <c r="D115" s="267">
        <f t="shared" si="13"/>
        <v>26.5</v>
      </c>
      <c r="E115" s="268" t="str">
        <f>IF(AND(LEN($A115)&gt;1,ISNUMBER($B115)),IF(ISTEXT(VLOOKUP($A115,Lehrerliste!$E:$M,3,FALSE)),VLOOKUP($A115,Lehrerliste!$E:$M,3,FALSE),""),"")</f>
        <v>Mathematik</v>
      </c>
      <c r="F115" s="268" t="str">
        <f>IF(AND(LEN($A115)&gt;1,ISNUMBER($B115)),IF(ISTEXT(VLOOKUP($A115,Lehrerliste!$E:$M,4,FALSE)),VLOOKUP($A115,Lehrerliste!$E:$M,4,FALSE),""),"")</f>
        <v>Physik</v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1</v>
      </c>
      <c r="J115" s="269">
        <f>VLOOKUP($M115,AnzKlassenPivot!A:B,2,FALSE)</f>
        <v>13</v>
      </c>
      <c r="K115" s="282">
        <f t="shared" si="10"/>
        <v>2</v>
      </c>
      <c r="L115" s="282">
        <f t="shared" si="11"/>
        <v>5</v>
      </c>
      <c r="M115" s="270" t="s">
        <v>198</v>
      </c>
      <c r="N115" s="267">
        <v>11</v>
      </c>
      <c r="O115" s="267"/>
      <c r="P115" s="267"/>
      <c r="Q115" s="267"/>
      <c r="R115" s="267"/>
      <c r="S115" s="267"/>
      <c r="T115" s="267"/>
      <c r="U115" s="267">
        <v>15.5</v>
      </c>
      <c r="V115" s="271"/>
      <c r="W115" s="267">
        <v>26.5</v>
      </c>
      <c r="X115" s="267">
        <f>VLOOKUP($M115,AnzBigÄPivot!$A:$C,2,FALSE)</f>
        <v>5</v>
      </c>
      <c r="Y115" s="267">
        <f>VLOOKUP($M115,AnzBigÄPivot!$A:$C,3,FALSE)</f>
        <v>0</v>
      </c>
      <c r="Z115" s="267"/>
      <c r="AA115" s="267" t="str">
        <f>LookupFirstRow(BerKUK!$B$2:'BerKUK'!$J$21, $A115)</f>
        <v>SCN</v>
      </c>
      <c r="AB115" s="672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2"/>
      <c r="AI115" s="266">
        <f>VLOOKUP($A115,UNTIS.Wertrechnung!$A$3:$L$142,4,FALSE)/39.6</f>
        <v>25</v>
      </c>
      <c r="AJ115" s="274">
        <f t="shared" si="9"/>
        <v>-1.5</v>
      </c>
    </row>
    <row r="116" spans="1:36">
      <c r="A116" s="275" t="str">
        <f>IF(ISTEXT(VLOOKUP($M116,Lehrerliste!E:F,1,)),$M116,"")</f>
        <v>TRA</v>
      </c>
      <c r="B116" s="274">
        <f>IF(AND(LEN($A116)&gt;1,LEN($A116)&lt;8),VLOOKUP($M116,Lehrerliste!$E:$M,9,FALSE),"")</f>
        <v>16</v>
      </c>
      <c r="C116" s="274">
        <f t="shared" si="12"/>
        <v>0</v>
      </c>
      <c r="D116" s="276">
        <f t="shared" si="13"/>
        <v>16</v>
      </c>
      <c r="E116" s="277" t="str">
        <f>IF(AND(LEN($A116)&gt;1,ISNUMBER($B116)),IF(ISTEXT(VLOOKUP($A116,Lehrerliste!$E:$M,3,FALSE)),VLOOKUP($A116,Lehrerliste!$E:$M,3,FALSE),""),"")</f>
        <v>Wirtschaftswissenschaften</v>
      </c>
      <c r="F116" s="277" t="str">
        <f>IF(AND(LEN($A116)&gt;1,ISNUMBER($B116)),IF(ISTEXT(VLOOKUP($A116,Lehrerliste!$E:$M,4,FALSE)),VLOOKUP($A116,Lehrerliste!$E:$M,4,FALSE),""),"")</f>
        <v>Politik</v>
      </c>
      <c r="G116" s="277" t="str">
        <f>IF(AND(LEN($A116)&gt;1,ISNUMBER($B116)),IF(ISTEXT(VLOOKUP($A116,Lehrerliste!$E:$M,5,FALSE)),VLOOKUP($A116,Lehrerliste!$E:$M,5,FALSE),""),"")</f>
        <v>Sozialpädagogik</v>
      </c>
      <c r="H116" s="277" t="str">
        <f>IF(AND(LEN($A116)&gt;1,ISNUMBER($B116)),IF(ISTEXT(VLOOKUP($A116,Lehrerliste!$E:$M,6,FALSE)),VLOOKUP($A116,Lehrerliste!$E:$M,6,FALSE),""),"")</f>
        <v>Religion</v>
      </c>
      <c r="I116" s="278">
        <f>AnzStrRng(LehStd_in_Kla!F:F,$M116)</f>
        <v>1</v>
      </c>
      <c r="J116" s="278">
        <f>VLOOKUP($M116,AnzKlassenPivot!A:B,2,FALSE)</f>
        <v>4</v>
      </c>
      <c r="K116" s="279">
        <f t="shared" si="10"/>
        <v>1</v>
      </c>
      <c r="L116" s="279">
        <f t="shared" si="11"/>
        <v>1</v>
      </c>
      <c r="M116" s="280" t="s">
        <v>132</v>
      </c>
      <c r="N116" s="276"/>
      <c r="O116" s="276"/>
      <c r="P116" s="276"/>
      <c r="Q116" s="276"/>
      <c r="R116" s="276"/>
      <c r="S116" s="276"/>
      <c r="T116" s="276">
        <v>16</v>
      </c>
      <c r="U116" s="276"/>
      <c r="V116" s="281"/>
      <c r="W116" s="267">
        <v>16</v>
      </c>
      <c r="X116" s="267">
        <f>VLOOKUP($M116,AnzBigÄPivot!$A:$C,2,FALSE)</f>
        <v>1</v>
      </c>
      <c r="Y116" s="267">
        <f>VLOOKUP($M116,AnzBigÄPivot!$A:$C,3,FALSE)</f>
        <v>0</v>
      </c>
      <c r="Z116" s="267"/>
      <c r="AA116" s="267" t="str">
        <f>LookupFirstRow(BerKUK!$B$2:'BerKUK'!$J$21, $A116)</f>
        <v>NOW</v>
      </c>
      <c r="AB116" s="672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2"/>
      <c r="AI116" s="266">
        <f>VLOOKUP($A116,UNTIS.Wertrechnung!$A$3:$L$142,4,FALSE)/39.6</f>
        <v>21.414141414141412</v>
      </c>
      <c r="AJ116" s="274">
        <f t="shared" si="9"/>
        <v>5.4141414141414117</v>
      </c>
    </row>
    <row r="117" spans="1:36">
      <c r="A117" s="265" t="str">
        <f>IF(ISTEXT(VLOOKUP($M117,Lehrerliste!E:F,1,)),$M117,"")</f>
        <v>ÜBL</v>
      </c>
      <c r="B117" s="266">
        <f>IF(AND(LEN($A117)&gt;1,LEN($A117)&lt;8),VLOOKUP($M117,Lehrerliste!$E:$M,9,FALSE),"")</f>
        <v>0</v>
      </c>
      <c r="C117" s="266">
        <f t="shared" si="12"/>
        <v>22</v>
      </c>
      <c r="D117" s="267">
        <f t="shared" si="13"/>
        <v>22</v>
      </c>
      <c r="E117" s="268" t="str">
        <f>IF(AND(LEN($A117)&gt;1,ISNUMBER($B117)),IF(ISTEXT(VLOOKUP($A117,Lehrerliste!$E:$M,3,FALSE)),VLOOKUP($A117,Lehrerliste!$E:$M,3,FALSE),""),"")</f>
        <v/>
      </c>
      <c r="F117" s="268" t="str">
        <f>IF(AND(LEN($A117)&gt;1,ISNUMBER($B117)),IF(ISTEXT(VLOOKUP($A117,Lehrerliste!$E:$M,4,FALSE)),VLOOKUP($A117,Lehrerliste!$E:$M,4,FALSE),""),"")</f>
        <v/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0</v>
      </c>
      <c r="J117" s="269">
        <f>VLOOKUP($M117,AnzKlassenPivot!A:B,2,FALSE)</f>
        <v>11</v>
      </c>
      <c r="K117" s="282">
        <f t="shared" si="10"/>
        <v>1</v>
      </c>
      <c r="L117" s="282">
        <f t="shared" si="11"/>
        <v>4</v>
      </c>
      <c r="M117" s="270" t="s">
        <v>67</v>
      </c>
      <c r="N117" s="267"/>
      <c r="O117" s="267">
        <v>22</v>
      </c>
      <c r="P117" s="267"/>
      <c r="Q117" s="267"/>
      <c r="R117" s="267"/>
      <c r="S117" s="267"/>
      <c r="T117" s="267"/>
      <c r="U117" s="267"/>
      <c r="V117" s="271"/>
      <c r="W117" s="267">
        <v>22</v>
      </c>
      <c r="X117" s="267">
        <f>VLOOKUP($M117,AnzBigÄPivot!$A:$C,2,FALSE)</f>
        <v>4</v>
      </c>
      <c r="Y117" s="267">
        <f>VLOOKUP($M117,AnzBigÄPivot!$A:$C,3,FALSE)</f>
        <v>0</v>
      </c>
      <c r="Z117" s="267"/>
      <c r="AA117" s="267" t="str">
        <f>LookupFirstRow(BerKUK!$B$2:'BerKUK'!$J$21, $A117)</f>
        <v/>
      </c>
      <c r="AB117" s="672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2"/>
      <c r="AI117" s="266" t="e">
        <f>VLOOKUP($A117,UNTIS.Wertrechnung!$A$3:$L$142,4,FALSE)/39.6</f>
        <v>#N/A</v>
      </c>
      <c r="AJ117" s="274" t="e">
        <f t="shared" si="9"/>
        <v>#N/A</v>
      </c>
    </row>
    <row r="118" spans="1:36">
      <c r="A118" s="275" t="str">
        <f>IF(ISTEXT(VLOOKUP($M118,Lehrerliste!E:F,1,)),$M118,"")</f>
        <v>VAS</v>
      </c>
      <c r="B118" s="274">
        <f>IF(AND(LEN($A118)&gt;1,LEN($A118)&lt;8),VLOOKUP($M118,Lehrerliste!$E:$M,9,FALSE),"")</f>
        <v>23</v>
      </c>
      <c r="C118" s="274">
        <f t="shared" si="12"/>
        <v>0</v>
      </c>
      <c r="D118" s="276">
        <f t="shared" si="13"/>
        <v>23</v>
      </c>
      <c r="E118" s="277" t="str">
        <f>IF(AND(LEN($A118)&gt;1,ISNUMBER($B118)),IF(ISTEXT(VLOOKUP($A118,Lehrerliste!$E:$M,3,FALSE)),VLOOKUP($A118,Lehrerliste!$E:$M,3,FALSE),""),"")</f>
        <v>Sozialpädagogik</v>
      </c>
      <c r="F118" s="277" t="str">
        <f>IF(AND(LEN($A118)&gt;1,ISNUMBER($B118)),IF(ISTEXT(VLOOKUP($A118,Lehrerliste!$E:$M,4,FALSE)),VLOOKUP($A118,Lehrerliste!$E:$M,4,FALSE),""),"")</f>
        <v>Sport</v>
      </c>
      <c r="G118" s="277" t="str">
        <f>IF(AND(LEN($A118)&gt;1,ISNUMBER($B118)),IF(ISTEXT(VLOOKUP($A118,Lehrerliste!$E:$M,5,FALSE)),VLOOKUP($A118,Lehrerliste!$E:$M,5,FALSE),""),"")</f>
        <v/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3</v>
      </c>
      <c r="L118" s="279">
        <f t="shared" si="11"/>
        <v>4</v>
      </c>
      <c r="M118" s="280" t="s">
        <v>217</v>
      </c>
      <c r="N118" s="276">
        <v>6</v>
      </c>
      <c r="O118" s="276"/>
      <c r="P118" s="276">
        <v>11</v>
      </c>
      <c r="Q118" s="276"/>
      <c r="R118" s="276"/>
      <c r="S118" s="276"/>
      <c r="T118" s="276"/>
      <c r="U118" s="276"/>
      <c r="V118" s="281">
        <v>6</v>
      </c>
      <c r="W118" s="267">
        <v>23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GIL</v>
      </c>
      <c r="AB118" s="672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2"/>
      <c r="AI118" s="266">
        <f>VLOOKUP($A118,UNTIS.Wertrechnung!$A$3:$L$142,4,FALSE)/39.6</f>
        <v>25.050505050505048</v>
      </c>
      <c r="AJ118" s="274">
        <f t="shared" si="9"/>
        <v>2.0505050505050484</v>
      </c>
    </row>
    <row r="119" spans="1:36">
      <c r="A119" s="265" t="str">
        <f>IF(ISTEXT(VLOOKUP($M119,Lehrerliste!E:F,1,)),$M119,"")</f>
        <v>VBE</v>
      </c>
      <c r="B119" s="266">
        <f>IF(AND(LEN($A119)&gt;1,LEN($A119)&lt;8),VLOOKUP($M119,Lehrerliste!$E:$M,9,FALSE),"")</f>
        <v>19</v>
      </c>
      <c r="C119" s="266">
        <f t="shared" si="12"/>
        <v>0</v>
      </c>
      <c r="D119" s="267">
        <f t="shared" si="13"/>
        <v>19</v>
      </c>
      <c r="E119" s="268" t="str">
        <f>IF(AND(LEN($A119)&gt;1,ISNUMBER($B119)),IF(ISTEXT(VLOOKUP($A119,Lehrerliste!$E:$M,3,FALSE)),VLOOKUP($A119,Lehrerliste!$E:$M,3,FALSE),""),"")</f>
        <v>Ernährungswissenschaft</v>
      </c>
      <c r="F119" s="268" t="str">
        <f>IF(AND(LEN($A119)&gt;1,ISNUMBER($B119)),IF(ISTEXT(VLOOKUP($A119,Lehrerliste!$E:$M,4,FALSE)),VLOOKUP($A119,Lehrerliste!$E:$M,4,FALSE),""),"")</f>
        <v>Biologie</v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3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1</v>
      </c>
      <c r="M119" s="270" t="s">
        <v>25</v>
      </c>
      <c r="N119" s="267"/>
      <c r="O119" s="267"/>
      <c r="P119" s="267"/>
      <c r="Q119" s="267"/>
      <c r="R119" s="267"/>
      <c r="S119" s="267"/>
      <c r="T119" s="267">
        <v>19</v>
      </c>
      <c r="U119" s="267"/>
      <c r="V119" s="271"/>
      <c r="W119" s="267">
        <v>19</v>
      </c>
      <c r="X119" s="267">
        <f>VLOOKUP($M119,AnzBigÄPivot!$A:$C,2,FALSE)</f>
        <v>1</v>
      </c>
      <c r="Y119" s="267">
        <f>VLOOKUP($M119,AnzBigÄPivot!$A:$C,3,FALSE)</f>
        <v>0</v>
      </c>
      <c r="Z119" s="267"/>
      <c r="AA119" s="267" t="str">
        <f>LookupFirstRow(BerKUK!$B$2:'BerKUK'!$J$21, $A119)</f>
        <v>NOW</v>
      </c>
      <c r="AB119" s="672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2"/>
      <c r="AI119" s="266">
        <f>VLOOKUP($A119,UNTIS.Wertrechnung!$A$3:$L$142,4,FALSE)/39.6</f>
        <v>18.030303030303031</v>
      </c>
      <c r="AJ119" s="274">
        <f t="shared" si="9"/>
        <v>-0.96969696969696884</v>
      </c>
    </row>
    <row r="120" spans="1:36">
      <c r="A120" s="275" t="str">
        <f>IF(ISTEXT(VLOOKUP($M120,Lehrerliste!E:F,1,)),$M120,"")</f>
        <v>VBR</v>
      </c>
      <c r="B120" s="274">
        <f>IF(AND(LEN($A120)&gt;1,LEN($A120)&lt;8),VLOOKUP($M120,Lehrerliste!$E:$M,9,FALSE),"")</f>
        <v>24.5</v>
      </c>
      <c r="C120" s="274">
        <f t="shared" si="12"/>
        <v>2.5</v>
      </c>
      <c r="D120" s="276">
        <f t="shared" si="13"/>
        <v>27</v>
      </c>
      <c r="E120" s="277" t="str">
        <f>IF(AND(LEN($A120)&gt;1,ISNUMBER($B120)),IF(ISTEXT(VLOOKUP($A120,Lehrerliste!$E:$M,3,FALSE)),VLOOKUP($A120,Lehrerliste!$E:$M,3,FALSE),""),"")</f>
        <v>Deutsch</v>
      </c>
      <c r="F120" s="277" t="str">
        <f>IF(AND(LEN($A120)&gt;1,ISNUMBER($B120)),IF(ISTEXT(VLOOKUP($A120,Lehrerliste!$E:$M,4,FALSE)),VLOOKUP($A120,Lehrerliste!$E:$M,4,FALSE),""),"")</f>
        <v>Pädagogik</v>
      </c>
      <c r="G120" s="277" t="str">
        <f>IF(AND(LEN($A120)&gt;1,ISNUMBER($B120)),IF(ISTEXT(VLOOKUP($A120,Lehrerliste!$E:$M,5,FALSE)),VLOOKUP($A120,Lehrerliste!$E:$M,5,FALSE),""),"")</f>
        <v>Sonderpädagogik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4</v>
      </c>
      <c r="L120" s="279">
        <f t="shared" si="11"/>
        <v>4</v>
      </c>
      <c r="M120" s="280" t="s">
        <v>553</v>
      </c>
      <c r="N120" s="276"/>
      <c r="O120" s="276"/>
      <c r="P120" s="276">
        <v>8</v>
      </c>
      <c r="Q120" s="276"/>
      <c r="R120" s="276">
        <v>2</v>
      </c>
      <c r="S120" s="276"/>
      <c r="T120" s="276">
        <v>12</v>
      </c>
      <c r="U120" s="276"/>
      <c r="V120" s="281">
        <v>5</v>
      </c>
      <c r="W120" s="267">
        <v>27</v>
      </c>
      <c r="X120" s="267">
        <f>VLOOKUP($M120,AnzBigÄPivot!$A:$C,2,FALSE)</f>
        <v>4</v>
      </c>
      <c r="Y120" s="267">
        <f>VLOOKUP($M120,AnzBigÄPivot!$A:$C,3,FALSE)</f>
        <v>0</v>
      </c>
      <c r="Z120" s="267"/>
      <c r="AA120" s="267" t="str">
        <f>LookupFirstRow(BerKUK!$B$2:'BerKUK'!$J$21, $A120)</f>
        <v>KOH</v>
      </c>
      <c r="AB120" s="672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2"/>
      <c r="AI120" s="266">
        <f>VLOOKUP($A120,UNTIS.Wertrechnung!$A$3:$L$142,4,FALSE)/39.6</f>
        <v>0</v>
      </c>
      <c r="AJ120" s="274">
        <f t="shared" si="9"/>
        <v>-27</v>
      </c>
    </row>
    <row r="121" spans="1:36">
      <c r="A121" s="265" t="str">
        <f>IF(ISTEXT(VLOOKUP($M121,Lehrerliste!E:F,1,)),$M121,"")</f>
        <v>VHR</v>
      </c>
      <c r="B121" s="266">
        <f>IF(AND(LEN($A121)&gt;1,LEN($A121)&lt;8),VLOOKUP($M121,Lehrerliste!$E:$M,9,FALSE),"")</f>
        <v>8</v>
      </c>
      <c r="C121" s="266">
        <f t="shared" si="12"/>
        <v>8</v>
      </c>
      <c r="D121" s="267">
        <f t="shared" si="13"/>
        <v>16</v>
      </c>
      <c r="E121" s="268" t="str">
        <f>IF(AND(LEN($A121)&gt;1,ISNUMBER($B121)),IF(ISTEXT(VLOOKUP($A121,Lehrerliste!$E:$M,3,FALSE)),VLOOKUP($A121,Lehrerliste!$E:$M,3,FALSE),""),"")</f>
        <v/>
      </c>
      <c r="F121" s="268" t="str">
        <f>IF(AND(LEN($A121)&gt;1,ISNUMBER($B121)),IF(ISTEXT(VLOOKUP($A121,Lehrerliste!$E:$M,4,FALSE)),VLOOKUP($A121,Lehrerliste!$E:$M,4,FALSE),""),"")</f>
        <v/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0</v>
      </c>
      <c r="J121" s="269">
        <f>VLOOKUP($M121,AnzKlassenPivot!A:B,2,FALSE)</f>
        <v>6</v>
      </c>
      <c r="K121" s="282">
        <f t="shared" si="10"/>
        <v>1</v>
      </c>
      <c r="L121" s="282">
        <f t="shared" si="11"/>
        <v>3</v>
      </c>
      <c r="M121" s="270" t="s">
        <v>1123</v>
      </c>
      <c r="N121" s="267"/>
      <c r="O121" s="267"/>
      <c r="P121" s="267"/>
      <c r="Q121" s="267"/>
      <c r="R121" s="267"/>
      <c r="S121" s="267"/>
      <c r="T121" s="267"/>
      <c r="U121" s="267">
        <v>16</v>
      </c>
      <c r="V121" s="271"/>
      <c r="W121" s="267">
        <v>16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/>
      </c>
      <c r="AB121" s="672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2"/>
      <c r="AI121" s="266">
        <f>VLOOKUP($A121,UNTIS.Wertrechnung!$A$3:$L$142,4,FALSE)/39.6</f>
        <v>10</v>
      </c>
      <c r="AJ121" s="274">
        <f t="shared" si="9"/>
        <v>-6</v>
      </c>
    </row>
    <row r="122" spans="1:36">
      <c r="A122" s="275" t="str">
        <f>IF(ISTEXT(VLOOKUP($M122,Lehrerliste!E:F,1,)),$M122,"")</f>
        <v>WAM</v>
      </c>
      <c r="B122" s="274">
        <f>IF(AND(LEN($A122)&gt;1,LEN($A122)&lt;8),VLOOKUP($M122,Lehrerliste!$E:$M,9,FALSE),"")</f>
        <v>19</v>
      </c>
      <c r="C122" s="274">
        <f t="shared" si="12"/>
        <v>3</v>
      </c>
      <c r="D122" s="276">
        <f t="shared" si="13"/>
        <v>22</v>
      </c>
      <c r="E122" s="277" t="str">
        <f>IF(AND(LEN($A122)&gt;1,ISNUMBER($B122)),IF(ISTEXT(VLOOKUP($A122,Lehrerliste!$E:$M,3,FALSE)),VLOOKUP($A122,Lehrerliste!$E:$M,3,FALSE),""),"")</f>
        <v>Biotechnik/Körperpflege</v>
      </c>
      <c r="F122" s="277" t="str">
        <f>IF(AND(LEN($A122)&gt;1,ISNUMBER($B122)),IF(ISTEXT(VLOOKUP($A122,Lehrerliste!$E:$M,4,FALSE)),VLOOKUP($A122,Lehrerliste!$E:$M,4,FALSE),""),"")</f>
        <v>Englisch</v>
      </c>
      <c r="G122" s="277" t="str">
        <f>IF(AND(LEN($A122)&gt;1,ISNUMBER($B122)),IF(ISTEXT(VLOOKUP($A122,Lehrerliste!$E:$M,5,FALSE)),VLOOKUP($A122,Lehrerliste!$E:$M,5,FALSE),""),"")</f>
        <v>Gesundheit</v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1</v>
      </c>
      <c r="J122" s="278">
        <f>VLOOKUP($M122,AnzKlassenPivot!A:B,2,FALSE)</f>
        <v>8</v>
      </c>
      <c r="K122" s="279">
        <f t="shared" si="10"/>
        <v>2</v>
      </c>
      <c r="L122" s="279">
        <f t="shared" si="11"/>
        <v>3</v>
      </c>
      <c r="M122" s="280" t="s">
        <v>1607</v>
      </c>
      <c r="N122" s="276">
        <v>9</v>
      </c>
      <c r="O122" s="276"/>
      <c r="P122" s="276"/>
      <c r="Q122" s="276"/>
      <c r="R122" s="276"/>
      <c r="S122" s="276"/>
      <c r="T122" s="276">
        <v>13</v>
      </c>
      <c r="U122" s="276"/>
      <c r="V122" s="281"/>
      <c r="W122" s="267">
        <v>22</v>
      </c>
      <c r="X122" s="267">
        <f>VLOOKUP($M122,AnzBigÄPivot!$A:$C,2,FALSE)</f>
        <v>3</v>
      </c>
      <c r="Y122" s="267">
        <f>VLOOKUP($M122,AnzBigÄPivot!$A:$C,3,FALSE)</f>
        <v>0</v>
      </c>
      <c r="Z122" s="267"/>
      <c r="AA122" s="267" t="str">
        <f>LookupFirstRow(BerKUK!$B$2:'BerKUK'!$J$21, $A122)</f>
        <v>BUE</v>
      </c>
      <c r="AB122" s="672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2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WEI</v>
      </c>
      <c r="B123" s="266">
        <f>IF(AND(LEN($A123)&gt;1,LEN($A123)&lt;8),VLOOKUP($M123,Lehrerliste!$E:$M,9,FALSE),"")</f>
        <v>17.5</v>
      </c>
      <c r="C123" s="266">
        <f t="shared" si="12"/>
        <v>0</v>
      </c>
      <c r="D123" s="267">
        <f t="shared" si="13"/>
        <v>17.5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Sozialwissenschaften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1</v>
      </c>
      <c r="J123" s="269">
        <f>VLOOKUP($M123,AnzKlassenPivot!A:B,2,FALSE)</f>
        <v>4</v>
      </c>
      <c r="K123" s="282">
        <f t="shared" si="10"/>
        <v>1</v>
      </c>
      <c r="L123" s="282">
        <f t="shared" si="11"/>
        <v>3</v>
      </c>
      <c r="M123" s="270" t="s">
        <v>227</v>
      </c>
      <c r="N123" s="267"/>
      <c r="O123" s="267"/>
      <c r="P123" s="267"/>
      <c r="Q123" s="267"/>
      <c r="R123" s="267"/>
      <c r="S123" s="267"/>
      <c r="T123" s="267"/>
      <c r="U123" s="267"/>
      <c r="V123" s="271">
        <v>17.5</v>
      </c>
      <c r="W123" s="267">
        <v>17.5</v>
      </c>
      <c r="X123" s="267">
        <f>VLOOKUP($M123,AnzBigÄPivot!$A:$C,2,FALSE)</f>
        <v>3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2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2"/>
      <c r="AI123" s="266">
        <f>VLOOKUP($A123,UNTIS.Wertrechnung!$A$3:$L$142,4,FALSE)/39.6</f>
        <v>16.818181818181817</v>
      </c>
      <c r="AJ123" s="274">
        <f t="shared" si="9"/>
        <v>-0.68181818181818343</v>
      </c>
    </row>
    <row r="124" spans="1:36">
      <c r="A124" s="275" t="str">
        <f>IF(ISTEXT(VLOOKUP($M124,Lehrerliste!E:F,1,)),$M124,"")</f>
        <v>WEP</v>
      </c>
      <c r="B124" s="274">
        <f>IF(AND(LEN($A124)&gt;1,LEN($A124)&lt;8),VLOOKUP($M124,Lehrerliste!$E:$M,9,FALSE),"")</f>
        <v>23.5</v>
      </c>
      <c r="C124" s="274">
        <f t="shared" si="12"/>
        <v>0.72222222222222143</v>
      </c>
      <c r="D124" s="276">
        <f t="shared" si="13"/>
        <v>24.222222222222221</v>
      </c>
      <c r="E124" s="277" t="str">
        <f>IF(AND(LEN($A124)&gt;1,ISNUMBER($B124)),IF(ISTEXT(VLOOKUP($A124,Lehrerliste!$E:$M,3,FALSE)),VLOOKUP($A124,Lehrerliste!$E:$M,3,FALSE),""),"")</f>
        <v>Metalltechnik</v>
      </c>
      <c r="F124" s="277" t="str">
        <f>IF(AND(LEN($A124)&gt;1,ISNUMBER($B124)),IF(ISTEXT(VLOOKUP($A124,Lehrerliste!$E:$M,4,FALSE)),VLOOKUP($A124,Lehrerliste!$E:$M,4,FALSE),""),"")</f>
        <v>Sport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0</v>
      </c>
      <c r="J124" s="278">
        <f>VLOOKUP($M124,AnzKlassenPivot!A:B,2,FALSE)</f>
        <v>19</v>
      </c>
      <c r="K124" s="279">
        <f t="shared" si="10"/>
        <v>4</v>
      </c>
      <c r="L124" s="279">
        <f t="shared" si="11"/>
        <v>7</v>
      </c>
      <c r="M124" s="280" t="s">
        <v>1707</v>
      </c>
      <c r="N124" s="276"/>
      <c r="O124" s="276">
        <v>10</v>
      </c>
      <c r="P124" s="276"/>
      <c r="Q124" s="276"/>
      <c r="R124" s="276">
        <v>4</v>
      </c>
      <c r="S124" s="276">
        <v>4.2222222222222223</v>
      </c>
      <c r="T124" s="276"/>
      <c r="U124" s="276">
        <v>6</v>
      </c>
      <c r="V124" s="281"/>
      <c r="W124" s="267">
        <v>24.222222222222221</v>
      </c>
      <c r="X124" s="267">
        <f>VLOOKUP($M124,AnzBigÄPivot!$A:$C,2,FALSE)</f>
        <v>7</v>
      </c>
      <c r="Y124" s="267">
        <f>VLOOKUP($M124,AnzBigÄPivot!$A:$C,3,FALSE)</f>
        <v>0</v>
      </c>
      <c r="Z124" s="267"/>
      <c r="AA124" s="267" t="str">
        <f>LookupFirstRow(BerKUK!$B$2:'BerKUK'!$J$21, $A124)</f>
        <v/>
      </c>
      <c r="AB124" s="672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2"/>
      <c r="AI124" s="266" t="e">
        <f>VLOOKUP($A124,UNTIS.Wertrechnung!$A$3:$L$142,4,FALSE)/39.6</f>
        <v>#N/A</v>
      </c>
      <c r="AJ124" s="274" t="e">
        <f t="shared" si="9"/>
        <v>#N/A</v>
      </c>
    </row>
    <row r="125" spans="1:36">
      <c r="A125" s="265" t="str">
        <f>IF(ISTEXT(VLOOKUP($M125,Lehrerliste!E:F,1,)),$M125,"")</f>
        <v>WIE</v>
      </c>
      <c r="B125" s="266">
        <f>IF(AND(LEN($A125)&gt;1,LEN($A125)&lt;8),VLOOKUP($M125,Lehrerliste!$E:$M,9,FALSE),"")</f>
        <v>6</v>
      </c>
      <c r="C125" s="266">
        <f t="shared" si="12"/>
        <v>0</v>
      </c>
      <c r="D125" s="267">
        <f t="shared" si="13"/>
        <v>6</v>
      </c>
      <c r="E125" s="268" t="str">
        <f>IF(AND(LEN($A125)&gt;1,ISNUMBER($B125)),IF(ISTEXT(VLOOKUP($A125,Lehrerliste!$E:$M,3,FALSE)),VLOOKUP($A125,Lehrerliste!$E:$M,3,FALSE),""),"")</f>
        <v>Sozialpädagogik</v>
      </c>
      <c r="F125" s="268" t="str">
        <f>IF(AND(LEN($A125)&gt;1,ISNUMBER($B125)),IF(ISTEXT(VLOOKUP($A125,Lehrerliste!$E:$M,4,FALSE)),VLOOKUP($A125,Lehrerliste!$E:$M,4,FALSE),""),"")</f>
        <v>Ernährungswissenschaft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0</v>
      </c>
      <c r="J125" s="269">
        <f>VLOOKUP($M125,AnzKlassenPivot!A:B,2,FALSE)</f>
        <v>1</v>
      </c>
      <c r="K125" s="282">
        <f t="shared" si="10"/>
        <v>1</v>
      </c>
      <c r="L125" s="282">
        <f t="shared" si="11"/>
        <v>1</v>
      </c>
      <c r="M125" s="270" t="s">
        <v>23</v>
      </c>
      <c r="N125" s="267"/>
      <c r="O125" s="267"/>
      <c r="P125" s="267"/>
      <c r="Q125" s="267"/>
      <c r="R125" s="267"/>
      <c r="S125" s="267"/>
      <c r="T125" s="267">
        <v>6</v>
      </c>
      <c r="U125" s="267"/>
      <c r="V125" s="271"/>
      <c r="W125" s="267">
        <v>6</v>
      </c>
      <c r="X125" s="267">
        <f>VLOOKUP($M125,AnzBigÄPivot!$A:$C,2,FALSE)</f>
        <v>1</v>
      </c>
      <c r="Y125" s="267">
        <f>VLOOKUP($M125,AnzBigÄPivot!$A:$C,3,FALSE)</f>
        <v>0</v>
      </c>
      <c r="Z125" s="267"/>
      <c r="AA125" s="267" t="str">
        <f>LookupFirstRow(BerKUK!$B$2:'BerKUK'!$J$21, $A125)</f>
        <v>SCR</v>
      </c>
      <c r="AB125" s="672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2"/>
      <c r="AI125" s="266">
        <f>VLOOKUP($A125,UNTIS.Wertrechnung!$A$3:$L$142,4,FALSE)/39.6</f>
        <v>24.8989898989899</v>
      </c>
      <c r="AJ125" s="274">
        <f t="shared" si="9"/>
        <v>18.8989898989899</v>
      </c>
    </row>
    <row r="126" spans="1:36">
      <c r="A126" s="275" t="str">
        <f>IF(ISTEXT(VLOOKUP($M126,Lehrerliste!E:F,1,)),$M126,"")</f>
        <v>WIL</v>
      </c>
      <c r="B126" s="274">
        <f>IF(AND(LEN($A126)&gt;1,LEN($A126)&lt;8),VLOOKUP($M126,Lehrerliste!$E:$M,9,FALSE),"")</f>
        <v>24</v>
      </c>
      <c r="C126" s="274">
        <f t="shared" si="12"/>
        <v>1.3333333333333321</v>
      </c>
      <c r="D126" s="276">
        <f t="shared" si="13"/>
        <v>25.333333333333332</v>
      </c>
      <c r="E126" s="277" t="str">
        <f>IF(AND(LEN($A126)&gt;1,ISNUMBER($B126)),IF(ISTEXT(VLOOKUP($A126,Lehrerliste!$E:$M,3,FALSE)),VLOOKUP($A126,Lehrerliste!$E:$M,3,FALSE),""),"")</f>
        <v>Bautechnik</v>
      </c>
      <c r="F126" s="277" t="str">
        <f>IF(AND(LEN($A126)&gt;1,ISNUMBER($B126)),IF(ISTEXT(VLOOKUP($A126,Lehrerliste!$E:$M,4,FALSE)),VLOOKUP($A126,Lehrerliste!$E:$M,4,FALSE),""),"")</f>
        <v>Tiefbautechnik</v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3</v>
      </c>
      <c r="J126" s="278">
        <f>VLOOKUP($M126,AnzKlassenPivot!A:B,2,FALSE)</f>
        <v>7</v>
      </c>
      <c r="K126" s="279">
        <f t="shared" si="10"/>
        <v>2</v>
      </c>
      <c r="L126" s="279">
        <f t="shared" si="11"/>
        <v>3</v>
      </c>
      <c r="M126" s="280" t="s">
        <v>300</v>
      </c>
      <c r="N126" s="276">
        <v>6</v>
      </c>
      <c r="O126" s="276"/>
      <c r="P126" s="276"/>
      <c r="Q126" s="276"/>
      <c r="R126" s="276"/>
      <c r="S126" s="276">
        <v>19.333333333333332</v>
      </c>
      <c r="T126" s="276"/>
      <c r="U126" s="276"/>
      <c r="V126" s="281"/>
      <c r="W126" s="267">
        <v>25.333333333333332</v>
      </c>
      <c r="X126" s="267">
        <f>VLOOKUP($M126,AnzBigÄPivot!$A:$C,2,FALSE)</f>
        <v>3</v>
      </c>
      <c r="Y126" s="267">
        <f>VLOOKUP($M126,AnzBigÄPivot!$A:$C,3,FALSE)</f>
        <v>0</v>
      </c>
      <c r="Z126" s="267"/>
      <c r="AA126" s="267" t="str">
        <f>LookupFirstRow(BerKUK!$B$2:'BerKUK'!$J$21, $A126)</f>
        <v>KRS</v>
      </c>
      <c r="AB126" s="672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2"/>
      <c r="AI126" s="266">
        <f>VLOOKUP($A126,UNTIS.Wertrechnung!$A$3:$L$142,4,FALSE)/39.6</f>
        <v>4.8484848484848486</v>
      </c>
      <c r="AJ126" s="274">
        <f t="shared" si="9"/>
        <v>-20.484848484848484</v>
      </c>
    </row>
    <row r="127" spans="1:36">
      <c r="A127" s="265" t="str">
        <f>IF(ISTEXT(VLOOKUP($M127,Lehrerliste!E:F,1,)),$M127,"")</f>
        <v>WIT</v>
      </c>
      <c r="B127" s="266">
        <f>IF(AND(LEN($A127)&gt;1,LEN($A127)&lt;8),VLOOKUP($M127,Lehrerliste!$E:$M,9,FALSE),"")</f>
        <v>25.5</v>
      </c>
      <c r="C127" s="266">
        <f t="shared" si="12"/>
        <v>2.5</v>
      </c>
      <c r="D127" s="267">
        <f t="shared" si="13"/>
        <v>28</v>
      </c>
      <c r="E127" s="268" t="str">
        <f>IF(AND(LEN($A127)&gt;1,ISNUMBER($B127)),IF(ISTEXT(VLOOKUP($A127,Lehrerliste!$E:$M,3,FALSE)),VLOOKUP($A127,Lehrerliste!$E:$M,3,FALSE),""),"")</f>
        <v>Förderpädagogik</v>
      </c>
      <c r="F127" s="268" t="str">
        <f>IF(AND(LEN($A127)&gt;1,ISNUMBER($B127)),IF(ISTEXT(VLOOKUP($A127,Lehrerliste!$E:$M,4,FALSE)),VLOOKUP($A127,Lehrerliste!$E:$M,4,FALSE),""),"")</f>
        <v>Religion</v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>
        <f>AnzStrRng(LehStd_in_Kla!F:F,$M127)</f>
        <v>1</v>
      </c>
      <c r="J127" s="269">
        <f>VLOOKUP($M127,AnzKlassenPivot!A:B,2,FALSE)</f>
        <v>10</v>
      </c>
      <c r="K127" s="282">
        <f t="shared" si="10"/>
        <v>3</v>
      </c>
      <c r="L127" s="282">
        <f t="shared" si="11"/>
        <v>4</v>
      </c>
      <c r="M127" s="270" t="s">
        <v>1556</v>
      </c>
      <c r="N127" s="267">
        <v>4</v>
      </c>
      <c r="O127" s="267"/>
      <c r="P127" s="267"/>
      <c r="Q127" s="267"/>
      <c r="R127" s="267">
        <v>10</v>
      </c>
      <c r="S127" s="267"/>
      <c r="T127" s="267"/>
      <c r="U127" s="267">
        <v>14</v>
      </c>
      <c r="V127" s="271"/>
      <c r="W127" s="267">
        <v>28</v>
      </c>
      <c r="X127" s="267">
        <f>VLOOKUP($M127,AnzBigÄPivot!$A:$C,2,FALSE)</f>
        <v>4</v>
      </c>
      <c r="Y127" s="267">
        <f>VLOOKUP($M127,AnzBigÄPivot!$A:$C,3,FALSE)</f>
        <v>0</v>
      </c>
      <c r="Z127" s="267"/>
      <c r="AA127" s="267" t="str">
        <f>LookupFirstRow(BerKUK!$B$2:'BerKUK'!$J$21, $A127)</f>
        <v>KOH</v>
      </c>
      <c r="AB127" s="672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2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>
        <f>AnzStrRng(LehStd_in_Kla!F:F,$M128)</f>
        <v>0</v>
      </c>
      <c r="J128" s="278" t="e">
        <f>VLOOKUP($M128,AnzKlassenPivot!A:B,2,FALSE)</f>
        <v>#N/A</v>
      </c>
      <c r="K128" s="279">
        <f t="shared" si="10"/>
        <v>9</v>
      </c>
      <c r="L128" s="279" t="e">
        <f t="shared" si="11"/>
        <v>#N/A</v>
      </c>
      <c r="M128" s="67" t="s">
        <v>1148</v>
      </c>
      <c r="N128" s="702">
        <v>343</v>
      </c>
      <c r="O128" s="702">
        <v>249</v>
      </c>
      <c r="P128" s="702">
        <v>265</v>
      </c>
      <c r="Q128" s="702">
        <v>233</v>
      </c>
      <c r="R128" s="702">
        <v>188.5</v>
      </c>
      <c r="S128" s="702">
        <v>264.99999999999994</v>
      </c>
      <c r="T128" s="702">
        <v>222</v>
      </c>
      <c r="U128" s="702">
        <v>352.5</v>
      </c>
      <c r="V128" s="702">
        <v>411.5</v>
      </c>
      <c r="W128" s="18">
        <v>2529.5</v>
      </c>
      <c r="X128" s="267" t="e">
        <f>VLOOKUP($M128,AnzBigÄPivot!$A:$C,2,FALSE)</f>
        <v>#N/A</v>
      </c>
      <c r="Y128" s="267" t="e">
        <f>VLOOKUP($M128,AnzBigÄPivot!$A:$C,3,FALSE)</f>
        <v>#N/A</v>
      </c>
      <c r="Z128" s="267"/>
      <c r="AA128" s="267" t="str">
        <f>LookupFirstRow(BerKUK!$B$2:'BerKUK'!$J$21, $A128)</f>
        <v/>
      </c>
      <c r="AB128" s="672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2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2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2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2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2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2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2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2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2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2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2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2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2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2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2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98" priority="7346">
      <formula>(MOD(ROW(),2)=0)</formula>
    </cfRule>
  </conditionalFormatting>
  <conditionalFormatting sqref="C5:C138">
    <cfRule type="cellIs" dxfId="197" priority="6595" operator="between">
      <formula>-1</formula>
      <formula>1</formula>
    </cfRule>
    <cfRule type="cellIs" dxfId="196" priority="6596" operator="lessThanOrEqual">
      <formula>-1</formula>
    </cfRule>
    <cfRule type="cellIs" dxfId="195" priority="7340" operator="greaterThanOrEqual">
      <formula>1</formula>
    </cfRule>
  </conditionalFormatting>
  <conditionalFormatting sqref="A5:A138">
    <cfRule type="expression" dxfId="194" priority="6591">
      <formula>($AA5=$A$2)</formula>
    </cfRule>
  </conditionalFormatting>
  <conditionalFormatting sqref="I5:I138">
    <cfRule type="expression" dxfId="193" priority="4557">
      <formula>(MOD(ROW(),2)=0)</formula>
    </cfRule>
  </conditionalFormatting>
  <conditionalFormatting sqref="K6:L138">
    <cfRule type="colorScale" priority="4469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92" priority="3385">
      <formula>(MOD(ROW(),2)=0)</formula>
    </cfRule>
  </conditionalFormatting>
  <conditionalFormatting sqref="AI8:AI137">
    <cfRule type="expression" dxfId="191" priority="3384">
      <formula>(MOD(ROW(),2)=0)</formula>
    </cfRule>
  </conditionalFormatting>
  <conditionalFormatting sqref="AI5">
    <cfRule type="expression" dxfId="190" priority="3383">
      <formula>(MOD(ROW(),2)=0)</formula>
    </cfRule>
  </conditionalFormatting>
  <conditionalFormatting sqref="AJ5:AJ137">
    <cfRule type="expression" dxfId="189" priority="3382">
      <formula>(MOD(ROW(),2)=0)</formula>
    </cfRule>
  </conditionalFormatting>
  <conditionalFormatting sqref="AJ5:AJ137">
    <cfRule type="cellIs" dxfId="188" priority="3379" operator="between">
      <formula>-1</formula>
      <formula>1</formula>
    </cfRule>
    <cfRule type="cellIs" dxfId="187" priority="3380" operator="lessThanOrEqual">
      <formula>-1</formula>
    </cfRule>
    <cfRule type="cellIs" dxfId="186" priority="3381" operator="greaterThanOrEqual">
      <formula>1</formula>
    </cfRule>
  </conditionalFormatting>
  <conditionalFormatting sqref="AC5:AG6">
    <cfRule type="expression" dxfId="185" priority="528">
      <formula>(MOD(ROW(),2)=0)</formula>
    </cfRule>
  </conditionalFormatting>
  <conditionalFormatting sqref="AC7:AG137">
    <cfRule type="expression" dxfId="184" priority="527">
      <formula>(MOD(ROW(),2)=0)</formula>
    </cfRule>
  </conditionalFormatting>
  <conditionalFormatting sqref="AA5:AA138">
    <cfRule type="expression" dxfId="183" priority="526">
      <formula>(MOD(ROW(),2)=0)</formula>
    </cfRule>
  </conditionalFormatting>
  <conditionalFormatting sqref="M129:V138 M128">
    <cfRule type="expression" dxfId="182" priority="234">
      <formula>(MOD(ROW(),2)=0)</formula>
    </cfRule>
  </conditionalFormatting>
  <conditionalFormatting sqref="Z128:Z138">
    <cfRule type="expression" dxfId="181" priority="233">
      <formula>(MOD(ROW(),2)=0)</formula>
    </cfRule>
  </conditionalFormatting>
  <conditionalFormatting sqref="W129:Y138 X128:Y128">
    <cfRule type="expression" dxfId="180" priority="232">
      <formula>(MOD(ROW(),2)=0)</formula>
    </cfRule>
  </conditionalFormatting>
  <conditionalFormatting sqref="M5:V127">
    <cfRule type="expression" dxfId="2" priority="3">
      <formula>(MOD(ROW(),2)=0)</formula>
    </cfRule>
  </conditionalFormatting>
  <conditionalFormatting sqref="Z5:Z127">
    <cfRule type="expression" dxfId="1" priority="2">
      <formula>(MOD(ROW(),2)=0)</formula>
    </cfRule>
  </conditionalFormatting>
  <conditionalFormatting sqref="W5:Y127">
    <cfRule type="expression" dxfId="0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7" t="s">
        <v>1143</v>
      </c>
      <c r="B1" s="427"/>
      <c r="C1" s="427"/>
      <c r="D1" s="427"/>
      <c r="E1" s="427"/>
      <c r="F1" s="427"/>
      <c r="G1" s="427"/>
      <c r="I1" s="428"/>
      <c r="J1" s="428"/>
      <c r="K1" s="428"/>
      <c r="L1" s="428"/>
    </row>
    <row r="2" spans="1:36">
      <c r="A2" s="287"/>
      <c r="B2" s="429" t="s">
        <v>1263</v>
      </c>
      <c r="C2" s="430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1" t="s">
        <v>363</v>
      </c>
      <c r="B3" s="432" t="s">
        <v>1144</v>
      </c>
      <c r="C3" s="432" t="s">
        <v>1164</v>
      </c>
      <c r="D3" s="432" t="s">
        <v>1145</v>
      </c>
      <c r="E3" s="813" t="s">
        <v>1146</v>
      </c>
      <c r="F3" s="814"/>
      <c r="G3" s="814"/>
      <c r="H3" s="815"/>
      <c r="I3" s="816" t="s">
        <v>1247</v>
      </c>
      <c r="J3" s="818" t="s">
        <v>1248</v>
      </c>
      <c r="K3" s="818" t="s">
        <v>1252</v>
      </c>
      <c r="L3" s="818" t="s">
        <v>1256</v>
      </c>
      <c r="M3" s="251" t="s">
        <v>1149</v>
      </c>
      <c r="N3" s="251" t="s">
        <v>1150</v>
      </c>
      <c r="X3" s="809" t="s">
        <v>1278</v>
      </c>
      <c r="Y3" s="809" t="s">
        <v>1255</v>
      </c>
      <c r="Z3" s="811"/>
      <c r="AA3" s="104" t="s">
        <v>1544</v>
      </c>
      <c r="AC3" s="813" t="s">
        <v>1264</v>
      </c>
      <c r="AD3" s="814"/>
      <c r="AE3" s="814"/>
      <c r="AF3" s="814"/>
      <c r="AG3" s="815"/>
      <c r="AI3" s="813" t="s">
        <v>1265</v>
      </c>
      <c r="AJ3" s="815"/>
    </row>
    <row r="4" spans="1:36">
      <c r="A4" s="433"/>
      <c r="B4" s="434">
        <v>2298.1</v>
      </c>
      <c r="C4" s="435">
        <v>54.9</v>
      </c>
      <c r="D4" s="435">
        <v>2353</v>
      </c>
      <c r="E4" s="105"/>
      <c r="F4" s="105"/>
      <c r="G4" s="105"/>
      <c r="H4" s="105"/>
      <c r="I4" s="817"/>
      <c r="J4" s="819"/>
      <c r="K4" s="819"/>
      <c r="L4" s="819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Z4" s="812"/>
      <c r="AA4" s="105" t="s">
        <v>1147</v>
      </c>
      <c r="AC4" s="669" t="s">
        <v>753</v>
      </c>
      <c r="AD4" s="669" t="s">
        <v>751</v>
      </c>
      <c r="AE4" s="669" t="s">
        <v>754</v>
      </c>
      <c r="AF4" s="669" t="s">
        <v>632</v>
      </c>
      <c r="AG4" s="669" t="s">
        <v>752</v>
      </c>
      <c r="AI4" s="669" t="s">
        <v>1109</v>
      </c>
      <c r="AJ4" s="669" t="s">
        <v>1266</v>
      </c>
    </row>
    <row r="5" spans="1:36">
      <c r="A5" s="436" t="s">
        <v>51</v>
      </c>
      <c r="B5" s="437">
        <v>0</v>
      </c>
      <c r="C5" s="437">
        <v>115.5</v>
      </c>
      <c r="D5" s="438">
        <v>115.5</v>
      </c>
      <c r="E5" s="436" t="s">
        <v>0</v>
      </c>
      <c r="F5" s="436" t="s">
        <v>0</v>
      </c>
      <c r="G5" s="436" t="s">
        <v>0</v>
      </c>
      <c r="H5" s="436" t="s">
        <v>0</v>
      </c>
      <c r="I5" s="439"/>
      <c r="J5" s="439">
        <v>42</v>
      </c>
      <c r="K5" s="439"/>
      <c r="L5" s="439"/>
      <c r="M5" s="440" t="s">
        <v>51</v>
      </c>
      <c r="N5" s="438">
        <v>2</v>
      </c>
      <c r="O5" s="438">
        <v>32</v>
      </c>
      <c r="P5" s="438">
        <v>19.5</v>
      </c>
      <c r="Q5" s="438">
        <v>14</v>
      </c>
      <c r="R5" s="438">
        <v>13</v>
      </c>
      <c r="S5" s="438">
        <v>6</v>
      </c>
      <c r="T5" s="438">
        <v>1</v>
      </c>
      <c r="U5" s="438">
        <v>1</v>
      </c>
      <c r="V5" s="441">
        <v>27</v>
      </c>
      <c r="W5" s="438">
        <v>115.5</v>
      </c>
      <c r="X5" s="438"/>
      <c r="Y5" s="438"/>
      <c r="Z5" s="438"/>
      <c r="AA5" s="438" t="s">
        <v>0</v>
      </c>
      <c r="AB5" s="272"/>
      <c r="AC5" s="442">
        <v>4</v>
      </c>
      <c r="AD5" s="442">
        <v>5</v>
      </c>
      <c r="AE5" s="442">
        <v>4</v>
      </c>
      <c r="AF5" s="442">
        <v>2.5</v>
      </c>
      <c r="AG5" s="442">
        <v>2</v>
      </c>
      <c r="AH5" s="272"/>
      <c r="AI5" s="437">
        <v>15.858585858585858</v>
      </c>
      <c r="AJ5" s="443">
        <v>-99.641414141414145</v>
      </c>
    </row>
    <row r="6" spans="1:36">
      <c r="A6" s="444" t="s">
        <v>1076</v>
      </c>
      <c r="B6" s="443">
        <v>23</v>
      </c>
      <c r="C6" s="443">
        <v>-1</v>
      </c>
      <c r="D6" s="445">
        <v>22</v>
      </c>
      <c r="E6" s="444" t="s">
        <v>189</v>
      </c>
      <c r="F6" s="444" t="s">
        <v>341</v>
      </c>
      <c r="G6" s="444" t="s">
        <v>0</v>
      </c>
      <c r="H6" s="444" t="s">
        <v>0</v>
      </c>
      <c r="I6" s="446">
        <v>1</v>
      </c>
      <c r="J6" s="446">
        <v>14</v>
      </c>
      <c r="K6" s="279">
        <v>3</v>
      </c>
      <c r="L6" s="279" t="s">
        <v>1572</v>
      </c>
      <c r="M6" s="447" t="s">
        <v>1076</v>
      </c>
      <c r="N6" s="445"/>
      <c r="O6" s="445"/>
      <c r="P6" s="445">
        <v>5</v>
      </c>
      <c r="Q6" s="445"/>
      <c r="R6" s="445"/>
      <c r="S6" s="445">
        <v>4</v>
      </c>
      <c r="T6" s="445">
        <v>13</v>
      </c>
      <c r="U6" s="445"/>
      <c r="V6" s="448"/>
      <c r="W6" s="438">
        <v>22</v>
      </c>
      <c r="X6" s="438">
        <v>7</v>
      </c>
      <c r="Y6" s="438">
        <v>2</v>
      </c>
      <c r="Z6" s="438"/>
      <c r="AA6" s="438" t="s">
        <v>58</v>
      </c>
      <c r="AB6" s="272"/>
      <c r="AC6" s="442">
        <v>3</v>
      </c>
      <c r="AD6" s="442">
        <v>4</v>
      </c>
      <c r="AE6" s="442">
        <v>6</v>
      </c>
      <c r="AF6" s="442">
        <v>2.5</v>
      </c>
      <c r="AG6" s="442">
        <v>2</v>
      </c>
      <c r="AH6" s="272"/>
      <c r="AI6" s="443">
        <v>24.974747474747474</v>
      </c>
      <c r="AJ6" s="443">
        <v>2.974747474747474</v>
      </c>
    </row>
    <row r="7" spans="1:36">
      <c r="A7" s="436" t="s">
        <v>41</v>
      </c>
      <c r="B7" s="437">
        <v>19.5</v>
      </c>
      <c r="C7" s="437">
        <v>-0.5</v>
      </c>
      <c r="D7" s="438">
        <v>19</v>
      </c>
      <c r="E7" s="436" t="s">
        <v>372</v>
      </c>
      <c r="F7" s="436" t="s">
        <v>172</v>
      </c>
      <c r="G7" s="436" t="s">
        <v>0</v>
      </c>
      <c r="H7" s="436" t="s">
        <v>0</v>
      </c>
      <c r="I7" s="439">
        <v>1</v>
      </c>
      <c r="J7" s="439">
        <v>5</v>
      </c>
      <c r="K7" s="449">
        <v>2</v>
      </c>
      <c r="L7" s="449">
        <v>2</v>
      </c>
      <c r="M7" s="440" t="s">
        <v>41</v>
      </c>
      <c r="N7" s="438">
        <v>11</v>
      </c>
      <c r="O7" s="438"/>
      <c r="P7" s="438"/>
      <c r="Q7" s="438"/>
      <c r="R7" s="438"/>
      <c r="S7" s="438"/>
      <c r="T7" s="438"/>
      <c r="U7" s="438">
        <v>8</v>
      </c>
      <c r="V7" s="441"/>
      <c r="W7" s="438">
        <v>19</v>
      </c>
      <c r="X7" s="438">
        <v>2</v>
      </c>
      <c r="Y7" s="438">
        <v>0</v>
      </c>
      <c r="Z7" s="438"/>
      <c r="AA7" s="438" t="s">
        <v>36</v>
      </c>
      <c r="AB7" s="272"/>
      <c r="AC7" s="442">
        <v>2</v>
      </c>
      <c r="AD7" s="442">
        <v>2</v>
      </c>
      <c r="AE7" s="442">
        <v>0</v>
      </c>
      <c r="AF7" s="442">
        <v>0</v>
      </c>
      <c r="AG7" s="442">
        <v>0</v>
      </c>
      <c r="AH7" s="272"/>
      <c r="AI7" s="437">
        <v>17.929292929292927</v>
      </c>
      <c r="AJ7" s="443">
        <v>-1.0707070707070727</v>
      </c>
    </row>
    <row r="8" spans="1:36">
      <c r="A8" s="444" t="s">
        <v>1269</v>
      </c>
      <c r="B8" s="443">
        <v>19.5</v>
      </c>
      <c r="C8" s="443">
        <v>0.5</v>
      </c>
      <c r="D8" s="445">
        <v>20</v>
      </c>
      <c r="E8" s="444" t="s">
        <v>178</v>
      </c>
      <c r="F8" s="444" t="s">
        <v>175</v>
      </c>
      <c r="G8" s="444" t="s">
        <v>0</v>
      </c>
      <c r="H8" s="444" t="s">
        <v>0</v>
      </c>
      <c r="I8" s="446">
        <v>0</v>
      </c>
      <c r="J8" s="446">
        <v>6</v>
      </c>
      <c r="K8" s="279">
        <v>3</v>
      </c>
      <c r="L8" s="279">
        <v>4</v>
      </c>
      <c r="M8" s="447" t="s">
        <v>1269</v>
      </c>
      <c r="N8" s="445">
        <v>3</v>
      </c>
      <c r="O8" s="445"/>
      <c r="P8" s="445"/>
      <c r="Q8" s="445"/>
      <c r="R8" s="445">
        <v>9</v>
      </c>
      <c r="S8" s="445"/>
      <c r="T8" s="445"/>
      <c r="U8" s="445">
        <v>8</v>
      </c>
      <c r="V8" s="448"/>
      <c r="W8" s="438">
        <v>20</v>
      </c>
      <c r="X8" s="438">
        <v>4</v>
      </c>
      <c r="Y8" s="438">
        <v>0</v>
      </c>
      <c r="Z8" s="438"/>
      <c r="AA8" s="438" t="s">
        <v>58</v>
      </c>
      <c r="AB8" s="272"/>
      <c r="AC8" s="442">
        <v>0</v>
      </c>
      <c r="AD8" s="442">
        <v>0</v>
      </c>
      <c r="AE8" s="442">
        <v>0</v>
      </c>
      <c r="AF8" s="442">
        <v>4</v>
      </c>
      <c r="AG8" s="442">
        <v>4</v>
      </c>
      <c r="AH8" s="272"/>
      <c r="AI8" s="443">
        <v>25.050505050505048</v>
      </c>
      <c r="AJ8" s="443">
        <v>5.0505050505050484</v>
      </c>
    </row>
    <row r="9" spans="1:36">
      <c r="A9" s="436" t="s">
        <v>145</v>
      </c>
      <c r="B9" s="437">
        <v>25</v>
      </c>
      <c r="C9" s="437">
        <v>1.5</v>
      </c>
      <c r="D9" s="438">
        <v>26.5</v>
      </c>
      <c r="E9" s="436" t="s">
        <v>182</v>
      </c>
      <c r="F9" s="436" t="s">
        <v>175</v>
      </c>
      <c r="G9" s="436" t="s">
        <v>0</v>
      </c>
      <c r="H9" s="436" t="s">
        <v>0</v>
      </c>
      <c r="I9" s="439">
        <v>1</v>
      </c>
      <c r="J9" s="439">
        <v>7</v>
      </c>
      <c r="K9" s="449">
        <v>3</v>
      </c>
      <c r="L9" s="449">
        <v>3</v>
      </c>
      <c r="M9" s="440" t="s">
        <v>145</v>
      </c>
      <c r="N9" s="438"/>
      <c r="O9" s="438">
        <v>4</v>
      </c>
      <c r="P9" s="438"/>
      <c r="Q9" s="438">
        <v>2</v>
      </c>
      <c r="R9" s="438"/>
      <c r="S9" s="438"/>
      <c r="T9" s="438"/>
      <c r="U9" s="438"/>
      <c r="V9" s="441">
        <v>20.5</v>
      </c>
      <c r="W9" s="438">
        <v>26.5</v>
      </c>
      <c r="X9" s="438">
        <v>3</v>
      </c>
      <c r="Y9" s="438">
        <v>0</v>
      </c>
      <c r="Z9" s="438"/>
      <c r="AA9" s="438" t="s">
        <v>228</v>
      </c>
      <c r="AB9" s="272"/>
      <c r="AC9" s="442">
        <v>0</v>
      </c>
      <c r="AD9" s="442">
        <v>0</v>
      </c>
      <c r="AE9" s="442">
        <v>0</v>
      </c>
      <c r="AF9" s="442">
        <v>0</v>
      </c>
      <c r="AG9" s="442">
        <v>0</v>
      </c>
      <c r="AH9" s="272"/>
      <c r="AI9" s="437">
        <v>24.494949494949495</v>
      </c>
      <c r="AJ9" s="443">
        <v>-2.0050505050505052</v>
      </c>
    </row>
    <row r="10" spans="1:36">
      <c r="A10" s="444" t="s">
        <v>52</v>
      </c>
      <c r="B10" s="443">
        <v>21.5</v>
      </c>
      <c r="C10" s="443">
        <v>0.5</v>
      </c>
      <c r="D10" s="445">
        <v>22</v>
      </c>
      <c r="E10" s="444" t="s">
        <v>185</v>
      </c>
      <c r="F10" s="444" t="s">
        <v>359</v>
      </c>
      <c r="G10" s="444" t="s">
        <v>0</v>
      </c>
      <c r="H10" s="444" t="s">
        <v>0</v>
      </c>
      <c r="I10" s="446">
        <v>1</v>
      </c>
      <c r="J10" s="446">
        <v>12</v>
      </c>
      <c r="K10" s="279">
        <v>2</v>
      </c>
      <c r="L10" s="279">
        <v>4</v>
      </c>
      <c r="M10" s="447" t="s">
        <v>52</v>
      </c>
      <c r="N10" s="445">
        <v>14</v>
      </c>
      <c r="O10" s="445"/>
      <c r="P10" s="445"/>
      <c r="Q10" s="445">
        <v>8</v>
      </c>
      <c r="R10" s="445"/>
      <c r="S10" s="445"/>
      <c r="T10" s="445"/>
      <c r="U10" s="445"/>
      <c r="V10" s="448"/>
      <c r="W10" s="438">
        <v>22</v>
      </c>
      <c r="X10" s="438">
        <v>4</v>
      </c>
      <c r="Y10" s="438">
        <v>0</v>
      </c>
      <c r="Z10" s="438"/>
      <c r="AA10" s="438" t="s">
        <v>95</v>
      </c>
      <c r="AB10" s="272"/>
      <c r="AC10" s="442">
        <v>0</v>
      </c>
      <c r="AD10" s="442">
        <v>0</v>
      </c>
      <c r="AE10" s="442">
        <v>0</v>
      </c>
      <c r="AF10" s="442">
        <v>0</v>
      </c>
      <c r="AG10" s="442">
        <v>0</v>
      </c>
      <c r="AH10" s="272"/>
      <c r="AI10" s="443">
        <v>22.070707070707069</v>
      </c>
      <c r="AJ10" s="443">
        <v>7.0707070707069164E-2</v>
      </c>
    </row>
    <row r="11" spans="1:36">
      <c r="A11" s="436" t="s">
        <v>1270</v>
      </c>
      <c r="B11" s="437">
        <v>23</v>
      </c>
      <c r="C11" s="437">
        <v>1</v>
      </c>
      <c r="D11" s="438">
        <v>24</v>
      </c>
      <c r="E11" s="436" t="s">
        <v>182</v>
      </c>
      <c r="F11" s="436" t="s">
        <v>172</v>
      </c>
      <c r="G11" s="436" t="s">
        <v>0</v>
      </c>
      <c r="H11" s="436" t="s">
        <v>0</v>
      </c>
      <c r="I11" s="439">
        <v>0</v>
      </c>
      <c r="J11" s="439">
        <v>3</v>
      </c>
      <c r="K11" s="449">
        <v>2</v>
      </c>
      <c r="L11" s="449">
        <v>4</v>
      </c>
      <c r="M11" s="440" t="s">
        <v>1270</v>
      </c>
      <c r="N11" s="438"/>
      <c r="O11" s="438">
        <v>2</v>
      </c>
      <c r="P11" s="438"/>
      <c r="Q11" s="438"/>
      <c r="R11" s="438"/>
      <c r="S11" s="438"/>
      <c r="T11" s="438"/>
      <c r="U11" s="438"/>
      <c r="V11" s="441">
        <v>22</v>
      </c>
      <c r="W11" s="438">
        <v>24</v>
      </c>
      <c r="X11" s="438">
        <v>4</v>
      </c>
      <c r="Y11" s="438">
        <v>0</v>
      </c>
      <c r="Z11" s="438"/>
      <c r="AA11" s="438" t="s">
        <v>228</v>
      </c>
      <c r="AB11" s="272"/>
      <c r="AC11" s="442">
        <v>0</v>
      </c>
      <c r="AD11" s="442">
        <v>0</v>
      </c>
      <c r="AE11" s="442">
        <v>0</v>
      </c>
      <c r="AF11" s="442">
        <v>0</v>
      </c>
      <c r="AG11" s="442">
        <v>0</v>
      </c>
      <c r="AH11" s="272"/>
      <c r="AI11" s="437">
        <v>23.106060606060606</v>
      </c>
      <c r="AJ11" s="443">
        <v>-0.89393939393939448</v>
      </c>
    </row>
    <row r="12" spans="1:36">
      <c r="A12" s="444" t="s">
        <v>88</v>
      </c>
      <c r="B12" s="443">
        <v>23</v>
      </c>
      <c r="C12" s="443">
        <v>0</v>
      </c>
      <c r="D12" s="445">
        <v>23</v>
      </c>
      <c r="E12" s="444" t="s">
        <v>184</v>
      </c>
      <c r="F12" s="444" t="s">
        <v>306</v>
      </c>
      <c r="G12" s="444" t="s">
        <v>341</v>
      </c>
      <c r="H12" s="444" t="s">
        <v>0</v>
      </c>
      <c r="I12" s="446">
        <v>2</v>
      </c>
      <c r="J12" s="446">
        <v>9</v>
      </c>
      <c r="K12" s="279">
        <v>3</v>
      </c>
      <c r="L12" s="279" t="s">
        <v>1546</v>
      </c>
      <c r="M12" s="447" t="s">
        <v>88</v>
      </c>
      <c r="N12" s="445">
        <v>2</v>
      </c>
      <c r="O12" s="445"/>
      <c r="P12" s="445">
        <v>5</v>
      </c>
      <c r="Q12" s="445"/>
      <c r="R12" s="445"/>
      <c r="S12" s="445">
        <v>16</v>
      </c>
      <c r="T12" s="445"/>
      <c r="U12" s="445"/>
      <c r="V12" s="448"/>
      <c r="W12" s="438">
        <v>23</v>
      </c>
      <c r="X12" s="438">
        <v>5</v>
      </c>
      <c r="Y12" s="438">
        <v>2</v>
      </c>
      <c r="Z12" s="438"/>
      <c r="AA12" s="438" t="s">
        <v>299</v>
      </c>
      <c r="AB12" s="272"/>
      <c r="AC12" s="442">
        <v>4</v>
      </c>
      <c r="AD12" s="442">
        <v>0</v>
      </c>
      <c r="AE12" s="442">
        <v>5</v>
      </c>
      <c r="AF12" s="442">
        <v>4</v>
      </c>
      <c r="AG12" s="442">
        <v>3</v>
      </c>
      <c r="AH12" s="272"/>
      <c r="AI12" s="443">
        <v>23.737373737373737</v>
      </c>
      <c r="AJ12" s="443">
        <v>0.73737373737373701</v>
      </c>
    </row>
    <row r="13" spans="1:36">
      <c r="A13" s="436" t="s">
        <v>736</v>
      </c>
      <c r="B13" s="437">
        <v>13.5</v>
      </c>
      <c r="C13" s="437">
        <v>-0.5</v>
      </c>
      <c r="D13" s="438">
        <v>13</v>
      </c>
      <c r="E13" s="436" t="s">
        <v>185</v>
      </c>
      <c r="F13" s="436" t="s">
        <v>359</v>
      </c>
      <c r="G13" s="436" t="s">
        <v>0</v>
      </c>
      <c r="H13" s="436" t="s">
        <v>0</v>
      </c>
      <c r="I13" s="439">
        <v>0</v>
      </c>
      <c r="J13" s="439">
        <v>11</v>
      </c>
      <c r="K13" s="449">
        <v>3</v>
      </c>
      <c r="L13" s="449">
        <v>4</v>
      </c>
      <c r="M13" s="440" t="s">
        <v>736</v>
      </c>
      <c r="N13" s="438">
        <v>6</v>
      </c>
      <c r="O13" s="438"/>
      <c r="P13" s="438"/>
      <c r="Q13" s="438">
        <v>6</v>
      </c>
      <c r="R13" s="438"/>
      <c r="S13" s="438"/>
      <c r="T13" s="438">
        <v>1</v>
      </c>
      <c r="U13" s="438"/>
      <c r="V13" s="441"/>
      <c r="W13" s="438">
        <v>13</v>
      </c>
      <c r="X13" s="438">
        <v>4</v>
      </c>
      <c r="Y13" s="438">
        <v>0</v>
      </c>
      <c r="Z13" s="438"/>
      <c r="AA13" s="438" t="s">
        <v>36</v>
      </c>
      <c r="AB13" s="272"/>
      <c r="AC13" s="442">
        <v>5</v>
      </c>
      <c r="AD13" s="442">
        <v>4</v>
      </c>
      <c r="AE13" s="442">
        <v>0</v>
      </c>
      <c r="AF13" s="442">
        <v>1</v>
      </c>
      <c r="AG13" s="442">
        <v>0</v>
      </c>
      <c r="AH13" s="272"/>
      <c r="AI13" s="437">
        <v>16.01010101010101</v>
      </c>
      <c r="AJ13" s="443">
        <v>3.0101010101010104</v>
      </c>
    </row>
    <row r="14" spans="1:36">
      <c r="A14" s="444" t="s">
        <v>293</v>
      </c>
      <c r="B14" s="443">
        <v>24</v>
      </c>
      <c r="C14" s="443">
        <v>0</v>
      </c>
      <c r="D14" s="445">
        <v>24</v>
      </c>
      <c r="E14" s="444" t="s">
        <v>184</v>
      </c>
      <c r="F14" s="444" t="s">
        <v>306</v>
      </c>
      <c r="G14" s="444" t="s">
        <v>341</v>
      </c>
      <c r="H14" s="444" t="s">
        <v>0</v>
      </c>
      <c r="I14" s="446">
        <v>3</v>
      </c>
      <c r="J14" s="446">
        <v>9</v>
      </c>
      <c r="K14" s="279">
        <v>1</v>
      </c>
      <c r="L14" s="279">
        <v>3</v>
      </c>
      <c r="M14" s="447" t="s">
        <v>293</v>
      </c>
      <c r="N14" s="445"/>
      <c r="O14" s="445"/>
      <c r="P14" s="445"/>
      <c r="Q14" s="445"/>
      <c r="R14" s="445"/>
      <c r="S14" s="445">
        <v>24</v>
      </c>
      <c r="T14" s="445"/>
      <c r="U14" s="445"/>
      <c r="V14" s="448"/>
      <c r="W14" s="438">
        <v>24</v>
      </c>
      <c r="X14" s="438">
        <v>3</v>
      </c>
      <c r="Y14" s="438">
        <v>0</v>
      </c>
      <c r="Z14" s="438"/>
      <c r="AA14" s="438" t="s">
        <v>299</v>
      </c>
      <c r="AB14" s="272"/>
      <c r="AC14" s="442">
        <v>4</v>
      </c>
      <c r="AD14" s="442">
        <v>6</v>
      </c>
      <c r="AE14" s="442">
        <v>2</v>
      </c>
      <c r="AF14" s="442">
        <v>0</v>
      </c>
      <c r="AG14" s="442">
        <v>6</v>
      </c>
      <c r="AH14" s="272"/>
      <c r="AI14" s="443">
        <v>24.040404040404038</v>
      </c>
      <c r="AJ14" s="443">
        <v>4.0404040404038E-2</v>
      </c>
    </row>
    <row r="15" spans="1:36">
      <c r="A15" s="436" t="s">
        <v>115</v>
      </c>
      <c r="B15" s="437">
        <v>22.5</v>
      </c>
      <c r="C15" s="437">
        <v>-0.5</v>
      </c>
      <c r="D15" s="438">
        <v>22</v>
      </c>
      <c r="E15" s="436" t="s">
        <v>185</v>
      </c>
      <c r="F15" s="436" t="s">
        <v>359</v>
      </c>
      <c r="G15" s="436" t="s">
        <v>0</v>
      </c>
      <c r="H15" s="436" t="s">
        <v>0</v>
      </c>
      <c r="I15" s="439">
        <v>4</v>
      </c>
      <c r="J15" s="439">
        <v>7</v>
      </c>
      <c r="K15" s="449">
        <v>1</v>
      </c>
      <c r="L15" s="449">
        <v>2</v>
      </c>
      <c r="M15" s="440" t="s">
        <v>115</v>
      </c>
      <c r="N15" s="438"/>
      <c r="O15" s="438"/>
      <c r="P15" s="438"/>
      <c r="Q15" s="438">
        <v>22</v>
      </c>
      <c r="R15" s="438"/>
      <c r="S15" s="438"/>
      <c r="T15" s="438"/>
      <c r="U15" s="438"/>
      <c r="V15" s="441"/>
      <c r="W15" s="438">
        <v>22</v>
      </c>
      <c r="X15" s="438">
        <v>2</v>
      </c>
      <c r="Y15" s="438">
        <v>0</v>
      </c>
      <c r="Z15" s="438"/>
      <c r="AA15" s="438" t="s">
        <v>95</v>
      </c>
      <c r="AB15" s="272"/>
      <c r="AC15" s="442">
        <v>11</v>
      </c>
      <c r="AD15" s="442">
        <v>10</v>
      </c>
      <c r="AE15" s="442">
        <v>1</v>
      </c>
      <c r="AF15" s="442">
        <v>1</v>
      </c>
      <c r="AG15" s="442">
        <v>0</v>
      </c>
      <c r="AH15" s="272"/>
      <c r="AI15" s="437">
        <v>22.828282828282827</v>
      </c>
      <c r="AJ15" s="443">
        <v>0.82828282828282696</v>
      </c>
    </row>
    <row r="16" spans="1:36">
      <c r="A16" s="444" t="s">
        <v>295</v>
      </c>
      <c r="B16" s="443">
        <v>13</v>
      </c>
      <c r="C16" s="443">
        <v>0</v>
      </c>
      <c r="D16" s="445">
        <v>13</v>
      </c>
      <c r="E16" s="444" t="s">
        <v>184</v>
      </c>
      <c r="F16" s="444" t="s">
        <v>386</v>
      </c>
      <c r="G16" s="444" t="s">
        <v>341</v>
      </c>
      <c r="H16" s="444" t="s">
        <v>0</v>
      </c>
      <c r="I16" s="446">
        <v>1</v>
      </c>
      <c r="J16" s="446">
        <v>5</v>
      </c>
      <c r="K16" s="279">
        <v>1</v>
      </c>
      <c r="L16" s="279">
        <v>2</v>
      </c>
      <c r="M16" s="447" t="s">
        <v>295</v>
      </c>
      <c r="N16" s="445"/>
      <c r="O16" s="445"/>
      <c r="P16" s="445"/>
      <c r="Q16" s="445"/>
      <c r="R16" s="445"/>
      <c r="S16" s="445">
        <v>13</v>
      </c>
      <c r="T16" s="445"/>
      <c r="U16" s="445"/>
      <c r="V16" s="448"/>
      <c r="W16" s="438">
        <v>13</v>
      </c>
      <c r="X16" s="438">
        <v>2</v>
      </c>
      <c r="Y16" s="438">
        <v>0</v>
      </c>
      <c r="Z16" s="438"/>
      <c r="AA16" s="438" t="s">
        <v>299</v>
      </c>
      <c r="AB16" s="272"/>
      <c r="AC16" s="442">
        <v>0</v>
      </c>
      <c r="AD16" s="442">
        <v>3</v>
      </c>
      <c r="AE16" s="442">
        <v>3</v>
      </c>
      <c r="AF16" s="442">
        <v>0</v>
      </c>
      <c r="AG16" s="442">
        <v>4</v>
      </c>
      <c r="AH16" s="272"/>
      <c r="AI16" s="443">
        <v>13.030303030303029</v>
      </c>
      <c r="AJ16" s="443">
        <v>3.0303030303029388E-2</v>
      </c>
    </row>
    <row r="17" spans="1:36">
      <c r="A17" s="450" t="s">
        <v>221</v>
      </c>
      <c r="B17" s="437">
        <v>16</v>
      </c>
      <c r="C17" s="437">
        <v>0</v>
      </c>
      <c r="D17" s="438">
        <v>16</v>
      </c>
      <c r="E17" s="436" t="s">
        <v>189</v>
      </c>
      <c r="F17" s="436" t="s">
        <v>178</v>
      </c>
      <c r="G17" s="436" t="s">
        <v>0</v>
      </c>
      <c r="H17" s="436" t="s">
        <v>0</v>
      </c>
      <c r="I17" s="439">
        <v>1</v>
      </c>
      <c r="J17" s="439">
        <v>5</v>
      </c>
      <c r="K17" s="449">
        <v>3</v>
      </c>
      <c r="L17" s="449">
        <v>3</v>
      </c>
      <c r="M17" s="440" t="s">
        <v>221</v>
      </c>
      <c r="N17" s="438">
        <v>6</v>
      </c>
      <c r="O17" s="438">
        <v>8</v>
      </c>
      <c r="P17" s="438"/>
      <c r="Q17" s="438"/>
      <c r="R17" s="438"/>
      <c r="S17" s="438"/>
      <c r="T17" s="438">
        <v>2</v>
      </c>
      <c r="U17" s="438"/>
      <c r="V17" s="441"/>
      <c r="W17" s="438">
        <v>16</v>
      </c>
      <c r="X17" s="438">
        <v>3</v>
      </c>
      <c r="Y17" s="438">
        <v>0</v>
      </c>
      <c r="Z17" s="438"/>
      <c r="AA17" s="438" t="s">
        <v>272</v>
      </c>
      <c r="AB17" s="272"/>
      <c r="AC17" s="442">
        <v>2</v>
      </c>
      <c r="AD17" s="442">
        <v>2</v>
      </c>
      <c r="AE17" s="442">
        <v>0</v>
      </c>
      <c r="AF17" s="442">
        <v>0</v>
      </c>
      <c r="AG17" s="442">
        <v>0</v>
      </c>
      <c r="AH17" s="272"/>
      <c r="AI17" s="437">
        <v>16.01010101010101</v>
      </c>
      <c r="AJ17" s="443">
        <v>1.0101010101010388E-2</v>
      </c>
    </row>
    <row r="18" spans="1:36">
      <c r="A18" s="444" t="s">
        <v>1538</v>
      </c>
      <c r="B18" s="443">
        <v>14</v>
      </c>
      <c r="C18" s="443">
        <v>0</v>
      </c>
      <c r="D18" s="445">
        <v>14</v>
      </c>
      <c r="E18" s="444" t="s">
        <v>175</v>
      </c>
      <c r="F18" s="444" t="s">
        <v>0</v>
      </c>
      <c r="G18" s="444" t="s">
        <v>0</v>
      </c>
      <c r="H18" s="444" t="s">
        <v>0</v>
      </c>
      <c r="I18" s="446">
        <v>0</v>
      </c>
      <c r="J18" s="446">
        <v>10</v>
      </c>
      <c r="K18" s="279">
        <v>4</v>
      </c>
      <c r="L18" s="279">
        <v>7</v>
      </c>
      <c r="M18" s="447" t="s">
        <v>1538</v>
      </c>
      <c r="N18" s="445">
        <v>4</v>
      </c>
      <c r="O18" s="445"/>
      <c r="P18" s="445"/>
      <c r="Q18" s="445">
        <v>4</v>
      </c>
      <c r="R18" s="445"/>
      <c r="S18" s="445">
        <v>4</v>
      </c>
      <c r="T18" s="445">
        <v>2</v>
      </c>
      <c r="U18" s="445"/>
      <c r="V18" s="448"/>
      <c r="W18" s="438">
        <v>14</v>
      </c>
      <c r="X18" s="438">
        <v>7</v>
      </c>
      <c r="Y18" s="438">
        <v>0</v>
      </c>
      <c r="Z18" s="438"/>
      <c r="AA18" s="438" t="s">
        <v>28</v>
      </c>
      <c r="AB18" s="272"/>
      <c r="AC18" s="442">
        <v>3</v>
      </c>
      <c r="AD18" s="442">
        <v>4</v>
      </c>
      <c r="AE18" s="442">
        <v>1</v>
      </c>
      <c r="AF18" s="442">
        <v>2</v>
      </c>
      <c r="AG18" s="442">
        <v>2</v>
      </c>
      <c r="AH18" s="272"/>
      <c r="AI18" s="443" t="e">
        <v>#N/A</v>
      </c>
      <c r="AJ18" s="443" t="e">
        <v>#N/A</v>
      </c>
    </row>
    <row r="19" spans="1:36">
      <c r="A19" s="436" t="s">
        <v>1430</v>
      </c>
      <c r="B19" s="437">
        <v>15</v>
      </c>
      <c r="C19" s="437">
        <v>1</v>
      </c>
      <c r="D19" s="438">
        <v>16</v>
      </c>
      <c r="E19" s="436" t="s">
        <v>620</v>
      </c>
      <c r="F19" s="436" t="s">
        <v>0</v>
      </c>
      <c r="G19" s="436" t="s">
        <v>0</v>
      </c>
      <c r="H19" s="436" t="s">
        <v>0</v>
      </c>
      <c r="I19" s="439">
        <v>0</v>
      </c>
      <c r="J19" s="439">
        <v>7</v>
      </c>
      <c r="K19" s="449">
        <v>4</v>
      </c>
      <c r="L19" s="449">
        <v>4</v>
      </c>
      <c r="M19" s="440" t="s">
        <v>1430</v>
      </c>
      <c r="N19" s="438"/>
      <c r="O19" s="438">
        <v>8</v>
      </c>
      <c r="P19" s="438"/>
      <c r="Q19" s="438">
        <v>0</v>
      </c>
      <c r="R19" s="438"/>
      <c r="S19" s="438"/>
      <c r="T19" s="438">
        <v>4</v>
      </c>
      <c r="U19" s="438">
        <v>4</v>
      </c>
      <c r="V19" s="441"/>
      <c r="W19" s="438">
        <v>16</v>
      </c>
      <c r="X19" s="438">
        <v>4</v>
      </c>
      <c r="Y19" s="438">
        <v>0</v>
      </c>
      <c r="Z19" s="438"/>
      <c r="AA19" s="438" t="s">
        <v>272</v>
      </c>
      <c r="AB19" s="272"/>
      <c r="AC19" s="442">
        <v>0</v>
      </c>
      <c r="AD19" s="442">
        <v>4</v>
      </c>
      <c r="AE19" s="442">
        <v>0</v>
      </c>
      <c r="AF19" s="442">
        <v>2</v>
      </c>
      <c r="AG19" s="442">
        <v>0</v>
      </c>
      <c r="AH19" s="272"/>
      <c r="AI19" s="437" t="e">
        <v>#N/A</v>
      </c>
      <c r="AJ19" s="443" t="e">
        <v>#N/A</v>
      </c>
    </row>
    <row r="20" spans="1:36">
      <c r="A20" s="444" t="s">
        <v>36</v>
      </c>
      <c r="B20" s="443">
        <v>15.5</v>
      </c>
      <c r="C20" s="443">
        <v>0.5</v>
      </c>
      <c r="D20" s="445">
        <v>16</v>
      </c>
      <c r="E20" s="444" t="s">
        <v>185</v>
      </c>
      <c r="F20" s="444" t="s">
        <v>179</v>
      </c>
      <c r="G20" s="444" t="s">
        <v>0</v>
      </c>
      <c r="H20" s="444" t="s">
        <v>0</v>
      </c>
      <c r="I20" s="446">
        <v>0</v>
      </c>
      <c r="J20" s="446">
        <v>6</v>
      </c>
      <c r="K20" s="279">
        <v>3</v>
      </c>
      <c r="L20" s="279">
        <v>4</v>
      </c>
      <c r="M20" s="447" t="s">
        <v>36</v>
      </c>
      <c r="N20" s="445">
        <v>9</v>
      </c>
      <c r="O20" s="445">
        <v>4</v>
      </c>
      <c r="P20" s="445"/>
      <c r="Q20" s="445"/>
      <c r="R20" s="445"/>
      <c r="S20" s="445"/>
      <c r="T20" s="445"/>
      <c r="U20" s="445"/>
      <c r="V20" s="448">
        <v>3</v>
      </c>
      <c r="W20" s="438">
        <v>16</v>
      </c>
      <c r="X20" s="438">
        <v>4</v>
      </c>
      <c r="Y20" s="438">
        <v>0</v>
      </c>
      <c r="Z20" s="438"/>
      <c r="AA20" s="438" t="s">
        <v>36</v>
      </c>
      <c r="AB20" s="272"/>
      <c r="AC20" s="442">
        <v>2</v>
      </c>
      <c r="AD20" s="442">
        <v>2</v>
      </c>
      <c r="AE20" s="442">
        <v>0</v>
      </c>
      <c r="AF20" s="442">
        <v>0</v>
      </c>
      <c r="AG20" s="442">
        <v>0</v>
      </c>
      <c r="AH20" s="272"/>
      <c r="AI20" s="443">
        <v>21.060606060606059</v>
      </c>
      <c r="AJ20" s="443">
        <v>5.0606060606060588</v>
      </c>
    </row>
    <row r="21" spans="1:36">
      <c r="A21" s="436" t="s">
        <v>105</v>
      </c>
      <c r="B21" s="437">
        <v>19</v>
      </c>
      <c r="C21" s="437">
        <v>0</v>
      </c>
      <c r="D21" s="438">
        <v>19</v>
      </c>
      <c r="E21" s="436" t="s">
        <v>185</v>
      </c>
      <c r="F21" s="436" t="s">
        <v>179</v>
      </c>
      <c r="G21" s="436" t="s">
        <v>0</v>
      </c>
      <c r="H21" s="436" t="s">
        <v>0</v>
      </c>
      <c r="I21" s="439">
        <v>1</v>
      </c>
      <c r="J21" s="439">
        <v>10</v>
      </c>
      <c r="K21" s="449">
        <v>3</v>
      </c>
      <c r="L21" s="449">
        <v>3</v>
      </c>
      <c r="M21" s="440" t="s">
        <v>105</v>
      </c>
      <c r="N21" s="438">
        <v>7</v>
      </c>
      <c r="O21" s="438"/>
      <c r="P21" s="438"/>
      <c r="Q21" s="438">
        <v>6</v>
      </c>
      <c r="R21" s="438"/>
      <c r="S21" s="438"/>
      <c r="T21" s="438"/>
      <c r="U21" s="438"/>
      <c r="V21" s="441">
        <v>6</v>
      </c>
      <c r="W21" s="438">
        <v>19</v>
      </c>
      <c r="X21" s="438">
        <v>3</v>
      </c>
      <c r="Y21" s="438">
        <v>0</v>
      </c>
      <c r="Z21" s="438"/>
      <c r="AA21" s="438" t="s">
        <v>95</v>
      </c>
      <c r="AB21" s="272"/>
      <c r="AC21" s="442">
        <v>0</v>
      </c>
      <c r="AD21" s="442">
        <v>0</v>
      </c>
      <c r="AE21" s="442">
        <v>0</v>
      </c>
      <c r="AF21" s="442">
        <v>0</v>
      </c>
      <c r="AG21" s="442">
        <v>0</v>
      </c>
      <c r="AH21" s="272"/>
      <c r="AI21" s="437">
        <v>19.040404040404038</v>
      </c>
      <c r="AJ21" s="443">
        <v>4.0404040404038E-2</v>
      </c>
    </row>
    <row r="22" spans="1:36">
      <c r="A22" s="444" t="s">
        <v>240</v>
      </c>
      <c r="B22" s="443">
        <v>19</v>
      </c>
      <c r="C22" s="443">
        <v>0</v>
      </c>
      <c r="D22" s="445">
        <v>19</v>
      </c>
      <c r="E22" s="444" t="s">
        <v>172</v>
      </c>
      <c r="F22" s="444" t="s">
        <v>178</v>
      </c>
      <c r="G22" s="444" t="s">
        <v>182</v>
      </c>
      <c r="H22" s="444" t="s">
        <v>0</v>
      </c>
      <c r="I22" s="446">
        <v>1</v>
      </c>
      <c r="J22" s="446">
        <v>4</v>
      </c>
      <c r="K22" s="279">
        <v>1</v>
      </c>
      <c r="L22" s="279">
        <v>2</v>
      </c>
      <c r="M22" s="447" t="s">
        <v>240</v>
      </c>
      <c r="N22" s="445"/>
      <c r="O22" s="445"/>
      <c r="P22" s="445"/>
      <c r="Q22" s="445"/>
      <c r="R22" s="445"/>
      <c r="S22" s="445"/>
      <c r="T22" s="445"/>
      <c r="U22" s="445"/>
      <c r="V22" s="448">
        <v>19</v>
      </c>
      <c r="W22" s="438">
        <v>19</v>
      </c>
      <c r="X22" s="438">
        <v>2</v>
      </c>
      <c r="Y22" s="438">
        <v>0</v>
      </c>
      <c r="Z22" s="438"/>
      <c r="AA22" s="438" t="s">
        <v>228</v>
      </c>
      <c r="AB22" s="272"/>
      <c r="AC22" s="442">
        <v>0</v>
      </c>
      <c r="AD22" s="442">
        <v>0</v>
      </c>
      <c r="AE22" s="442">
        <v>0</v>
      </c>
      <c r="AF22" s="442">
        <v>0</v>
      </c>
      <c r="AG22" s="442">
        <v>0</v>
      </c>
      <c r="AH22" s="272"/>
      <c r="AI22" s="443">
        <v>18.888888888888889</v>
      </c>
      <c r="AJ22" s="443">
        <v>-0.11111111111111072</v>
      </c>
    </row>
    <row r="23" spans="1:36">
      <c r="A23" s="450" t="s">
        <v>100</v>
      </c>
      <c r="B23" s="437">
        <v>24</v>
      </c>
      <c r="C23" s="437">
        <v>0</v>
      </c>
      <c r="D23" s="438">
        <v>24</v>
      </c>
      <c r="E23" s="436" t="s">
        <v>184</v>
      </c>
      <c r="F23" s="436" t="s">
        <v>185</v>
      </c>
      <c r="G23" s="436" t="s">
        <v>181</v>
      </c>
      <c r="H23" s="436" t="s">
        <v>0</v>
      </c>
      <c r="I23" s="439">
        <v>2</v>
      </c>
      <c r="J23" s="439">
        <v>13</v>
      </c>
      <c r="K23" s="449">
        <v>1</v>
      </c>
      <c r="L23" s="449">
        <v>3</v>
      </c>
      <c r="M23" s="440" t="s">
        <v>100</v>
      </c>
      <c r="N23" s="438"/>
      <c r="O23" s="438"/>
      <c r="P23" s="438"/>
      <c r="Q23" s="438">
        <v>24</v>
      </c>
      <c r="R23" s="438"/>
      <c r="S23" s="438"/>
      <c r="T23" s="438"/>
      <c r="U23" s="438"/>
      <c r="V23" s="441"/>
      <c r="W23" s="438">
        <v>24</v>
      </c>
      <c r="X23" s="438">
        <v>3</v>
      </c>
      <c r="Y23" s="438">
        <v>0</v>
      </c>
      <c r="Z23" s="438"/>
      <c r="AA23" s="438" t="s">
        <v>95</v>
      </c>
      <c r="AB23" s="272"/>
      <c r="AC23" s="442">
        <v>5</v>
      </c>
      <c r="AD23" s="442">
        <v>3</v>
      </c>
      <c r="AE23" s="442">
        <v>4</v>
      </c>
      <c r="AF23" s="442">
        <v>5</v>
      </c>
      <c r="AG23" s="442">
        <v>3</v>
      </c>
      <c r="AH23" s="272"/>
      <c r="AI23" s="437">
        <v>24.09090909090909</v>
      </c>
      <c r="AJ23" s="443">
        <v>9.090909090908994E-2</v>
      </c>
    </row>
    <row r="24" spans="1:36">
      <c r="A24" s="444" t="s">
        <v>307</v>
      </c>
      <c r="B24" s="443">
        <v>27</v>
      </c>
      <c r="C24" s="443">
        <v>0</v>
      </c>
      <c r="D24" s="445">
        <v>27</v>
      </c>
      <c r="E24" s="444" t="s">
        <v>606</v>
      </c>
      <c r="F24" s="444" t="s">
        <v>0</v>
      </c>
      <c r="G24" s="444" t="s">
        <v>0</v>
      </c>
      <c r="H24" s="444" t="s">
        <v>0</v>
      </c>
      <c r="I24" s="446">
        <v>0</v>
      </c>
      <c r="J24" s="446">
        <v>11</v>
      </c>
      <c r="K24" s="279">
        <v>3</v>
      </c>
      <c r="L24" s="279">
        <v>5</v>
      </c>
      <c r="M24" s="447" t="s">
        <v>307</v>
      </c>
      <c r="N24" s="445"/>
      <c r="O24" s="445"/>
      <c r="P24" s="445"/>
      <c r="Q24" s="445"/>
      <c r="R24" s="445">
        <v>8</v>
      </c>
      <c r="S24" s="445">
        <v>4</v>
      </c>
      <c r="T24" s="445"/>
      <c r="U24" s="445">
        <v>15</v>
      </c>
      <c r="V24" s="448"/>
      <c r="W24" s="438">
        <v>27</v>
      </c>
      <c r="X24" s="438">
        <v>5</v>
      </c>
      <c r="Y24" s="438">
        <v>0</v>
      </c>
      <c r="Z24" s="438"/>
      <c r="AA24" s="438" t="s">
        <v>58</v>
      </c>
      <c r="AB24" s="272"/>
      <c r="AC24" s="442">
        <v>2</v>
      </c>
      <c r="AD24" s="442">
        <v>2</v>
      </c>
      <c r="AE24" s="442">
        <v>4</v>
      </c>
      <c r="AF24" s="442">
        <v>2</v>
      </c>
      <c r="AG24" s="442">
        <v>2</v>
      </c>
      <c r="AH24" s="272"/>
      <c r="AI24" s="443">
        <v>27.171717171717169</v>
      </c>
      <c r="AJ24" s="443">
        <v>0.17171717171716949</v>
      </c>
    </row>
    <row r="25" spans="1:36">
      <c r="A25" s="436" t="s">
        <v>402</v>
      </c>
      <c r="B25" s="437">
        <v>13</v>
      </c>
      <c r="C25" s="437">
        <v>0</v>
      </c>
      <c r="D25" s="438">
        <v>13</v>
      </c>
      <c r="E25" s="436" t="s">
        <v>178</v>
      </c>
      <c r="F25" s="436" t="s">
        <v>174</v>
      </c>
      <c r="G25" s="436" t="s">
        <v>0</v>
      </c>
      <c r="H25" s="436" t="s">
        <v>0</v>
      </c>
      <c r="I25" s="439">
        <v>0</v>
      </c>
      <c r="J25" s="439">
        <v>11</v>
      </c>
      <c r="K25" s="449">
        <v>2</v>
      </c>
      <c r="L25" s="449">
        <v>5</v>
      </c>
      <c r="M25" s="440" t="s">
        <v>402</v>
      </c>
      <c r="N25" s="438">
        <v>4</v>
      </c>
      <c r="O25" s="438"/>
      <c r="P25" s="438"/>
      <c r="Q25" s="438">
        <v>9</v>
      </c>
      <c r="R25" s="438"/>
      <c r="S25" s="438"/>
      <c r="T25" s="438"/>
      <c r="U25" s="438"/>
      <c r="V25" s="441"/>
      <c r="W25" s="438">
        <v>13</v>
      </c>
      <c r="X25" s="438">
        <v>5</v>
      </c>
      <c r="Y25" s="438">
        <v>0</v>
      </c>
      <c r="Z25" s="438"/>
      <c r="AA25" s="438" t="s">
        <v>95</v>
      </c>
      <c r="AB25" s="272"/>
      <c r="AC25" s="442">
        <v>2</v>
      </c>
      <c r="AD25" s="442">
        <v>2</v>
      </c>
      <c r="AE25" s="442">
        <v>1</v>
      </c>
      <c r="AF25" s="442">
        <v>2</v>
      </c>
      <c r="AG25" s="442">
        <v>1</v>
      </c>
      <c r="AH25" s="272"/>
      <c r="AI25" s="437">
        <v>10.1010101010101</v>
      </c>
      <c r="AJ25" s="443">
        <v>-2.8989898989898997</v>
      </c>
    </row>
    <row r="26" spans="1:36">
      <c r="A26" s="444" t="s">
        <v>69</v>
      </c>
      <c r="B26" s="443">
        <v>19.5</v>
      </c>
      <c r="C26" s="443">
        <v>0.5</v>
      </c>
      <c r="D26" s="445">
        <v>20</v>
      </c>
      <c r="E26" s="444" t="s">
        <v>172</v>
      </c>
      <c r="F26" s="444" t="s">
        <v>396</v>
      </c>
      <c r="G26" s="444" t="s">
        <v>0</v>
      </c>
      <c r="H26" s="444" t="s">
        <v>0</v>
      </c>
      <c r="I26" s="446">
        <v>2</v>
      </c>
      <c r="J26" s="446">
        <v>7</v>
      </c>
      <c r="K26" s="279">
        <v>1</v>
      </c>
      <c r="L26" s="279" t="s">
        <v>1946</v>
      </c>
      <c r="M26" s="447" t="s">
        <v>69</v>
      </c>
      <c r="N26" s="445"/>
      <c r="O26" s="445"/>
      <c r="P26" s="445">
        <v>20</v>
      </c>
      <c r="Q26" s="445"/>
      <c r="R26" s="445"/>
      <c r="S26" s="445"/>
      <c r="T26" s="445"/>
      <c r="U26" s="445"/>
      <c r="V26" s="448"/>
      <c r="W26" s="438">
        <v>20</v>
      </c>
      <c r="X26" s="438">
        <v>6</v>
      </c>
      <c r="Y26" s="438">
        <v>6</v>
      </c>
      <c r="Z26" s="438"/>
      <c r="AA26" s="438" t="s">
        <v>64</v>
      </c>
      <c r="AB26" s="272"/>
      <c r="AC26" s="442">
        <v>0</v>
      </c>
      <c r="AD26" s="442">
        <v>0</v>
      </c>
      <c r="AE26" s="442">
        <v>0</v>
      </c>
      <c r="AF26" s="442">
        <v>0</v>
      </c>
      <c r="AG26" s="442">
        <v>0</v>
      </c>
      <c r="AH26" s="272"/>
      <c r="AI26" s="443">
        <v>21.085858585858585</v>
      </c>
      <c r="AJ26" s="443">
        <v>1.0858585858585847</v>
      </c>
    </row>
    <row r="27" spans="1:36">
      <c r="A27" s="436" t="s">
        <v>53</v>
      </c>
      <c r="B27" s="437">
        <v>22.5</v>
      </c>
      <c r="C27" s="437">
        <v>1.5</v>
      </c>
      <c r="D27" s="438">
        <v>24</v>
      </c>
      <c r="E27" s="436" t="s">
        <v>186</v>
      </c>
      <c r="F27" s="436" t="s">
        <v>407</v>
      </c>
      <c r="G27" s="436" t="s">
        <v>0</v>
      </c>
      <c r="H27" s="436" t="s">
        <v>0</v>
      </c>
      <c r="I27" s="439">
        <v>3</v>
      </c>
      <c r="J27" s="439">
        <v>11</v>
      </c>
      <c r="K27" s="449">
        <v>4</v>
      </c>
      <c r="L27" s="449">
        <v>5</v>
      </c>
      <c r="M27" s="440" t="s">
        <v>53</v>
      </c>
      <c r="N27" s="438">
        <v>2</v>
      </c>
      <c r="O27" s="438"/>
      <c r="P27" s="438"/>
      <c r="Q27" s="438">
        <v>11</v>
      </c>
      <c r="R27" s="438">
        <v>4</v>
      </c>
      <c r="S27" s="438">
        <v>7</v>
      </c>
      <c r="T27" s="438"/>
      <c r="U27" s="438"/>
      <c r="V27" s="441"/>
      <c r="W27" s="438">
        <v>24</v>
      </c>
      <c r="X27" s="438">
        <v>5</v>
      </c>
      <c r="Y27" s="438">
        <v>0</v>
      </c>
      <c r="Z27" s="438"/>
      <c r="AA27" s="438" t="s">
        <v>95</v>
      </c>
      <c r="AB27" s="272"/>
      <c r="AC27" s="442">
        <v>4</v>
      </c>
      <c r="AD27" s="442">
        <v>4.5</v>
      </c>
      <c r="AE27" s="442">
        <v>6.5</v>
      </c>
      <c r="AF27" s="442">
        <v>6</v>
      </c>
      <c r="AG27" s="442">
        <v>6</v>
      </c>
      <c r="AH27" s="272"/>
      <c r="AI27" s="437">
        <v>24.040404040404038</v>
      </c>
      <c r="AJ27" s="443">
        <v>4.0404040404038E-2</v>
      </c>
    </row>
    <row r="28" spans="1:36">
      <c r="A28" s="444" t="s">
        <v>1559</v>
      </c>
      <c r="B28" s="443">
        <v>9</v>
      </c>
      <c r="C28" s="443">
        <v>1</v>
      </c>
      <c r="D28" s="445">
        <v>10</v>
      </c>
      <c r="E28" s="444" t="s">
        <v>182</v>
      </c>
      <c r="F28" s="444" t="s">
        <v>1566</v>
      </c>
      <c r="G28" s="444" t="s">
        <v>0</v>
      </c>
      <c r="H28" s="444" t="s">
        <v>0</v>
      </c>
      <c r="I28" s="446">
        <v>0</v>
      </c>
      <c r="J28" s="446">
        <v>7</v>
      </c>
      <c r="K28" s="279">
        <v>4</v>
      </c>
      <c r="L28" s="279">
        <v>3</v>
      </c>
      <c r="M28" s="447" t="s">
        <v>1559</v>
      </c>
      <c r="N28" s="445"/>
      <c r="O28" s="445">
        <v>2</v>
      </c>
      <c r="P28" s="445"/>
      <c r="Q28" s="445">
        <v>0</v>
      </c>
      <c r="R28" s="445">
        <v>2</v>
      </c>
      <c r="S28" s="445"/>
      <c r="T28" s="445"/>
      <c r="U28" s="445"/>
      <c r="V28" s="448">
        <v>6</v>
      </c>
      <c r="W28" s="438">
        <v>10</v>
      </c>
      <c r="X28" s="438">
        <v>3</v>
      </c>
      <c r="Y28" s="438">
        <v>0</v>
      </c>
      <c r="Z28" s="438"/>
      <c r="AA28" s="438" t="s">
        <v>299</v>
      </c>
      <c r="AB28" s="272"/>
      <c r="AC28" s="442">
        <v>0</v>
      </c>
      <c r="AD28" s="442">
        <v>0</v>
      </c>
      <c r="AE28" s="442">
        <v>2</v>
      </c>
      <c r="AF28" s="442">
        <v>2</v>
      </c>
      <c r="AG28" s="442">
        <v>2</v>
      </c>
      <c r="AH28" s="272"/>
      <c r="AI28" s="443" t="e">
        <v>#N/A</v>
      </c>
      <c r="AJ28" s="443" t="e">
        <v>#N/A</v>
      </c>
    </row>
    <row r="29" spans="1:36">
      <c r="A29" s="436" t="s">
        <v>32</v>
      </c>
      <c r="B29" s="437">
        <v>18.5</v>
      </c>
      <c r="C29" s="437">
        <v>-0.5</v>
      </c>
      <c r="D29" s="438">
        <v>18</v>
      </c>
      <c r="E29" s="436" t="s">
        <v>176</v>
      </c>
      <c r="F29" s="436" t="s">
        <v>410</v>
      </c>
      <c r="G29" s="436" t="s">
        <v>627</v>
      </c>
      <c r="H29" s="436" t="s">
        <v>0</v>
      </c>
      <c r="I29" s="439">
        <v>3</v>
      </c>
      <c r="J29" s="439">
        <v>6</v>
      </c>
      <c r="K29" s="449">
        <v>2</v>
      </c>
      <c r="L29" s="449">
        <v>3</v>
      </c>
      <c r="M29" s="440" t="s">
        <v>32</v>
      </c>
      <c r="N29" s="438">
        <v>4</v>
      </c>
      <c r="O29" s="438"/>
      <c r="P29" s="438"/>
      <c r="Q29" s="438"/>
      <c r="R29" s="438"/>
      <c r="S29" s="438"/>
      <c r="T29" s="438">
        <v>14</v>
      </c>
      <c r="U29" s="438"/>
      <c r="V29" s="441"/>
      <c r="W29" s="438">
        <v>18</v>
      </c>
      <c r="X29" s="438">
        <v>3</v>
      </c>
      <c r="Y29" s="438">
        <v>0</v>
      </c>
      <c r="Z29" s="438"/>
      <c r="AA29" s="438" t="s">
        <v>28</v>
      </c>
      <c r="AB29" s="272"/>
      <c r="AC29" s="442">
        <v>6</v>
      </c>
      <c r="AD29" s="442">
        <v>2</v>
      </c>
      <c r="AE29" s="442">
        <v>4</v>
      </c>
      <c r="AF29" s="442">
        <v>2</v>
      </c>
      <c r="AG29" s="442">
        <v>0</v>
      </c>
      <c r="AH29" s="272"/>
      <c r="AI29" s="437">
        <v>16.969696969696969</v>
      </c>
      <c r="AJ29" s="443">
        <v>-1.0303030303030312</v>
      </c>
    </row>
    <row r="30" spans="1:36">
      <c r="A30" s="444" t="s">
        <v>323</v>
      </c>
      <c r="B30" s="443">
        <v>21.5</v>
      </c>
      <c r="C30" s="443">
        <v>0.5</v>
      </c>
      <c r="D30" s="445">
        <v>22</v>
      </c>
      <c r="E30" s="444" t="s">
        <v>184</v>
      </c>
      <c r="F30" s="444" t="s">
        <v>172</v>
      </c>
      <c r="G30" s="444" t="s">
        <v>0</v>
      </c>
      <c r="H30" s="444" t="s">
        <v>0</v>
      </c>
      <c r="I30" s="446">
        <v>2</v>
      </c>
      <c r="J30" s="446">
        <v>7</v>
      </c>
      <c r="K30" s="279">
        <v>4</v>
      </c>
      <c r="L30" s="279" t="s">
        <v>1947</v>
      </c>
      <c r="M30" s="447" t="s">
        <v>323</v>
      </c>
      <c r="N30" s="445">
        <v>4</v>
      </c>
      <c r="O30" s="445"/>
      <c r="P30" s="445">
        <v>7</v>
      </c>
      <c r="Q30" s="445"/>
      <c r="R30" s="445"/>
      <c r="S30" s="445">
        <v>6</v>
      </c>
      <c r="T30" s="445"/>
      <c r="U30" s="445">
        <v>5</v>
      </c>
      <c r="V30" s="448"/>
      <c r="W30" s="438">
        <v>22</v>
      </c>
      <c r="X30" s="438">
        <v>6</v>
      </c>
      <c r="Y30" s="438">
        <v>3</v>
      </c>
      <c r="Z30" s="438"/>
      <c r="AA30" s="438" t="s">
        <v>64</v>
      </c>
      <c r="AB30" s="272"/>
      <c r="AC30" s="442">
        <v>5</v>
      </c>
      <c r="AD30" s="442">
        <v>6</v>
      </c>
      <c r="AE30" s="442">
        <v>1</v>
      </c>
      <c r="AF30" s="442">
        <v>0</v>
      </c>
      <c r="AG30" s="442">
        <v>0</v>
      </c>
      <c r="AH30" s="272"/>
      <c r="AI30" s="443">
        <v>22.777777777777779</v>
      </c>
      <c r="AJ30" s="443">
        <v>0.77777777777777857</v>
      </c>
    </row>
    <row r="31" spans="1:36">
      <c r="A31" s="436" t="s">
        <v>72</v>
      </c>
      <c r="B31" s="437">
        <v>20</v>
      </c>
      <c r="C31" s="437">
        <v>-1</v>
      </c>
      <c r="D31" s="438">
        <v>19</v>
      </c>
      <c r="E31" s="436" t="s">
        <v>614</v>
      </c>
      <c r="F31" s="436" t="s">
        <v>0</v>
      </c>
      <c r="G31" s="436" t="s">
        <v>0</v>
      </c>
      <c r="H31" s="436" t="s">
        <v>0</v>
      </c>
      <c r="I31" s="439">
        <v>0</v>
      </c>
      <c r="J31" s="439">
        <v>2</v>
      </c>
      <c r="K31" s="449">
        <v>1</v>
      </c>
      <c r="L31" s="449" t="s">
        <v>1547</v>
      </c>
      <c r="M31" s="440" t="s">
        <v>72</v>
      </c>
      <c r="N31" s="438"/>
      <c r="O31" s="438"/>
      <c r="P31" s="438">
        <v>19</v>
      </c>
      <c r="Q31" s="438"/>
      <c r="R31" s="438"/>
      <c r="S31" s="438"/>
      <c r="T31" s="438"/>
      <c r="U31" s="438"/>
      <c r="V31" s="441"/>
      <c r="W31" s="438">
        <v>19</v>
      </c>
      <c r="X31" s="438">
        <v>2</v>
      </c>
      <c r="Y31" s="438">
        <v>2</v>
      </c>
      <c r="Z31" s="438"/>
      <c r="AA31" s="438" t="s">
        <v>64</v>
      </c>
      <c r="AB31" s="272"/>
      <c r="AC31" s="442">
        <v>0</v>
      </c>
      <c r="AD31" s="442">
        <v>0</v>
      </c>
      <c r="AE31" s="442">
        <v>0</v>
      </c>
      <c r="AF31" s="442">
        <v>0</v>
      </c>
      <c r="AG31" s="442">
        <v>0</v>
      </c>
      <c r="AH31" s="272"/>
      <c r="AI31" s="437">
        <v>19.974747474747474</v>
      </c>
      <c r="AJ31" s="443">
        <v>0.97474747474747403</v>
      </c>
    </row>
    <row r="32" spans="1:36">
      <c r="A32" s="444" t="s">
        <v>248</v>
      </c>
      <c r="B32" s="443">
        <v>22.5</v>
      </c>
      <c r="C32" s="443">
        <v>-0.5</v>
      </c>
      <c r="D32" s="445">
        <v>22</v>
      </c>
      <c r="E32" s="444" t="s">
        <v>174</v>
      </c>
      <c r="F32" s="444" t="s">
        <v>0</v>
      </c>
      <c r="G32" s="444" t="s">
        <v>0</v>
      </c>
      <c r="H32" s="444" t="s">
        <v>0</v>
      </c>
      <c r="I32" s="446">
        <v>0</v>
      </c>
      <c r="J32" s="446">
        <v>12</v>
      </c>
      <c r="K32" s="279">
        <v>3</v>
      </c>
      <c r="L32" s="279">
        <v>6</v>
      </c>
      <c r="M32" s="447" t="s">
        <v>248</v>
      </c>
      <c r="N32" s="445">
        <v>2</v>
      </c>
      <c r="O32" s="445"/>
      <c r="P32" s="445"/>
      <c r="Q32" s="445"/>
      <c r="R32" s="445"/>
      <c r="S32" s="445"/>
      <c r="T32" s="445"/>
      <c r="U32" s="445">
        <v>4</v>
      </c>
      <c r="V32" s="448">
        <v>16</v>
      </c>
      <c r="W32" s="438">
        <v>22</v>
      </c>
      <c r="X32" s="438">
        <v>6</v>
      </c>
      <c r="Y32" s="438">
        <v>0</v>
      </c>
      <c r="Z32" s="438"/>
      <c r="AA32" s="438" t="s">
        <v>228</v>
      </c>
      <c r="AB32" s="272"/>
      <c r="AC32" s="442">
        <v>0</v>
      </c>
      <c r="AD32" s="442">
        <v>0</v>
      </c>
      <c r="AE32" s="442">
        <v>0</v>
      </c>
      <c r="AF32" s="442">
        <v>0</v>
      </c>
      <c r="AG32" s="442">
        <v>0</v>
      </c>
      <c r="AH32" s="272"/>
      <c r="AI32" s="443">
        <v>23.08080808080808</v>
      </c>
      <c r="AJ32" s="443">
        <v>1.0808080808080796</v>
      </c>
    </row>
    <row r="33" spans="1:36">
      <c r="A33" s="436" t="s">
        <v>12</v>
      </c>
      <c r="B33" s="437">
        <v>8.5</v>
      </c>
      <c r="C33" s="437">
        <v>0.5</v>
      </c>
      <c r="D33" s="438">
        <v>9</v>
      </c>
      <c r="E33" s="436" t="s">
        <v>173</v>
      </c>
      <c r="F33" s="436" t="s">
        <v>174</v>
      </c>
      <c r="G33" s="436" t="s">
        <v>0</v>
      </c>
      <c r="H33" s="436" t="s">
        <v>0</v>
      </c>
      <c r="I33" s="439">
        <v>1</v>
      </c>
      <c r="J33" s="439">
        <v>2</v>
      </c>
      <c r="K33" s="449">
        <v>1</v>
      </c>
      <c r="L33" s="449">
        <v>1</v>
      </c>
      <c r="M33" s="440" t="s">
        <v>12</v>
      </c>
      <c r="N33" s="438"/>
      <c r="O33" s="438"/>
      <c r="P33" s="438"/>
      <c r="Q33" s="438"/>
      <c r="R33" s="438"/>
      <c r="S33" s="438"/>
      <c r="T33" s="438">
        <v>9</v>
      </c>
      <c r="U33" s="438"/>
      <c r="V33" s="441"/>
      <c r="W33" s="438">
        <v>9</v>
      </c>
      <c r="X33" s="438">
        <v>1</v>
      </c>
      <c r="Y33" s="438">
        <v>0</v>
      </c>
      <c r="Z33" s="438"/>
      <c r="AA33" s="438" t="s">
        <v>28</v>
      </c>
      <c r="AB33" s="272"/>
      <c r="AC33" s="442">
        <v>0</v>
      </c>
      <c r="AD33" s="442">
        <v>9</v>
      </c>
      <c r="AE33" s="442">
        <v>0</v>
      </c>
      <c r="AF33" s="442">
        <v>0</v>
      </c>
      <c r="AG33" s="442">
        <v>9</v>
      </c>
      <c r="AH33" s="272"/>
      <c r="AI33" s="437">
        <v>12.979797979797979</v>
      </c>
      <c r="AJ33" s="443">
        <v>3.9797979797979792</v>
      </c>
    </row>
    <row r="34" spans="1:36">
      <c r="A34" s="444" t="s">
        <v>236</v>
      </c>
      <c r="B34" s="443">
        <v>18</v>
      </c>
      <c r="C34" s="443">
        <v>0</v>
      </c>
      <c r="D34" s="445">
        <v>18</v>
      </c>
      <c r="E34" s="444" t="s">
        <v>422</v>
      </c>
      <c r="F34" s="444" t="s">
        <v>172</v>
      </c>
      <c r="G34" s="444" t="s">
        <v>0</v>
      </c>
      <c r="H34" s="444" t="s">
        <v>0</v>
      </c>
      <c r="I34" s="446">
        <v>1</v>
      </c>
      <c r="J34" s="446">
        <v>5</v>
      </c>
      <c r="K34" s="279">
        <v>2</v>
      </c>
      <c r="L34" s="279">
        <v>2</v>
      </c>
      <c r="M34" s="447" t="s">
        <v>236</v>
      </c>
      <c r="N34" s="445">
        <v>13</v>
      </c>
      <c r="O34" s="445"/>
      <c r="P34" s="445"/>
      <c r="Q34" s="445"/>
      <c r="R34" s="445"/>
      <c r="S34" s="445"/>
      <c r="T34" s="445"/>
      <c r="U34" s="445"/>
      <c r="V34" s="448">
        <v>5</v>
      </c>
      <c r="W34" s="438">
        <v>18</v>
      </c>
      <c r="X34" s="438">
        <v>2</v>
      </c>
      <c r="Y34" s="438">
        <v>0</v>
      </c>
      <c r="Z34" s="438"/>
      <c r="AA34" s="438" t="s">
        <v>36</v>
      </c>
      <c r="AB34" s="272"/>
      <c r="AC34" s="442">
        <v>4</v>
      </c>
      <c r="AD34" s="442">
        <v>4</v>
      </c>
      <c r="AE34" s="442">
        <v>0</v>
      </c>
      <c r="AF34" s="442">
        <v>0</v>
      </c>
      <c r="AG34" s="442">
        <v>0</v>
      </c>
      <c r="AH34" s="272"/>
      <c r="AI34" s="443">
        <v>17.828282828282827</v>
      </c>
      <c r="AJ34" s="443">
        <v>-0.17171717171717304</v>
      </c>
    </row>
    <row r="35" spans="1:36">
      <c r="A35" s="436" t="s">
        <v>318</v>
      </c>
      <c r="B35" s="437">
        <v>25.5</v>
      </c>
      <c r="C35" s="437">
        <v>-0.5</v>
      </c>
      <c r="D35" s="438">
        <v>25</v>
      </c>
      <c r="E35" s="436" t="s">
        <v>186</v>
      </c>
      <c r="F35" s="436" t="s">
        <v>407</v>
      </c>
      <c r="G35" s="436" t="s">
        <v>0</v>
      </c>
      <c r="H35" s="436" t="s">
        <v>0</v>
      </c>
      <c r="I35" s="439">
        <v>3</v>
      </c>
      <c r="J35" s="439">
        <v>9</v>
      </c>
      <c r="K35" s="449">
        <v>3</v>
      </c>
      <c r="L35" s="449">
        <v>5</v>
      </c>
      <c r="M35" s="440" t="s">
        <v>318</v>
      </c>
      <c r="N35" s="438"/>
      <c r="O35" s="438"/>
      <c r="P35" s="438"/>
      <c r="Q35" s="438"/>
      <c r="R35" s="438">
        <v>6</v>
      </c>
      <c r="S35" s="438">
        <v>11</v>
      </c>
      <c r="T35" s="438"/>
      <c r="U35" s="438">
        <v>8</v>
      </c>
      <c r="V35" s="441"/>
      <c r="W35" s="438">
        <v>25</v>
      </c>
      <c r="X35" s="438">
        <v>5</v>
      </c>
      <c r="Y35" s="438">
        <v>0</v>
      </c>
      <c r="Z35" s="438"/>
      <c r="AA35" s="438" t="s">
        <v>58</v>
      </c>
      <c r="AB35" s="272"/>
      <c r="AC35" s="442">
        <v>6</v>
      </c>
      <c r="AD35" s="442">
        <v>4</v>
      </c>
      <c r="AE35" s="442">
        <v>8</v>
      </c>
      <c r="AF35" s="442">
        <v>5</v>
      </c>
      <c r="AG35" s="442">
        <v>7</v>
      </c>
      <c r="AH35" s="272"/>
      <c r="AI35" s="437">
        <v>25</v>
      </c>
      <c r="AJ35" s="443">
        <v>0</v>
      </c>
    </row>
    <row r="36" spans="1:36">
      <c r="A36" s="444" t="s">
        <v>45</v>
      </c>
      <c r="B36" s="443">
        <v>22.5</v>
      </c>
      <c r="C36" s="443">
        <v>-1.5</v>
      </c>
      <c r="D36" s="445">
        <v>21</v>
      </c>
      <c r="E36" s="444" t="s">
        <v>219</v>
      </c>
      <c r="F36" s="444" t="s">
        <v>396</v>
      </c>
      <c r="G36" s="444" t="s">
        <v>0</v>
      </c>
      <c r="H36" s="444" t="s">
        <v>0</v>
      </c>
      <c r="I36" s="446">
        <v>1</v>
      </c>
      <c r="J36" s="446">
        <v>10</v>
      </c>
      <c r="K36" s="279">
        <v>4</v>
      </c>
      <c r="L36" s="279">
        <v>4</v>
      </c>
      <c r="M36" s="447" t="s">
        <v>45</v>
      </c>
      <c r="N36" s="445">
        <v>5</v>
      </c>
      <c r="O36" s="445">
        <v>6</v>
      </c>
      <c r="P36" s="445"/>
      <c r="Q36" s="445"/>
      <c r="R36" s="445">
        <v>6</v>
      </c>
      <c r="S36" s="445"/>
      <c r="T36" s="445">
        <v>4</v>
      </c>
      <c r="U36" s="445"/>
      <c r="V36" s="448"/>
      <c r="W36" s="438">
        <v>21</v>
      </c>
      <c r="X36" s="438">
        <v>4</v>
      </c>
      <c r="Y36" s="438">
        <v>0</v>
      </c>
      <c r="Z36" s="438"/>
      <c r="AA36" s="438" t="s">
        <v>36</v>
      </c>
      <c r="AB36" s="272"/>
      <c r="AC36" s="442">
        <v>5</v>
      </c>
      <c r="AD36" s="442">
        <v>3</v>
      </c>
      <c r="AE36" s="442">
        <v>6</v>
      </c>
      <c r="AF36" s="442">
        <v>6</v>
      </c>
      <c r="AG36" s="442">
        <v>8</v>
      </c>
      <c r="AH36" s="272"/>
      <c r="AI36" s="443">
        <v>24.949494949494948</v>
      </c>
      <c r="AJ36" s="443">
        <v>3.9494949494949481</v>
      </c>
    </row>
    <row r="37" spans="1:36">
      <c r="A37" s="436" t="s">
        <v>139</v>
      </c>
      <c r="B37" s="437">
        <v>23.5</v>
      </c>
      <c r="C37" s="437">
        <v>1</v>
      </c>
      <c r="D37" s="438">
        <v>24.5</v>
      </c>
      <c r="E37" s="436" t="s">
        <v>182</v>
      </c>
      <c r="F37" s="436" t="s">
        <v>175</v>
      </c>
      <c r="G37" s="436" t="s">
        <v>0</v>
      </c>
      <c r="H37" s="436" t="s">
        <v>0</v>
      </c>
      <c r="I37" s="439">
        <v>1</v>
      </c>
      <c r="J37" s="439">
        <v>6</v>
      </c>
      <c r="K37" s="449">
        <v>2</v>
      </c>
      <c r="L37" s="449">
        <v>3</v>
      </c>
      <c r="M37" s="440" t="s">
        <v>139</v>
      </c>
      <c r="N37" s="438"/>
      <c r="O37" s="438"/>
      <c r="P37" s="438"/>
      <c r="Q37" s="438"/>
      <c r="R37" s="438"/>
      <c r="S37" s="438"/>
      <c r="T37" s="438">
        <v>6</v>
      </c>
      <c r="U37" s="438"/>
      <c r="V37" s="441">
        <v>18.5</v>
      </c>
      <c r="W37" s="438">
        <v>24.5</v>
      </c>
      <c r="X37" s="438">
        <v>3</v>
      </c>
      <c r="Y37" s="438">
        <v>0</v>
      </c>
      <c r="Z37" s="438"/>
      <c r="AA37" s="438" t="s">
        <v>228</v>
      </c>
      <c r="AB37" s="272"/>
      <c r="AC37" s="442">
        <v>0</v>
      </c>
      <c r="AD37" s="442">
        <v>0</v>
      </c>
      <c r="AE37" s="442">
        <v>0</v>
      </c>
      <c r="AF37" s="442">
        <v>2</v>
      </c>
      <c r="AG37" s="442">
        <v>2</v>
      </c>
      <c r="AH37" s="272"/>
      <c r="AI37" s="437">
        <v>22.878787878787879</v>
      </c>
      <c r="AJ37" s="443">
        <v>-1.6212121212121211</v>
      </c>
    </row>
    <row r="38" spans="1:36">
      <c r="A38" s="444" t="s">
        <v>357</v>
      </c>
      <c r="B38" s="443">
        <v>0.5</v>
      </c>
      <c r="C38" s="443">
        <v>-0.5</v>
      </c>
      <c r="D38" s="445">
        <v>0</v>
      </c>
      <c r="E38" s="444" t="s">
        <v>185</v>
      </c>
      <c r="F38" s="444" t="s">
        <v>432</v>
      </c>
      <c r="G38" s="444" t="s">
        <v>0</v>
      </c>
      <c r="H38" s="444" t="s">
        <v>0</v>
      </c>
      <c r="I38" s="446">
        <v>0</v>
      </c>
      <c r="J38" s="446">
        <v>0</v>
      </c>
      <c r="K38" s="279">
        <v>1</v>
      </c>
      <c r="L38" s="279">
        <v>0</v>
      </c>
      <c r="M38" s="447" t="s">
        <v>357</v>
      </c>
      <c r="N38" s="445"/>
      <c r="O38" s="445"/>
      <c r="P38" s="445"/>
      <c r="Q38" s="445">
        <v>0</v>
      </c>
      <c r="R38" s="445"/>
      <c r="S38" s="445"/>
      <c r="T38" s="445"/>
      <c r="U38" s="445"/>
      <c r="V38" s="448"/>
      <c r="W38" s="438">
        <v>0</v>
      </c>
      <c r="X38" s="438">
        <v>0</v>
      </c>
      <c r="Y38" s="438">
        <v>0</v>
      </c>
      <c r="Z38" s="438"/>
      <c r="AA38" s="438" t="s">
        <v>0</v>
      </c>
      <c r="AB38" s="272"/>
      <c r="AC38" s="442">
        <v>0</v>
      </c>
      <c r="AD38" s="442">
        <v>0</v>
      </c>
      <c r="AE38" s="442">
        <v>0</v>
      </c>
      <c r="AF38" s="442">
        <v>0</v>
      </c>
      <c r="AG38" s="442">
        <v>0</v>
      </c>
      <c r="AH38" s="272"/>
      <c r="AI38" s="443">
        <v>7.9797979797979792</v>
      </c>
      <c r="AJ38" s="443">
        <v>7.9797979797979792</v>
      </c>
    </row>
    <row r="39" spans="1:36">
      <c r="A39" s="436" t="s">
        <v>50</v>
      </c>
      <c r="B39" s="437">
        <v>23</v>
      </c>
      <c r="C39" s="437">
        <v>0</v>
      </c>
      <c r="D39" s="438">
        <v>23</v>
      </c>
      <c r="E39" s="436" t="s">
        <v>175</v>
      </c>
      <c r="F39" s="436" t="s">
        <v>396</v>
      </c>
      <c r="G39" s="436" t="s">
        <v>0</v>
      </c>
      <c r="H39" s="436" t="s">
        <v>0</v>
      </c>
      <c r="I39" s="439">
        <v>1</v>
      </c>
      <c r="J39" s="439">
        <v>8</v>
      </c>
      <c r="K39" s="449">
        <v>3</v>
      </c>
      <c r="L39" s="449">
        <v>6</v>
      </c>
      <c r="M39" s="440" t="s">
        <v>50</v>
      </c>
      <c r="N39" s="438">
        <v>7</v>
      </c>
      <c r="O39" s="438"/>
      <c r="P39" s="438"/>
      <c r="Q39" s="438">
        <v>2</v>
      </c>
      <c r="R39" s="438">
        <v>14</v>
      </c>
      <c r="S39" s="438"/>
      <c r="T39" s="438"/>
      <c r="U39" s="438"/>
      <c r="V39" s="441"/>
      <c r="W39" s="438">
        <v>23</v>
      </c>
      <c r="X39" s="438">
        <v>6</v>
      </c>
      <c r="Y39" s="438">
        <v>0</v>
      </c>
      <c r="Z39" s="438"/>
      <c r="AA39" s="438" t="s">
        <v>1267</v>
      </c>
      <c r="AB39" s="272"/>
      <c r="AC39" s="442">
        <v>2</v>
      </c>
      <c r="AD39" s="442">
        <v>2</v>
      </c>
      <c r="AE39" s="442">
        <v>4</v>
      </c>
      <c r="AF39" s="442">
        <v>2</v>
      </c>
      <c r="AG39" s="442">
        <v>2</v>
      </c>
      <c r="AH39" s="272"/>
      <c r="AI39" s="437">
        <v>24.09090909090909</v>
      </c>
      <c r="AJ39" s="443">
        <v>1.0909090909090899</v>
      </c>
    </row>
    <row r="40" spans="1:36">
      <c r="A40" s="444" t="s">
        <v>1167</v>
      </c>
      <c r="B40" s="443">
        <v>20</v>
      </c>
      <c r="C40" s="443">
        <v>1</v>
      </c>
      <c r="D40" s="445">
        <v>21</v>
      </c>
      <c r="E40" s="444" t="s">
        <v>469</v>
      </c>
      <c r="F40" s="444" t="s">
        <v>372</v>
      </c>
      <c r="G40" s="444" t="s">
        <v>0</v>
      </c>
      <c r="H40" s="444" t="s">
        <v>0</v>
      </c>
      <c r="I40" s="446">
        <v>1</v>
      </c>
      <c r="J40" s="446">
        <v>12</v>
      </c>
      <c r="K40" s="279">
        <v>3</v>
      </c>
      <c r="L40" s="279">
        <v>4</v>
      </c>
      <c r="M40" s="447" t="s">
        <v>1167</v>
      </c>
      <c r="N40" s="445"/>
      <c r="O40" s="445">
        <v>9</v>
      </c>
      <c r="P40" s="445"/>
      <c r="Q40" s="445"/>
      <c r="R40" s="445"/>
      <c r="S40" s="445"/>
      <c r="T40" s="445">
        <v>4</v>
      </c>
      <c r="U40" s="445"/>
      <c r="V40" s="448">
        <v>8</v>
      </c>
      <c r="W40" s="438">
        <v>21</v>
      </c>
      <c r="X40" s="438">
        <v>4</v>
      </c>
      <c r="Y40" s="438">
        <v>0</v>
      </c>
      <c r="Z40" s="438"/>
      <c r="AA40" s="438" t="s">
        <v>28</v>
      </c>
      <c r="AB40" s="272"/>
      <c r="AC40" s="442">
        <v>0</v>
      </c>
      <c r="AD40" s="442">
        <v>0</v>
      </c>
      <c r="AE40" s="442">
        <v>1</v>
      </c>
      <c r="AF40" s="442">
        <v>1</v>
      </c>
      <c r="AG40" s="442">
        <v>1</v>
      </c>
      <c r="AH40" s="272"/>
      <c r="AI40" s="443">
        <v>13.939393939393939</v>
      </c>
      <c r="AJ40" s="443">
        <v>-7.0606060606060606</v>
      </c>
    </row>
    <row r="41" spans="1:36">
      <c r="A41" s="436" t="s">
        <v>272</v>
      </c>
      <c r="B41" s="437">
        <v>16</v>
      </c>
      <c r="C41" s="437">
        <v>1</v>
      </c>
      <c r="D41" s="438">
        <v>17</v>
      </c>
      <c r="E41" s="436" t="s">
        <v>189</v>
      </c>
      <c r="F41" s="436" t="s">
        <v>341</v>
      </c>
      <c r="G41" s="436" t="s">
        <v>0</v>
      </c>
      <c r="H41" s="436" t="s">
        <v>0</v>
      </c>
      <c r="I41" s="439">
        <v>0</v>
      </c>
      <c r="J41" s="439">
        <v>10</v>
      </c>
      <c r="K41" s="449">
        <v>3</v>
      </c>
      <c r="L41" s="449">
        <v>4</v>
      </c>
      <c r="M41" s="440" t="s">
        <v>272</v>
      </c>
      <c r="N41" s="438"/>
      <c r="O41" s="438">
        <v>13</v>
      </c>
      <c r="P41" s="438"/>
      <c r="Q41" s="438">
        <v>2</v>
      </c>
      <c r="R41" s="438"/>
      <c r="S41" s="438"/>
      <c r="T41" s="438"/>
      <c r="U41" s="438">
        <v>2</v>
      </c>
      <c r="V41" s="441"/>
      <c r="W41" s="438">
        <v>17</v>
      </c>
      <c r="X41" s="438">
        <v>4</v>
      </c>
      <c r="Y41" s="438">
        <v>0</v>
      </c>
      <c r="Z41" s="438"/>
      <c r="AA41" s="438" t="s">
        <v>272</v>
      </c>
      <c r="AB41" s="272"/>
      <c r="AC41" s="442">
        <v>1</v>
      </c>
      <c r="AD41" s="442">
        <v>0</v>
      </c>
      <c r="AE41" s="442">
        <v>1</v>
      </c>
      <c r="AF41" s="442">
        <v>1</v>
      </c>
      <c r="AG41" s="442">
        <v>0</v>
      </c>
      <c r="AH41" s="272"/>
      <c r="AI41" s="437">
        <v>15.959595959595958</v>
      </c>
      <c r="AJ41" s="443">
        <v>-1.0404040404040416</v>
      </c>
    </row>
    <row r="42" spans="1:36">
      <c r="A42" s="444" t="s">
        <v>64</v>
      </c>
      <c r="B42" s="443">
        <v>20</v>
      </c>
      <c r="C42" s="443">
        <v>-14</v>
      </c>
      <c r="D42" s="445">
        <v>6</v>
      </c>
      <c r="E42" s="444" t="s">
        <v>172</v>
      </c>
      <c r="F42" s="444" t="s">
        <v>396</v>
      </c>
      <c r="G42" s="444" t="s">
        <v>0</v>
      </c>
      <c r="H42" s="444" t="s">
        <v>0</v>
      </c>
      <c r="I42" s="446">
        <v>2</v>
      </c>
      <c r="J42" s="446">
        <v>4</v>
      </c>
      <c r="K42" s="279">
        <v>1</v>
      </c>
      <c r="L42" s="279" t="s">
        <v>1548</v>
      </c>
      <c r="M42" s="447" t="s">
        <v>64</v>
      </c>
      <c r="N42" s="445"/>
      <c r="O42" s="445"/>
      <c r="P42" s="445">
        <v>6</v>
      </c>
      <c r="Q42" s="445"/>
      <c r="R42" s="445"/>
      <c r="S42" s="445"/>
      <c r="T42" s="445"/>
      <c r="U42" s="445"/>
      <c r="V42" s="448"/>
      <c r="W42" s="438">
        <v>6</v>
      </c>
      <c r="X42" s="438">
        <v>3</v>
      </c>
      <c r="Y42" s="438">
        <v>3</v>
      </c>
      <c r="Z42" s="438"/>
      <c r="AA42" s="438" t="s">
        <v>64</v>
      </c>
      <c r="AB42" s="272"/>
      <c r="AC42" s="442">
        <v>0</v>
      </c>
      <c r="AD42" s="442">
        <v>0</v>
      </c>
      <c r="AE42" s="442">
        <v>0</v>
      </c>
      <c r="AF42" s="442">
        <v>0</v>
      </c>
      <c r="AG42" s="442">
        <v>0</v>
      </c>
      <c r="AH42" s="272"/>
      <c r="AI42" s="443">
        <v>12.045454545454545</v>
      </c>
      <c r="AJ42" s="443">
        <v>6.045454545454545</v>
      </c>
    </row>
    <row r="43" spans="1:36">
      <c r="A43" s="436" t="s">
        <v>43</v>
      </c>
      <c r="B43" s="437">
        <v>19</v>
      </c>
      <c r="C43" s="437">
        <v>1</v>
      </c>
      <c r="D43" s="438">
        <v>20</v>
      </c>
      <c r="E43" s="436" t="s">
        <v>172</v>
      </c>
      <c r="F43" s="436" t="s">
        <v>178</v>
      </c>
      <c r="G43" s="436" t="s">
        <v>180</v>
      </c>
      <c r="H43" s="436" t="s">
        <v>182</v>
      </c>
      <c r="I43" s="439">
        <v>0</v>
      </c>
      <c r="J43" s="439">
        <v>4</v>
      </c>
      <c r="K43" s="449">
        <v>3</v>
      </c>
      <c r="L43" s="449">
        <v>3</v>
      </c>
      <c r="M43" s="440" t="s">
        <v>43</v>
      </c>
      <c r="N43" s="438">
        <v>6</v>
      </c>
      <c r="O43" s="438">
        <v>4</v>
      </c>
      <c r="P43" s="438"/>
      <c r="Q43" s="438"/>
      <c r="R43" s="438"/>
      <c r="S43" s="438"/>
      <c r="T43" s="438"/>
      <c r="U43" s="438"/>
      <c r="V43" s="441">
        <v>10</v>
      </c>
      <c r="W43" s="438">
        <v>20</v>
      </c>
      <c r="X43" s="438">
        <v>3</v>
      </c>
      <c r="Y43" s="438">
        <v>0</v>
      </c>
      <c r="Z43" s="438"/>
      <c r="AA43" s="438" t="s">
        <v>228</v>
      </c>
      <c r="AB43" s="272"/>
      <c r="AC43" s="442">
        <v>0</v>
      </c>
      <c r="AD43" s="442">
        <v>0</v>
      </c>
      <c r="AE43" s="442">
        <v>0</v>
      </c>
      <c r="AF43" s="442">
        <v>0</v>
      </c>
      <c r="AG43" s="442">
        <v>0</v>
      </c>
      <c r="AH43" s="272"/>
      <c r="AI43" s="437">
        <v>18.131313131313131</v>
      </c>
      <c r="AJ43" s="443">
        <v>-1.8686868686868685</v>
      </c>
    </row>
    <row r="44" spans="1:36">
      <c r="A44" s="444" t="s">
        <v>1120</v>
      </c>
      <c r="B44" s="443">
        <v>17.5</v>
      </c>
      <c r="C44" s="443">
        <v>8</v>
      </c>
      <c r="D44" s="445">
        <v>25.5</v>
      </c>
      <c r="E44" s="444" t="s">
        <v>372</v>
      </c>
      <c r="F44" s="444" t="s">
        <v>172</v>
      </c>
      <c r="G44" s="444" t="s">
        <v>0</v>
      </c>
      <c r="H44" s="444" t="s">
        <v>0</v>
      </c>
      <c r="I44" s="446">
        <v>0</v>
      </c>
      <c r="J44" s="446">
        <v>9</v>
      </c>
      <c r="K44" s="279">
        <v>3</v>
      </c>
      <c r="L44" s="279">
        <v>6</v>
      </c>
      <c r="M44" s="447" t="s">
        <v>1120</v>
      </c>
      <c r="N44" s="445">
        <v>2</v>
      </c>
      <c r="O44" s="445"/>
      <c r="P44" s="445"/>
      <c r="Q44" s="445"/>
      <c r="R44" s="445"/>
      <c r="S44" s="445">
        <v>2</v>
      </c>
      <c r="T44" s="445"/>
      <c r="U44" s="445"/>
      <c r="V44" s="448">
        <v>21.5</v>
      </c>
      <c r="W44" s="438">
        <v>25.5</v>
      </c>
      <c r="X44" s="438">
        <v>6</v>
      </c>
      <c r="Y44" s="438">
        <v>0</v>
      </c>
      <c r="Z44" s="438"/>
      <c r="AA44" s="438" t="s">
        <v>228</v>
      </c>
      <c r="AB44" s="272"/>
      <c r="AC44" s="442">
        <v>0</v>
      </c>
      <c r="AD44" s="442">
        <v>0</v>
      </c>
      <c r="AE44" s="442">
        <v>3</v>
      </c>
      <c r="AF44" s="442">
        <v>3</v>
      </c>
      <c r="AG44" s="442">
        <v>1</v>
      </c>
      <c r="AH44" s="272"/>
      <c r="AI44" s="443">
        <v>17.979797979797979</v>
      </c>
      <c r="AJ44" s="443">
        <v>-7.5202020202020208</v>
      </c>
    </row>
    <row r="45" spans="1:36">
      <c r="A45" s="436" t="s">
        <v>1562</v>
      </c>
      <c r="B45" s="437">
        <v>9</v>
      </c>
      <c r="C45" s="437">
        <v>0</v>
      </c>
      <c r="D45" s="438">
        <v>9</v>
      </c>
      <c r="E45" s="436" t="s">
        <v>182</v>
      </c>
      <c r="F45" s="436" t="s">
        <v>219</v>
      </c>
      <c r="G45" s="436" t="s">
        <v>0</v>
      </c>
      <c r="H45" s="436" t="s">
        <v>0</v>
      </c>
      <c r="I45" s="439">
        <v>0</v>
      </c>
      <c r="J45" s="439">
        <v>7</v>
      </c>
      <c r="K45" s="449">
        <v>4</v>
      </c>
      <c r="L45" s="449">
        <v>3</v>
      </c>
      <c r="M45" s="440" t="s">
        <v>1562</v>
      </c>
      <c r="N45" s="438">
        <v>2</v>
      </c>
      <c r="O45" s="438"/>
      <c r="P45" s="438"/>
      <c r="Q45" s="438">
        <v>0</v>
      </c>
      <c r="R45" s="438"/>
      <c r="S45" s="438"/>
      <c r="T45" s="438">
        <v>2</v>
      </c>
      <c r="U45" s="438"/>
      <c r="V45" s="441">
        <v>5</v>
      </c>
      <c r="W45" s="438">
        <v>9</v>
      </c>
      <c r="X45" s="438">
        <v>3</v>
      </c>
      <c r="Y45" s="438">
        <v>0</v>
      </c>
      <c r="Z45" s="438"/>
      <c r="AA45" s="438" t="s">
        <v>299</v>
      </c>
      <c r="AB45" s="272"/>
      <c r="AC45" s="442">
        <v>0</v>
      </c>
      <c r="AD45" s="442">
        <v>0</v>
      </c>
      <c r="AE45" s="442">
        <v>0</v>
      </c>
      <c r="AF45" s="442">
        <v>0</v>
      </c>
      <c r="AG45" s="442">
        <v>0</v>
      </c>
      <c r="AH45" s="272"/>
      <c r="AI45" s="437" t="e">
        <v>#N/A</v>
      </c>
      <c r="AJ45" s="443" t="e">
        <v>#N/A</v>
      </c>
    </row>
    <row r="46" spans="1:36">
      <c r="A46" s="444" t="s">
        <v>1621</v>
      </c>
      <c r="B46" s="443">
        <v>6</v>
      </c>
      <c r="C46" s="443">
        <v>0</v>
      </c>
      <c r="D46" s="445">
        <v>6</v>
      </c>
      <c r="E46" s="444" t="s">
        <v>185</v>
      </c>
      <c r="F46" s="444" t="s">
        <v>0</v>
      </c>
      <c r="G46" s="444" t="s">
        <v>0</v>
      </c>
      <c r="H46" s="444" t="s">
        <v>0</v>
      </c>
      <c r="I46" s="446">
        <v>0</v>
      </c>
      <c r="J46" s="446">
        <v>7</v>
      </c>
      <c r="K46" s="279">
        <v>1</v>
      </c>
      <c r="L46" s="279">
        <v>2</v>
      </c>
      <c r="M46" s="447" t="s">
        <v>1621</v>
      </c>
      <c r="N46" s="445"/>
      <c r="O46" s="445"/>
      <c r="P46" s="445"/>
      <c r="Q46" s="445">
        <v>6</v>
      </c>
      <c r="R46" s="445"/>
      <c r="S46" s="445"/>
      <c r="T46" s="445"/>
      <c r="U46" s="445"/>
      <c r="V46" s="448"/>
      <c r="W46" s="438">
        <v>6</v>
      </c>
      <c r="X46" s="438">
        <v>2</v>
      </c>
      <c r="Y46" s="438">
        <v>0</v>
      </c>
      <c r="Z46" s="438"/>
      <c r="AA46" s="438" t="s">
        <v>0</v>
      </c>
      <c r="AB46" s="272"/>
      <c r="AC46" s="442">
        <v>0</v>
      </c>
      <c r="AD46" s="442">
        <v>0</v>
      </c>
      <c r="AE46" s="442">
        <v>0</v>
      </c>
      <c r="AF46" s="442">
        <v>2</v>
      </c>
      <c r="AG46" s="442">
        <v>2</v>
      </c>
      <c r="AH46" s="272"/>
      <c r="AI46" s="443" t="e">
        <v>#N/A</v>
      </c>
      <c r="AJ46" s="443" t="e">
        <v>#N/A</v>
      </c>
    </row>
    <row r="47" spans="1:36">
      <c r="A47" s="436" t="s">
        <v>319</v>
      </c>
      <c r="B47" s="437">
        <v>0</v>
      </c>
      <c r="C47" s="437">
        <v>0</v>
      </c>
      <c r="D47" s="438">
        <v>0</v>
      </c>
      <c r="E47" s="436" t="s">
        <v>175</v>
      </c>
      <c r="F47" s="436" t="s">
        <v>0</v>
      </c>
      <c r="G47" s="436" t="s">
        <v>0</v>
      </c>
      <c r="H47" s="436" t="s">
        <v>0</v>
      </c>
      <c r="I47" s="439">
        <v>1</v>
      </c>
      <c r="J47" s="439">
        <v>0</v>
      </c>
      <c r="K47" s="449">
        <v>1</v>
      </c>
      <c r="L47" s="449">
        <v>0</v>
      </c>
      <c r="M47" s="440" t="s">
        <v>319</v>
      </c>
      <c r="N47" s="438"/>
      <c r="O47" s="438"/>
      <c r="P47" s="438"/>
      <c r="Q47" s="438"/>
      <c r="R47" s="438"/>
      <c r="S47" s="438">
        <v>0</v>
      </c>
      <c r="T47" s="438"/>
      <c r="U47" s="438"/>
      <c r="V47" s="441"/>
      <c r="W47" s="438">
        <v>0</v>
      </c>
      <c r="X47" s="438">
        <v>0</v>
      </c>
      <c r="Y47" s="438">
        <v>0</v>
      </c>
      <c r="Z47" s="438"/>
      <c r="AA47" s="438" t="s">
        <v>0</v>
      </c>
      <c r="AB47" s="272"/>
      <c r="AC47" s="442">
        <v>0</v>
      </c>
      <c r="AD47" s="442">
        <v>0</v>
      </c>
      <c r="AE47" s="442">
        <v>0</v>
      </c>
      <c r="AF47" s="442">
        <v>0</v>
      </c>
      <c r="AG47" s="442">
        <v>0</v>
      </c>
      <c r="AH47" s="272"/>
      <c r="AI47" s="437">
        <v>22.070707070707069</v>
      </c>
      <c r="AJ47" s="443">
        <v>22.070707070707069</v>
      </c>
    </row>
    <row r="48" spans="1:36">
      <c r="A48" s="444" t="s">
        <v>148</v>
      </c>
      <c r="B48" s="443">
        <v>30</v>
      </c>
      <c r="C48" s="443">
        <v>0</v>
      </c>
      <c r="D48" s="445">
        <v>30</v>
      </c>
      <c r="E48" s="444" t="s">
        <v>620</v>
      </c>
      <c r="F48" s="444" t="s">
        <v>0</v>
      </c>
      <c r="G48" s="444" t="s">
        <v>0</v>
      </c>
      <c r="H48" s="444" t="s">
        <v>0</v>
      </c>
      <c r="I48" s="446">
        <v>0</v>
      </c>
      <c r="J48" s="446">
        <v>11</v>
      </c>
      <c r="K48" s="279">
        <v>3</v>
      </c>
      <c r="L48" s="279">
        <v>5</v>
      </c>
      <c r="M48" s="447" t="s">
        <v>148</v>
      </c>
      <c r="N48" s="445"/>
      <c r="O48" s="445">
        <v>20</v>
      </c>
      <c r="P48" s="445"/>
      <c r="Q48" s="445"/>
      <c r="R48" s="445">
        <v>6</v>
      </c>
      <c r="S48" s="445"/>
      <c r="T48" s="445">
        <v>4</v>
      </c>
      <c r="U48" s="445"/>
      <c r="V48" s="448"/>
      <c r="W48" s="438">
        <v>30</v>
      </c>
      <c r="X48" s="438">
        <v>5</v>
      </c>
      <c r="Y48" s="438">
        <v>0</v>
      </c>
      <c r="Z48" s="438"/>
      <c r="AA48" s="438" t="s">
        <v>272</v>
      </c>
      <c r="AB48" s="272"/>
      <c r="AC48" s="442">
        <v>2</v>
      </c>
      <c r="AD48" s="442">
        <v>2</v>
      </c>
      <c r="AE48" s="442">
        <v>6</v>
      </c>
      <c r="AF48" s="442">
        <v>4</v>
      </c>
      <c r="AG48" s="442">
        <v>4</v>
      </c>
      <c r="AH48" s="272"/>
      <c r="AI48" s="443">
        <v>31.01010101010101</v>
      </c>
      <c r="AJ48" s="443">
        <v>1.0101010101010104</v>
      </c>
    </row>
    <row r="49" spans="1:36">
      <c r="A49" s="436" t="s">
        <v>101</v>
      </c>
      <c r="B49" s="437">
        <v>25</v>
      </c>
      <c r="C49" s="437">
        <v>1</v>
      </c>
      <c r="D49" s="438">
        <v>26</v>
      </c>
      <c r="E49" s="436" t="s">
        <v>189</v>
      </c>
      <c r="F49" s="436" t="s">
        <v>341</v>
      </c>
      <c r="G49" s="436" t="s">
        <v>0</v>
      </c>
      <c r="H49" s="436" t="s">
        <v>0</v>
      </c>
      <c r="I49" s="439">
        <v>2</v>
      </c>
      <c r="J49" s="439">
        <v>17</v>
      </c>
      <c r="K49" s="449">
        <v>2</v>
      </c>
      <c r="L49" s="449">
        <v>4</v>
      </c>
      <c r="M49" s="440" t="s">
        <v>101</v>
      </c>
      <c r="N49" s="438"/>
      <c r="O49" s="438">
        <v>5</v>
      </c>
      <c r="P49" s="438"/>
      <c r="Q49" s="438">
        <v>21</v>
      </c>
      <c r="R49" s="438"/>
      <c r="S49" s="438"/>
      <c r="T49" s="438"/>
      <c r="U49" s="438"/>
      <c r="V49" s="441"/>
      <c r="W49" s="438">
        <v>26</v>
      </c>
      <c r="X49" s="438">
        <v>4</v>
      </c>
      <c r="Y49" s="438">
        <v>0</v>
      </c>
      <c r="Z49" s="438"/>
      <c r="AA49" s="438" t="s">
        <v>95</v>
      </c>
      <c r="AB49" s="272"/>
      <c r="AC49" s="442">
        <v>9</v>
      </c>
      <c r="AD49" s="442">
        <v>8</v>
      </c>
      <c r="AE49" s="442">
        <v>1</v>
      </c>
      <c r="AF49" s="442">
        <v>1</v>
      </c>
      <c r="AG49" s="442">
        <v>0</v>
      </c>
      <c r="AH49" s="272"/>
      <c r="AI49" s="437">
        <v>26.237373737373737</v>
      </c>
      <c r="AJ49" s="443">
        <v>0.23737373737373701</v>
      </c>
    </row>
    <row r="50" spans="1:36">
      <c r="A50" s="444" t="s">
        <v>59</v>
      </c>
      <c r="B50" s="443">
        <v>21</v>
      </c>
      <c r="C50" s="443">
        <v>0</v>
      </c>
      <c r="D50" s="445">
        <v>21</v>
      </c>
      <c r="E50" s="444" t="s">
        <v>176</v>
      </c>
      <c r="F50" s="444" t="s">
        <v>180</v>
      </c>
      <c r="G50" s="444" t="s">
        <v>172</v>
      </c>
      <c r="H50" s="444" t="s">
        <v>0</v>
      </c>
      <c r="I50" s="446">
        <v>1</v>
      </c>
      <c r="J50" s="446">
        <v>7</v>
      </c>
      <c r="K50" s="279">
        <v>3</v>
      </c>
      <c r="L50" s="279">
        <v>3</v>
      </c>
      <c r="M50" s="447" t="s">
        <v>59</v>
      </c>
      <c r="N50" s="445"/>
      <c r="O50" s="445">
        <v>10</v>
      </c>
      <c r="P50" s="445"/>
      <c r="Q50" s="445"/>
      <c r="R50" s="445"/>
      <c r="S50" s="445"/>
      <c r="T50" s="445">
        <v>7</v>
      </c>
      <c r="U50" s="445"/>
      <c r="V50" s="448">
        <v>4</v>
      </c>
      <c r="W50" s="438">
        <v>21</v>
      </c>
      <c r="X50" s="438">
        <v>3</v>
      </c>
      <c r="Y50" s="438">
        <v>0</v>
      </c>
      <c r="Z50" s="438"/>
      <c r="AA50" s="438" t="s">
        <v>272</v>
      </c>
      <c r="AB50" s="272"/>
      <c r="AC50" s="442">
        <v>0</v>
      </c>
      <c r="AD50" s="442">
        <v>0</v>
      </c>
      <c r="AE50" s="442">
        <v>2</v>
      </c>
      <c r="AF50" s="442">
        <v>4</v>
      </c>
      <c r="AG50" s="442">
        <v>4</v>
      </c>
      <c r="AH50" s="272"/>
      <c r="AI50" s="443">
        <v>20.151515151515152</v>
      </c>
      <c r="AJ50" s="443">
        <v>-0.84848484848484773</v>
      </c>
    </row>
    <row r="51" spans="1:36">
      <c r="A51" s="436" t="s">
        <v>95</v>
      </c>
      <c r="B51" s="437">
        <v>11.5</v>
      </c>
      <c r="C51" s="437">
        <v>0.5</v>
      </c>
      <c r="D51" s="438">
        <v>12</v>
      </c>
      <c r="E51" s="436" t="s">
        <v>447</v>
      </c>
      <c r="F51" s="436" t="s">
        <v>181</v>
      </c>
      <c r="G51" s="436" t="s">
        <v>0</v>
      </c>
      <c r="H51" s="436" t="s">
        <v>0</v>
      </c>
      <c r="I51" s="439">
        <v>0</v>
      </c>
      <c r="J51" s="439">
        <v>3</v>
      </c>
      <c r="K51" s="449">
        <v>2</v>
      </c>
      <c r="L51" s="449">
        <v>2</v>
      </c>
      <c r="M51" s="440" t="s">
        <v>95</v>
      </c>
      <c r="N51" s="438">
        <v>4</v>
      </c>
      <c r="O51" s="438"/>
      <c r="P51" s="438"/>
      <c r="Q51" s="438">
        <v>8</v>
      </c>
      <c r="R51" s="438"/>
      <c r="S51" s="438"/>
      <c r="T51" s="438"/>
      <c r="U51" s="438"/>
      <c r="V51" s="441"/>
      <c r="W51" s="438">
        <v>12</v>
      </c>
      <c r="X51" s="438">
        <v>2</v>
      </c>
      <c r="Y51" s="438">
        <v>0</v>
      </c>
      <c r="Z51" s="438"/>
      <c r="AA51" s="438" t="s">
        <v>95</v>
      </c>
      <c r="AB51" s="272"/>
      <c r="AC51" s="442">
        <v>4</v>
      </c>
      <c r="AD51" s="442">
        <v>4</v>
      </c>
      <c r="AE51" s="442">
        <v>0</v>
      </c>
      <c r="AF51" s="442">
        <v>0</v>
      </c>
      <c r="AG51" s="442">
        <v>0</v>
      </c>
      <c r="AH51" s="272"/>
      <c r="AI51" s="437">
        <v>13.939393939393939</v>
      </c>
      <c r="AJ51" s="443">
        <v>1.9393939393939394</v>
      </c>
    </row>
    <row r="52" spans="1:36">
      <c r="A52" s="444" t="s">
        <v>748</v>
      </c>
      <c r="B52" s="443">
        <v>30</v>
      </c>
      <c r="C52" s="443">
        <v>0</v>
      </c>
      <c r="D52" s="445">
        <v>30</v>
      </c>
      <c r="E52" s="444" t="s">
        <v>620</v>
      </c>
      <c r="F52" s="444" t="s">
        <v>0</v>
      </c>
      <c r="G52" s="444" t="s">
        <v>0</v>
      </c>
      <c r="H52" s="444" t="s">
        <v>0</v>
      </c>
      <c r="I52" s="446">
        <v>0</v>
      </c>
      <c r="J52" s="446">
        <v>10</v>
      </c>
      <c r="K52" s="279">
        <v>4</v>
      </c>
      <c r="L52" s="279">
        <v>5</v>
      </c>
      <c r="M52" s="447" t="s">
        <v>748</v>
      </c>
      <c r="N52" s="445"/>
      <c r="O52" s="445">
        <v>14</v>
      </c>
      <c r="P52" s="445"/>
      <c r="Q52" s="445"/>
      <c r="R52" s="445">
        <v>8</v>
      </c>
      <c r="S52" s="445"/>
      <c r="T52" s="445">
        <v>4</v>
      </c>
      <c r="U52" s="445">
        <v>4</v>
      </c>
      <c r="V52" s="448"/>
      <c r="W52" s="438">
        <v>30</v>
      </c>
      <c r="X52" s="438">
        <v>5</v>
      </c>
      <c r="Y52" s="438">
        <v>0</v>
      </c>
      <c r="Z52" s="438"/>
      <c r="AA52" s="438" t="s">
        <v>272</v>
      </c>
      <c r="AB52" s="272"/>
      <c r="AC52" s="442">
        <v>6</v>
      </c>
      <c r="AD52" s="442">
        <v>4</v>
      </c>
      <c r="AE52" s="442">
        <v>0</v>
      </c>
      <c r="AF52" s="442">
        <v>5</v>
      </c>
      <c r="AG52" s="442">
        <v>4</v>
      </c>
      <c r="AH52" s="272"/>
      <c r="AI52" s="443">
        <v>30.1010101010101</v>
      </c>
      <c r="AJ52" s="443">
        <v>0.10101010101010033</v>
      </c>
    </row>
    <row r="53" spans="1:36">
      <c r="A53" s="436" t="s">
        <v>142</v>
      </c>
      <c r="B53" s="437">
        <v>21</v>
      </c>
      <c r="C53" s="437">
        <v>0</v>
      </c>
      <c r="D53" s="438">
        <v>21</v>
      </c>
      <c r="E53" s="436" t="s">
        <v>372</v>
      </c>
      <c r="F53" s="436" t="s">
        <v>172</v>
      </c>
      <c r="G53" s="436" t="s">
        <v>0</v>
      </c>
      <c r="H53" s="436" t="s">
        <v>0</v>
      </c>
      <c r="I53" s="439">
        <v>1</v>
      </c>
      <c r="J53" s="439">
        <v>6</v>
      </c>
      <c r="K53" s="449">
        <v>2</v>
      </c>
      <c r="L53" s="449">
        <v>2</v>
      </c>
      <c r="M53" s="440" t="s">
        <v>142</v>
      </c>
      <c r="N53" s="438"/>
      <c r="O53" s="438">
        <v>12</v>
      </c>
      <c r="P53" s="438"/>
      <c r="Q53" s="438"/>
      <c r="R53" s="438"/>
      <c r="S53" s="438"/>
      <c r="T53" s="438"/>
      <c r="U53" s="438"/>
      <c r="V53" s="441">
        <v>9</v>
      </c>
      <c r="W53" s="438">
        <v>21</v>
      </c>
      <c r="X53" s="438">
        <v>2</v>
      </c>
      <c r="Y53" s="438">
        <v>0</v>
      </c>
      <c r="Z53" s="438"/>
      <c r="AA53" s="438" t="s">
        <v>272</v>
      </c>
      <c r="AB53" s="272"/>
      <c r="AC53" s="442">
        <v>0</v>
      </c>
      <c r="AD53" s="442">
        <v>0</v>
      </c>
      <c r="AE53" s="442">
        <v>0</v>
      </c>
      <c r="AF53" s="442">
        <v>0</v>
      </c>
      <c r="AG53" s="442">
        <v>0</v>
      </c>
      <c r="AH53" s="272"/>
      <c r="AI53" s="437">
        <v>21.919191919191917</v>
      </c>
      <c r="AJ53" s="443">
        <v>0.9191919191919169</v>
      </c>
    </row>
    <row r="54" spans="1:36">
      <c r="A54" s="444" t="s">
        <v>29</v>
      </c>
      <c r="B54" s="443">
        <v>25.5</v>
      </c>
      <c r="C54" s="443">
        <v>-21.5</v>
      </c>
      <c r="D54" s="445">
        <v>4</v>
      </c>
      <c r="E54" s="444" t="s">
        <v>189</v>
      </c>
      <c r="F54" s="444" t="s">
        <v>977</v>
      </c>
      <c r="G54" s="444" t="s">
        <v>0</v>
      </c>
      <c r="H54" s="444" t="s">
        <v>0</v>
      </c>
      <c r="I54" s="446">
        <v>0</v>
      </c>
      <c r="J54" s="446">
        <v>2</v>
      </c>
      <c r="K54" s="279">
        <v>1</v>
      </c>
      <c r="L54" s="279">
        <v>1</v>
      </c>
      <c r="M54" s="447" t="s">
        <v>29</v>
      </c>
      <c r="N54" s="445"/>
      <c r="O54" s="445">
        <v>4</v>
      </c>
      <c r="P54" s="445"/>
      <c r="Q54" s="445"/>
      <c r="R54" s="445"/>
      <c r="S54" s="445"/>
      <c r="T54" s="445"/>
      <c r="U54" s="445"/>
      <c r="V54" s="448"/>
      <c r="W54" s="438">
        <v>4</v>
      </c>
      <c r="X54" s="438">
        <v>1</v>
      </c>
      <c r="Y54" s="438">
        <v>0</v>
      </c>
      <c r="Z54" s="438"/>
      <c r="AA54" s="438" t="s">
        <v>36</v>
      </c>
      <c r="AB54" s="272"/>
      <c r="AC54" s="442">
        <v>0</v>
      </c>
      <c r="AD54" s="442">
        <v>0</v>
      </c>
      <c r="AE54" s="442">
        <v>0</v>
      </c>
      <c r="AF54" s="442">
        <v>0</v>
      </c>
      <c r="AG54" s="442">
        <v>0</v>
      </c>
      <c r="AH54" s="272"/>
      <c r="AI54" s="443">
        <v>1.8181818181818181</v>
      </c>
      <c r="AJ54" s="443">
        <v>-2.1818181818181817</v>
      </c>
    </row>
    <row r="55" spans="1:36">
      <c r="A55" s="436" t="s">
        <v>1431</v>
      </c>
      <c r="B55" s="437">
        <v>28</v>
      </c>
      <c r="C55" s="437">
        <v>0</v>
      </c>
      <c r="D55" s="438">
        <v>28</v>
      </c>
      <c r="E55" s="436" t="s">
        <v>615</v>
      </c>
      <c r="F55" s="436" t="s">
        <v>0</v>
      </c>
      <c r="G55" s="436" t="s">
        <v>0</v>
      </c>
      <c r="H55" s="436" t="s">
        <v>0</v>
      </c>
      <c r="I55" s="439">
        <v>0</v>
      </c>
      <c r="J55" s="439">
        <v>6</v>
      </c>
      <c r="K55" s="449">
        <v>4</v>
      </c>
      <c r="L55" s="449" t="s">
        <v>1948</v>
      </c>
      <c r="M55" s="440" t="s">
        <v>1431</v>
      </c>
      <c r="N55" s="438"/>
      <c r="O55" s="438"/>
      <c r="P55" s="438">
        <v>22</v>
      </c>
      <c r="Q55" s="438">
        <v>0</v>
      </c>
      <c r="R55" s="438">
        <v>2</v>
      </c>
      <c r="S55" s="438"/>
      <c r="T55" s="438"/>
      <c r="U55" s="438">
        <v>4</v>
      </c>
      <c r="V55" s="441"/>
      <c r="W55" s="438">
        <v>28</v>
      </c>
      <c r="X55" s="438">
        <v>5</v>
      </c>
      <c r="Y55" s="438">
        <v>3</v>
      </c>
      <c r="Z55" s="438"/>
      <c r="AA55" s="438" t="s">
        <v>64</v>
      </c>
      <c r="AB55" s="272"/>
      <c r="AC55" s="442">
        <v>0</v>
      </c>
      <c r="AD55" s="442">
        <v>0</v>
      </c>
      <c r="AE55" s="442">
        <v>0</v>
      </c>
      <c r="AF55" s="442">
        <v>0</v>
      </c>
      <c r="AG55" s="442">
        <v>0</v>
      </c>
      <c r="AH55" s="272"/>
      <c r="AI55" s="437" t="e">
        <v>#N/A</v>
      </c>
      <c r="AJ55" s="443" t="e">
        <v>#N/A</v>
      </c>
    </row>
    <row r="56" spans="1:36">
      <c r="A56" s="444" t="s">
        <v>1273</v>
      </c>
      <c r="B56" s="443">
        <v>25.5</v>
      </c>
      <c r="C56" s="443">
        <v>0</v>
      </c>
      <c r="D56" s="445">
        <v>25.5</v>
      </c>
      <c r="E56" s="444" t="s">
        <v>182</v>
      </c>
      <c r="F56" s="444" t="s">
        <v>0</v>
      </c>
      <c r="G56" s="444" t="s">
        <v>0</v>
      </c>
      <c r="H56" s="444" t="s">
        <v>0</v>
      </c>
      <c r="I56" s="446">
        <v>0</v>
      </c>
      <c r="J56" s="446">
        <v>7</v>
      </c>
      <c r="K56" s="279">
        <v>3</v>
      </c>
      <c r="L56" s="279" t="s">
        <v>1546</v>
      </c>
      <c r="M56" s="447" t="s">
        <v>1273</v>
      </c>
      <c r="N56" s="445"/>
      <c r="O56" s="445"/>
      <c r="P56" s="445">
        <v>5</v>
      </c>
      <c r="Q56" s="445"/>
      <c r="R56" s="445">
        <v>12</v>
      </c>
      <c r="S56" s="445"/>
      <c r="T56" s="445">
        <v>8.5</v>
      </c>
      <c r="U56" s="445"/>
      <c r="V56" s="448"/>
      <c r="W56" s="438">
        <v>25.5</v>
      </c>
      <c r="X56" s="438">
        <v>5</v>
      </c>
      <c r="Y56" s="438">
        <v>2</v>
      </c>
      <c r="Z56" s="438"/>
      <c r="AA56" s="438" t="s">
        <v>1267</v>
      </c>
      <c r="AB56" s="272"/>
      <c r="AC56" s="442">
        <v>2</v>
      </c>
      <c r="AD56" s="442">
        <v>2</v>
      </c>
      <c r="AE56" s="442">
        <v>8</v>
      </c>
      <c r="AF56" s="442">
        <v>8</v>
      </c>
      <c r="AG56" s="442">
        <v>8</v>
      </c>
      <c r="AH56" s="272"/>
      <c r="AI56" s="443">
        <v>0</v>
      </c>
      <c r="AJ56" s="443">
        <v>-25.5</v>
      </c>
    </row>
    <row r="57" spans="1:36">
      <c r="A57" s="436" t="s">
        <v>278</v>
      </c>
      <c r="B57" s="437">
        <v>24.5</v>
      </c>
      <c r="C57" s="437">
        <v>0.5</v>
      </c>
      <c r="D57" s="438">
        <v>25</v>
      </c>
      <c r="E57" s="436" t="s">
        <v>184</v>
      </c>
      <c r="F57" s="436" t="s">
        <v>341</v>
      </c>
      <c r="G57" s="436" t="s">
        <v>0</v>
      </c>
      <c r="H57" s="436" t="s">
        <v>0</v>
      </c>
      <c r="I57" s="439">
        <v>1</v>
      </c>
      <c r="J57" s="439">
        <v>7</v>
      </c>
      <c r="K57" s="449">
        <v>2</v>
      </c>
      <c r="L57" s="449">
        <v>3</v>
      </c>
      <c r="M57" s="440" t="s">
        <v>278</v>
      </c>
      <c r="N57" s="438">
        <v>6</v>
      </c>
      <c r="O57" s="438"/>
      <c r="P57" s="438"/>
      <c r="Q57" s="438"/>
      <c r="R57" s="438"/>
      <c r="S57" s="438">
        <v>19</v>
      </c>
      <c r="T57" s="438"/>
      <c r="U57" s="438"/>
      <c r="V57" s="441"/>
      <c r="W57" s="438">
        <v>25</v>
      </c>
      <c r="X57" s="438">
        <v>3</v>
      </c>
      <c r="Y57" s="438">
        <v>0</v>
      </c>
      <c r="Z57" s="438"/>
      <c r="AA57" s="438" t="s">
        <v>299</v>
      </c>
      <c r="AB57" s="272"/>
      <c r="AC57" s="442">
        <v>2</v>
      </c>
      <c r="AD57" s="442">
        <v>0</v>
      </c>
      <c r="AE57" s="442">
        <v>2</v>
      </c>
      <c r="AF57" s="442">
        <v>3</v>
      </c>
      <c r="AG57" s="442">
        <v>4</v>
      </c>
      <c r="AH57" s="272"/>
      <c r="AI57" s="437">
        <v>23.939393939393938</v>
      </c>
      <c r="AJ57" s="443">
        <v>-1.0606060606060623</v>
      </c>
    </row>
    <row r="58" spans="1:36">
      <c r="A58" s="444" t="s">
        <v>1623</v>
      </c>
      <c r="B58" s="443">
        <v>25.5</v>
      </c>
      <c r="C58" s="443">
        <v>-0.5</v>
      </c>
      <c r="D58" s="445">
        <v>25</v>
      </c>
      <c r="E58" s="444" t="s">
        <v>178</v>
      </c>
      <c r="F58" s="444" t="s">
        <v>172</v>
      </c>
      <c r="G58" s="444" t="s">
        <v>0</v>
      </c>
      <c r="H58" s="444" t="s">
        <v>0</v>
      </c>
      <c r="I58" s="446">
        <v>0</v>
      </c>
      <c r="J58" s="446">
        <v>13</v>
      </c>
      <c r="K58" s="279">
        <v>4</v>
      </c>
      <c r="L58" s="279">
        <v>6</v>
      </c>
      <c r="M58" s="447" t="s">
        <v>1623</v>
      </c>
      <c r="N58" s="445">
        <v>12</v>
      </c>
      <c r="O58" s="445"/>
      <c r="P58" s="445"/>
      <c r="Q58" s="445">
        <v>2</v>
      </c>
      <c r="R58" s="445"/>
      <c r="S58" s="445">
        <v>6</v>
      </c>
      <c r="T58" s="445"/>
      <c r="U58" s="445"/>
      <c r="V58" s="448">
        <v>5</v>
      </c>
      <c r="W58" s="438">
        <v>25</v>
      </c>
      <c r="X58" s="438">
        <v>6</v>
      </c>
      <c r="Y58" s="438">
        <v>0</v>
      </c>
      <c r="Z58" s="438"/>
      <c r="AA58" s="438" t="s">
        <v>0</v>
      </c>
      <c r="AB58" s="272"/>
      <c r="AC58" s="442">
        <v>6</v>
      </c>
      <c r="AD58" s="442">
        <v>6</v>
      </c>
      <c r="AE58" s="442">
        <v>2</v>
      </c>
      <c r="AF58" s="442">
        <v>4</v>
      </c>
      <c r="AG58" s="442">
        <v>2</v>
      </c>
      <c r="AH58" s="272"/>
      <c r="AI58" s="443" t="e">
        <v>#N/A</v>
      </c>
      <c r="AJ58" s="443" t="e">
        <v>#N/A</v>
      </c>
    </row>
    <row r="59" spans="1:36">
      <c r="A59" s="436" t="s">
        <v>1166</v>
      </c>
      <c r="B59" s="437">
        <v>16</v>
      </c>
      <c r="C59" s="437">
        <v>0</v>
      </c>
      <c r="D59" s="438">
        <v>16</v>
      </c>
      <c r="E59" s="436" t="s">
        <v>187</v>
      </c>
      <c r="F59" s="436" t="s">
        <v>0</v>
      </c>
      <c r="G59" s="436" t="s">
        <v>0</v>
      </c>
      <c r="H59" s="436" t="s">
        <v>0</v>
      </c>
      <c r="I59" s="439">
        <v>0</v>
      </c>
      <c r="J59" s="439">
        <v>9</v>
      </c>
      <c r="K59" s="449">
        <v>3</v>
      </c>
      <c r="L59" s="449">
        <v>4</v>
      </c>
      <c r="M59" s="440" t="s">
        <v>1166</v>
      </c>
      <c r="N59" s="438"/>
      <c r="O59" s="438">
        <v>12</v>
      </c>
      <c r="P59" s="438"/>
      <c r="Q59" s="438"/>
      <c r="R59" s="438"/>
      <c r="S59" s="438"/>
      <c r="T59" s="438">
        <v>2</v>
      </c>
      <c r="U59" s="438"/>
      <c r="V59" s="441">
        <v>2</v>
      </c>
      <c r="W59" s="438">
        <v>16</v>
      </c>
      <c r="X59" s="438">
        <v>4</v>
      </c>
      <c r="Y59" s="438">
        <v>0</v>
      </c>
      <c r="Z59" s="438"/>
      <c r="AA59" s="438" t="s">
        <v>272</v>
      </c>
      <c r="AB59" s="272"/>
      <c r="AC59" s="442">
        <v>0</v>
      </c>
      <c r="AD59" s="442">
        <v>0</v>
      </c>
      <c r="AE59" s="442">
        <v>1</v>
      </c>
      <c r="AF59" s="442">
        <v>1</v>
      </c>
      <c r="AG59" s="442">
        <v>1</v>
      </c>
      <c r="AH59" s="272"/>
      <c r="AI59" s="437">
        <v>16.060606060606059</v>
      </c>
      <c r="AJ59" s="443">
        <v>6.0606060606058776E-2</v>
      </c>
    </row>
    <row r="60" spans="1:36">
      <c r="A60" s="444" t="s">
        <v>61</v>
      </c>
      <c r="B60" s="443">
        <v>23</v>
      </c>
      <c r="C60" s="443">
        <v>1</v>
      </c>
      <c r="D60" s="445">
        <v>24</v>
      </c>
      <c r="E60" s="444" t="s">
        <v>184</v>
      </c>
      <c r="F60" s="444" t="s">
        <v>306</v>
      </c>
      <c r="G60" s="444" t="s">
        <v>0</v>
      </c>
      <c r="H60" s="444" t="s">
        <v>0</v>
      </c>
      <c r="I60" s="446">
        <v>1</v>
      </c>
      <c r="J60" s="446">
        <v>6</v>
      </c>
      <c r="K60" s="279">
        <v>2</v>
      </c>
      <c r="L60" s="279" t="s">
        <v>1549</v>
      </c>
      <c r="M60" s="447" t="s">
        <v>61</v>
      </c>
      <c r="N60" s="445"/>
      <c r="O60" s="445"/>
      <c r="P60" s="445">
        <v>12</v>
      </c>
      <c r="Q60" s="445"/>
      <c r="R60" s="445"/>
      <c r="S60" s="445">
        <v>12</v>
      </c>
      <c r="T60" s="445"/>
      <c r="U60" s="445"/>
      <c r="V60" s="448"/>
      <c r="W60" s="438">
        <v>24</v>
      </c>
      <c r="X60" s="438">
        <v>3</v>
      </c>
      <c r="Y60" s="438">
        <v>2</v>
      </c>
      <c r="Z60" s="438"/>
      <c r="AA60" s="438" t="s">
        <v>64</v>
      </c>
      <c r="AB60" s="272"/>
      <c r="AC60" s="442">
        <v>0</v>
      </c>
      <c r="AD60" s="442">
        <v>0</v>
      </c>
      <c r="AE60" s="442">
        <v>0</v>
      </c>
      <c r="AF60" s="442">
        <v>0</v>
      </c>
      <c r="AG60" s="442">
        <v>0</v>
      </c>
      <c r="AH60" s="272"/>
      <c r="AI60" s="443">
        <v>23.611111111111111</v>
      </c>
      <c r="AJ60" s="443">
        <v>-0.38888888888888928</v>
      </c>
    </row>
    <row r="61" spans="1:36">
      <c r="A61" s="436" t="s">
        <v>136</v>
      </c>
      <c r="B61" s="437">
        <v>24</v>
      </c>
      <c r="C61" s="437">
        <v>1</v>
      </c>
      <c r="D61" s="438">
        <v>25</v>
      </c>
      <c r="E61" s="436" t="s">
        <v>229</v>
      </c>
      <c r="F61" s="436" t="s">
        <v>178</v>
      </c>
      <c r="G61" s="436" t="s">
        <v>0</v>
      </c>
      <c r="H61" s="436" t="s">
        <v>0</v>
      </c>
      <c r="I61" s="439">
        <v>3</v>
      </c>
      <c r="J61" s="439">
        <v>4</v>
      </c>
      <c r="K61" s="449">
        <v>1</v>
      </c>
      <c r="L61" s="449">
        <v>2</v>
      </c>
      <c r="M61" s="440" t="s">
        <v>136</v>
      </c>
      <c r="N61" s="438"/>
      <c r="O61" s="438"/>
      <c r="P61" s="438"/>
      <c r="Q61" s="438"/>
      <c r="R61" s="438"/>
      <c r="S61" s="438"/>
      <c r="T61" s="438"/>
      <c r="U61" s="438"/>
      <c r="V61" s="441">
        <v>25</v>
      </c>
      <c r="W61" s="438">
        <v>25</v>
      </c>
      <c r="X61" s="438">
        <v>2</v>
      </c>
      <c r="Y61" s="438">
        <v>0</v>
      </c>
      <c r="Z61" s="438"/>
      <c r="AA61" s="438" t="s">
        <v>228</v>
      </c>
      <c r="AB61" s="272"/>
      <c r="AC61" s="442">
        <v>0</v>
      </c>
      <c r="AD61" s="442">
        <v>0</v>
      </c>
      <c r="AE61" s="442">
        <v>0</v>
      </c>
      <c r="AF61" s="442">
        <v>0</v>
      </c>
      <c r="AG61" s="442">
        <v>0</v>
      </c>
      <c r="AH61" s="272"/>
      <c r="AI61" s="437">
        <v>23.914141414141412</v>
      </c>
      <c r="AJ61" s="443">
        <v>-1.0858585858585883</v>
      </c>
    </row>
    <row r="62" spans="1:36">
      <c r="A62" s="444" t="s">
        <v>44</v>
      </c>
      <c r="B62" s="443">
        <v>10</v>
      </c>
      <c r="C62" s="443">
        <v>-1</v>
      </c>
      <c r="D62" s="445">
        <v>9</v>
      </c>
      <c r="E62" s="444" t="s">
        <v>186</v>
      </c>
      <c r="F62" s="444" t="s">
        <v>179</v>
      </c>
      <c r="G62" s="444" t="s">
        <v>175</v>
      </c>
      <c r="H62" s="444" t="s">
        <v>0</v>
      </c>
      <c r="I62" s="446">
        <v>1</v>
      </c>
      <c r="J62" s="446">
        <v>6</v>
      </c>
      <c r="K62" s="279">
        <v>3</v>
      </c>
      <c r="L62" s="279" t="s">
        <v>1550</v>
      </c>
      <c r="M62" s="447" t="s">
        <v>44</v>
      </c>
      <c r="N62" s="445">
        <v>2</v>
      </c>
      <c r="O62" s="445"/>
      <c r="P62" s="445">
        <v>5</v>
      </c>
      <c r="Q62" s="445">
        <v>2</v>
      </c>
      <c r="R62" s="445"/>
      <c r="S62" s="445"/>
      <c r="T62" s="445"/>
      <c r="U62" s="445"/>
      <c r="V62" s="448"/>
      <c r="W62" s="438">
        <v>9</v>
      </c>
      <c r="X62" s="438">
        <v>3</v>
      </c>
      <c r="Y62" s="438">
        <v>1</v>
      </c>
      <c r="Z62" s="438"/>
      <c r="AA62" s="438" t="s">
        <v>64</v>
      </c>
      <c r="AB62" s="272"/>
      <c r="AC62" s="442">
        <v>0</v>
      </c>
      <c r="AD62" s="442">
        <v>0</v>
      </c>
      <c r="AE62" s="442">
        <v>0</v>
      </c>
      <c r="AF62" s="442">
        <v>0</v>
      </c>
      <c r="AG62" s="442">
        <v>0</v>
      </c>
      <c r="AH62" s="272"/>
      <c r="AI62" s="443">
        <v>8.9646464646464636</v>
      </c>
      <c r="AJ62" s="443">
        <v>-3.5353535353536358E-2</v>
      </c>
    </row>
    <row r="63" spans="1:36">
      <c r="A63" s="436" t="s">
        <v>355</v>
      </c>
      <c r="B63" s="437">
        <v>29</v>
      </c>
      <c r="C63" s="437">
        <v>1</v>
      </c>
      <c r="D63" s="438">
        <v>30</v>
      </c>
      <c r="E63" s="436" t="s">
        <v>614</v>
      </c>
      <c r="F63" s="436" t="s">
        <v>0</v>
      </c>
      <c r="G63" s="436" t="s">
        <v>0</v>
      </c>
      <c r="H63" s="436" t="s">
        <v>0</v>
      </c>
      <c r="I63" s="439">
        <v>0</v>
      </c>
      <c r="J63" s="439">
        <v>10</v>
      </c>
      <c r="K63" s="449">
        <v>3</v>
      </c>
      <c r="L63" s="449">
        <v>6</v>
      </c>
      <c r="M63" s="440" t="s">
        <v>355</v>
      </c>
      <c r="N63" s="438">
        <v>4</v>
      </c>
      <c r="O63" s="438"/>
      <c r="P63" s="438"/>
      <c r="Q63" s="438"/>
      <c r="R63" s="438">
        <v>8</v>
      </c>
      <c r="S63" s="438"/>
      <c r="T63" s="438"/>
      <c r="U63" s="438">
        <v>18</v>
      </c>
      <c r="V63" s="441"/>
      <c r="W63" s="438">
        <v>30</v>
      </c>
      <c r="X63" s="438">
        <v>6</v>
      </c>
      <c r="Y63" s="438">
        <v>0</v>
      </c>
      <c r="Z63" s="438"/>
      <c r="AA63" s="438" t="s">
        <v>58</v>
      </c>
      <c r="AB63" s="272"/>
      <c r="AC63" s="442">
        <v>2</v>
      </c>
      <c r="AD63" s="442">
        <v>0</v>
      </c>
      <c r="AE63" s="442">
        <v>4</v>
      </c>
      <c r="AF63" s="442">
        <v>4</v>
      </c>
      <c r="AG63" s="442">
        <v>6</v>
      </c>
      <c r="AH63" s="272"/>
      <c r="AI63" s="437">
        <v>22.121212121212121</v>
      </c>
      <c r="AJ63" s="443">
        <v>-7.8787878787878789</v>
      </c>
    </row>
    <row r="64" spans="1:36">
      <c r="A64" s="444" t="s">
        <v>93</v>
      </c>
      <c r="B64" s="443">
        <v>23</v>
      </c>
      <c r="C64" s="443">
        <v>0</v>
      </c>
      <c r="D64" s="445">
        <v>23</v>
      </c>
      <c r="E64" s="444" t="s">
        <v>186</v>
      </c>
      <c r="F64" s="444" t="s">
        <v>462</v>
      </c>
      <c r="G64" s="444" t="s">
        <v>0</v>
      </c>
      <c r="H64" s="444" t="s">
        <v>0</v>
      </c>
      <c r="I64" s="446">
        <v>2</v>
      </c>
      <c r="J64" s="446">
        <v>8</v>
      </c>
      <c r="K64" s="279">
        <v>3</v>
      </c>
      <c r="L64" s="279" t="s">
        <v>1545</v>
      </c>
      <c r="M64" s="447" t="s">
        <v>93</v>
      </c>
      <c r="N64" s="445"/>
      <c r="O64" s="445"/>
      <c r="P64" s="445">
        <v>12</v>
      </c>
      <c r="Q64" s="445">
        <v>0</v>
      </c>
      <c r="R64" s="445"/>
      <c r="S64" s="445">
        <v>11</v>
      </c>
      <c r="T64" s="445"/>
      <c r="U64" s="445"/>
      <c r="V64" s="448"/>
      <c r="W64" s="438">
        <v>23</v>
      </c>
      <c r="X64" s="438">
        <v>4</v>
      </c>
      <c r="Y64" s="438">
        <v>2</v>
      </c>
      <c r="Z64" s="438"/>
      <c r="AA64" s="438" t="s">
        <v>299</v>
      </c>
      <c r="AB64" s="272"/>
      <c r="AC64" s="442">
        <v>3</v>
      </c>
      <c r="AD64" s="442">
        <v>4</v>
      </c>
      <c r="AE64" s="442">
        <v>4</v>
      </c>
      <c r="AF64" s="442">
        <v>2</v>
      </c>
      <c r="AG64" s="442">
        <v>2</v>
      </c>
      <c r="AH64" s="272"/>
      <c r="AI64" s="443">
        <v>22.045454545454543</v>
      </c>
      <c r="AJ64" s="443">
        <v>-0.95454545454545681</v>
      </c>
    </row>
    <row r="65" spans="1:36">
      <c r="A65" s="436" t="s">
        <v>42</v>
      </c>
      <c r="B65" s="437">
        <v>22.5</v>
      </c>
      <c r="C65" s="437">
        <v>-0.5</v>
      </c>
      <c r="D65" s="438">
        <v>22</v>
      </c>
      <c r="E65" s="436" t="s">
        <v>176</v>
      </c>
      <c r="F65" s="436" t="s">
        <v>291</v>
      </c>
      <c r="G65" s="436" t="s">
        <v>0</v>
      </c>
      <c r="H65" s="436" t="s">
        <v>0</v>
      </c>
      <c r="I65" s="439">
        <v>1</v>
      </c>
      <c r="J65" s="439">
        <v>7</v>
      </c>
      <c r="K65" s="449">
        <v>1</v>
      </c>
      <c r="L65" s="449">
        <v>2</v>
      </c>
      <c r="M65" s="440" t="s">
        <v>42</v>
      </c>
      <c r="N65" s="438"/>
      <c r="O65" s="438">
        <v>22</v>
      </c>
      <c r="P65" s="438"/>
      <c r="Q65" s="438"/>
      <c r="R65" s="438"/>
      <c r="S65" s="438"/>
      <c r="T65" s="438"/>
      <c r="U65" s="438"/>
      <c r="V65" s="441"/>
      <c r="W65" s="438">
        <v>22</v>
      </c>
      <c r="X65" s="438">
        <v>2</v>
      </c>
      <c r="Y65" s="438">
        <v>0</v>
      </c>
      <c r="Z65" s="438"/>
      <c r="AA65" s="438" t="s">
        <v>272</v>
      </c>
      <c r="AB65" s="272"/>
      <c r="AC65" s="442">
        <v>0</v>
      </c>
      <c r="AD65" s="442">
        <v>0</v>
      </c>
      <c r="AE65" s="442">
        <v>0</v>
      </c>
      <c r="AF65" s="442">
        <v>0</v>
      </c>
      <c r="AG65" s="442">
        <v>0</v>
      </c>
      <c r="AH65" s="272"/>
      <c r="AI65" s="437">
        <v>21.919191919191917</v>
      </c>
      <c r="AJ65" s="443">
        <v>-8.0808080808083105E-2</v>
      </c>
    </row>
    <row r="66" spans="1:36">
      <c r="A66" s="444" t="s">
        <v>87</v>
      </c>
      <c r="B66" s="443">
        <v>27.5</v>
      </c>
      <c r="C66" s="443">
        <v>-0.5</v>
      </c>
      <c r="D66" s="445">
        <v>27</v>
      </c>
      <c r="E66" s="444" t="s">
        <v>617</v>
      </c>
      <c r="F66" s="444" t="s">
        <v>0</v>
      </c>
      <c r="G66" s="444" t="s">
        <v>0</v>
      </c>
      <c r="H66" s="444" t="s">
        <v>0</v>
      </c>
      <c r="I66" s="446">
        <v>0</v>
      </c>
      <c r="J66" s="446">
        <v>2</v>
      </c>
      <c r="K66" s="279">
        <v>1</v>
      </c>
      <c r="L66" s="279" t="s">
        <v>1547</v>
      </c>
      <c r="M66" s="447" t="s">
        <v>87</v>
      </c>
      <c r="N66" s="445"/>
      <c r="O66" s="445"/>
      <c r="P66" s="445">
        <v>27</v>
      </c>
      <c r="Q66" s="445"/>
      <c r="R66" s="445"/>
      <c r="S66" s="445"/>
      <c r="T66" s="445"/>
      <c r="U66" s="445"/>
      <c r="V66" s="448"/>
      <c r="W66" s="438">
        <v>27</v>
      </c>
      <c r="X66" s="438">
        <v>2</v>
      </c>
      <c r="Y66" s="438">
        <v>2</v>
      </c>
      <c r="Z66" s="438"/>
      <c r="AA66" s="438" t="s">
        <v>64</v>
      </c>
      <c r="AB66" s="272"/>
      <c r="AC66" s="442">
        <v>0</v>
      </c>
      <c r="AD66" s="442">
        <v>0</v>
      </c>
      <c r="AE66" s="442">
        <v>0</v>
      </c>
      <c r="AF66" s="442">
        <v>0</v>
      </c>
      <c r="AG66" s="442">
        <v>0</v>
      </c>
      <c r="AH66" s="272"/>
      <c r="AI66" s="443">
        <v>27.020202020202021</v>
      </c>
      <c r="AJ66" s="443">
        <v>2.0202020202020776E-2</v>
      </c>
    </row>
    <row r="67" spans="1:36">
      <c r="A67" s="436" t="s">
        <v>1435</v>
      </c>
      <c r="B67" s="437">
        <v>10</v>
      </c>
      <c r="C67" s="437">
        <v>0</v>
      </c>
      <c r="D67" s="438">
        <v>10</v>
      </c>
      <c r="E67" s="436" t="s">
        <v>1467</v>
      </c>
      <c r="F67" s="436" t="s">
        <v>0</v>
      </c>
      <c r="G67" s="436" t="s">
        <v>0</v>
      </c>
      <c r="H67" s="436" t="s">
        <v>0</v>
      </c>
      <c r="I67" s="439">
        <v>0</v>
      </c>
      <c r="J67" s="439">
        <v>5</v>
      </c>
      <c r="K67" s="449">
        <v>3</v>
      </c>
      <c r="L67" s="449">
        <v>3</v>
      </c>
      <c r="M67" s="440" t="s">
        <v>1435</v>
      </c>
      <c r="N67" s="438"/>
      <c r="O67" s="438">
        <v>4</v>
      </c>
      <c r="P67" s="438"/>
      <c r="Q67" s="438">
        <v>0</v>
      </c>
      <c r="R67" s="438"/>
      <c r="S67" s="438"/>
      <c r="T67" s="438">
        <v>6</v>
      </c>
      <c r="U67" s="438"/>
      <c r="V67" s="441"/>
      <c r="W67" s="438">
        <v>10</v>
      </c>
      <c r="X67" s="438">
        <v>3</v>
      </c>
      <c r="Y67" s="438">
        <v>0</v>
      </c>
      <c r="Z67" s="438"/>
      <c r="AA67" s="438" t="s">
        <v>28</v>
      </c>
      <c r="AB67" s="272"/>
      <c r="AC67" s="442">
        <v>2</v>
      </c>
      <c r="AD67" s="442">
        <v>4</v>
      </c>
      <c r="AE67" s="442">
        <v>0</v>
      </c>
      <c r="AF67" s="442">
        <v>3</v>
      </c>
      <c r="AG67" s="442">
        <v>0</v>
      </c>
      <c r="AH67" s="272"/>
      <c r="AI67" s="437" t="e">
        <v>#N/A</v>
      </c>
      <c r="AJ67" s="443" t="e">
        <v>#N/A</v>
      </c>
    </row>
    <row r="68" spans="1:36">
      <c r="A68" s="444" t="s">
        <v>1183</v>
      </c>
      <c r="B68" s="443">
        <v>19.5</v>
      </c>
      <c r="C68" s="443">
        <v>0.5</v>
      </c>
      <c r="D68" s="445">
        <v>20</v>
      </c>
      <c r="E68" s="444" t="s">
        <v>1241</v>
      </c>
      <c r="F68" s="444" t="s">
        <v>341</v>
      </c>
      <c r="G68" s="444" t="s">
        <v>179</v>
      </c>
      <c r="H68" s="444" t="s">
        <v>0</v>
      </c>
      <c r="I68" s="446">
        <v>1</v>
      </c>
      <c r="J68" s="446">
        <v>6</v>
      </c>
      <c r="K68" s="279">
        <v>3</v>
      </c>
      <c r="L68" s="279">
        <v>4</v>
      </c>
      <c r="M68" s="447" t="s">
        <v>1183</v>
      </c>
      <c r="N68" s="445">
        <v>6</v>
      </c>
      <c r="O68" s="445"/>
      <c r="P68" s="445"/>
      <c r="Q68" s="445"/>
      <c r="R68" s="445">
        <v>5</v>
      </c>
      <c r="S68" s="445"/>
      <c r="T68" s="445"/>
      <c r="U68" s="445">
        <v>9</v>
      </c>
      <c r="V68" s="448"/>
      <c r="W68" s="438">
        <v>20</v>
      </c>
      <c r="X68" s="438">
        <v>4</v>
      </c>
      <c r="Y68" s="438">
        <v>0</v>
      </c>
      <c r="Z68" s="438"/>
      <c r="AA68" s="438" t="s">
        <v>58</v>
      </c>
      <c r="AB68" s="272"/>
      <c r="AC68" s="442">
        <v>3</v>
      </c>
      <c r="AD68" s="442">
        <v>3</v>
      </c>
      <c r="AE68" s="442">
        <v>0</v>
      </c>
      <c r="AF68" s="442">
        <v>4</v>
      </c>
      <c r="AG68" s="442">
        <v>4</v>
      </c>
      <c r="AH68" s="272"/>
      <c r="AI68" s="443">
        <v>23.232323232323232</v>
      </c>
      <c r="AJ68" s="443">
        <v>3.2323232323232318</v>
      </c>
    </row>
    <row r="69" spans="1:36">
      <c r="A69" s="436" t="s">
        <v>135</v>
      </c>
      <c r="B69" s="437">
        <v>18.5</v>
      </c>
      <c r="C69" s="437">
        <v>-0.5</v>
      </c>
      <c r="D69" s="438">
        <v>18</v>
      </c>
      <c r="E69" s="436" t="s">
        <v>175</v>
      </c>
      <c r="F69" s="436" t="s">
        <v>396</v>
      </c>
      <c r="G69" s="436" t="s">
        <v>0</v>
      </c>
      <c r="H69" s="436" t="s">
        <v>0</v>
      </c>
      <c r="I69" s="439">
        <v>2</v>
      </c>
      <c r="J69" s="439">
        <v>11</v>
      </c>
      <c r="K69" s="449">
        <v>3</v>
      </c>
      <c r="L69" s="449">
        <v>4</v>
      </c>
      <c r="M69" s="440" t="s">
        <v>135</v>
      </c>
      <c r="N69" s="438"/>
      <c r="O69" s="438"/>
      <c r="P69" s="438"/>
      <c r="Q69" s="438"/>
      <c r="R69" s="438">
        <v>8</v>
      </c>
      <c r="S69" s="438">
        <v>4</v>
      </c>
      <c r="T69" s="438">
        <v>6</v>
      </c>
      <c r="U69" s="438"/>
      <c r="V69" s="441"/>
      <c r="W69" s="438">
        <v>18</v>
      </c>
      <c r="X69" s="438">
        <v>4</v>
      </c>
      <c r="Y69" s="438">
        <v>0</v>
      </c>
      <c r="Z69" s="438"/>
      <c r="AA69" s="438" t="s">
        <v>1267</v>
      </c>
      <c r="AB69" s="272"/>
      <c r="AC69" s="442">
        <v>3</v>
      </c>
      <c r="AD69" s="442">
        <v>0</v>
      </c>
      <c r="AE69" s="442">
        <v>7</v>
      </c>
      <c r="AF69" s="442">
        <v>5</v>
      </c>
      <c r="AG69" s="442">
        <v>11</v>
      </c>
      <c r="AH69" s="272"/>
      <c r="AI69" s="437">
        <v>21.01010101010101</v>
      </c>
      <c r="AJ69" s="443">
        <v>3.0101010101010104</v>
      </c>
    </row>
    <row r="70" spans="1:36">
      <c r="A70" s="444" t="s">
        <v>1267</v>
      </c>
      <c r="B70" s="443">
        <v>15.5</v>
      </c>
      <c r="C70" s="443">
        <v>0.5</v>
      </c>
      <c r="D70" s="445">
        <v>16</v>
      </c>
      <c r="E70" s="444" t="s">
        <v>175</v>
      </c>
      <c r="F70" s="444" t="s">
        <v>396</v>
      </c>
      <c r="G70" s="444" t="s">
        <v>0</v>
      </c>
      <c r="H70" s="444" t="s">
        <v>0</v>
      </c>
      <c r="I70" s="446">
        <v>0</v>
      </c>
      <c r="J70" s="446">
        <v>7</v>
      </c>
      <c r="K70" s="279">
        <v>1</v>
      </c>
      <c r="L70" s="279">
        <v>4</v>
      </c>
      <c r="M70" s="447" t="s">
        <v>1267</v>
      </c>
      <c r="N70" s="445"/>
      <c r="O70" s="445"/>
      <c r="P70" s="445"/>
      <c r="Q70" s="445"/>
      <c r="R70" s="445">
        <v>16</v>
      </c>
      <c r="S70" s="445"/>
      <c r="T70" s="445"/>
      <c r="U70" s="445"/>
      <c r="V70" s="448"/>
      <c r="W70" s="438">
        <v>16</v>
      </c>
      <c r="X70" s="438">
        <v>4</v>
      </c>
      <c r="Y70" s="438">
        <v>0</v>
      </c>
      <c r="Z70" s="438"/>
      <c r="AA70" s="438" t="s">
        <v>1267</v>
      </c>
      <c r="AB70" s="272"/>
      <c r="AC70" s="442">
        <v>4</v>
      </c>
      <c r="AD70" s="442">
        <v>2</v>
      </c>
      <c r="AE70" s="442">
        <v>8</v>
      </c>
      <c r="AF70" s="442">
        <v>6</v>
      </c>
      <c r="AG70" s="442">
        <v>8</v>
      </c>
      <c r="AH70" s="272"/>
      <c r="AI70" s="443">
        <v>16.111111111111111</v>
      </c>
      <c r="AJ70" s="443">
        <v>0.11111111111111072</v>
      </c>
    </row>
    <row r="71" spans="1:36">
      <c r="A71" s="436" t="s">
        <v>144</v>
      </c>
      <c r="B71" s="437">
        <v>0</v>
      </c>
      <c r="C71" s="437">
        <v>6</v>
      </c>
      <c r="D71" s="438">
        <v>6</v>
      </c>
      <c r="E71" s="436" t="s">
        <v>187</v>
      </c>
      <c r="F71" s="436" t="s">
        <v>0</v>
      </c>
      <c r="G71" s="436" t="s">
        <v>0</v>
      </c>
      <c r="H71" s="436" t="s">
        <v>0</v>
      </c>
      <c r="I71" s="439">
        <v>0</v>
      </c>
      <c r="J71" s="439">
        <v>4</v>
      </c>
      <c r="K71" s="449">
        <v>1</v>
      </c>
      <c r="L71" s="449">
        <v>1</v>
      </c>
      <c r="M71" s="440" t="s">
        <v>144</v>
      </c>
      <c r="N71" s="438"/>
      <c r="O71" s="438"/>
      <c r="P71" s="438"/>
      <c r="Q71" s="438"/>
      <c r="R71" s="438"/>
      <c r="S71" s="438"/>
      <c r="T71" s="438"/>
      <c r="U71" s="438"/>
      <c r="V71" s="441">
        <v>6</v>
      </c>
      <c r="W71" s="438">
        <v>6</v>
      </c>
      <c r="X71" s="438">
        <v>1</v>
      </c>
      <c r="Y71" s="438">
        <v>0</v>
      </c>
      <c r="Z71" s="438"/>
      <c r="AA71" s="438" t="s">
        <v>228</v>
      </c>
      <c r="AB71" s="272"/>
      <c r="AC71" s="442">
        <v>0</v>
      </c>
      <c r="AD71" s="442">
        <v>0</v>
      </c>
      <c r="AE71" s="442">
        <v>0</v>
      </c>
      <c r="AF71" s="442">
        <v>0</v>
      </c>
      <c r="AG71" s="442">
        <v>0</v>
      </c>
      <c r="AH71" s="272"/>
      <c r="AI71" s="437">
        <v>0</v>
      </c>
      <c r="AJ71" s="443">
        <v>-6</v>
      </c>
    </row>
    <row r="72" spans="1:36">
      <c r="A72" s="444" t="s">
        <v>20</v>
      </c>
      <c r="B72" s="443">
        <v>19.5</v>
      </c>
      <c r="C72" s="443">
        <v>-0.5</v>
      </c>
      <c r="D72" s="445">
        <v>19</v>
      </c>
      <c r="E72" s="444" t="s">
        <v>172</v>
      </c>
      <c r="F72" s="444" t="s">
        <v>174</v>
      </c>
      <c r="G72" s="444" t="s">
        <v>0</v>
      </c>
      <c r="H72" s="444" t="s">
        <v>0</v>
      </c>
      <c r="I72" s="446">
        <v>1</v>
      </c>
      <c r="J72" s="446">
        <v>17</v>
      </c>
      <c r="K72" s="279">
        <v>4</v>
      </c>
      <c r="L72" s="279">
        <v>7</v>
      </c>
      <c r="M72" s="447" t="s">
        <v>20</v>
      </c>
      <c r="N72" s="445">
        <v>2</v>
      </c>
      <c r="O72" s="445"/>
      <c r="P72" s="445"/>
      <c r="Q72" s="445">
        <v>11</v>
      </c>
      <c r="R72" s="445"/>
      <c r="S72" s="445">
        <v>2</v>
      </c>
      <c r="T72" s="445">
        <v>4</v>
      </c>
      <c r="U72" s="445"/>
      <c r="V72" s="448"/>
      <c r="W72" s="438">
        <v>19</v>
      </c>
      <c r="X72" s="438">
        <v>7</v>
      </c>
      <c r="Y72" s="438">
        <v>0</v>
      </c>
      <c r="Z72" s="438"/>
      <c r="AA72" s="438" t="s">
        <v>95</v>
      </c>
      <c r="AB72" s="272"/>
      <c r="AC72" s="442">
        <v>4</v>
      </c>
      <c r="AD72" s="442">
        <v>5</v>
      </c>
      <c r="AE72" s="442">
        <v>1</v>
      </c>
      <c r="AF72" s="442">
        <v>2</v>
      </c>
      <c r="AG72" s="442">
        <v>2</v>
      </c>
      <c r="AH72" s="272"/>
      <c r="AI72" s="443">
        <v>20.808080808080806</v>
      </c>
      <c r="AJ72" s="443">
        <v>1.8080808080808062</v>
      </c>
    </row>
    <row r="73" spans="1:36">
      <c r="A73" s="436" t="s">
        <v>299</v>
      </c>
      <c r="B73" s="437">
        <v>21</v>
      </c>
      <c r="C73" s="437">
        <v>-1</v>
      </c>
      <c r="D73" s="438">
        <v>20</v>
      </c>
      <c r="E73" s="436" t="s">
        <v>184</v>
      </c>
      <c r="F73" s="436" t="s">
        <v>306</v>
      </c>
      <c r="G73" s="436" t="s">
        <v>178</v>
      </c>
      <c r="H73" s="436" t="s">
        <v>0</v>
      </c>
      <c r="I73" s="439">
        <v>2</v>
      </c>
      <c r="J73" s="439">
        <v>9</v>
      </c>
      <c r="K73" s="449">
        <v>3</v>
      </c>
      <c r="L73" s="449">
        <v>4</v>
      </c>
      <c r="M73" s="440" t="s">
        <v>299</v>
      </c>
      <c r="N73" s="438">
        <v>4</v>
      </c>
      <c r="O73" s="438"/>
      <c r="P73" s="438"/>
      <c r="Q73" s="438"/>
      <c r="R73" s="438"/>
      <c r="S73" s="438">
        <v>14</v>
      </c>
      <c r="T73" s="438"/>
      <c r="U73" s="438">
        <v>2</v>
      </c>
      <c r="V73" s="441"/>
      <c r="W73" s="438">
        <v>20</v>
      </c>
      <c r="X73" s="438">
        <v>4</v>
      </c>
      <c r="Y73" s="438">
        <v>0</v>
      </c>
      <c r="Z73" s="438"/>
      <c r="AA73" s="438" t="s">
        <v>299</v>
      </c>
      <c r="AB73" s="272"/>
      <c r="AC73" s="442">
        <v>0</v>
      </c>
      <c r="AD73" s="442">
        <v>0</v>
      </c>
      <c r="AE73" s="442">
        <v>0</v>
      </c>
      <c r="AF73" s="442">
        <v>0</v>
      </c>
      <c r="AG73" s="442">
        <v>0</v>
      </c>
      <c r="AH73" s="272"/>
      <c r="AI73" s="437">
        <v>22.070707070707069</v>
      </c>
      <c r="AJ73" s="443">
        <v>2.0707070707070692</v>
      </c>
    </row>
    <row r="74" spans="1:36">
      <c r="A74" s="444" t="s">
        <v>24</v>
      </c>
      <c r="B74" s="443">
        <v>22.5</v>
      </c>
      <c r="C74" s="443">
        <v>-0.5</v>
      </c>
      <c r="D74" s="445">
        <v>22</v>
      </c>
      <c r="E74" s="444" t="s">
        <v>176</v>
      </c>
      <c r="F74" s="444" t="s">
        <v>175</v>
      </c>
      <c r="G74" s="444" t="s">
        <v>291</v>
      </c>
      <c r="H74" s="444" t="s">
        <v>0</v>
      </c>
      <c r="I74" s="446">
        <v>2</v>
      </c>
      <c r="J74" s="446">
        <v>6</v>
      </c>
      <c r="K74" s="279">
        <v>2</v>
      </c>
      <c r="L74" s="279">
        <v>3</v>
      </c>
      <c r="M74" s="447" t="s">
        <v>24</v>
      </c>
      <c r="N74" s="445"/>
      <c r="O74" s="445">
        <v>4</v>
      </c>
      <c r="P74" s="445"/>
      <c r="Q74" s="445"/>
      <c r="R74" s="445"/>
      <c r="S74" s="445"/>
      <c r="T74" s="445">
        <v>18</v>
      </c>
      <c r="U74" s="445"/>
      <c r="V74" s="448"/>
      <c r="W74" s="438">
        <v>22</v>
      </c>
      <c r="X74" s="438">
        <v>3</v>
      </c>
      <c r="Y74" s="438">
        <v>0</v>
      </c>
      <c r="Z74" s="438"/>
      <c r="AA74" s="438" t="s">
        <v>28</v>
      </c>
      <c r="AB74" s="272"/>
      <c r="AC74" s="442">
        <v>6</v>
      </c>
      <c r="AD74" s="442">
        <v>6</v>
      </c>
      <c r="AE74" s="442">
        <v>6</v>
      </c>
      <c r="AF74" s="442">
        <v>6</v>
      </c>
      <c r="AG74" s="442">
        <v>0</v>
      </c>
      <c r="AH74" s="272"/>
      <c r="AI74" s="443">
        <v>21.111111111111111</v>
      </c>
      <c r="AJ74" s="443">
        <v>-0.88888888888888928</v>
      </c>
    </row>
    <row r="75" spans="1:36">
      <c r="A75" s="436" t="s">
        <v>733</v>
      </c>
      <c r="B75" s="437">
        <v>25.5</v>
      </c>
      <c r="C75" s="437">
        <v>0.5</v>
      </c>
      <c r="D75" s="438">
        <v>26</v>
      </c>
      <c r="E75" s="436" t="s">
        <v>372</v>
      </c>
      <c r="F75" s="436" t="s">
        <v>175</v>
      </c>
      <c r="G75" s="436" t="s">
        <v>0</v>
      </c>
      <c r="H75" s="436" t="s">
        <v>0</v>
      </c>
      <c r="I75" s="439">
        <v>0</v>
      </c>
      <c r="J75" s="439">
        <v>9</v>
      </c>
      <c r="K75" s="449">
        <v>3</v>
      </c>
      <c r="L75" s="449">
        <v>7</v>
      </c>
      <c r="M75" s="440" t="s">
        <v>733</v>
      </c>
      <c r="N75" s="438">
        <v>4</v>
      </c>
      <c r="O75" s="438"/>
      <c r="P75" s="438"/>
      <c r="Q75" s="438"/>
      <c r="R75" s="438"/>
      <c r="S75" s="438"/>
      <c r="T75" s="438"/>
      <c r="U75" s="438">
        <v>10</v>
      </c>
      <c r="V75" s="441">
        <v>12</v>
      </c>
      <c r="W75" s="438">
        <v>26</v>
      </c>
      <c r="X75" s="438">
        <v>7</v>
      </c>
      <c r="Y75" s="438">
        <v>0</v>
      </c>
      <c r="Z75" s="438"/>
      <c r="AA75" s="438" t="s">
        <v>228</v>
      </c>
      <c r="AB75" s="272"/>
      <c r="AC75" s="442">
        <v>0</v>
      </c>
      <c r="AD75" s="442">
        <v>0</v>
      </c>
      <c r="AE75" s="442">
        <v>2</v>
      </c>
      <c r="AF75" s="442">
        <v>4</v>
      </c>
      <c r="AG75" s="442">
        <v>2</v>
      </c>
      <c r="AH75" s="272"/>
      <c r="AI75" s="437">
        <v>24.8989898989899</v>
      </c>
      <c r="AJ75" s="443">
        <v>-1.1010101010101003</v>
      </c>
    </row>
    <row r="76" spans="1:36">
      <c r="A76" s="444" t="s">
        <v>1423</v>
      </c>
      <c r="B76" s="443">
        <v>20</v>
      </c>
      <c r="C76" s="443">
        <v>0</v>
      </c>
      <c r="D76" s="445">
        <v>20</v>
      </c>
      <c r="E76" s="444" t="s">
        <v>180</v>
      </c>
      <c r="F76" s="444" t="s">
        <v>172</v>
      </c>
      <c r="G76" s="444" t="s">
        <v>0</v>
      </c>
      <c r="H76" s="444" t="s">
        <v>0</v>
      </c>
      <c r="I76" s="446">
        <v>0</v>
      </c>
      <c r="J76" s="446">
        <v>6</v>
      </c>
      <c r="K76" s="279">
        <v>3</v>
      </c>
      <c r="L76" s="279">
        <v>3</v>
      </c>
      <c r="M76" s="447" t="s">
        <v>1423</v>
      </c>
      <c r="N76" s="445">
        <v>7</v>
      </c>
      <c r="O76" s="445"/>
      <c r="P76" s="445"/>
      <c r="Q76" s="445"/>
      <c r="R76" s="445">
        <v>8</v>
      </c>
      <c r="S76" s="445"/>
      <c r="T76" s="445"/>
      <c r="U76" s="445"/>
      <c r="V76" s="448">
        <v>5</v>
      </c>
      <c r="W76" s="438">
        <v>20</v>
      </c>
      <c r="X76" s="438">
        <v>3</v>
      </c>
      <c r="Y76" s="438">
        <v>0</v>
      </c>
      <c r="Z76" s="438"/>
      <c r="AA76" s="438" t="s">
        <v>1267</v>
      </c>
      <c r="AB76" s="272"/>
      <c r="AC76" s="442">
        <v>0</v>
      </c>
      <c r="AD76" s="442">
        <v>0</v>
      </c>
      <c r="AE76" s="442">
        <v>0</v>
      </c>
      <c r="AF76" s="442">
        <v>3</v>
      </c>
      <c r="AG76" s="442">
        <v>3</v>
      </c>
      <c r="AH76" s="272"/>
      <c r="AI76" s="443" t="e">
        <v>#N/A</v>
      </c>
      <c r="AJ76" s="443" t="e">
        <v>#N/A</v>
      </c>
    </row>
    <row r="77" spans="1:36">
      <c r="A77" s="436" t="s">
        <v>96</v>
      </c>
      <c r="B77" s="437">
        <v>17.5</v>
      </c>
      <c r="C77" s="437">
        <v>-0.5</v>
      </c>
      <c r="D77" s="438">
        <v>17</v>
      </c>
      <c r="E77" s="436" t="s">
        <v>184</v>
      </c>
      <c r="F77" s="436" t="s">
        <v>341</v>
      </c>
      <c r="G77" s="436" t="s">
        <v>0</v>
      </c>
      <c r="H77" s="436" t="s">
        <v>0</v>
      </c>
      <c r="I77" s="439">
        <v>0</v>
      </c>
      <c r="J77" s="439">
        <v>5</v>
      </c>
      <c r="K77" s="449">
        <v>2</v>
      </c>
      <c r="L77" s="449">
        <v>3</v>
      </c>
      <c r="M77" s="440" t="s">
        <v>96</v>
      </c>
      <c r="N77" s="438">
        <v>4</v>
      </c>
      <c r="O77" s="438">
        <v>13</v>
      </c>
      <c r="P77" s="438"/>
      <c r="Q77" s="438"/>
      <c r="R77" s="438"/>
      <c r="S77" s="438"/>
      <c r="T77" s="438"/>
      <c r="U77" s="438"/>
      <c r="V77" s="441"/>
      <c r="W77" s="438">
        <v>17</v>
      </c>
      <c r="X77" s="438">
        <v>3</v>
      </c>
      <c r="Y77" s="438">
        <v>0</v>
      </c>
      <c r="Z77" s="438"/>
      <c r="AA77" s="438" t="s">
        <v>272</v>
      </c>
      <c r="AB77" s="272"/>
      <c r="AC77" s="442">
        <v>0</v>
      </c>
      <c r="AD77" s="442">
        <v>0</v>
      </c>
      <c r="AE77" s="442">
        <v>0</v>
      </c>
      <c r="AF77" s="442">
        <v>0</v>
      </c>
      <c r="AG77" s="442">
        <v>0</v>
      </c>
      <c r="AH77" s="272"/>
      <c r="AI77" s="437">
        <v>25</v>
      </c>
      <c r="AJ77" s="443">
        <v>8</v>
      </c>
    </row>
    <row r="78" spans="1:36">
      <c r="A78" s="444" t="s">
        <v>326</v>
      </c>
      <c r="B78" s="443">
        <v>13.5</v>
      </c>
      <c r="C78" s="443">
        <v>0.5</v>
      </c>
      <c r="D78" s="445">
        <v>14</v>
      </c>
      <c r="E78" s="444" t="s">
        <v>184</v>
      </c>
      <c r="F78" s="444" t="s">
        <v>306</v>
      </c>
      <c r="G78" s="444" t="s">
        <v>0</v>
      </c>
      <c r="H78" s="444" t="s">
        <v>0</v>
      </c>
      <c r="I78" s="446">
        <v>1</v>
      </c>
      <c r="J78" s="446">
        <v>2</v>
      </c>
      <c r="K78" s="279">
        <v>3</v>
      </c>
      <c r="L78" s="279">
        <v>2</v>
      </c>
      <c r="M78" s="447" t="s">
        <v>326</v>
      </c>
      <c r="N78" s="445">
        <v>4</v>
      </c>
      <c r="O78" s="445"/>
      <c r="P78" s="445"/>
      <c r="Q78" s="445"/>
      <c r="R78" s="445">
        <v>0</v>
      </c>
      <c r="S78" s="445"/>
      <c r="T78" s="445"/>
      <c r="U78" s="445">
        <v>10</v>
      </c>
      <c r="V78" s="448"/>
      <c r="W78" s="438">
        <v>14</v>
      </c>
      <c r="X78" s="438">
        <v>2</v>
      </c>
      <c r="Y78" s="438">
        <v>0</v>
      </c>
      <c r="Z78" s="438"/>
      <c r="AA78" s="438" t="s">
        <v>58</v>
      </c>
      <c r="AB78" s="272"/>
      <c r="AC78" s="442">
        <v>0</v>
      </c>
      <c r="AD78" s="442">
        <v>0</v>
      </c>
      <c r="AE78" s="442">
        <v>0</v>
      </c>
      <c r="AF78" s="442">
        <v>0</v>
      </c>
      <c r="AG78" s="442">
        <v>0</v>
      </c>
      <c r="AH78" s="272"/>
      <c r="AI78" s="443">
        <v>22.575757575757574</v>
      </c>
      <c r="AJ78" s="443">
        <v>8.5757575757575744</v>
      </c>
    </row>
    <row r="79" spans="1:36">
      <c r="A79" s="436" t="s">
        <v>111</v>
      </c>
      <c r="B79" s="437">
        <v>8</v>
      </c>
      <c r="C79" s="437">
        <v>0</v>
      </c>
      <c r="D79" s="438">
        <v>8</v>
      </c>
      <c r="E79" s="436" t="s">
        <v>185</v>
      </c>
      <c r="F79" s="436" t="s">
        <v>179</v>
      </c>
      <c r="G79" s="436" t="s">
        <v>0</v>
      </c>
      <c r="H79" s="436" t="s">
        <v>0</v>
      </c>
      <c r="I79" s="439">
        <v>0</v>
      </c>
      <c r="J79" s="439">
        <v>5</v>
      </c>
      <c r="K79" s="449">
        <v>2</v>
      </c>
      <c r="L79" s="449">
        <v>2</v>
      </c>
      <c r="M79" s="440" t="s">
        <v>111</v>
      </c>
      <c r="N79" s="438">
        <v>3</v>
      </c>
      <c r="O79" s="438"/>
      <c r="P79" s="438"/>
      <c r="Q79" s="438">
        <v>5</v>
      </c>
      <c r="R79" s="438"/>
      <c r="S79" s="438"/>
      <c r="T79" s="438"/>
      <c r="U79" s="438"/>
      <c r="V79" s="441"/>
      <c r="W79" s="438">
        <v>8</v>
      </c>
      <c r="X79" s="438">
        <v>2</v>
      </c>
      <c r="Y79" s="438">
        <v>0</v>
      </c>
      <c r="Z79" s="438"/>
      <c r="AA79" s="438" t="s">
        <v>95</v>
      </c>
      <c r="AB79" s="272"/>
      <c r="AC79" s="442">
        <v>2</v>
      </c>
      <c r="AD79" s="442">
        <v>0</v>
      </c>
      <c r="AE79" s="442">
        <v>2</v>
      </c>
      <c r="AF79" s="442">
        <v>2</v>
      </c>
      <c r="AG79" s="442">
        <v>0</v>
      </c>
      <c r="AH79" s="272"/>
      <c r="AI79" s="437">
        <v>16.01010101010101</v>
      </c>
      <c r="AJ79" s="443">
        <v>8.0101010101010104</v>
      </c>
    </row>
    <row r="80" spans="1:36">
      <c r="A80" s="444" t="s">
        <v>75</v>
      </c>
      <c r="B80" s="443">
        <v>22</v>
      </c>
      <c r="C80" s="443">
        <v>1</v>
      </c>
      <c r="D80" s="445">
        <v>23</v>
      </c>
      <c r="E80" s="444" t="s">
        <v>184</v>
      </c>
      <c r="F80" s="444" t="s">
        <v>306</v>
      </c>
      <c r="G80" s="444" t="s">
        <v>0</v>
      </c>
      <c r="H80" s="444" t="s">
        <v>0</v>
      </c>
      <c r="I80" s="446">
        <v>1</v>
      </c>
      <c r="J80" s="446">
        <v>5</v>
      </c>
      <c r="K80" s="279">
        <v>2</v>
      </c>
      <c r="L80" s="279" t="s">
        <v>1551</v>
      </c>
      <c r="M80" s="447" t="s">
        <v>75</v>
      </c>
      <c r="N80" s="445"/>
      <c r="O80" s="445"/>
      <c r="P80" s="445">
        <v>19</v>
      </c>
      <c r="Q80" s="445"/>
      <c r="R80" s="445">
        <v>4</v>
      </c>
      <c r="S80" s="445"/>
      <c r="T80" s="445"/>
      <c r="U80" s="445"/>
      <c r="V80" s="448"/>
      <c r="W80" s="438">
        <v>23</v>
      </c>
      <c r="X80" s="438">
        <v>5</v>
      </c>
      <c r="Y80" s="438">
        <v>4</v>
      </c>
      <c r="Z80" s="438"/>
      <c r="AA80" s="438" t="s">
        <v>64</v>
      </c>
      <c r="AB80" s="272"/>
      <c r="AC80" s="442">
        <v>0</v>
      </c>
      <c r="AD80" s="442">
        <v>0</v>
      </c>
      <c r="AE80" s="442">
        <v>0</v>
      </c>
      <c r="AF80" s="442">
        <v>0</v>
      </c>
      <c r="AG80" s="442">
        <v>0</v>
      </c>
      <c r="AH80" s="272"/>
      <c r="AI80" s="443">
        <v>23.055555555555554</v>
      </c>
      <c r="AJ80" s="443">
        <v>5.5555555555553582E-2</v>
      </c>
    </row>
    <row r="81" spans="1:36">
      <c r="A81" s="436" t="s">
        <v>140</v>
      </c>
      <c r="B81" s="437">
        <v>5</v>
      </c>
      <c r="C81" s="437">
        <v>0</v>
      </c>
      <c r="D81" s="438">
        <v>5</v>
      </c>
      <c r="E81" s="436" t="s">
        <v>469</v>
      </c>
      <c r="F81" s="436" t="s">
        <v>172</v>
      </c>
      <c r="G81" s="436" t="s">
        <v>0</v>
      </c>
      <c r="H81" s="436" t="s">
        <v>0</v>
      </c>
      <c r="I81" s="439">
        <v>0</v>
      </c>
      <c r="J81" s="439">
        <v>0</v>
      </c>
      <c r="K81" s="449">
        <v>1</v>
      </c>
      <c r="L81" s="449">
        <v>2</v>
      </c>
      <c r="M81" s="440" t="s">
        <v>140</v>
      </c>
      <c r="N81" s="438"/>
      <c r="O81" s="438"/>
      <c r="P81" s="438"/>
      <c r="Q81" s="438"/>
      <c r="R81" s="438"/>
      <c r="S81" s="438"/>
      <c r="T81" s="438"/>
      <c r="U81" s="438"/>
      <c r="V81" s="441">
        <v>5</v>
      </c>
      <c r="W81" s="438">
        <v>5</v>
      </c>
      <c r="X81" s="438">
        <v>2</v>
      </c>
      <c r="Y81" s="438">
        <v>0</v>
      </c>
      <c r="Z81" s="438"/>
      <c r="AA81" s="438" t="s">
        <v>228</v>
      </c>
      <c r="AB81" s="272"/>
      <c r="AC81" s="442">
        <v>0</v>
      </c>
      <c r="AD81" s="442">
        <v>0</v>
      </c>
      <c r="AE81" s="442">
        <v>0</v>
      </c>
      <c r="AF81" s="442">
        <v>0</v>
      </c>
      <c r="AG81" s="442">
        <v>0</v>
      </c>
      <c r="AH81" s="272"/>
      <c r="AI81" s="437">
        <v>18.98989898989899</v>
      </c>
      <c r="AJ81" s="443">
        <v>13.98989898989899</v>
      </c>
    </row>
    <row r="82" spans="1:36">
      <c r="A82" s="444" t="s">
        <v>71</v>
      </c>
      <c r="B82" s="443">
        <v>15.5</v>
      </c>
      <c r="C82" s="443">
        <v>1</v>
      </c>
      <c r="D82" s="445">
        <v>16.5</v>
      </c>
      <c r="E82" s="444" t="s">
        <v>468</v>
      </c>
      <c r="F82" s="444" t="s">
        <v>178</v>
      </c>
      <c r="G82" s="444" t="s">
        <v>0</v>
      </c>
      <c r="H82" s="444" t="s">
        <v>0</v>
      </c>
      <c r="I82" s="446">
        <v>1</v>
      </c>
      <c r="J82" s="446">
        <v>7</v>
      </c>
      <c r="K82" s="279">
        <v>3</v>
      </c>
      <c r="L82" s="279" t="s">
        <v>1545</v>
      </c>
      <c r="M82" s="447" t="s">
        <v>71</v>
      </c>
      <c r="N82" s="445"/>
      <c r="O82" s="445"/>
      <c r="P82" s="445">
        <v>5</v>
      </c>
      <c r="Q82" s="445"/>
      <c r="R82" s="445">
        <v>2</v>
      </c>
      <c r="S82" s="445"/>
      <c r="T82" s="445"/>
      <c r="U82" s="445">
        <v>9.5</v>
      </c>
      <c r="V82" s="448"/>
      <c r="W82" s="438">
        <v>16.5</v>
      </c>
      <c r="X82" s="438">
        <v>4</v>
      </c>
      <c r="Y82" s="438">
        <v>2</v>
      </c>
      <c r="Z82" s="438"/>
      <c r="AA82" s="438" t="s">
        <v>58</v>
      </c>
      <c r="AB82" s="272"/>
      <c r="AC82" s="442">
        <v>1</v>
      </c>
      <c r="AD82" s="442">
        <v>1</v>
      </c>
      <c r="AE82" s="442">
        <v>2</v>
      </c>
      <c r="AF82" s="442">
        <v>1</v>
      </c>
      <c r="AG82" s="442">
        <v>1</v>
      </c>
      <c r="AH82" s="272"/>
      <c r="AI82" s="443">
        <v>19.924242424242422</v>
      </c>
      <c r="AJ82" s="443">
        <v>3.4242424242424221</v>
      </c>
    </row>
    <row r="83" spans="1:36">
      <c r="A83" s="450" t="s">
        <v>1082</v>
      </c>
      <c r="B83" s="437">
        <v>25.5</v>
      </c>
      <c r="C83" s="437">
        <v>0.5</v>
      </c>
      <c r="D83" s="438">
        <v>26</v>
      </c>
      <c r="E83" s="436" t="s">
        <v>172</v>
      </c>
      <c r="F83" s="436" t="s">
        <v>178</v>
      </c>
      <c r="G83" s="436" t="s">
        <v>0</v>
      </c>
      <c r="H83" s="436" t="s">
        <v>0</v>
      </c>
      <c r="I83" s="439">
        <v>1</v>
      </c>
      <c r="J83" s="439">
        <v>6</v>
      </c>
      <c r="K83" s="449">
        <v>3</v>
      </c>
      <c r="L83" s="449">
        <v>4</v>
      </c>
      <c r="M83" s="440" t="s">
        <v>1082</v>
      </c>
      <c r="N83" s="438">
        <v>4</v>
      </c>
      <c r="O83" s="438"/>
      <c r="P83" s="438"/>
      <c r="Q83" s="438"/>
      <c r="R83" s="438"/>
      <c r="S83" s="438">
        <v>1</v>
      </c>
      <c r="T83" s="438"/>
      <c r="U83" s="438">
        <v>21</v>
      </c>
      <c r="V83" s="441"/>
      <c r="W83" s="438">
        <v>26</v>
      </c>
      <c r="X83" s="438">
        <v>4</v>
      </c>
      <c r="Y83" s="438">
        <v>0</v>
      </c>
      <c r="Z83" s="438"/>
      <c r="AA83" s="438" t="s">
        <v>36</v>
      </c>
      <c r="AB83" s="272"/>
      <c r="AC83" s="442">
        <v>1</v>
      </c>
      <c r="AD83" s="442">
        <v>1</v>
      </c>
      <c r="AE83" s="442">
        <v>0</v>
      </c>
      <c r="AF83" s="442">
        <v>0</v>
      </c>
      <c r="AG83" s="442">
        <v>0</v>
      </c>
      <c r="AH83" s="272"/>
      <c r="AI83" s="437">
        <v>20.126262626262626</v>
      </c>
      <c r="AJ83" s="443">
        <v>-5.8737373737373737</v>
      </c>
    </row>
    <row r="84" spans="1:36">
      <c r="A84" s="444" t="s">
        <v>97</v>
      </c>
      <c r="B84" s="443">
        <v>24</v>
      </c>
      <c r="C84" s="443">
        <v>1</v>
      </c>
      <c r="D84" s="445">
        <v>25</v>
      </c>
      <c r="E84" s="444" t="s">
        <v>185</v>
      </c>
      <c r="F84" s="444" t="s">
        <v>492</v>
      </c>
      <c r="G84" s="444" t="s">
        <v>0</v>
      </c>
      <c r="H84" s="444" t="s">
        <v>0</v>
      </c>
      <c r="I84" s="446">
        <v>2</v>
      </c>
      <c r="J84" s="446">
        <v>16</v>
      </c>
      <c r="K84" s="279">
        <v>1</v>
      </c>
      <c r="L84" s="279">
        <v>3</v>
      </c>
      <c r="M84" s="447" t="s">
        <v>97</v>
      </c>
      <c r="N84" s="445"/>
      <c r="O84" s="445"/>
      <c r="P84" s="445"/>
      <c r="Q84" s="445">
        <v>25</v>
      </c>
      <c r="R84" s="445"/>
      <c r="S84" s="445"/>
      <c r="T84" s="445"/>
      <c r="U84" s="445"/>
      <c r="V84" s="448"/>
      <c r="W84" s="438">
        <v>25</v>
      </c>
      <c r="X84" s="438">
        <v>3</v>
      </c>
      <c r="Y84" s="438">
        <v>0</v>
      </c>
      <c r="Z84" s="438"/>
      <c r="AA84" s="438" t="s">
        <v>95</v>
      </c>
      <c r="AB84" s="272"/>
      <c r="AC84" s="442">
        <v>6</v>
      </c>
      <c r="AD84" s="442">
        <v>3</v>
      </c>
      <c r="AE84" s="442">
        <v>6</v>
      </c>
      <c r="AF84" s="442">
        <v>7</v>
      </c>
      <c r="AG84" s="442">
        <v>4</v>
      </c>
      <c r="AH84" s="272"/>
      <c r="AI84" s="443">
        <v>24.141414141414142</v>
      </c>
      <c r="AJ84" s="443">
        <v>-0.85858585858585812</v>
      </c>
    </row>
    <row r="85" spans="1:36">
      <c r="A85" s="436" t="s">
        <v>259</v>
      </c>
      <c r="B85" s="437">
        <v>12.5</v>
      </c>
      <c r="C85" s="437">
        <v>0.5</v>
      </c>
      <c r="D85" s="438">
        <v>13</v>
      </c>
      <c r="E85" s="436" t="s">
        <v>422</v>
      </c>
      <c r="F85" s="436" t="s">
        <v>179</v>
      </c>
      <c r="G85" s="436" t="s">
        <v>182</v>
      </c>
      <c r="H85" s="436" t="s">
        <v>0</v>
      </c>
      <c r="I85" s="439">
        <v>1</v>
      </c>
      <c r="J85" s="439">
        <v>2</v>
      </c>
      <c r="K85" s="449">
        <v>2</v>
      </c>
      <c r="L85" s="449">
        <v>2</v>
      </c>
      <c r="M85" s="440" t="s">
        <v>259</v>
      </c>
      <c r="N85" s="438">
        <v>10</v>
      </c>
      <c r="O85" s="438"/>
      <c r="P85" s="438"/>
      <c r="Q85" s="438"/>
      <c r="R85" s="438"/>
      <c r="S85" s="438"/>
      <c r="T85" s="438"/>
      <c r="U85" s="438"/>
      <c r="V85" s="441">
        <v>3</v>
      </c>
      <c r="W85" s="438">
        <v>13</v>
      </c>
      <c r="X85" s="438">
        <v>2</v>
      </c>
      <c r="Y85" s="438">
        <v>0</v>
      </c>
      <c r="Z85" s="438"/>
      <c r="AA85" s="438" t="s">
        <v>36</v>
      </c>
      <c r="AB85" s="272"/>
      <c r="AC85" s="442">
        <v>0</v>
      </c>
      <c r="AD85" s="442">
        <v>0</v>
      </c>
      <c r="AE85" s="442">
        <v>0</v>
      </c>
      <c r="AF85" s="442">
        <v>2</v>
      </c>
      <c r="AG85" s="442">
        <v>2</v>
      </c>
      <c r="AH85" s="272"/>
      <c r="AI85" s="437">
        <v>20.984848484848484</v>
      </c>
      <c r="AJ85" s="443">
        <v>7.9848484848484844</v>
      </c>
    </row>
    <row r="86" spans="1:36">
      <c r="A86" s="444" t="s">
        <v>1274</v>
      </c>
      <c r="B86" s="443">
        <v>12</v>
      </c>
      <c r="C86" s="443">
        <v>0</v>
      </c>
      <c r="D86" s="445">
        <v>12</v>
      </c>
      <c r="E86" s="444" t="s">
        <v>1340</v>
      </c>
      <c r="F86" s="444" t="s">
        <v>1341</v>
      </c>
      <c r="G86" s="444" t="s">
        <v>0</v>
      </c>
      <c r="H86" s="444" t="s">
        <v>0</v>
      </c>
      <c r="I86" s="446">
        <v>0</v>
      </c>
      <c r="J86" s="446">
        <v>5</v>
      </c>
      <c r="K86" s="279">
        <v>2</v>
      </c>
      <c r="L86" s="279">
        <v>3</v>
      </c>
      <c r="M86" s="447" t="s">
        <v>1274</v>
      </c>
      <c r="N86" s="445">
        <v>10</v>
      </c>
      <c r="O86" s="445"/>
      <c r="P86" s="445"/>
      <c r="Q86" s="445"/>
      <c r="R86" s="445"/>
      <c r="S86" s="445">
        <v>2</v>
      </c>
      <c r="T86" s="445"/>
      <c r="U86" s="445"/>
      <c r="V86" s="448"/>
      <c r="W86" s="438">
        <v>12</v>
      </c>
      <c r="X86" s="438">
        <v>3</v>
      </c>
      <c r="Y86" s="438">
        <v>0</v>
      </c>
      <c r="Z86" s="438"/>
      <c r="AA86" s="438" t="s">
        <v>36</v>
      </c>
      <c r="AB86" s="272"/>
      <c r="AC86" s="442">
        <v>2</v>
      </c>
      <c r="AD86" s="442">
        <v>2</v>
      </c>
      <c r="AE86" s="442">
        <v>1</v>
      </c>
      <c r="AF86" s="442">
        <v>2</v>
      </c>
      <c r="AG86" s="442">
        <v>1</v>
      </c>
      <c r="AH86" s="272"/>
      <c r="AI86" s="443">
        <v>6.0606060606060606</v>
      </c>
      <c r="AJ86" s="443">
        <v>-5.9393939393939394</v>
      </c>
    </row>
    <row r="87" spans="1:36">
      <c r="A87" s="436" t="s">
        <v>967</v>
      </c>
      <c r="B87" s="437">
        <v>22</v>
      </c>
      <c r="C87" s="437">
        <v>1</v>
      </c>
      <c r="D87" s="438">
        <v>23</v>
      </c>
      <c r="E87" s="436" t="s">
        <v>172</v>
      </c>
      <c r="F87" s="436" t="s">
        <v>341</v>
      </c>
      <c r="G87" s="436" t="s">
        <v>0</v>
      </c>
      <c r="H87" s="436" t="s">
        <v>0</v>
      </c>
      <c r="I87" s="439">
        <v>0</v>
      </c>
      <c r="J87" s="439">
        <v>12</v>
      </c>
      <c r="K87" s="449">
        <v>3</v>
      </c>
      <c r="L87" s="449">
        <v>6</v>
      </c>
      <c r="M87" s="440" t="s">
        <v>967</v>
      </c>
      <c r="N87" s="438">
        <v>6</v>
      </c>
      <c r="O87" s="438"/>
      <c r="P87" s="438"/>
      <c r="Q87" s="438"/>
      <c r="R87" s="438"/>
      <c r="S87" s="438">
        <v>13</v>
      </c>
      <c r="T87" s="438"/>
      <c r="U87" s="438"/>
      <c r="V87" s="441">
        <v>4</v>
      </c>
      <c r="W87" s="438">
        <v>23</v>
      </c>
      <c r="X87" s="438">
        <v>6</v>
      </c>
      <c r="Y87" s="438">
        <v>0</v>
      </c>
      <c r="Z87" s="438"/>
      <c r="AA87" s="438" t="s">
        <v>299</v>
      </c>
      <c r="AB87" s="272"/>
      <c r="AC87" s="442">
        <v>0</v>
      </c>
      <c r="AD87" s="442">
        <v>0</v>
      </c>
      <c r="AE87" s="442">
        <v>0</v>
      </c>
      <c r="AF87" s="442">
        <v>4</v>
      </c>
      <c r="AG87" s="442">
        <v>4</v>
      </c>
      <c r="AH87" s="272"/>
      <c r="AI87" s="437">
        <v>20.833333333333332</v>
      </c>
      <c r="AJ87" s="443">
        <v>-2.1666666666666679</v>
      </c>
    </row>
    <row r="88" spans="1:36">
      <c r="A88" s="444" t="s">
        <v>65</v>
      </c>
      <c r="B88" s="443">
        <v>23</v>
      </c>
      <c r="C88" s="443">
        <v>1</v>
      </c>
      <c r="D88" s="445">
        <v>24</v>
      </c>
      <c r="E88" s="444" t="s">
        <v>184</v>
      </c>
      <c r="F88" s="444" t="s">
        <v>306</v>
      </c>
      <c r="G88" s="444" t="s">
        <v>0</v>
      </c>
      <c r="H88" s="444" t="s">
        <v>0</v>
      </c>
      <c r="I88" s="446">
        <v>3</v>
      </c>
      <c r="J88" s="446">
        <v>6</v>
      </c>
      <c r="K88" s="279">
        <v>2</v>
      </c>
      <c r="L88" s="279" t="s">
        <v>1549</v>
      </c>
      <c r="M88" s="447" t="s">
        <v>65</v>
      </c>
      <c r="N88" s="445"/>
      <c r="O88" s="445"/>
      <c r="P88" s="445">
        <v>14</v>
      </c>
      <c r="Q88" s="445"/>
      <c r="R88" s="445"/>
      <c r="S88" s="445">
        <v>10</v>
      </c>
      <c r="T88" s="445"/>
      <c r="U88" s="445"/>
      <c r="V88" s="448"/>
      <c r="W88" s="438">
        <v>24</v>
      </c>
      <c r="X88" s="438">
        <v>3</v>
      </c>
      <c r="Y88" s="438">
        <v>2</v>
      </c>
      <c r="Z88" s="438"/>
      <c r="AA88" s="438" t="s">
        <v>64</v>
      </c>
      <c r="AB88" s="272"/>
      <c r="AC88" s="442">
        <v>2</v>
      </c>
      <c r="AD88" s="442">
        <v>0</v>
      </c>
      <c r="AE88" s="442">
        <v>4</v>
      </c>
      <c r="AF88" s="442">
        <v>4</v>
      </c>
      <c r="AG88" s="442">
        <v>4</v>
      </c>
      <c r="AH88" s="272"/>
      <c r="AI88" s="443">
        <v>21.994949494949495</v>
      </c>
      <c r="AJ88" s="443">
        <v>-2.0050505050505052</v>
      </c>
    </row>
    <row r="89" spans="1:36">
      <c r="A89" s="436" t="s">
        <v>40</v>
      </c>
      <c r="B89" s="437">
        <v>15</v>
      </c>
      <c r="C89" s="437">
        <v>0</v>
      </c>
      <c r="D89" s="438">
        <v>15</v>
      </c>
      <c r="E89" s="436" t="s">
        <v>172</v>
      </c>
      <c r="F89" s="436" t="s">
        <v>178</v>
      </c>
      <c r="G89" s="436" t="s">
        <v>0</v>
      </c>
      <c r="H89" s="436" t="s">
        <v>0</v>
      </c>
      <c r="I89" s="439">
        <v>0</v>
      </c>
      <c r="J89" s="439">
        <v>9</v>
      </c>
      <c r="K89" s="449">
        <v>3</v>
      </c>
      <c r="L89" s="449">
        <v>5</v>
      </c>
      <c r="M89" s="440" t="s">
        <v>40</v>
      </c>
      <c r="N89" s="438">
        <v>6</v>
      </c>
      <c r="O89" s="438"/>
      <c r="P89" s="438"/>
      <c r="Q89" s="438">
        <v>7</v>
      </c>
      <c r="R89" s="438"/>
      <c r="S89" s="438">
        <v>2</v>
      </c>
      <c r="T89" s="438"/>
      <c r="U89" s="438"/>
      <c r="V89" s="441"/>
      <c r="W89" s="438">
        <v>15</v>
      </c>
      <c r="X89" s="438">
        <v>5</v>
      </c>
      <c r="Y89" s="438">
        <v>0</v>
      </c>
      <c r="Z89" s="438"/>
      <c r="AA89" s="438" t="s">
        <v>95</v>
      </c>
      <c r="AB89" s="272"/>
      <c r="AC89" s="442">
        <v>4</v>
      </c>
      <c r="AD89" s="442">
        <v>2</v>
      </c>
      <c r="AE89" s="442">
        <v>2</v>
      </c>
      <c r="AF89" s="442">
        <v>5</v>
      </c>
      <c r="AG89" s="442">
        <v>3</v>
      </c>
      <c r="AH89" s="272"/>
      <c r="AI89" s="437">
        <v>6.0606060606060606</v>
      </c>
      <c r="AJ89" s="443">
        <v>-8.9393939393939394</v>
      </c>
    </row>
    <row r="90" spans="1:36">
      <c r="A90" s="444" t="s">
        <v>143</v>
      </c>
      <c r="B90" s="443">
        <v>24</v>
      </c>
      <c r="C90" s="443">
        <v>0</v>
      </c>
      <c r="D90" s="445">
        <v>24</v>
      </c>
      <c r="E90" s="444" t="s">
        <v>182</v>
      </c>
      <c r="F90" s="444" t="s">
        <v>0</v>
      </c>
      <c r="G90" s="444" t="s">
        <v>0</v>
      </c>
      <c r="H90" s="444" t="s">
        <v>0</v>
      </c>
      <c r="I90" s="446">
        <v>2</v>
      </c>
      <c r="J90" s="446">
        <v>7</v>
      </c>
      <c r="K90" s="279">
        <v>1</v>
      </c>
      <c r="L90" s="279">
        <v>3</v>
      </c>
      <c r="M90" s="447" t="s">
        <v>143</v>
      </c>
      <c r="N90" s="445"/>
      <c r="O90" s="445"/>
      <c r="P90" s="445"/>
      <c r="Q90" s="445"/>
      <c r="R90" s="445"/>
      <c r="S90" s="445"/>
      <c r="T90" s="445"/>
      <c r="U90" s="445"/>
      <c r="V90" s="448">
        <v>24</v>
      </c>
      <c r="W90" s="438">
        <v>24</v>
      </c>
      <c r="X90" s="438">
        <v>3</v>
      </c>
      <c r="Y90" s="438">
        <v>0</v>
      </c>
      <c r="Z90" s="438"/>
      <c r="AA90" s="438" t="s">
        <v>228</v>
      </c>
      <c r="AB90" s="272"/>
      <c r="AC90" s="442">
        <v>0</v>
      </c>
      <c r="AD90" s="442">
        <v>0</v>
      </c>
      <c r="AE90" s="442">
        <v>0</v>
      </c>
      <c r="AF90" s="442">
        <v>0</v>
      </c>
      <c r="AG90" s="442">
        <v>0</v>
      </c>
      <c r="AH90" s="272"/>
      <c r="AI90" s="443">
        <v>24.949494949494948</v>
      </c>
      <c r="AJ90" s="443">
        <v>0.94949494949494806</v>
      </c>
    </row>
    <row r="91" spans="1:36">
      <c r="A91" s="436" t="s">
        <v>57</v>
      </c>
      <c r="B91" s="437">
        <v>24.5</v>
      </c>
      <c r="C91" s="437">
        <v>-0.5</v>
      </c>
      <c r="D91" s="438">
        <v>24</v>
      </c>
      <c r="E91" s="436" t="s">
        <v>185</v>
      </c>
      <c r="F91" s="436" t="s">
        <v>188</v>
      </c>
      <c r="G91" s="436" t="s">
        <v>0</v>
      </c>
      <c r="H91" s="436" t="s">
        <v>0</v>
      </c>
      <c r="I91" s="439">
        <v>1</v>
      </c>
      <c r="J91" s="439">
        <v>15</v>
      </c>
      <c r="K91" s="449">
        <v>3</v>
      </c>
      <c r="L91" s="449" t="s">
        <v>1949</v>
      </c>
      <c r="M91" s="440" t="s">
        <v>57</v>
      </c>
      <c r="N91" s="438">
        <v>5</v>
      </c>
      <c r="O91" s="438"/>
      <c r="P91" s="438">
        <v>5</v>
      </c>
      <c r="Q91" s="438">
        <v>14</v>
      </c>
      <c r="R91" s="438"/>
      <c r="S91" s="438"/>
      <c r="T91" s="438"/>
      <c r="U91" s="438"/>
      <c r="V91" s="441"/>
      <c r="W91" s="438">
        <v>24</v>
      </c>
      <c r="X91" s="438">
        <v>6</v>
      </c>
      <c r="Y91" s="438">
        <v>2</v>
      </c>
      <c r="Z91" s="438"/>
      <c r="AA91" s="438" t="s">
        <v>95</v>
      </c>
      <c r="AB91" s="272"/>
      <c r="AC91" s="442">
        <v>2</v>
      </c>
      <c r="AD91" s="442">
        <v>1</v>
      </c>
      <c r="AE91" s="442">
        <v>1</v>
      </c>
      <c r="AF91" s="442">
        <v>2</v>
      </c>
      <c r="AG91" s="442">
        <v>1</v>
      </c>
      <c r="AH91" s="272"/>
      <c r="AI91" s="437">
        <v>17.045454545454543</v>
      </c>
      <c r="AJ91" s="443">
        <v>-6.9545454545454568</v>
      </c>
    </row>
    <row r="92" spans="1:36">
      <c r="A92" s="444" t="s">
        <v>28</v>
      </c>
      <c r="B92" s="443">
        <v>14</v>
      </c>
      <c r="C92" s="443">
        <v>0</v>
      </c>
      <c r="D92" s="445">
        <v>14</v>
      </c>
      <c r="E92" s="444" t="s">
        <v>176</v>
      </c>
      <c r="F92" s="444" t="s">
        <v>341</v>
      </c>
      <c r="G92" s="444" t="s">
        <v>0</v>
      </c>
      <c r="H92" s="444" t="s">
        <v>0</v>
      </c>
      <c r="I92" s="446">
        <v>0</v>
      </c>
      <c r="J92" s="446">
        <v>3</v>
      </c>
      <c r="K92" s="279">
        <v>1</v>
      </c>
      <c r="L92" s="279">
        <v>2</v>
      </c>
      <c r="M92" s="447" t="s">
        <v>28</v>
      </c>
      <c r="N92" s="445"/>
      <c r="O92" s="445"/>
      <c r="P92" s="445"/>
      <c r="Q92" s="445"/>
      <c r="R92" s="445"/>
      <c r="S92" s="445"/>
      <c r="T92" s="445">
        <v>14</v>
      </c>
      <c r="U92" s="445"/>
      <c r="V92" s="448"/>
      <c r="W92" s="438">
        <v>14</v>
      </c>
      <c r="X92" s="438">
        <v>2</v>
      </c>
      <c r="Y92" s="438">
        <v>0</v>
      </c>
      <c r="Z92" s="438"/>
      <c r="AA92" s="438" t="s">
        <v>28</v>
      </c>
      <c r="AB92" s="272"/>
      <c r="AC92" s="442">
        <v>4</v>
      </c>
      <c r="AD92" s="442">
        <v>0</v>
      </c>
      <c r="AE92" s="442">
        <v>4</v>
      </c>
      <c r="AF92" s="442">
        <v>2</v>
      </c>
      <c r="AG92" s="442">
        <v>0</v>
      </c>
      <c r="AH92" s="272"/>
      <c r="AI92" s="443">
        <v>15.15151515151515</v>
      </c>
      <c r="AJ92" s="443">
        <v>1.1515151515151505</v>
      </c>
    </row>
    <row r="93" spans="1:36">
      <c r="A93" s="436" t="s">
        <v>1437</v>
      </c>
      <c r="B93" s="437">
        <v>25.5</v>
      </c>
      <c r="C93" s="437">
        <v>0.5</v>
      </c>
      <c r="D93" s="438">
        <v>26</v>
      </c>
      <c r="E93" s="436" t="s">
        <v>172</v>
      </c>
      <c r="F93" s="436" t="s">
        <v>1469</v>
      </c>
      <c r="G93" s="436" t="s">
        <v>0</v>
      </c>
      <c r="H93" s="436" t="s">
        <v>0</v>
      </c>
      <c r="I93" s="439">
        <v>0</v>
      </c>
      <c r="J93" s="439">
        <v>12</v>
      </c>
      <c r="K93" s="449">
        <v>4</v>
      </c>
      <c r="L93" s="449">
        <v>5</v>
      </c>
      <c r="M93" s="440" t="s">
        <v>1437</v>
      </c>
      <c r="N93" s="438"/>
      <c r="O93" s="438"/>
      <c r="P93" s="438"/>
      <c r="Q93" s="438">
        <v>0</v>
      </c>
      <c r="R93" s="438"/>
      <c r="S93" s="438"/>
      <c r="T93" s="438">
        <v>8</v>
      </c>
      <c r="U93" s="438">
        <v>10</v>
      </c>
      <c r="V93" s="441">
        <v>8</v>
      </c>
      <c r="W93" s="438">
        <v>26</v>
      </c>
      <c r="X93" s="438">
        <v>5</v>
      </c>
      <c r="Y93" s="438">
        <v>0</v>
      </c>
      <c r="Z93" s="438"/>
      <c r="AA93" s="438" t="s">
        <v>28</v>
      </c>
      <c r="AB93" s="272"/>
      <c r="AC93" s="442">
        <v>1</v>
      </c>
      <c r="AD93" s="442">
        <v>5</v>
      </c>
      <c r="AE93" s="442">
        <v>0</v>
      </c>
      <c r="AF93" s="442">
        <v>3.5</v>
      </c>
      <c r="AG93" s="442">
        <v>6</v>
      </c>
      <c r="AH93" s="272"/>
      <c r="AI93" s="437" t="e">
        <v>#N/A</v>
      </c>
      <c r="AJ93" s="443" t="e">
        <v>#N/A</v>
      </c>
    </row>
    <row r="94" spans="1:36">
      <c r="A94" s="444" t="s">
        <v>104</v>
      </c>
      <c r="B94" s="443">
        <v>0</v>
      </c>
      <c r="C94" s="443">
        <v>5</v>
      </c>
      <c r="D94" s="445">
        <v>5</v>
      </c>
      <c r="E94" s="444" t="s">
        <v>178</v>
      </c>
      <c r="F94" s="444" t="s">
        <v>174</v>
      </c>
      <c r="G94" s="444" t="s">
        <v>0</v>
      </c>
      <c r="H94" s="444" t="s">
        <v>0</v>
      </c>
      <c r="I94" s="446">
        <v>2</v>
      </c>
      <c r="J94" s="446">
        <v>4</v>
      </c>
      <c r="K94" s="279">
        <v>3</v>
      </c>
      <c r="L94" s="279">
        <v>3</v>
      </c>
      <c r="M94" s="447" t="s">
        <v>104</v>
      </c>
      <c r="N94" s="445">
        <v>1</v>
      </c>
      <c r="O94" s="445"/>
      <c r="P94" s="445"/>
      <c r="Q94" s="445"/>
      <c r="R94" s="445">
        <v>2</v>
      </c>
      <c r="S94" s="445"/>
      <c r="T94" s="445"/>
      <c r="U94" s="445">
        <v>2</v>
      </c>
      <c r="V94" s="448"/>
      <c r="W94" s="438">
        <v>5</v>
      </c>
      <c r="X94" s="438">
        <v>3</v>
      </c>
      <c r="Y94" s="438">
        <v>0</v>
      </c>
      <c r="Z94" s="438"/>
      <c r="AA94" s="438" t="s">
        <v>58</v>
      </c>
      <c r="AB94" s="272"/>
      <c r="AC94" s="442">
        <v>0</v>
      </c>
      <c r="AD94" s="442">
        <v>0</v>
      </c>
      <c r="AE94" s="442">
        <v>0</v>
      </c>
      <c r="AF94" s="442">
        <v>0</v>
      </c>
      <c r="AG94" s="442">
        <v>0</v>
      </c>
      <c r="AH94" s="272"/>
      <c r="AI94" s="443">
        <v>11.843434343434343</v>
      </c>
      <c r="AJ94" s="443">
        <v>6.8434343434343425</v>
      </c>
    </row>
    <row r="95" spans="1:36">
      <c r="A95" s="436" t="s">
        <v>81</v>
      </c>
      <c r="B95" s="437">
        <v>25</v>
      </c>
      <c r="C95" s="437">
        <v>0</v>
      </c>
      <c r="D95" s="438">
        <v>25</v>
      </c>
      <c r="E95" s="436" t="s">
        <v>978</v>
      </c>
      <c r="F95" s="436" t="s">
        <v>0</v>
      </c>
      <c r="G95" s="436" t="s">
        <v>0</v>
      </c>
      <c r="H95" s="436" t="s">
        <v>0</v>
      </c>
      <c r="I95" s="439">
        <v>0</v>
      </c>
      <c r="J95" s="439">
        <v>2</v>
      </c>
      <c r="K95" s="449">
        <v>1</v>
      </c>
      <c r="L95" s="449" t="s">
        <v>1547</v>
      </c>
      <c r="M95" s="440" t="s">
        <v>81</v>
      </c>
      <c r="N95" s="438"/>
      <c r="O95" s="438"/>
      <c r="P95" s="438">
        <v>25</v>
      </c>
      <c r="Q95" s="438"/>
      <c r="R95" s="438"/>
      <c r="S95" s="438"/>
      <c r="T95" s="438"/>
      <c r="U95" s="438"/>
      <c r="V95" s="441"/>
      <c r="W95" s="438">
        <v>25</v>
      </c>
      <c r="X95" s="438">
        <v>2</v>
      </c>
      <c r="Y95" s="438">
        <v>2</v>
      </c>
      <c r="Z95" s="438"/>
      <c r="AA95" s="438" t="s">
        <v>64</v>
      </c>
      <c r="AB95" s="272"/>
      <c r="AC95" s="442">
        <v>0</v>
      </c>
      <c r="AD95" s="442">
        <v>0</v>
      </c>
      <c r="AE95" s="442">
        <v>0</v>
      </c>
      <c r="AF95" s="442">
        <v>0</v>
      </c>
      <c r="AG95" s="442">
        <v>0</v>
      </c>
      <c r="AH95" s="272"/>
      <c r="AI95" s="437">
        <v>25</v>
      </c>
      <c r="AJ95" s="443">
        <v>0</v>
      </c>
    </row>
    <row r="96" spans="1:36">
      <c r="A96" s="444" t="s">
        <v>123</v>
      </c>
      <c r="B96" s="443">
        <v>15.5</v>
      </c>
      <c r="C96" s="443">
        <v>-0.5</v>
      </c>
      <c r="D96" s="445">
        <v>15</v>
      </c>
      <c r="E96" s="444" t="s">
        <v>172</v>
      </c>
      <c r="F96" s="444" t="s">
        <v>174</v>
      </c>
      <c r="G96" s="444" t="s">
        <v>0</v>
      </c>
      <c r="H96" s="444" t="s">
        <v>0</v>
      </c>
      <c r="I96" s="446">
        <v>0</v>
      </c>
      <c r="J96" s="446">
        <v>8</v>
      </c>
      <c r="K96" s="279">
        <v>3</v>
      </c>
      <c r="L96" s="279">
        <v>3</v>
      </c>
      <c r="M96" s="447" t="s">
        <v>123</v>
      </c>
      <c r="N96" s="445"/>
      <c r="O96" s="445">
        <v>8</v>
      </c>
      <c r="P96" s="445"/>
      <c r="Q96" s="445">
        <v>5</v>
      </c>
      <c r="R96" s="445"/>
      <c r="S96" s="445"/>
      <c r="T96" s="445"/>
      <c r="U96" s="445">
        <v>2</v>
      </c>
      <c r="V96" s="448"/>
      <c r="W96" s="438">
        <v>15</v>
      </c>
      <c r="X96" s="438">
        <v>3</v>
      </c>
      <c r="Y96" s="438">
        <v>0</v>
      </c>
      <c r="Z96" s="438"/>
      <c r="AA96" s="438" t="s">
        <v>272</v>
      </c>
      <c r="AB96" s="272"/>
      <c r="AC96" s="442">
        <v>3</v>
      </c>
      <c r="AD96" s="442">
        <v>3</v>
      </c>
      <c r="AE96" s="442">
        <v>0</v>
      </c>
      <c r="AF96" s="442">
        <v>0</v>
      </c>
      <c r="AG96" s="442">
        <v>0</v>
      </c>
      <c r="AH96" s="272"/>
      <c r="AI96" s="443">
        <v>15</v>
      </c>
      <c r="AJ96" s="443">
        <v>0</v>
      </c>
    </row>
    <row r="97" spans="1:36">
      <c r="A97" s="436" t="s">
        <v>562</v>
      </c>
      <c r="B97" s="437">
        <v>23</v>
      </c>
      <c r="C97" s="437">
        <v>0</v>
      </c>
      <c r="D97" s="438">
        <v>23</v>
      </c>
      <c r="E97" s="436" t="s">
        <v>183</v>
      </c>
      <c r="F97" s="436" t="s">
        <v>174</v>
      </c>
      <c r="G97" s="436" t="s">
        <v>0</v>
      </c>
      <c r="H97" s="436" t="s">
        <v>0</v>
      </c>
      <c r="I97" s="439">
        <v>0</v>
      </c>
      <c r="J97" s="439">
        <v>8</v>
      </c>
      <c r="K97" s="449">
        <v>3</v>
      </c>
      <c r="L97" s="449">
        <v>4</v>
      </c>
      <c r="M97" s="440" t="s">
        <v>562</v>
      </c>
      <c r="N97" s="438">
        <v>11</v>
      </c>
      <c r="O97" s="438">
        <v>4</v>
      </c>
      <c r="P97" s="438"/>
      <c r="Q97" s="438">
        <v>8</v>
      </c>
      <c r="R97" s="438"/>
      <c r="S97" s="438"/>
      <c r="T97" s="438"/>
      <c r="U97" s="438"/>
      <c r="V97" s="441"/>
      <c r="W97" s="438">
        <v>23</v>
      </c>
      <c r="X97" s="438">
        <v>4</v>
      </c>
      <c r="Y97" s="438">
        <v>0</v>
      </c>
      <c r="Z97" s="438"/>
      <c r="AA97" s="438" t="s">
        <v>95</v>
      </c>
      <c r="AB97" s="272"/>
      <c r="AC97" s="442">
        <v>4</v>
      </c>
      <c r="AD97" s="442">
        <v>4</v>
      </c>
      <c r="AE97" s="442">
        <v>0</v>
      </c>
      <c r="AF97" s="442">
        <v>0</v>
      </c>
      <c r="AG97" s="442">
        <v>0</v>
      </c>
      <c r="AH97" s="272"/>
      <c r="AI97" s="437">
        <v>22.121212121212121</v>
      </c>
      <c r="AJ97" s="443">
        <v>-0.8787878787878789</v>
      </c>
    </row>
    <row r="98" spans="1:36">
      <c r="A98" s="444" t="s">
        <v>49</v>
      </c>
      <c r="B98" s="443">
        <v>22.5</v>
      </c>
      <c r="C98" s="443">
        <v>0.5</v>
      </c>
      <c r="D98" s="445">
        <v>23</v>
      </c>
      <c r="E98" s="444" t="s">
        <v>175</v>
      </c>
      <c r="F98" s="444" t="s">
        <v>396</v>
      </c>
      <c r="G98" s="444" t="s">
        <v>0</v>
      </c>
      <c r="H98" s="444" t="s">
        <v>0</v>
      </c>
      <c r="I98" s="446">
        <v>1</v>
      </c>
      <c r="J98" s="446">
        <v>4</v>
      </c>
      <c r="K98" s="279">
        <v>2</v>
      </c>
      <c r="L98" s="279">
        <v>2</v>
      </c>
      <c r="M98" s="447" t="s">
        <v>49</v>
      </c>
      <c r="N98" s="445"/>
      <c r="O98" s="445"/>
      <c r="P98" s="445"/>
      <c r="Q98" s="445"/>
      <c r="R98" s="445">
        <v>15</v>
      </c>
      <c r="S98" s="445"/>
      <c r="T98" s="445">
        <v>8</v>
      </c>
      <c r="U98" s="445"/>
      <c r="V98" s="448"/>
      <c r="W98" s="438">
        <v>23</v>
      </c>
      <c r="X98" s="438">
        <v>2</v>
      </c>
      <c r="Y98" s="438">
        <v>0</v>
      </c>
      <c r="Z98" s="438"/>
      <c r="AA98" s="438" t="s">
        <v>1267</v>
      </c>
      <c r="AB98" s="272"/>
      <c r="AC98" s="442">
        <v>7</v>
      </c>
      <c r="AD98" s="442">
        <v>7</v>
      </c>
      <c r="AE98" s="442">
        <v>13</v>
      </c>
      <c r="AF98" s="442">
        <v>6</v>
      </c>
      <c r="AG98" s="442">
        <v>6</v>
      </c>
      <c r="AH98" s="272"/>
      <c r="AI98" s="443">
        <v>22.891414141414142</v>
      </c>
      <c r="AJ98" s="443">
        <v>-0.10858585858585812</v>
      </c>
    </row>
    <row r="99" spans="1:36">
      <c r="A99" s="436" t="s">
        <v>60</v>
      </c>
      <c r="B99" s="437">
        <v>24</v>
      </c>
      <c r="C99" s="437">
        <v>-1</v>
      </c>
      <c r="D99" s="438">
        <v>23</v>
      </c>
      <c r="E99" s="436" t="s">
        <v>185</v>
      </c>
      <c r="F99" s="436" t="s">
        <v>179</v>
      </c>
      <c r="G99" s="436" t="s">
        <v>0</v>
      </c>
      <c r="H99" s="436" t="s">
        <v>0</v>
      </c>
      <c r="I99" s="439">
        <v>1</v>
      </c>
      <c r="J99" s="439">
        <v>6</v>
      </c>
      <c r="K99" s="449">
        <v>2</v>
      </c>
      <c r="L99" s="449">
        <v>3</v>
      </c>
      <c r="M99" s="440" t="s">
        <v>60</v>
      </c>
      <c r="N99" s="438">
        <v>12</v>
      </c>
      <c r="O99" s="438"/>
      <c r="P99" s="438"/>
      <c r="Q99" s="438"/>
      <c r="R99" s="438"/>
      <c r="S99" s="438"/>
      <c r="T99" s="438"/>
      <c r="U99" s="438">
        <v>11</v>
      </c>
      <c r="V99" s="441"/>
      <c r="W99" s="438">
        <v>23</v>
      </c>
      <c r="X99" s="438">
        <v>3</v>
      </c>
      <c r="Y99" s="438">
        <v>0</v>
      </c>
      <c r="Z99" s="438"/>
      <c r="AA99" s="438" t="s">
        <v>58</v>
      </c>
      <c r="AB99" s="272"/>
      <c r="AC99" s="442">
        <v>0</v>
      </c>
      <c r="AD99" s="442">
        <v>0</v>
      </c>
      <c r="AE99" s="442">
        <v>0</v>
      </c>
      <c r="AF99" s="442">
        <v>0</v>
      </c>
      <c r="AG99" s="442">
        <v>0</v>
      </c>
      <c r="AH99" s="272"/>
      <c r="AI99" s="437">
        <v>23.333333333333332</v>
      </c>
      <c r="AJ99" s="443">
        <v>0.33333333333333215</v>
      </c>
    </row>
    <row r="100" spans="1:36">
      <c r="A100" s="444" t="s">
        <v>1440</v>
      </c>
      <c r="B100" s="443">
        <v>14</v>
      </c>
      <c r="C100" s="443">
        <v>0</v>
      </c>
      <c r="D100" s="445">
        <v>14</v>
      </c>
      <c r="E100" s="444" t="s">
        <v>1466</v>
      </c>
      <c r="F100" s="444" t="s">
        <v>175</v>
      </c>
      <c r="G100" s="444" t="s">
        <v>0</v>
      </c>
      <c r="H100" s="444" t="s">
        <v>0</v>
      </c>
      <c r="I100" s="446">
        <v>0</v>
      </c>
      <c r="J100" s="446">
        <v>10</v>
      </c>
      <c r="K100" s="279">
        <v>5</v>
      </c>
      <c r="L100" s="279">
        <v>7</v>
      </c>
      <c r="M100" s="447" t="s">
        <v>1440</v>
      </c>
      <c r="N100" s="445"/>
      <c r="O100" s="445">
        <v>2</v>
      </c>
      <c r="P100" s="445"/>
      <c r="Q100" s="445">
        <v>0</v>
      </c>
      <c r="R100" s="445">
        <v>4</v>
      </c>
      <c r="S100" s="445"/>
      <c r="T100" s="445">
        <v>6</v>
      </c>
      <c r="U100" s="445"/>
      <c r="V100" s="448">
        <v>2</v>
      </c>
      <c r="W100" s="438">
        <v>14</v>
      </c>
      <c r="X100" s="438">
        <v>7</v>
      </c>
      <c r="Y100" s="438">
        <v>0</v>
      </c>
      <c r="Z100" s="438"/>
      <c r="AA100" s="438" t="s">
        <v>1267</v>
      </c>
      <c r="AB100" s="272"/>
      <c r="AC100" s="442">
        <v>2</v>
      </c>
      <c r="AD100" s="442">
        <v>5</v>
      </c>
      <c r="AE100" s="442">
        <v>2</v>
      </c>
      <c r="AF100" s="442">
        <v>2.5</v>
      </c>
      <c r="AG100" s="442">
        <v>7</v>
      </c>
      <c r="AH100" s="272"/>
      <c r="AI100" s="443" t="e">
        <v>#N/A</v>
      </c>
      <c r="AJ100" s="443" t="e">
        <v>#N/A</v>
      </c>
    </row>
    <row r="101" spans="1:36">
      <c r="A101" s="436" t="s">
        <v>1192</v>
      </c>
      <c r="B101" s="437">
        <v>14</v>
      </c>
      <c r="C101" s="437">
        <v>-2</v>
      </c>
      <c r="D101" s="438">
        <v>12</v>
      </c>
      <c r="E101" s="436" t="s">
        <v>182</v>
      </c>
      <c r="F101" s="436" t="s">
        <v>219</v>
      </c>
      <c r="G101" s="436" t="s">
        <v>0</v>
      </c>
      <c r="H101" s="436" t="s">
        <v>0</v>
      </c>
      <c r="I101" s="439">
        <v>0</v>
      </c>
      <c r="J101" s="439">
        <v>2</v>
      </c>
      <c r="K101" s="449">
        <v>1</v>
      </c>
      <c r="L101" s="449">
        <v>2</v>
      </c>
      <c r="M101" s="440" t="s">
        <v>1192</v>
      </c>
      <c r="N101" s="438"/>
      <c r="O101" s="438"/>
      <c r="P101" s="438"/>
      <c r="Q101" s="438"/>
      <c r="R101" s="438"/>
      <c r="S101" s="438"/>
      <c r="T101" s="438"/>
      <c r="U101" s="438"/>
      <c r="V101" s="441">
        <v>12</v>
      </c>
      <c r="W101" s="438">
        <v>12</v>
      </c>
      <c r="X101" s="438">
        <v>2</v>
      </c>
      <c r="Y101" s="438">
        <v>0</v>
      </c>
      <c r="Z101" s="438"/>
      <c r="AA101" s="438" t="s">
        <v>228</v>
      </c>
      <c r="AB101" s="272"/>
      <c r="AC101" s="442">
        <v>0</v>
      </c>
      <c r="AD101" s="442">
        <v>0</v>
      </c>
      <c r="AE101" s="442">
        <v>0</v>
      </c>
      <c r="AF101" s="442">
        <v>0</v>
      </c>
      <c r="AG101" s="442">
        <v>0</v>
      </c>
      <c r="AH101" s="272"/>
      <c r="AI101" s="437">
        <v>11.969696969696969</v>
      </c>
      <c r="AJ101" s="443">
        <v>-3.0303030303031164E-2</v>
      </c>
    </row>
    <row r="102" spans="1:36">
      <c r="A102" s="444" t="s">
        <v>161</v>
      </c>
      <c r="B102" s="443">
        <v>15</v>
      </c>
      <c r="C102" s="443">
        <v>0</v>
      </c>
      <c r="D102" s="445">
        <v>15</v>
      </c>
      <c r="E102" s="444" t="s">
        <v>177</v>
      </c>
      <c r="F102" s="444" t="s">
        <v>0</v>
      </c>
      <c r="G102" s="444" t="s">
        <v>0</v>
      </c>
      <c r="H102" s="444" t="s">
        <v>0</v>
      </c>
      <c r="I102" s="446">
        <v>2</v>
      </c>
      <c r="J102" s="446">
        <v>5</v>
      </c>
      <c r="K102" s="279">
        <v>2</v>
      </c>
      <c r="L102" s="279">
        <v>2</v>
      </c>
      <c r="M102" s="447" t="s">
        <v>161</v>
      </c>
      <c r="N102" s="445"/>
      <c r="O102" s="445">
        <v>2</v>
      </c>
      <c r="P102" s="445"/>
      <c r="Q102" s="445"/>
      <c r="R102" s="445"/>
      <c r="S102" s="445"/>
      <c r="T102" s="445">
        <v>13</v>
      </c>
      <c r="U102" s="445"/>
      <c r="V102" s="448"/>
      <c r="W102" s="438">
        <v>15</v>
      </c>
      <c r="X102" s="438">
        <v>2</v>
      </c>
      <c r="Y102" s="438">
        <v>0</v>
      </c>
      <c r="Z102" s="438"/>
      <c r="AA102" s="438" t="s">
        <v>28</v>
      </c>
      <c r="AB102" s="272"/>
      <c r="AC102" s="442">
        <v>0</v>
      </c>
      <c r="AD102" s="442">
        <v>0</v>
      </c>
      <c r="AE102" s="442">
        <v>3</v>
      </c>
      <c r="AF102" s="442">
        <v>5</v>
      </c>
      <c r="AG102" s="442">
        <v>5</v>
      </c>
      <c r="AH102" s="272"/>
      <c r="AI102" s="443">
        <v>16.994949494949495</v>
      </c>
      <c r="AJ102" s="443">
        <v>1.9949494949494948</v>
      </c>
    </row>
    <row r="103" spans="1:36">
      <c r="A103" s="436" t="s">
        <v>11</v>
      </c>
      <c r="B103" s="437">
        <v>23.5</v>
      </c>
      <c r="C103" s="437">
        <v>-2.5</v>
      </c>
      <c r="D103" s="438">
        <v>21</v>
      </c>
      <c r="E103" s="436" t="s">
        <v>173</v>
      </c>
      <c r="F103" s="436" t="s">
        <v>341</v>
      </c>
      <c r="G103" s="436" t="s">
        <v>0</v>
      </c>
      <c r="H103" s="436" t="s">
        <v>0</v>
      </c>
      <c r="I103" s="439">
        <v>1</v>
      </c>
      <c r="J103" s="439">
        <v>7</v>
      </c>
      <c r="K103" s="449">
        <v>2</v>
      </c>
      <c r="L103" s="449">
        <v>2</v>
      </c>
      <c r="M103" s="440" t="s">
        <v>11</v>
      </c>
      <c r="N103" s="438"/>
      <c r="O103" s="438"/>
      <c r="P103" s="438"/>
      <c r="Q103" s="438"/>
      <c r="R103" s="438"/>
      <c r="S103" s="438">
        <v>4</v>
      </c>
      <c r="T103" s="438">
        <v>17</v>
      </c>
      <c r="U103" s="438"/>
      <c r="V103" s="441"/>
      <c r="W103" s="438">
        <v>21</v>
      </c>
      <c r="X103" s="438">
        <v>2</v>
      </c>
      <c r="Y103" s="438">
        <v>0</v>
      </c>
      <c r="Z103" s="438"/>
      <c r="AA103" s="438" t="s">
        <v>28</v>
      </c>
      <c r="AB103" s="272"/>
      <c r="AC103" s="442">
        <v>7</v>
      </c>
      <c r="AD103" s="442">
        <v>4</v>
      </c>
      <c r="AE103" s="442">
        <v>6</v>
      </c>
      <c r="AF103" s="442">
        <v>7</v>
      </c>
      <c r="AG103" s="442">
        <v>4</v>
      </c>
      <c r="AH103" s="272"/>
      <c r="AI103" s="437">
        <v>23.964646464646464</v>
      </c>
      <c r="AJ103" s="443">
        <v>2.9646464646464636</v>
      </c>
    </row>
    <row r="104" spans="1:36">
      <c r="A104" s="444" t="s">
        <v>282</v>
      </c>
      <c r="B104" s="443">
        <v>21.5</v>
      </c>
      <c r="C104" s="443">
        <v>-0.5</v>
      </c>
      <c r="D104" s="445">
        <v>21</v>
      </c>
      <c r="E104" s="444" t="s">
        <v>184</v>
      </c>
      <c r="F104" s="444" t="s">
        <v>306</v>
      </c>
      <c r="G104" s="444" t="s">
        <v>0</v>
      </c>
      <c r="H104" s="444" t="s">
        <v>0</v>
      </c>
      <c r="I104" s="446">
        <v>3</v>
      </c>
      <c r="J104" s="446">
        <v>5</v>
      </c>
      <c r="K104" s="279">
        <v>2</v>
      </c>
      <c r="L104" s="279">
        <v>3</v>
      </c>
      <c r="M104" s="447" t="s">
        <v>282</v>
      </c>
      <c r="N104" s="445">
        <v>4</v>
      </c>
      <c r="O104" s="445"/>
      <c r="P104" s="445"/>
      <c r="Q104" s="445"/>
      <c r="R104" s="445"/>
      <c r="S104" s="445">
        <v>17</v>
      </c>
      <c r="T104" s="445"/>
      <c r="U104" s="445"/>
      <c r="V104" s="448"/>
      <c r="W104" s="438">
        <v>21</v>
      </c>
      <c r="X104" s="438">
        <v>3</v>
      </c>
      <c r="Y104" s="438">
        <v>0</v>
      </c>
      <c r="Z104" s="438"/>
      <c r="AA104" s="438" t="s">
        <v>299</v>
      </c>
      <c r="AB104" s="272"/>
      <c r="AC104" s="442">
        <v>0</v>
      </c>
      <c r="AD104" s="442">
        <v>3</v>
      </c>
      <c r="AE104" s="442">
        <v>3</v>
      </c>
      <c r="AF104" s="442">
        <v>0</v>
      </c>
      <c r="AG104" s="442">
        <v>0</v>
      </c>
      <c r="AH104" s="272"/>
      <c r="AI104" s="443">
        <v>21.969696969696969</v>
      </c>
      <c r="AJ104" s="443">
        <v>0.96969696969696884</v>
      </c>
    </row>
    <row r="105" spans="1:36">
      <c r="A105" s="436" t="s">
        <v>1629</v>
      </c>
      <c r="B105" s="437">
        <v>17.5</v>
      </c>
      <c r="C105" s="437">
        <v>0.5</v>
      </c>
      <c r="D105" s="438">
        <v>18</v>
      </c>
      <c r="E105" s="436" t="s">
        <v>182</v>
      </c>
      <c r="F105" s="436" t="s">
        <v>0</v>
      </c>
      <c r="G105" s="436" t="s">
        <v>0</v>
      </c>
      <c r="H105" s="436" t="s">
        <v>0</v>
      </c>
      <c r="I105" s="439">
        <v>0</v>
      </c>
      <c r="J105" s="439">
        <v>4</v>
      </c>
      <c r="K105" s="449">
        <v>4</v>
      </c>
      <c r="L105" s="449">
        <v>4</v>
      </c>
      <c r="M105" s="440" t="s">
        <v>1629</v>
      </c>
      <c r="N105" s="438">
        <v>2</v>
      </c>
      <c r="O105" s="438">
        <v>2</v>
      </c>
      <c r="P105" s="438"/>
      <c r="Q105" s="438">
        <v>0</v>
      </c>
      <c r="R105" s="438"/>
      <c r="S105" s="438"/>
      <c r="T105" s="438"/>
      <c r="U105" s="438"/>
      <c r="V105" s="441">
        <v>14</v>
      </c>
      <c r="W105" s="438">
        <v>18</v>
      </c>
      <c r="X105" s="438">
        <v>4</v>
      </c>
      <c r="Y105" s="438">
        <v>0</v>
      </c>
      <c r="Z105" s="438"/>
      <c r="AA105" s="438" t="s">
        <v>0</v>
      </c>
      <c r="AB105" s="272"/>
      <c r="AC105" s="442">
        <v>0</v>
      </c>
      <c r="AD105" s="442">
        <v>0</v>
      </c>
      <c r="AE105" s="442">
        <v>0</v>
      </c>
      <c r="AF105" s="442">
        <v>0</v>
      </c>
      <c r="AG105" s="442">
        <v>0</v>
      </c>
      <c r="AH105" s="272"/>
      <c r="AI105" s="437" t="e">
        <v>#N/A</v>
      </c>
      <c r="AJ105" s="443" t="e">
        <v>#N/A</v>
      </c>
    </row>
    <row r="106" spans="1:36">
      <c r="A106" s="444" t="s">
        <v>1074</v>
      </c>
      <c r="B106" s="443">
        <v>15</v>
      </c>
      <c r="C106" s="443">
        <v>0</v>
      </c>
      <c r="D106" s="445">
        <v>15</v>
      </c>
      <c r="E106" s="444" t="s">
        <v>180</v>
      </c>
      <c r="F106" s="444" t="s">
        <v>396</v>
      </c>
      <c r="G106" s="444" t="s">
        <v>627</v>
      </c>
      <c r="H106" s="444" t="s">
        <v>0</v>
      </c>
      <c r="I106" s="446">
        <v>1</v>
      </c>
      <c r="J106" s="446">
        <v>4</v>
      </c>
      <c r="K106" s="279">
        <v>3</v>
      </c>
      <c r="L106" s="279">
        <v>3</v>
      </c>
      <c r="M106" s="447" t="s">
        <v>1074</v>
      </c>
      <c r="N106" s="445"/>
      <c r="O106" s="445"/>
      <c r="P106" s="445"/>
      <c r="Q106" s="445"/>
      <c r="R106" s="445">
        <v>6</v>
      </c>
      <c r="S106" s="445"/>
      <c r="T106" s="445"/>
      <c r="U106" s="445">
        <v>4</v>
      </c>
      <c r="V106" s="448">
        <v>5</v>
      </c>
      <c r="W106" s="438">
        <v>15</v>
      </c>
      <c r="X106" s="438">
        <v>3</v>
      </c>
      <c r="Y106" s="438">
        <v>0</v>
      </c>
      <c r="Z106" s="438"/>
      <c r="AA106" s="438" t="s">
        <v>1267</v>
      </c>
      <c r="AB106" s="272"/>
      <c r="AC106" s="442">
        <v>3</v>
      </c>
      <c r="AD106" s="442">
        <v>3</v>
      </c>
      <c r="AE106" s="442">
        <v>0</v>
      </c>
      <c r="AF106" s="442">
        <v>3</v>
      </c>
      <c r="AG106" s="442">
        <v>3</v>
      </c>
      <c r="AH106" s="272"/>
      <c r="AI106" s="443">
        <v>22.348484848484848</v>
      </c>
      <c r="AJ106" s="443">
        <v>7.3484848484848477</v>
      </c>
    </row>
    <row r="107" spans="1:36">
      <c r="A107" s="436" t="s">
        <v>1350</v>
      </c>
      <c r="B107" s="437">
        <v>25.5</v>
      </c>
      <c r="C107" s="437">
        <v>0.5</v>
      </c>
      <c r="D107" s="438">
        <v>26</v>
      </c>
      <c r="E107" s="436" t="s">
        <v>189</v>
      </c>
      <c r="F107" s="436" t="s">
        <v>341</v>
      </c>
      <c r="G107" s="436" t="s">
        <v>0</v>
      </c>
      <c r="H107" s="436" t="s">
        <v>0</v>
      </c>
      <c r="I107" s="439">
        <v>0</v>
      </c>
      <c r="J107" s="439">
        <v>10</v>
      </c>
      <c r="K107" s="449">
        <v>3</v>
      </c>
      <c r="L107" s="449">
        <v>6</v>
      </c>
      <c r="M107" s="440" t="s">
        <v>1350</v>
      </c>
      <c r="N107" s="438">
        <v>16</v>
      </c>
      <c r="O107" s="438"/>
      <c r="P107" s="438"/>
      <c r="Q107" s="438">
        <v>6</v>
      </c>
      <c r="R107" s="438">
        <v>4</v>
      </c>
      <c r="S107" s="438"/>
      <c r="T107" s="438"/>
      <c r="U107" s="438"/>
      <c r="V107" s="441"/>
      <c r="W107" s="438">
        <v>26</v>
      </c>
      <c r="X107" s="438">
        <v>6</v>
      </c>
      <c r="Y107" s="438">
        <v>0</v>
      </c>
      <c r="Z107" s="438"/>
      <c r="AA107" s="438" t="s">
        <v>36</v>
      </c>
      <c r="AB107" s="272"/>
      <c r="AC107" s="442">
        <v>6</v>
      </c>
      <c r="AD107" s="442">
        <v>6</v>
      </c>
      <c r="AE107" s="442">
        <v>0</v>
      </c>
      <c r="AF107" s="442">
        <v>0</v>
      </c>
      <c r="AG107" s="442">
        <v>0</v>
      </c>
      <c r="AH107" s="272"/>
      <c r="AI107" s="437" t="e">
        <v>#N/A</v>
      </c>
      <c r="AJ107" s="443" t="e">
        <v>#N/A</v>
      </c>
    </row>
    <row r="108" spans="1:36">
      <c r="A108" s="444" t="s">
        <v>6</v>
      </c>
      <c r="B108" s="443">
        <v>20</v>
      </c>
      <c r="C108" s="443">
        <v>1</v>
      </c>
      <c r="D108" s="445">
        <v>21</v>
      </c>
      <c r="E108" s="444" t="s">
        <v>173</v>
      </c>
      <c r="F108" s="444" t="s">
        <v>178</v>
      </c>
      <c r="G108" s="444" t="s">
        <v>627</v>
      </c>
      <c r="H108" s="444" t="s">
        <v>0</v>
      </c>
      <c r="I108" s="446">
        <v>2</v>
      </c>
      <c r="J108" s="446">
        <v>8</v>
      </c>
      <c r="K108" s="279">
        <v>2</v>
      </c>
      <c r="L108" s="279">
        <v>3</v>
      </c>
      <c r="M108" s="447" t="s">
        <v>6</v>
      </c>
      <c r="N108" s="445">
        <v>9</v>
      </c>
      <c r="O108" s="445"/>
      <c r="P108" s="445"/>
      <c r="Q108" s="445"/>
      <c r="R108" s="445"/>
      <c r="S108" s="445"/>
      <c r="T108" s="445">
        <v>12</v>
      </c>
      <c r="U108" s="445"/>
      <c r="V108" s="448"/>
      <c r="W108" s="438">
        <v>21</v>
      </c>
      <c r="X108" s="438">
        <v>3</v>
      </c>
      <c r="Y108" s="438">
        <v>0</v>
      </c>
      <c r="Z108" s="438"/>
      <c r="AA108" s="438" t="s">
        <v>36</v>
      </c>
      <c r="AB108" s="272"/>
      <c r="AC108" s="442">
        <v>6</v>
      </c>
      <c r="AD108" s="442">
        <v>8</v>
      </c>
      <c r="AE108" s="442">
        <v>2</v>
      </c>
      <c r="AF108" s="442">
        <v>3.5</v>
      </c>
      <c r="AG108" s="442">
        <v>6</v>
      </c>
      <c r="AH108" s="272"/>
      <c r="AI108" s="443">
        <v>19.949494949494948</v>
      </c>
      <c r="AJ108" s="443">
        <v>-1.0505050505050519</v>
      </c>
    </row>
    <row r="109" spans="1:36">
      <c r="A109" s="436" t="s">
        <v>337</v>
      </c>
      <c r="B109" s="437">
        <v>29</v>
      </c>
      <c r="C109" s="437">
        <v>0</v>
      </c>
      <c r="D109" s="438">
        <v>29</v>
      </c>
      <c r="E109" s="436" t="s">
        <v>615</v>
      </c>
      <c r="F109" s="436" t="s">
        <v>0</v>
      </c>
      <c r="G109" s="436" t="s">
        <v>0</v>
      </c>
      <c r="H109" s="436" t="s">
        <v>0</v>
      </c>
      <c r="I109" s="439">
        <v>0</v>
      </c>
      <c r="J109" s="439">
        <v>7</v>
      </c>
      <c r="K109" s="449">
        <v>2</v>
      </c>
      <c r="L109" s="449">
        <v>4</v>
      </c>
      <c r="M109" s="440" t="s">
        <v>337</v>
      </c>
      <c r="N109" s="438"/>
      <c r="O109" s="438"/>
      <c r="P109" s="438"/>
      <c r="Q109" s="438"/>
      <c r="R109" s="438">
        <v>2</v>
      </c>
      <c r="S109" s="438"/>
      <c r="T109" s="438"/>
      <c r="U109" s="438">
        <v>27</v>
      </c>
      <c r="V109" s="441"/>
      <c r="W109" s="438">
        <v>29</v>
      </c>
      <c r="X109" s="438">
        <v>4</v>
      </c>
      <c r="Y109" s="438">
        <v>0</v>
      </c>
      <c r="Z109" s="438"/>
      <c r="AA109" s="438" t="s">
        <v>58</v>
      </c>
      <c r="AB109" s="272"/>
      <c r="AC109" s="442">
        <v>0</v>
      </c>
      <c r="AD109" s="442">
        <v>0</v>
      </c>
      <c r="AE109" s="442">
        <v>0</v>
      </c>
      <c r="AF109" s="442">
        <v>2</v>
      </c>
      <c r="AG109" s="442">
        <v>2</v>
      </c>
      <c r="AH109" s="272"/>
      <c r="AI109" s="437">
        <v>30.151515151515149</v>
      </c>
      <c r="AJ109" s="443">
        <v>1.1515151515151487</v>
      </c>
    </row>
    <row r="110" spans="1:36">
      <c r="A110" s="451" t="s">
        <v>58</v>
      </c>
      <c r="B110" s="443">
        <v>14.5</v>
      </c>
      <c r="C110" s="443">
        <v>0.5</v>
      </c>
      <c r="D110" s="445">
        <v>15</v>
      </c>
      <c r="E110" s="444" t="s">
        <v>422</v>
      </c>
      <c r="F110" s="444" t="s">
        <v>172</v>
      </c>
      <c r="G110" s="444" t="s">
        <v>0</v>
      </c>
      <c r="H110" s="444" t="s">
        <v>0</v>
      </c>
      <c r="I110" s="446">
        <v>0</v>
      </c>
      <c r="J110" s="446">
        <v>6</v>
      </c>
      <c r="K110" s="279">
        <v>1</v>
      </c>
      <c r="L110" s="279">
        <v>3</v>
      </c>
      <c r="M110" s="447" t="s">
        <v>58</v>
      </c>
      <c r="N110" s="445"/>
      <c r="O110" s="445"/>
      <c r="P110" s="445"/>
      <c r="Q110" s="445"/>
      <c r="R110" s="445"/>
      <c r="S110" s="445"/>
      <c r="T110" s="445"/>
      <c r="U110" s="445">
        <v>15</v>
      </c>
      <c r="V110" s="448"/>
      <c r="W110" s="438">
        <v>15</v>
      </c>
      <c r="X110" s="438">
        <v>3</v>
      </c>
      <c r="Y110" s="438">
        <v>0</v>
      </c>
      <c r="Z110" s="438"/>
      <c r="AA110" s="438" t="s">
        <v>58</v>
      </c>
      <c r="AB110" s="272"/>
      <c r="AC110" s="442">
        <v>0</v>
      </c>
      <c r="AD110" s="442">
        <v>0</v>
      </c>
      <c r="AE110" s="442">
        <v>0</v>
      </c>
      <c r="AF110" s="442">
        <v>0</v>
      </c>
      <c r="AG110" s="442">
        <v>0</v>
      </c>
      <c r="AH110" s="272"/>
      <c r="AI110" s="443">
        <v>15.959595959595958</v>
      </c>
      <c r="AJ110" s="443">
        <v>0.95959595959595845</v>
      </c>
    </row>
    <row r="111" spans="1:36">
      <c r="A111" s="436" t="s">
        <v>228</v>
      </c>
      <c r="B111" s="437">
        <v>21</v>
      </c>
      <c r="C111" s="437">
        <v>-1</v>
      </c>
      <c r="D111" s="438">
        <v>20</v>
      </c>
      <c r="E111" s="436" t="s">
        <v>172</v>
      </c>
      <c r="F111" s="436" t="s">
        <v>178</v>
      </c>
      <c r="G111" s="436" t="s">
        <v>233</v>
      </c>
      <c r="H111" s="436" t="s">
        <v>182</v>
      </c>
      <c r="I111" s="439">
        <v>0</v>
      </c>
      <c r="J111" s="439">
        <v>8</v>
      </c>
      <c r="K111" s="449">
        <v>1</v>
      </c>
      <c r="L111" s="449">
        <v>4</v>
      </c>
      <c r="M111" s="440" t="s">
        <v>228</v>
      </c>
      <c r="N111" s="438"/>
      <c r="O111" s="438"/>
      <c r="P111" s="438"/>
      <c r="Q111" s="438"/>
      <c r="R111" s="438"/>
      <c r="S111" s="438"/>
      <c r="T111" s="438"/>
      <c r="U111" s="438"/>
      <c r="V111" s="441">
        <v>20</v>
      </c>
      <c r="W111" s="438">
        <v>20</v>
      </c>
      <c r="X111" s="438">
        <v>4</v>
      </c>
      <c r="Y111" s="438">
        <v>0</v>
      </c>
      <c r="Z111" s="438"/>
      <c r="AA111" s="438" t="s">
        <v>228</v>
      </c>
      <c r="AB111" s="272"/>
      <c r="AC111" s="442">
        <v>0</v>
      </c>
      <c r="AD111" s="442">
        <v>0</v>
      </c>
      <c r="AE111" s="442">
        <v>0</v>
      </c>
      <c r="AF111" s="442">
        <v>0</v>
      </c>
      <c r="AG111" s="442">
        <v>0</v>
      </c>
      <c r="AH111" s="272"/>
      <c r="AI111" s="437">
        <v>21.111111111111111</v>
      </c>
      <c r="AJ111" s="443">
        <v>1.1111111111111107</v>
      </c>
    </row>
    <row r="112" spans="1:36">
      <c r="A112" s="444" t="s">
        <v>213</v>
      </c>
      <c r="B112" s="443">
        <v>25.5</v>
      </c>
      <c r="C112" s="443">
        <v>0.5</v>
      </c>
      <c r="D112" s="445">
        <v>26</v>
      </c>
      <c r="E112" s="444" t="s">
        <v>172</v>
      </c>
      <c r="F112" s="444" t="s">
        <v>174</v>
      </c>
      <c r="G112" s="444" t="s">
        <v>0</v>
      </c>
      <c r="H112" s="444" t="s">
        <v>0</v>
      </c>
      <c r="I112" s="446">
        <v>1</v>
      </c>
      <c r="J112" s="446">
        <v>8</v>
      </c>
      <c r="K112" s="279">
        <v>4</v>
      </c>
      <c r="L112" s="279">
        <v>4</v>
      </c>
      <c r="M112" s="447" t="s">
        <v>213</v>
      </c>
      <c r="N112" s="445">
        <v>8</v>
      </c>
      <c r="O112" s="445">
        <v>6</v>
      </c>
      <c r="P112" s="445"/>
      <c r="Q112" s="445"/>
      <c r="R112" s="445"/>
      <c r="S112" s="445"/>
      <c r="T112" s="445"/>
      <c r="U112" s="445">
        <v>6</v>
      </c>
      <c r="V112" s="448">
        <v>6</v>
      </c>
      <c r="W112" s="438">
        <v>26</v>
      </c>
      <c r="X112" s="438">
        <v>4</v>
      </c>
      <c r="Y112" s="438">
        <v>0</v>
      </c>
      <c r="Z112" s="438"/>
      <c r="AA112" s="438" t="s">
        <v>36</v>
      </c>
      <c r="AB112" s="272"/>
      <c r="AC112" s="442">
        <v>4</v>
      </c>
      <c r="AD112" s="442">
        <v>4</v>
      </c>
      <c r="AE112" s="442">
        <v>0</v>
      </c>
      <c r="AF112" s="442">
        <v>0</v>
      </c>
      <c r="AG112" s="442">
        <v>0</v>
      </c>
      <c r="AH112" s="272"/>
      <c r="AI112" s="443">
        <v>26.01010101010101</v>
      </c>
      <c r="AJ112" s="443">
        <v>1.0101010101010388E-2</v>
      </c>
    </row>
    <row r="113" spans="1:36">
      <c r="A113" s="436" t="s">
        <v>54</v>
      </c>
      <c r="B113" s="437">
        <v>6</v>
      </c>
      <c r="C113" s="437">
        <v>0</v>
      </c>
      <c r="D113" s="438">
        <v>6</v>
      </c>
      <c r="E113" s="436" t="s">
        <v>186</v>
      </c>
      <c r="F113" s="436" t="s">
        <v>396</v>
      </c>
      <c r="G113" s="436" t="s">
        <v>0</v>
      </c>
      <c r="H113" s="436" t="s">
        <v>0</v>
      </c>
      <c r="I113" s="439">
        <v>3</v>
      </c>
      <c r="J113" s="439">
        <v>3</v>
      </c>
      <c r="K113" s="449">
        <v>1</v>
      </c>
      <c r="L113" s="449">
        <v>1</v>
      </c>
      <c r="M113" s="440" t="s">
        <v>54</v>
      </c>
      <c r="N113" s="438"/>
      <c r="O113" s="438"/>
      <c r="P113" s="438"/>
      <c r="Q113" s="438">
        <v>6</v>
      </c>
      <c r="R113" s="438"/>
      <c r="S113" s="438"/>
      <c r="T113" s="438"/>
      <c r="U113" s="438"/>
      <c r="V113" s="441"/>
      <c r="W113" s="438">
        <v>6</v>
      </c>
      <c r="X113" s="438">
        <v>1</v>
      </c>
      <c r="Y113" s="438">
        <v>0</v>
      </c>
      <c r="Z113" s="438"/>
      <c r="AA113" s="438" t="s">
        <v>95</v>
      </c>
      <c r="AB113" s="272"/>
      <c r="AC113" s="442">
        <v>0</v>
      </c>
      <c r="AD113" s="442">
        <v>0</v>
      </c>
      <c r="AE113" s="442">
        <v>2</v>
      </c>
      <c r="AF113" s="442">
        <v>3</v>
      </c>
      <c r="AG113" s="442">
        <v>3</v>
      </c>
      <c r="AH113" s="272"/>
      <c r="AI113" s="437">
        <v>21.767676767676768</v>
      </c>
      <c r="AJ113" s="443">
        <v>15.767676767676768</v>
      </c>
    </row>
    <row r="114" spans="1:36">
      <c r="A114" s="444" t="s">
        <v>530</v>
      </c>
      <c r="B114" s="443">
        <v>13.5</v>
      </c>
      <c r="C114" s="443">
        <v>-0.5</v>
      </c>
      <c r="D114" s="445">
        <v>13</v>
      </c>
      <c r="E114" s="444" t="s">
        <v>178</v>
      </c>
      <c r="F114" s="444" t="s">
        <v>233</v>
      </c>
      <c r="G114" s="444" t="s">
        <v>0</v>
      </c>
      <c r="H114" s="444" t="s">
        <v>0</v>
      </c>
      <c r="I114" s="446">
        <v>0</v>
      </c>
      <c r="J114" s="446">
        <v>5</v>
      </c>
      <c r="K114" s="279">
        <v>3</v>
      </c>
      <c r="L114" s="279">
        <v>3</v>
      </c>
      <c r="M114" s="447" t="s">
        <v>530</v>
      </c>
      <c r="N114" s="445">
        <v>3</v>
      </c>
      <c r="O114" s="445"/>
      <c r="P114" s="445"/>
      <c r="Q114" s="445">
        <v>4</v>
      </c>
      <c r="R114" s="445"/>
      <c r="S114" s="445"/>
      <c r="T114" s="445"/>
      <c r="U114" s="445"/>
      <c r="V114" s="448">
        <v>6</v>
      </c>
      <c r="W114" s="438">
        <v>13</v>
      </c>
      <c r="X114" s="438">
        <v>3</v>
      </c>
      <c r="Y114" s="438">
        <v>0</v>
      </c>
      <c r="Z114" s="438"/>
      <c r="AA114" s="438" t="s">
        <v>36</v>
      </c>
      <c r="AB114" s="272"/>
      <c r="AC114" s="442">
        <v>2</v>
      </c>
      <c r="AD114" s="442">
        <v>2</v>
      </c>
      <c r="AE114" s="442">
        <v>0</v>
      </c>
      <c r="AF114" s="442">
        <v>0</v>
      </c>
      <c r="AG114" s="442">
        <v>0</v>
      </c>
      <c r="AH114" s="272"/>
      <c r="AI114" s="443">
        <v>14.94949494949495</v>
      </c>
      <c r="AJ114" s="443">
        <v>1.9494949494949498</v>
      </c>
    </row>
    <row r="115" spans="1:36">
      <c r="A115" s="436" t="s">
        <v>220</v>
      </c>
      <c r="B115" s="437">
        <v>20.5</v>
      </c>
      <c r="C115" s="437">
        <v>2.5</v>
      </c>
      <c r="D115" s="438">
        <v>23</v>
      </c>
      <c r="E115" s="436" t="s">
        <v>182</v>
      </c>
      <c r="F115" s="436" t="s">
        <v>396</v>
      </c>
      <c r="G115" s="436" t="s">
        <v>0</v>
      </c>
      <c r="H115" s="436" t="s">
        <v>0</v>
      </c>
      <c r="I115" s="439">
        <v>4</v>
      </c>
      <c r="J115" s="439">
        <v>7</v>
      </c>
      <c r="K115" s="449">
        <v>2</v>
      </c>
      <c r="L115" s="449">
        <v>4</v>
      </c>
      <c r="M115" s="440" t="s">
        <v>220</v>
      </c>
      <c r="N115" s="438"/>
      <c r="O115" s="438"/>
      <c r="P115" s="438"/>
      <c r="Q115" s="438"/>
      <c r="R115" s="438">
        <v>5</v>
      </c>
      <c r="S115" s="438"/>
      <c r="T115" s="438"/>
      <c r="U115" s="438"/>
      <c r="V115" s="441">
        <v>18</v>
      </c>
      <c r="W115" s="438">
        <v>23</v>
      </c>
      <c r="X115" s="438">
        <v>4</v>
      </c>
      <c r="Y115" s="438">
        <v>0</v>
      </c>
      <c r="Z115" s="438"/>
      <c r="AA115" s="438" t="s">
        <v>228</v>
      </c>
      <c r="AB115" s="272"/>
      <c r="AC115" s="442">
        <v>0</v>
      </c>
      <c r="AD115" s="442">
        <v>0</v>
      </c>
      <c r="AE115" s="442">
        <v>3</v>
      </c>
      <c r="AF115" s="442">
        <v>5</v>
      </c>
      <c r="AG115" s="442">
        <v>2</v>
      </c>
      <c r="AH115" s="272"/>
      <c r="AI115" s="437">
        <v>24.09090909090909</v>
      </c>
      <c r="AJ115" s="443">
        <v>1.0909090909090899</v>
      </c>
    </row>
    <row r="116" spans="1:36">
      <c r="A116" s="444" t="s">
        <v>1276</v>
      </c>
      <c r="B116" s="443">
        <v>25</v>
      </c>
      <c r="C116" s="443">
        <v>1</v>
      </c>
      <c r="D116" s="445">
        <v>26</v>
      </c>
      <c r="E116" s="444" t="s">
        <v>1241</v>
      </c>
      <c r="F116" s="444" t="s">
        <v>175</v>
      </c>
      <c r="G116" s="444" t="s">
        <v>0</v>
      </c>
      <c r="H116" s="444" t="s">
        <v>0</v>
      </c>
      <c r="I116" s="446">
        <v>1</v>
      </c>
      <c r="J116" s="446">
        <v>9</v>
      </c>
      <c r="K116" s="279">
        <v>3</v>
      </c>
      <c r="L116" s="279">
        <v>4</v>
      </c>
      <c r="M116" s="447" t="s">
        <v>1276</v>
      </c>
      <c r="N116" s="445"/>
      <c r="O116" s="445">
        <v>10</v>
      </c>
      <c r="P116" s="445"/>
      <c r="Q116" s="445"/>
      <c r="R116" s="445">
        <v>8</v>
      </c>
      <c r="S116" s="445">
        <v>8</v>
      </c>
      <c r="T116" s="445"/>
      <c r="U116" s="445"/>
      <c r="V116" s="448"/>
      <c r="W116" s="438">
        <v>26</v>
      </c>
      <c r="X116" s="438">
        <v>4</v>
      </c>
      <c r="Y116" s="438">
        <v>0</v>
      </c>
      <c r="Z116" s="438"/>
      <c r="AA116" s="438" t="s">
        <v>272</v>
      </c>
      <c r="AB116" s="272"/>
      <c r="AC116" s="442">
        <v>4</v>
      </c>
      <c r="AD116" s="442">
        <v>4</v>
      </c>
      <c r="AE116" s="442">
        <v>2</v>
      </c>
      <c r="AF116" s="442">
        <v>2</v>
      </c>
      <c r="AG116" s="442">
        <v>2</v>
      </c>
      <c r="AH116" s="272"/>
      <c r="AI116" s="443">
        <v>20.151515151515152</v>
      </c>
      <c r="AJ116" s="443">
        <v>-5.8484848484848477</v>
      </c>
    </row>
    <row r="117" spans="1:36">
      <c r="A117" s="436" t="s">
        <v>1030</v>
      </c>
      <c r="B117" s="437">
        <v>24</v>
      </c>
      <c r="C117" s="437">
        <v>0</v>
      </c>
      <c r="D117" s="438">
        <v>24</v>
      </c>
      <c r="E117" s="436" t="s">
        <v>172</v>
      </c>
      <c r="F117" s="436" t="s">
        <v>178</v>
      </c>
      <c r="G117" s="436" t="s">
        <v>0</v>
      </c>
      <c r="H117" s="436" t="s">
        <v>0</v>
      </c>
      <c r="I117" s="439">
        <v>1</v>
      </c>
      <c r="J117" s="439">
        <v>8</v>
      </c>
      <c r="K117" s="449">
        <v>2</v>
      </c>
      <c r="L117" s="449">
        <v>3</v>
      </c>
      <c r="M117" s="440" t="s">
        <v>1030</v>
      </c>
      <c r="N117" s="438">
        <v>10</v>
      </c>
      <c r="O117" s="438">
        <v>14</v>
      </c>
      <c r="P117" s="438"/>
      <c r="Q117" s="438"/>
      <c r="R117" s="438"/>
      <c r="S117" s="438"/>
      <c r="T117" s="438"/>
      <c r="U117" s="438"/>
      <c r="V117" s="441"/>
      <c r="W117" s="438">
        <v>24</v>
      </c>
      <c r="X117" s="438">
        <v>3</v>
      </c>
      <c r="Y117" s="438">
        <v>0</v>
      </c>
      <c r="Z117" s="438"/>
      <c r="AA117" s="438" t="s">
        <v>36</v>
      </c>
      <c r="AB117" s="272"/>
      <c r="AC117" s="442">
        <v>0</v>
      </c>
      <c r="AD117" s="442">
        <v>0</v>
      </c>
      <c r="AE117" s="442">
        <v>3</v>
      </c>
      <c r="AF117" s="442">
        <v>3</v>
      </c>
      <c r="AG117" s="442">
        <v>0</v>
      </c>
      <c r="AH117" s="272"/>
      <c r="AI117" s="437">
        <v>25</v>
      </c>
      <c r="AJ117" s="443">
        <v>1</v>
      </c>
    </row>
    <row r="118" spans="1:36">
      <c r="A118" s="444" t="s">
        <v>198</v>
      </c>
      <c r="B118" s="443">
        <v>25.5</v>
      </c>
      <c r="C118" s="443">
        <v>0.5</v>
      </c>
      <c r="D118" s="445">
        <v>26</v>
      </c>
      <c r="E118" s="444" t="s">
        <v>179</v>
      </c>
      <c r="F118" s="444" t="s">
        <v>181</v>
      </c>
      <c r="G118" s="444" t="s">
        <v>0</v>
      </c>
      <c r="H118" s="444" t="s">
        <v>0</v>
      </c>
      <c r="I118" s="446">
        <v>1</v>
      </c>
      <c r="J118" s="446">
        <v>11</v>
      </c>
      <c r="K118" s="279">
        <v>2</v>
      </c>
      <c r="L118" s="279">
        <v>5</v>
      </c>
      <c r="M118" s="447" t="s">
        <v>198</v>
      </c>
      <c r="N118" s="445">
        <v>10</v>
      </c>
      <c r="O118" s="445"/>
      <c r="P118" s="445"/>
      <c r="Q118" s="445"/>
      <c r="R118" s="445"/>
      <c r="S118" s="445"/>
      <c r="T118" s="445"/>
      <c r="U118" s="445">
        <v>16</v>
      </c>
      <c r="V118" s="448"/>
      <c r="W118" s="438">
        <v>26</v>
      </c>
      <c r="X118" s="438">
        <v>5</v>
      </c>
      <c r="Y118" s="438">
        <v>0</v>
      </c>
      <c r="Z118" s="438"/>
      <c r="AA118" s="438" t="s">
        <v>58</v>
      </c>
      <c r="AB118" s="272"/>
      <c r="AC118" s="442">
        <v>0</v>
      </c>
      <c r="AD118" s="442">
        <v>0</v>
      </c>
      <c r="AE118" s="442">
        <v>2</v>
      </c>
      <c r="AF118" s="442">
        <v>2</v>
      </c>
      <c r="AG118" s="442">
        <v>0</v>
      </c>
      <c r="AH118" s="272"/>
      <c r="AI118" s="443">
        <v>25</v>
      </c>
      <c r="AJ118" s="443">
        <v>-1</v>
      </c>
    </row>
    <row r="119" spans="1:36">
      <c r="A119" s="436" t="s">
        <v>132</v>
      </c>
      <c r="B119" s="437">
        <v>17</v>
      </c>
      <c r="C119" s="437">
        <v>0</v>
      </c>
      <c r="D119" s="438">
        <v>17</v>
      </c>
      <c r="E119" s="436" t="s">
        <v>189</v>
      </c>
      <c r="F119" s="436" t="s">
        <v>341</v>
      </c>
      <c r="G119" s="436" t="s">
        <v>182</v>
      </c>
      <c r="H119" s="436" t="s">
        <v>174</v>
      </c>
      <c r="I119" s="439">
        <v>1</v>
      </c>
      <c r="J119" s="439">
        <v>4</v>
      </c>
      <c r="K119" s="449">
        <v>1</v>
      </c>
      <c r="L119" s="449">
        <v>1</v>
      </c>
      <c r="M119" s="440" t="s">
        <v>132</v>
      </c>
      <c r="N119" s="438"/>
      <c r="O119" s="438"/>
      <c r="P119" s="438"/>
      <c r="Q119" s="438"/>
      <c r="R119" s="438"/>
      <c r="S119" s="438"/>
      <c r="T119" s="438">
        <v>17</v>
      </c>
      <c r="U119" s="438"/>
      <c r="V119" s="441"/>
      <c r="W119" s="438">
        <v>17</v>
      </c>
      <c r="X119" s="438">
        <v>1</v>
      </c>
      <c r="Y119" s="438">
        <v>0</v>
      </c>
      <c r="Z119" s="438"/>
      <c r="AA119" s="438" t="s">
        <v>28</v>
      </c>
      <c r="AB119" s="272"/>
      <c r="AC119" s="442">
        <v>0</v>
      </c>
      <c r="AD119" s="442">
        <v>0</v>
      </c>
      <c r="AE119" s="442">
        <v>3</v>
      </c>
      <c r="AF119" s="442">
        <v>7</v>
      </c>
      <c r="AG119" s="442">
        <v>7</v>
      </c>
      <c r="AH119" s="272"/>
      <c r="AI119" s="437">
        <v>21.414141414141412</v>
      </c>
      <c r="AJ119" s="443">
        <v>4.4141414141414117</v>
      </c>
    </row>
    <row r="120" spans="1:36">
      <c r="A120" s="444" t="s">
        <v>67</v>
      </c>
      <c r="B120" s="443">
        <v>0</v>
      </c>
      <c r="C120" s="443">
        <v>22</v>
      </c>
      <c r="D120" s="445">
        <v>22</v>
      </c>
      <c r="E120" s="444" t="s">
        <v>0</v>
      </c>
      <c r="F120" s="444" t="s">
        <v>0</v>
      </c>
      <c r="G120" s="444" t="s">
        <v>0</v>
      </c>
      <c r="H120" s="444" t="s">
        <v>0</v>
      </c>
      <c r="I120" s="446">
        <v>0</v>
      </c>
      <c r="J120" s="446">
        <v>11</v>
      </c>
      <c r="K120" s="279">
        <v>1</v>
      </c>
      <c r="L120" s="279" t="s">
        <v>1950</v>
      </c>
      <c r="M120" s="447" t="s">
        <v>67</v>
      </c>
      <c r="N120" s="445"/>
      <c r="O120" s="445"/>
      <c r="P120" s="445">
        <v>22</v>
      </c>
      <c r="Q120" s="445"/>
      <c r="R120" s="445"/>
      <c r="S120" s="445"/>
      <c r="T120" s="445"/>
      <c r="U120" s="445"/>
      <c r="V120" s="448"/>
      <c r="W120" s="438">
        <v>22</v>
      </c>
      <c r="X120" s="438">
        <v>8</v>
      </c>
      <c r="Y120" s="438">
        <v>8</v>
      </c>
      <c r="Z120" s="438"/>
      <c r="AA120" s="438" t="s">
        <v>0</v>
      </c>
      <c r="AB120" s="272"/>
      <c r="AC120" s="442">
        <v>0</v>
      </c>
      <c r="AD120" s="442">
        <v>0</v>
      </c>
      <c r="AE120" s="442">
        <v>0</v>
      </c>
      <c r="AF120" s="442">
        <v>0</v>
      </c>
      <c r="AG120" s="442">
        <v>0</v>
      </c>
      <c r="AH120" s="272"/>
      <c r="AI120" s="443" t="e">
        <v>#N/A</v>
      </c>
      <c r="AJ120" s="443" t="e">
        <v>#N/A</v>
      </c>
    </row>
    <row r="121" spans="1:36">
      <c r="A121" s="436" t="s">
        <v>217</v>
      </c>
      <c r="B121" s="437">
        <v>23.5</v>
      </c>
      <c r="C121" s="437">
        <v>0.5</v>
      </c>
      <c r="D121" s="438">
        <v>24</v>
      </c>
      <c r="E121" s="436" t="s">
        <v>182</v>
      </c>
      <c r="F121" s="436" t="s">
        <v>175</v>
      </c>
      <c r="G121" s="436" t="s">
        <v>0</v>
      </c>
      <c r="H121" s="436" t="s">
        <v>0</v>
      </c>
      <c r="I121" s="439">
        <v>1</v>
      </c>
      <c r="J121" s="439">
        <v>10</v>
      </c>
      <c r="K121" s="449">
        <v>4</v>
      </c>
      <c r="L121" s="449">
        <v>4</v>
      </c>
      <c r="M121" s="440" t="s">
        <v>217</v>
      </c>
      <c r="N121" s="438">
        <v>2</v>
      </c>
      <c r="O121" s="438">
        <v>12</v>
      </c>
      <c r="P121" s="438"/>
      <c r="Q121" s="438"/>
      <c r="R121" s="438"/>
      <c r="S121" s="438">
        <v>2</v>
      </c>
      <c r="T121" s="438"/>
      <c r="U121" s="438"/>
      <c r="V121" s="441">
        <v>8</v>
      </c>
      <c r="W121" s="438">
        <v>24</v>
      </c>
      <c r="X121" s="438">
        <v>4</v>
      </c>
      <c r="Y121" s="438">
        <v>0</v>
      </c>
      <c r="Z121" s="438"/>
      <c r="AA121" s="438" t="s">
        <v>272</v>
      </c>
      <c r="AB121" s="272"/>
      <c r="AC121" s="442">
        <v>0</v>
      </c>
      <c r="AD121" s="442">
        <v>0</v>
      </c>
      <c r="AE121" s="442">
        <v>0</v>
      </c>
      <c r="AF121" s="442">
        <v>2</v>
      </c>
      <c r="AG121" s="442">
        <v>2</v>
      </c>
      <c r="AH121" s="272"/>
      <c r="AI121" s="437">
        <v>25.050505050505048</v>
      </c>
      <c r="AJ121" s="443">
        <v>1.0505050505050484</v>
      </c>
    </row>
    <row r="122" spans="1:36">
      <c r="A122" s="444" t="s">
        <v>25</v>
      </c>
      <c r="B122" s="443">
        <v>21</v>
      </c>
      <c r="C122" s="443">
        <v>0</v>
      </c>
      <c r="D122" s="445">
        <v>21</v>
      </c>
      <c r="E122" s="444" t="s">
        <v>176</v>
      </c>
      <c r="F122" s="444" t="s">
        <v>180</v>
      </c>
      <c r="G122" s="444" t="s">
        <v>0</v>
      </c>
      <c r="H122" s="444" t="s">
        <v>0</v>
      </c>
      <c r="I122" s="446">
        <v>2</v>
      </c>
      <c r="J122" s="446">
        <v>8</v>
      </c>
      <c r="K122" s="279">
        <v>1</v>
      </c>
      <c r="L122" s="279">
        <v>2</v>
      </c>
      <c r="M122" s="447" t="s">
        <v>25</v>
      </c>
      <c r="N122" s="445"/>
      <c r="O122" s="445"/>
      <c r="P122" s="445"/>
      <c r="Q122" s="445"/>
      <c r="R122" s="445"/>
      <c r="S122" s="445"/>
      <c r="T122" s="445">
        <v>21</v>
      </c>
      <c r="U122" s="445"/>
      <c r="V122" s="448"/>
      <c r="W122" s="438">
        <v>21</v>
      </c>
      <c r="X122" s="438">
        <v>2</v>
      </c>
      <c r="Y122" s="438">
        <v>0</v>
      </c>
      <c r="Z122" s="438"/>
      <c r="AA122" s="438" t="s">
        <v>0</v>
      </c>
      <c r="AB122" s="272"/>
      <c r="AC122" s="442">
        <v>9</v>
      </c>
      <c r="AD122" s="442">
        <v>6</v>
      </c>
      <c r="AE122" s="442">
        <v>4</v>
      </c>
      <c r="AF122" s="442">
        <v>7.5</v>
      </c>
      <c r="AG122" s="442">
        <v>0</v>
      </c>
      <c r="AH122" s="272"/>
      <c r="AI122" s="443">
        <v>18.030303030303031</v>
      </c>
      <c r="AJ122" s="443">
        <v>-2.9696969696969688</v>
      </c>
    </row>
    <row r="123" spans="1:36">
      <c r="A123" s="436" t="s">
        <v>553</v>
      </c>
      <c r="B123" s="437">
        <v>25.5</v>
      </c>
      <c r="C123" s="437">
        <v>-0.5</v>
      </c>
      <c r="D123" s="438">
        <v>25</v>
      </c>
      <c r="E123" s="436" t="s">
        <v>172</v>
      </c>
      <c r="F123" s="436" t="s">
        <v>372</v>
      </c>
      <c r="G123" s="436" t="s">
        <v>396</v>
      </c>
      <c r="H123" s="436" t="s">
        <v>0</v>
      </c>
      <c r="I123" s="439">
        <v>0</v>
      </c>
      <c r="J123" s="439">
        <v>9</v>
      </c>
      <c r="K123" s="449">
        <v>4</v>
      </c>
      <c r="L123" s="449">
        <v>5</v>
      </c>
      <c r="M123" s="440" t="s">
        <v>553</v>
      </c>
      <c r="N123" s="438"/>
      <c r="O123" s="438">
        <v>4</v>
      </c>
      <c r="P123" s="438"/>
      <c r="Q123" s="438"/>
      <c r="R123" s="438">
        <v>4</v>
      </c>
      <c r="S123" s="438"/>
      <c r="T123" s="438">
        <v>12</v>
      </c>
      <c r="U123" s="438"/>
      <c r="V123" s="441">
        <v>5</v>
      </c>
      <c r="W123" s="438">
        <v>25</v>
      </c>
      <c r="X123" s="438">
        <v>5</v>
      </c>
      <c r="Y123" s="438">
        <v>0</v>
      </c>
      <c r="Z123" s="438"/>
      <c r="AA123" s="438" t="s">
        <v>1267</v>
      </c>
      <c r="AB123" s="272"/>
      <c r="AC123" s="442">
        <v>1</v>
      </c>
      <c r="AD123" s="442">
        <v>1</v>
      </c>
      <c r="AE123" s="442">
        <v>4</v>
      </c>
      <c r="AF123" s="442">
        <v>7</v>
      </c>
      <c r="AG123" s="442">
        <v>7</v>
      </c>
      <c r="AH123" s="272"/>
      <c r="AI123" s="437">
        <v>0</v>
      </c>
      <c r="AJ123" s="443">
        <v>-25</v>
      </c>
    </row>
    <row r="124" spans="1:36">
      <c r="A124" s="444" t="s">
        <v>1123</v>
      </c>
      <c r="B124" s="443">
        <v>8</v>
      </c>
      <c r="C124" s="443">
        <v>6</v>
      </c>
      <c r="D124" s="445">
        <v>14</v>
      </c>
      <c r="E124" s="444" t="s">
        <v>0</v>
      </c>
      <c r="F124" s="444" t="s">
        <v>0</v>
      </c>
      <c r="G124" s="444" t="s">
        <v>0</v>
      </c>
      <c r="H124" s="444" t="s">
        <v>0</v>
      </c>
      <c r="I124" s="446">
        <v>0</v>
      </c>
      <c r="J124" s="446">
        <v>5</v>
      </c>
      <c r="K124" s="279">
        <v>1</v>
      </c>
      <c r="L124" s="279">
        <v>2</v>
      </c>
      <c r="M124" s="447" t="s">
        <v>1123</v>
      </c>
      <c r="N124" s="445"/>
      <c r="O124" s="445"/>
      <c r="P124" s="445"/>
      <c r="Q124" s="445"/>
      <c r="R124" s="445"/>
      <c r="S124" s="445"/>
      <c r="T124" s="445"/>
      <c r="U124" s="445">
        <v>14</v>
      </c>
      <c r="V124" s="448"/>
      <c r="W124" s="438">
        <v>14</v>
      </c>
      <c r="X124" s="438">
        <v>2</v>
      </c>
      <c r="Y124" s="438">
        <v>0</v>
      </c>
      <c r="Z124" s="438"/>
      <c r="AA124" s="438" t="s">
        <v>0</v>
      </c>
      <c r="AB124" s="272"/>
      <c r="AC124" s="442">
        <v>0</v>
      </c>
      <c r="AD124" s="442">
        <v>0</v>
      </c>
      <c r="AE124" s="442">
        <v>0</v>
      </c>
      <c r="AF124" s="442">
        <v>0</v>
      </c>
      <c r="AG124" s="442">
        <v>0</v>
      </c>
      <c r="AH124" s="272"/>
      <c r="AI124" s="443">
        <v>10</v>
      </c>
      <c r="AJ124" s="443">
        <v>-4</v>
      </c>
    </row>
    <row r="125" spans="1:36">
      <c r="A125" s="436" t="s">
        <v>227</v>
      </c>
      <c r="B125" s="437">
        <v>18</v>
      </c>
      <c r="C125" s="437">
        <v>0</v>
      </c>
      <c r="D125" s="438">
        <v>18</v>
      </c>
      <c r="E125" s="436" t="s">
        <v>182</v>
      </c>
      <c r="F125" s="436" t="s">
        <v>422</v>
      </c>
      <c r="G125" s="436" t="s">
        <v>0</v>
      </c>
      <c r="H125" s="436" t="s">
        <v>0</v>
      </c>
      <c r="I125" s="439">
        <v>1</v>
      </c>
      <c r="J125" s="439">
        <v>4</v>
      </c>
      <c r="K125" s="449">
        <v>1</v>
      </c>
      <c r="L125" s="449">
        <v>3</v>
      </c>
      <c r="M125" s="440" t="s">
        <v>227</v>
      </c>
      <c r="N125" s="438"/>
      <c r="O125" s="438"/>
      <c r="P125" s="438"/>
      <c r="Q125" s="438"/>
      <c r="R125" s="438"/>
      <c r="S125" s="438"/>
      <c r="T125" s="438"/>
      <c r="U125" s="438"/>
      <c r="V125" s="441">
        <v>18</v>
      </c>
      <c r="W125" s="438">
        <v>18</v>
      </c>
      <c r="X125" s="438">
        <v>3</v>
      </c>
      <c r="Y125" s="438">
        <v>0</v>
      </c>
      <c r="Z125" s="438"/>
      <c r="AA125" s="438" t="s">
        <v>228</v>
      </c>
      <c r="AB125" s="272"/>
      <c r="AC125" s="442">
        <v>0</v>
      </c>
      <c r="AD125" s="442">
        <v>0</v>
      </c>
      <c r="AE125" s="442">
        <v>0</v>
      </c>
      <c r="AF125" s="442">
        <v>0</v>
      </c>
      <c r="AG125" s="442">
        <v>0</v>
      </c>
      <c r="AH125" s="272"/>
      <c r="AI125" s="437">
        <v>16.818181818181817</v>
      </c>
      <c r="AJ125" s="443">
        <v>-1.1818181818181834</v>
      </c>
    </row>
    <row r="126" spans="1:36">
      <c r="A126" s="444" t="s">
        <v>23</v>
      </c>
      <c r="B126" s="443">
        <v>6</v>
      </c>
      <c r="C126" s="443">
        <v>0</v>
      </c>
      <c r="D126" s="445">
        <v>6</v>
      </c>
      <c r="E126" s="444" t="s">
        <v>182</v>
      </c>
      <c r="F126" s="444" t="s">
        <v>176</v>
      </c>
      <c r="G126" s="444" t="s">
        <v>0</v>
      </c>
      <c r="H126" s="444" t="s">
        <v>0</v>
      </c>
      <c r="I126" s="446">
        <v>1</v>
      </c>
      <c r="J126" s="446">
        <v>1</v>
      </c>
      <c r="K126" s="279">
        <v>1</v>
      </c>
      <c r="L126" s="279">
        <v>1</v>
      </c>
      <c r="M126" s="447" t="s">
        <v>23</v>
      </c>
      <c r="N126" s="445"/>
      <c r="O126" s="445"/>
      <c r="P126" s="445"/>
      <c r="Q126" s="445"/>
      <c r="R126" s="445"/>
      <c r="S126" s="445"/>
      <c r="T126" s="445">
        <v>6</v>
      </c>
      <c r="U126" s="445"/>
      <c r="V126" s="448"/>
      <c r="W126" s="438">
        <v>6</v>
      </c>
      <c r="X126" s="438">
        <v>1</v>
      </c>
      <c r="Y126" s="438">
        <v>0</v>
      </c>
      <c r="Z126" s="438"/>
      <c r="AA126" s="438" t="s">
        <v>228</v>
      </c>
      <c r="AB126" s="272"/>
      <c r="AC126" s="442">
        <v>6</v>
      </c>
      <c r="AD126" s="442">
        <v>0</v>
      </c>
      <c r="AE126" s="442">
        <v>0</v>
      </c>
      <c r="AF126" s="442">
        <v>3</v>
      </c>
      <c r="AG126" s="442">
        <v>0</v>
      </c>
      <c r="AH126" s="272"/>
      <c r="AI126" s="443">
        <v>24.8989898989899</v>
      </c>
      <c r="AJ126" s="443">
        <v>18.8989898989899</v>
      </c>
    </row>
    <row r="127" spans="1:36">
      <c r="A127" s="436" t="s">
        <v>300</v>
      </c>
      <c r="B127" s="437">
        <v>24.5</v>
      </c>
      <c r="C127" s="437">
        <v>-0.5</v>
      </c>
      <c r="D127" s="438">
        <v>24</v>
      </c>
      <c r="E127" s="436" t="s">
        <v>184</v>
      </c>
      <c r="F127" s="436" t="s">
        <v>543</v>
      </c>
      <c r="G127" s="436" t="s">
        <v>0</v>
      </c>
      <c r="H127" s="436" t="s">
        <v>0</v>
      </c>
      <c r="I127" s="439">
        <v>3</v>
      </c>
      <c r="J127" s="439">
        <v>5</v>
      </c>
      <c r="K127" s="449">
        <v>2</v>
      </c>
      <c r="L127" s="449">
        <v>3</v>
      </c>
      <c r="M127" s="440" t="s">
        <v>300</v>
      </c>
      <c r="N127" s="438">
        <v>6</v>
      </c>
      <c r="O127" s="438"/>
      <c r="P127" s="438"/>
      <c r="Q127" s="438"/>
      <c r="R127" s="438"/>
      <c r="S127" s="438">
        <v>18</v>
      </c>
      <c r="T127" s="438"/>
      <c r="U127" s="438"/>
      <c r="V127" s="441"/>
      <c r="W127" s="438">
        <v>24</v>
      </c>
      <c r="X127" s="438">
        <v>3</v>
      </c>
      <c r="Y127" s="438">
        <v>0</v>
      </c>
      <c r="Z127" s="438"/>
      <c r="AA127" s="438" t="s">
        <v>299</v>
      </c>
      <c r="AB127" s="272"/>
      <c r="AC127" s="442">
        <v>0</v>
      </c>
      <c r="AD127" s="442">
        <v>0</v>
      </c>
      <c r="AE127" s="442">
        <v>0</v>
      </c>
      <c r="AF127" s="442">
        <v>0</v>
      </c>
      <c r="AG127" s="442">
        <v>8</v>
      </c>
      <c r="AH127" s="272"/>
      <c r="AI127" s="437">
        <v>4.8484848484848486</v>
      </c>
      <c r="AJ127" s="443">
        <v>-19.151515151515152</v>
      </c>
    </row>
    <row r="128" spans="1:36">
      <c r="A128" s="444" t="s">
        <v>1556</v>
      </c>
      <c r="B128" s="443">
        <v>25.5</v>
      </c>
      <c r="C128" s="443">
        <v>0.5</v>
      </c>
      <c r="D128" s="445">
        <v>26</v>
      </c>
      <c r="E128" s="444" t="s">
        <v>1468</v>
      </c>
      <c r="F128" s="444" t="s">
        <v>1567</v>
      </c>
      <c r="G128" s="444" t="s">
        <v>0</v>
      </c>
      <c r="H128" s="444" t="s">
        <v>0</v>
      </c>
      <c r="I128" s="446">
        <v>0</v>
      </c>
      <c r="J128" s="446">
        <v>12</v>
      </c>
      <c r="K128" s="279">
        <v>4</v>
      </c>
      <c r="L128" s="279">
        <v>5</v>
      </c>
      <c r="M128" s="447" t="s">
        <v>1556</v>
      </c>
      <c r="N128" s="445">
        <v>4</v>
      </c>
      <c r="O128" s="445"/>
      <c r="P128" s="445"/>
      <c r="Q128" s="445">
        <v>0</v>
      </c>
      <c r="R128" s="445">
        <v>12</v>
      </c>
      <c r="S128" s="445"/>
      <c r="T128" s="445"/>
      <c r="U128" s="445">
        <v>10</v>
      </c>
      <c r="V128" s="448"/>
      <c r="W128" s="438">
        <v>26</v>
      </c>
      <c r="X128" s="438">
        <v>5</v>
      </c>
      <c r="Y128" s="438">
        <v>0</v>
      </c>
      <c r="Z128" s="438"/>
      <c r="AA128" s="438" t="s">
        <v>1267</v>
      </c>
      <c r="AB128" s="272"/>
      <c r="AC128" s="442">
        <v>6</v>
      </c>
      <c r="AD128" s="442">
        <v>4</v>
      </c>
      <c r="AE128" s="442">
        <v>10</v>
      </c>
      <c r="AF128" s="442">
        <v>3</v>
      </c>
      <c r="AG128" s="442">
        <v>7</v>
      </c>
      <c r="AH128" s="272"/>
      <c r="AI128" s="443" t="e">
        <v>#N/A</v>
      </c>
      <c r="AJ128" s="443" t="e">
        <v>#N/A</v>
      </c>
    </row>
    <row r="129" spans="1:36">
      <c r="A129" s="436" t="s">
        <v>1565</v>
      </c>
      <c r="B129" s="437">
        <v>9</v>
      </c>
      <c r="C129" s="437">
        <v>0</v>
      </c>
      <c r="D129" s="438">
        <v>9</v>
      </c>
      <c r="E129" s="436" t="s">
        <v>184</v>
      </c>
      <c r="F129" s="436" t="s">
        <v>543</v>
      </c>
      <c r="G129" s="436" t="s">
        <v>0</v>
      </c>
      <c r="H129" s="436" t="s">
        <v>0</v>
      </c>
      <c r="I129" s="439">
        <v>0</v>
      </c>
      <c r="J129" s="439">
        <v>8</v>
      </c>
      <c r="K129" s="449">
        <v>3</v>
      </c>
      <c r="L129" s="449">
        <v>4</v>
      </c>
      <c r="M129" s="440" t="s">
        <v>1565</v>
      </c>
      <c r="N129" s="438"/>
      <c r="O129" s="438"/>
      <c r="P129" s="438"/>
      <c r="Q129" s="438">
        <v>0</v>
      </c>
      <c r="R129" s="438">
        <v>1</v>
      </c>
      <c r="S129" s="438">
        <v>8</v>
      </c>
      <c r="T129" s="438"/>
      <c r="U129" s="438"/>
      <c r="V129" s="441"/>
      <c r="W129" s="438">
        <v>9</v>
      </c>
      <c r="X129" s="438">
        <v>4</v>
      </c>
      <c r="Y129" s="438">
        <v>0</v>
      </c>
      <c r="Z129" s="438"/>
      <c r="AA129" s="438" t="s">
        <v>299</v>
      </c>
      <c r="AB129" s="272"/>
      <c r="AC129" s="442">
        <v>0</v>
      </c>
      <c r="AD129" s="442">
        <v>2</v>
      </c>
      <c r="AE129" s="442">
        <v>2</v>
      </c>
      <c r="AF129" s="442">
        <v>0</v>
      </c>
      <c r="AG129" s="442">
        <v>0</v>
      </c>
      <c r="AH129" s="272"/>
      <c r="AI129" s="437" t="e">
        <v>#N/A</v>
      </c>
      <c r="AJ129" s="443" t="e">
        <v>#N/A</v>
      </c>
    </row>
    <row r="130" spans="1:36">
      <c r="A130" s="444" t="s">
        <v>300</v>
      </c>
      <c r="B130" s="443">
        <v>24.5</v>
      </c>
      <c r="C130" s="443">
        <v>-0.5</v>
      </c>
      <c r="D130" s="445">
        <v>24</v>
      </c>
      <c r="E130" s="444" t="s">
        <v>184</v>
      </c>
      <c r="F130" s="444" t="s">
        <v>543</v>
      </c>
      <c r="G130" s="444" t="s">
        <v>0</v>
      </c>
      <c r="H130" s="444" t="s">
        <v>0</v>
      </c>
      <c r="I130" s="446">
        <v>3</v>
      </c>
      <c r="J130" s="446">
        <v>5</v>
      </c>
      <c r="K130" s="279">
        <v>2</v>
      </c>
      <c r="L130" s="279">
        <v>3</v>
      </c>
      <c r="M130" s="452" t="s">
        <v>300</v>
      </c>
      <c r="N130" s="452">
        <v>6</v>
      </c>
      <c r="O130" s="452"/>
      <c r="P130" s="452"/>
      <c r="Q130" s="452"/>
      <c r="R130" s="452"/>
      <c r="S130" s="452">
        <v>18</v>
      </c>
      <c r="T130" s="452"/>
      <c r="U130" s="452"/>
      <c r="V130" s="452"/>
      <c r="W130" s="272">
        <v>24</v>
      </c>
      <c r="X130" s="438">
        <v>3</v>
      </c>
      <c r="Y130" s="438">
        <v>0</v>
      </c>
      <c r="Z130" s="438"/>
      <c r="AA130" s="438" t="s">
        <v>299</v>
      </c>
      <c r="AB130" s="272"/>
      <c r="AC130" s="442">
        <v>0</v>
      </c>
      <c r="AD130" s="442">
        <v>0</v>
      </c>
      <c r="AE130" s="442">
        <v>0</v>
      </c>
      <c r="AF130" s="442">
        <v>0</v>
      </c>
      <c r="AG130" s="442">
        <v>8</v>
      </c>
      <c r="AH130" s="272"/>
      <c r="AI130" s="443">
        <v>4.8484848484848486</v>
      </c>
      <c r="AJ130" s="443">
        <v>-19.151515151515152</v>
      </c>
    </row>
    <row r="131" spans="1:36">
      <c r="A131" s="436" t="s">
        <v>1556</v>
      </c>
      <c r="B131" s="437">
        <v>25.5</v>
      </c>
      <c r="C131" s="437">
        <v>0.5</v>
      </c>
      <c r="D131" s="438">
        <v>26</v>
      </c>
      <c r="E131" s="436" t="s">
        <v>1468</v>
      </c>
      <c r="F131" s="436" t="s">
        <v>1567</v>
      </c>
      <c r="G131" s="436" t="s">
        <v>0</v>
      </c>
      <c r="H131" s="436" t="s">
        <v>0</v>
      </c>
      <c r="I131" s="439">
        <v>0</v>
      </c>
      <c r="J131" s="439">
        <v>12</v>
      </c>
      <c r="K131" s="449">
        <v>4</v>
      </c>
      <c r="L131" s="449">
        <v>5</v>
      </c>
      <c r="M131" s="440" t="s">
        <v>1556</v>
      </c>
      <c r="N131" s="438">
        <v>4</v>
      </c>
      <c r="O131" s="438"/>
      <c r="P131" s="438"/>
      <c r="Q131" s="438">
        <v>0</v>
      </c>
      <c r="R131" s="438">
        <v>12</v>
      </c>
      <c r="S131" s="438"/>
      <c r="T131" s="438"/>
      <c r="U131" s="438">
        <v>10</v>
      </c>
      <c r="V131" s="441"/>
      <c r="W131" s="438">
        <v>26</v>
      </c>
      <c r="X131" s="438">
        <v>5</v>
      </c>
      <c r="Y131" s="438">
        <v>0</v>
      </c>
      <c r="Z131" s="438"/>
      <c r="AA131" s="438" t="s">
        <v>1267</v>
      </c>
      <c r="AB131" s="272"/>
      <c r="AC131" s="442">
        <v>6</v>
      </c>
      <c r="AD131" s="442">
        <v>4</v>
      </c>
      <c r="AE131" s="442">
        <v>10</v>
      </c>
      <c r="AF131" s="442">
        <v>3</v>
      </c>
      <c r="AG131" s="442">
        <v>7</v>
      </c>
      <c r="AH131" s="272"/>
      <c r="AI131" s="437" t="e">
        <v>#N/A</v>
      </c>
      <c r="AJ131" s="443" t="e">
        <v>#N/A</v>
      </c>
    </row>
    <row r="132" spans="1:36">
      <c r="A132" s="444" t="s">
        <v>1565</v>
      </c>
      <c r="B132" s="443">
        <v>9</v>
      </c>
      <c r="C132" s="443">
        <v>0</v>
      </c>
      <c r="D132" s="445">
        <v>9</v>
      </c>
      <c r="E132" s="444" t="s">
        <v>184</v>
      </c>
      <c r="F132" s="444" t="s">
        <v>543</v>
      </c>
      <c r="G132" s="444" t="s">
        <v>0</v>
      </c>
      <c r="H132" s="444" t="s">
        <v>0</v>
      </c>
      <c r="I132" s="446">
        <v>0</v>
      </c>
      <c r="J132" s="446">
        <v>8</v>
      </c>
      <c r="K132" s="279">
        <v>3</v>
      </c>
      <c r="L132" s="279">
        <v>4</v>
      </c>
      <c r="M132" s="452" t="s">
        <v>1565</v>
      </c>
      <c r="N132" s="452"/>
      <c r="O132" s="452"/>
      <c r="P132" s="452"/>
      <c r="Q132" s="452">
        <v>0</v>
      </c>
      <c r="R132" s="452">
        <v>1</v>
      </c>
      <c r="S132" s="452">
        <v>8</v>
      </c>
      <c r="T132" s="452"/>
      <c r="U132" s="452"/>
      <c r="V132" s="452"/>
      <c r="W132" s="272">
        <v>9</v>
      </c>
      <c r="X132" s="438">
        <v>4</v>
      </c>
      <c r="Y132" s="438">
        <v>0</v>
      </c>
      <c r="Z132" s="438"/>
      <c r="AA132" s="438" t="s">
        <v>299</v>
      </c>
      <c r="AB132" s="272"/>
      <c r="AC132" s="442">
        <v>0</v>
      </c>
      <c r="AD132" s="442">
        <v>2</v>
      </c>
      <c r="AE132" s="442">
        <v>2</v>
      </c>
      <c r="AF132" s="442">
        <v>0</v>
      </c>
      <c r="AG132" s="442">
        <v>0</v>
      </c>
      <c r="AH132" s="272"/>
      <c r="AI132" s="437" t="e">
        <v>#N/A</v>
      </c>
      <c r="AJ132" s="443" t="e">
        <v>#N/A</v>
      </c>
    </row>
    <row r="133" spans="1:36">
      <c r="A133" s="436" t="s">
        <v>0</v>
      </c>
      <c r="B133" s="437" t="s">
        <v>0</v>
      </c>
      <c r="C133" s="437" t="s">
        <v>0</v>
      </c>
      <c r="D133" s="438" t="s">
        <v>0</v>
      </c>
      <c r="E133" s="436" t="s">
        <v>0</v>
      </c>
      <c r="F133" s="436" t="s">
        <v>0</v>
      </c>
      <c r="G133" s="436" t="s">
        <v>0</v>
      </c>
      <c r="H133" s="436" t="s">
        <v>0</v>
      </c>
      <c r="I133" s="439">
        <v>0</v>
      </c>
      <c r="J133" s="439" t="e">
        <v>#N/A</v>
      </c>
      <c r="K133" s="449">
        <v>9</v>
      </c>
      <c r="L133" s="449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8" t="e">
        <v>#N/A</v>
      </c>
      <c r="Y133" s="438" t="e">
        <v>#N/A</v>
      </c>
      <c r="Z133" s="438"/>
      <c r="AA133" s="438" t="s">
        <v>0</v>
      </c>
      <c r="AB133" s="272"/>
      <c r="AC133" s="442">
        <v>0</v>
      </c>
      <c r="AD133" s="442">
        <v>0</v>
      </c>
      <c r="AE133" s="442">
        <v>0</v>
      </c>
      <c r="AF133" s="442">
        <v>0</v>
      </c>
      <c r="AG133" s="442">
        <v>0</v>
      </c>
      <c r="AH133" s="272"/>
      <c r="AI133" s="437" t="e">
        <v>#N/A</v>
      </c>
      <c r="AJ133" s="443" t="e">
        <v>#N/A</v>
      </c>
    </row>
    <row r="134" spans="1:36">
      <c r="A134" s="444" t="s">
        <v>0</v>
      </c>
      <c r="B134" s="443" t="s">
        <v>0</v>
      </c>
      <c r="C134" s="443" t="s">
        <v>0</v>
      </c>
      <c r="D134" s="445" t="s">
        <v>0</v>
      </c>
      <c r="E134" s="444" t="s">
        <v>0</v>
      </c>
      <c r="F134" s="444" t="s">
        <v>0</v>
      </c>
      <c r="G134" s="444" t="s">
        <v>0</v>
      </c>
      <c r="H134" s="444" t="s">
        <v>0</v>
      </c>
      <c r="I134" s="446" t="e">
        <v>#VALUE!</v>
      </c>
      <c r="J134" s="446">
        <v>0</v>
      </c>
      <c r="K134" s="279">
        <v>0</v>
      </c>
      <c r="L134" s="279">
        <v>0</v>
      </c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272"/>
      <c r="X134" s="438">
        <v>0</v>
      </c>
      <c r="Y134" s="438">
        <v>0</v>
      </c>
      <c r="Z134" s="438"/>
      <c r="AA134" s="438" t="s">
        <v>0</v>
      </c>
      <c r="AB134" s="272"/>
      <c r="AC134" s="442">
        <v>0</v>
      </c>
      <c r="AD134" s="442">
        <v>0</v>
      </c>
      <c r="AE134" s="442">
        <v>0</v>
      </c>
      <c r="AF134" s="442">
        <v>0</v>
      </c>
      <c r="AG134" s="442">
        <v>0</v>
      </c>
      <c r="AH134" s="272"/>
      <c r="AI134" s="437" t="e">
        <v>#N/A</v>
      </c>
      <c r="AJ134" s="443" t="e">
        <v>#N/A</v>
      </c>
    </row>
    <row r="135" spans="1:36">
      <c r="A135" s="436" t="s">
        <v>0</v>
      </c>
      <c r="B135" s="437" t="s">
        <v>0</v>
      </c>
      <c r="C135" s="437" t="s">
        <v>0</v>
      </c>
      <c r="D135" s="438" t="s">
        <v>0</v>
      </c>
      <c r="E135" s="436" t="s">
        <v>0</v>
      </c>
      <c r="F135" s="436" t="s">
        <v>0</v>
      </c>
      <c r="G135" s="436" t="s">
        <v>0</v>
      </c>
      <c r="H135" s="436" t="s">
        <v>0</v>
      </c>
      <c r="I135" s="439" t="e">
        <v>#VALUE!</v>
      </c>
      <c r="J135" s="439">
        <v>0</v>
      </c>
      <c r="K135" s="449">
        <v>0</v>
      </c>
      <c r="L135" s="449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8">
        <v>0</v>
      </c>
      <c r="Y135" s="438">
        <v>0</v>
      </c>
      <c r="Z135" s="438"/>
      <c r="AA135" s="438" t="s">
        <v>0</v>
      </c>
      <c r="AB135" s="272"/>
      <c r="AC135" s="442">
        <v>0</v>
      </c>
      <c r="AD135" s="442">
        <v>0</v>
      </c>
      <c r="AE135" s="442">
        <v>0</v>
      </c>
      <c r="AF135" s="442">
        <v>0</v>
      </c>
      <c r="AG135" s="442">
        <v>0</v>
      </c>
      <c r="AH135" s="272"/>
      <c r="AI135" s="437" t="e">
        <v>#N/A</v>
      </c>
      <c r="AJ135" s="443" t="e">
        <v>#N/A</v>
      </c>
    </row>
    <row r="136" spans="1:36">
      <c r="A136" s="444" t="s">
        <v>0</v>
      </c>
      <c r="B136" s="443" t="s">
        <v>0</v>
      </c>
      <c r="C136" s="443" t="s">
        <v>0</v>
      </c>
      <c r="D136" s="445" t="s">
        <v>0</v>
      </c>
      <c r="E136" s="444" t="s">
        <v>0</v>
      </c>
      <c r="F136" s="444" t="s">
        <v>0</v>
      </c>
      <c r="G136" s="444" t="s">
        <v>0</v>
      </c>
      <c r="H136" s="444" t="s">
        <v>0</v>
      </c>
      <c r="I136" s="446" t="e">
        <v>#VALUE!</v>
      </c>
      <c r="J136" s="446">
        <v>0</v>
      </c>
      <c r="K136" s="279">
        <v>0</v>
      </c>
      <c r="L136" s="279">
        <v>0</v>
      </c>
      <c r="M136" s="447"/>
      <c r="N136" s="445"/>
      <c r="O136" s="445"/>
      <c r="P136" s="445"/>
      <c r="Q136" s="445"/>
      <c r="R136" s="445"/>
      <c r="S136" s="445"/>
      <c r="T136" s="445"/>
      <c r="U136" s="445"/>
      <c r="V136" s="448"/>
      <c r="W136" s="438"/>
      <c r="X136" s="438"/>
      <c r="Y136" s="438"/>
      <c r="Z136" s="438"/>
      <c r="AA136" s="438" t="s">
        <v>0</v>
      </c>
      <c r="AB136" s="272"/>
      <c r="AC136" s="442">
        <v>0</v>
      </c>
      <c r="AD136" s="442">
        <v>0</v>
      </c>
      <c r="AE136" s="442">
        <v>0</v>
      </c>
      <c r="AF136" s="442">
        <v>0</v>
      </c>
      <c r="AG136" s="442">
        <v>0</v>
      </c>
      <c r="AH136" s="272"/>
      <c r="AI136" s="437" t="e">
        <v>#N/A</v>
      </c>
      <c r="AJ136" s="443" t="e">
        <v>#N/A</v>
      </c>
    </row>
    <row r="137" spans="1:36">
      <c r="A137" s="436" t="s">
        <v>0</v>
      </c>
      <c r="B137" s="437" t="s">
        <v>0</v>
      </c>
      <c r="C137" s="437" t="s">
        <v>0</v>
      </c>
      <c r="D137" s="438" t="s">
        <v>0</v>
      </c>
      <c r="E137" s="436" t="s">
        <v>0</v>
      </c>
      <c r="F137" s="436" t="s">
        <v>0</v>
      </c>
      <c r="G137" s="436" t="s">
        <v>0</v>
      </c>
      <c r="H137" s="436" t="s">
        <v>0</v>
      </c>
      <c r="I137" s="439" t="e">
        <v>#VALUE!</v>
      </c>
      <c r="J137" s="439">
        <v>0</v>
      </c>
      <c r="K137" s="449">
        <v>0</v>
      </c>
      <c r="L137" s="449">
        <v>0</v>
      </c>
      <c r="M137" s="440"/>
      <c r="N137" s="438"/>
      <c r="O137" s="438"/>
      <c r="P137" s="438"/>
      <c r="Q137" s="438"/>
      <c r="R137" s="438"/>
      <c r="S137" s="438"/>
      <c r="T137" s="438"/>
      <c r="U137" s="438"/>
      <c r="V137" s="441"/>
      <c r="W137" s="438"/>
      <c r="X137" s="438"/>
      <c r="Y137" s="438"/>
      <c r="Z137" s="438"/>
      <c r="AA137" s="438" t="s">
        <v>0</v>
      </c>
      <c r="AB137" s="272"/>
      <c r="AC137" s="442">
        <v>0</v>
      </c>
      <c r="AD137" s="442">
        <v>0</v>
      </c>
      <c r="AE137" s="442">
        <v>0</v>
      </c>
      <c r="AF137" s="442">
        <v>0</v>
      </c>
      <c r="AG137" s="442">
        <v>0</v>
      </c>
      <c r="AH137" s="272"/>
      <c r="AI137" s="437" t="e">
        <v>#N/A</v>
      </c>
      <c r="AJ137" s="443" t="e">
        <v>#N/A</v>
      </c>
    </row>
    <row r="138" spans="1:36">
      <c r="A138" s="444" t="s">
        <v>0</v>
      </c>
      <c r="B138" s="443" t="s">
        <v>0</v>
      </c>
      <c r="C138" s="443" t="s">
        <v>0</v>
      </c>
      <c r="D138" s="445" t="s">
        <v>0</v>
      </c>
      <c r="E138" s="444" t="s">
        <v>0</v>
      </c>
      <c r="F138" s="444" t="s">
        <v>0</v>
      </c>
      <c r="G138" s="444" t="s">
        <v>0</v>
      </c>
      <c r="H138" s="444" t="s">
        <v>0</v>
      </c>
      <c r="I138" s="446" t="e">
        <v>#VALUE!</v>
      </c>
      <c r="J138" s="446">
        <v>0</v>
      </c>
      <c r="K138" s="279">
        <v>0</v>
      </c>
      <c r="L138" s="279">
        <v>0</v>
      </c>
      <c r="M138" s="447"/>
      <c r="N138" s="445"/>
      <c r="O138" s="445"/>
      <c r="P138" s="445"/>
      <c r="Q138" s="445"/>
      <c r="R138" s="445"/>
      <c r="S138" s="445"/>
      <c r="T138" s="445"/>
      <c r="U138" s="445"/>
      <c r="V138" s="448"/>
      <c r="W138" s="438"/>
      <c r="X138" s="438"/>
      <c r="Y138" s="438"/>
      <c r="Z138" s="438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76" priority="49">
      <formula>(MOD(ROW(),2)=0)</formula>
    </cfRule>
  </conditionalFormatting>
  <conditionalFormatting sqref="C5:C138">
    <cfRule type="cellIs" dxfId="175" priority="46" operator="between">
      <formula>-1</formula>
      <formula>1</formula>
    </cfRule>
    <cfRule type="cellIs" dxfId="174" priority="47" operator="lessThanOrEqual">
      <formula>-1</formula>
    </cfRule>
    <cfRule type="cellIs" dxfId="173" priority="48" operator="greaterThanOrEqual">
      <formula>1</formula>
    </cfRule>
  </conditionalFormatting>
  <conditionalFormatting sqref="A5:A138">
    <cfRule type="expression" dxfId="172" priority="45">
      <formula>($AA5=$A$2)</formula>
    </cfRule>
  </conditionalFormatting>
  <conditionalFormatting sqref="I5:I138">
    <cfRule type="expression" dxfId="171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70" priority="40">
      <formula>(MOD(ROW(),2)=0)</formula>
    </cfRule>
  </conditionalFormatting>
  <conditionalFormatting sqref="AC7:AG137">
    <cfRule type="expression" dxfId="169" priority="39">
      <formula>(MOD(ROW(),2)=0)</formula>
    </cfRule>
  </conditionalFormatting>
  <conditionalFormatting sqref="AI6:AI7">
    <cfRule type="expression" dxfId="168" priority="38">
      <formula>(MOD(ROW(),2)=0)</formula>
    </cfRule>
  </conditionalFormatting>
  <conditionalFormatting sqref="AI8:AI137">
    <cfRule type="expression" dxfId="167" priority="37">
      <formula>(MOD(ROW(),2)=0)</formula>
    </cfRule>
  </conditionalFormatting>
  <conditionalFormatting sqref="AI5">
    <cfRule type="expression" dxfId="166" priority="36">
      <formula>(MOD(ROW(),2)=0)</formula>
    </cfRule>
  </conditionalFormatting>
  <conditionalFormatting sqref="AJ5:AJ137">
    <cfRule type="expression" dxfId="165" priority="35">
      <formula>(MOD(ROW(),2)=0)</formula>
    </cfRule>
  </conditionalFormatting>
  <conditionalFormatting sqref="AJ5:AJ137">
    <cfRule type="cellIs" dxfId="164" priority="32" operator="between">
      <formula>-1</formula>
      <formula>1</formula>
    </cfRule>
    <cfRule type="cellIs" dxfId="163" priority="33" operator="lessThanOrEqual">
      <formula>-1</formula>
    </cfRule>
    <cfRule type="cellIs" dxfId="162" priority="34" operator="greaterThanOrEqual">
      <formula>1</formula>
    </cfRule>
  </conditionalFormatting>
  <conditionalFormatting sqref="AA5:AA137">
    <cfRule type="expression" dxfId="161" priority="31">
      <formula>(MOD(ROW(),2)=0)</formula>
    </cfRule>
  </conditionalFormatting>
  <conditionalFormatting sqref="M138:V138">
    <cfRule type="expression" dxfId="160" priority="30">
      <formula>(MOD(ROW(),2)=0)</formula>
    </cfRule>
  </conditionalFormatting>
  <conditionalFormatting sqref="Z138">
    <cfRule type="expression" dxfId="159" priority="29">
      <formula>(MOD(ROW(),2)=0)</formula>
    </cfRule>
  </conditionalFormatting>
  <conditionalFormatting sqref="W138:Y138">
    <cfRule type="expression" dxfId="158" priority="28">
      <formula>(MOD(ROW(),2)=0)</formula>
    </cfRule>
  </conditionalFormatting>
  <conditionalFormatting sqref="M137:V137">
    <cfRule type="expression" dxfId="157" priority="27">
      <formula>(MOD(ROW(),2)=0)</formula>
    </cfRule>
  </conditionalFormatting>
  <conditionalFormatting sqref="Z137">
    <cfRule type="expression" dxfId="156" priority="26">
      <formula>(MOD(ROW(),2)=0)</formula>
    </cfRule>
  </conditionalFormatting>
  <conditionalFormatting sqref="W137:Y137">
    <cfRule type="expression" dxfId="155" priority="25">
      <formula>(MOD(ROW(),2)=0)</formula>
    </cfRule>
  </conditionalFormatting>
  <conditionalFormatting sqref="M136:V136">
    <cfRule type="expression" dxfId="154" priority="24">
      <formula>(MOD(ROW(),2)=0)</formula>
    </cfRule>
  </conditionalFormatting>
  <conditionalFormatting sqref="Z136">
    <cfRule type="expression" dxfId="153" priority="23">
      <formula>(MOD(ROW(),2)=0)</formula>
    </cfRule>
  </conditionalFormatting>
  <conditionalFormatting sqref="W136:Y136">
    <cfRule type="expression" dxfId="152" priority="22">
      <formula>(MOD(ROW(),2)=0)</formula>
    </cfRule>
  </conditionalFormatting>
  <conditionalFormatting sqref="M131:V131">
    <cfRule type="expression" dxfId="151" priority="18">
      <formula>(MOD(ROW(),2)=0)</formula>
    </cfRule>
  </conditionalFormatting>
  <conditionalFormatting sqref="M132:V135">
    <cfRule type="expression" dxfId="150" priority="21">
      <formula>(MOD(ROW(),2)=0)</formula>
    </cfRule>
  </conditionalFormatting>
  <conditionalFormatting sqref="Z132:Z135">
    <cfRule type="expression" dxfId="149" priority="20">
      <formula>(MOD(ROW(),2)=0)</formula>
    </cfRule>
  </conditionalFormatting>
  <conditionalFormatting sqref="W132:Y135">
    <cfRule type="expression" dxfId="148" priority="19">
      <formula>(MOD(ROW(),2)=0)</formula>
    </cfRule>
  </conditionalFormatting>
  <conditionalFormatting sqref="Z131">
    <cfRule type="expression" dxfId="147" priority="17">
      <formula>(MOD(ROW(),2)=0)</formula>
    </cfRule>
  </conditionalFormatting>
  <conditionalFormatting sqref="W131:Y131">
    <cfRule type="expression" dxfId="146" priority="16">
      <formula>(MOD(ROW(),2)=0)</formula>
    </cfRule>
  </conditionalFormatting>
  <conditionalFormatting sqref="M130:V130">
    <cfRule type="expression" dxfId="145" priority="15">
      <formula>(MOD(ROW(),2)=0)</formula>
    </cfRule>
  </conditionalFormatting>
  <conditionalFormatting sqref="Z130">
    <cfRule type="expression" dxfId="144" priority="14">
      <formula>(MOD(ROW(),2)=0)</formula>
    </cfRule>
  </conditionalFormatting>
  <conditionalFormatting sqref="W130:Y130">
    <cfRule type="expression" dxfId="143" priority="13">
      <formula>(MOD(ROW(),2)=0)</formula>
    </cfRule>
  </conditionalFormatting>
  <conditionalFormatting sqref="M129:V129">
    <cfRule type="expression" dxfId="142" priority="12">
      <formula>(MOD(ROW(),2)=0)</formula>
    </cfRule>
  </conditionalFormatting>
  <conditionalFormatting sqref="Z129">
    <cfRule type="expression" dxfId="141" priority="11">
      <formula>(MOD(ROW(),2)=0)</formula>
    </cfRule>
  </conditionalFormatting>
  <conditionalFormatting sqref="W129:Y129">
    <cfRule type="expression" dxfId="140" priority="10">
      <formula>(MOD(ROW(),2)=0)</formula>
    </cfRule>
  </conditionalFormatting>
  <conditionalFormatting sqref="M127:V128">
    <cfRule type="expression" dxfId="139" priority="9">
      <formula>(MOD(ROW(),2)=0)</formula>
    </cfRule>
  </conditionalFormatting>
  <conditionalFormatting sqref="Z127:Z128">
    <cfRule type="expression" dxfId="138" priority="8">
      <formula>(MOD(ROW(),2)=0)</formula>
    </cfRule>
  </conditionalFormatting>
  <conditionalFormatting sqref="W127:Y128">
    <cfRule type="expression" dxfId="137" priority="7">
      <formula>(MOD(ROW(),2)=0)</formula>
    </cfRule>
  </conditionalFormatting>
  <conditionalFormatting sqref="M126:V126">
    <cfRule type="expression" dxfId="136" priority="6">
      <formula>(MOD(ROW(),2)=0)</formula>
    </cfRule>
  </conditionalFormatting>
  <conditionalFormatting sqref="Z126">
    <cfRule type="expression" dxfId="135" priority="5">
      <formula>(MOD(ROW(),2)=0)</formula>
    </cfRule>
  </conditionalFormatting>
  <conditionalFormatting sqref="W126:Y126">
    <cfRule type="expression" dxfId="134" priority="4">
      <formula>(MOD(ROW(),2)=0)</formula>
    </cfRule>
  </conditionalFormatting>
  <conditionalFormatting sqref="M5:V125">
    <cfRule type="expression" dxfId="133" priority="3">
      <formula>(MOD(ROW(),2)=0)</formula>
    </cfRule>
  </conditionalFormatting>
  <conditionalFormatting sqref="Z5:Z125">
    <cfRule type="expression" dxfId="132" priority="2">
      <formula>(MOD(ROW(),2)=0)</formula>
    </cfRule>
  </conditionalFormatting>
  <conditionalFormatting sqref="W5:Y125">
    <cfRule type="expression" dxfId="131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2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1408</v>
      </c>
      <c r="B80">
        <v>-22.5</v>
      </c>
      <c r="C80">
        <v>0</v>
      </c>
      <c r="D80">
        <v>1</v>
      </c>
      <c r="E80">
        <v>2</v>
      </c>
      <c r="F80">
        <v>3</v>
      </c>
      <c r="G80">
        <v>1</v>
      </c>
      <c r="H80">
        <v>3</v>
      </c>
    </row>
    <row r="81" spans="1:8">
      <c r="A81" t="s">
        <v>1585</v>
      </c>
      <c r="B81">
        <v>-25.5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</row>
    <row r="82" spans="1:8">
      <c r="A82" t="s">
        <v>40</v>
      </c>
      <c r="B82">
        <v>0</v>
      </c>
      <c r="C82">
        <v>1</v>
      </c>
      <c r="D82">
        <v>10</v>
      </c>
      <c r="E82">
        <v>3</v>
      </c>
      <c r="F82">
        <v>13</v>
      </c>
      <c r="G82">
        <v>3</v>
      </c>
      <c r="H82">
        <v>11</v>
      </c>
    </row>
    <row r="83" spans="1:8">
      <c r="A83" t="s">
        <v>143</v>
      </c>
      <c r="B83">
        <v>0.5</v>
      </c>
      <c r="C83">
        <v>2</v>
      </c>
      <c r="D83">
        <v>5</v>
      </c>
      <c r="E83">
        <v>1</v>
      </c>
      <c r="F83">
        <v>24</v>
      </c>
      <c r="G83">
        <v>3</v>
      </c>
      <c r="H83">
        <v>22</v>
      </c>
    </row>
    <row r="84" spans="1:8">
      <c r="A84" t="s">
        <v>57</v>
      </c>
      <c r="B84">
        <v>1</v>
      </c>
      <c r="C84">
        <v>1</v>
      </c>
      <c r="D84">
        <v>15</v>
      </c>
      <c r="E84">
        <v>3</v>
      </c>
      <c r="F84">
        <v>24</v>
      </c>
      <c r="G84">
        <v>6</v>
      </c>
      <c r="H84">
        <v>19</v>
      </c>
    </row>
    <row r="85" spans="1:8">
      <c r="A85" t="s">
        <v>28</v>
      </c>
      <c r="B85">
        <v>0</v>
      </c>
      <c r="C85">
        <v>0</v>
      </c>
      <c r="D85">
        <v>3</v>
      </c>
      <c r="E85">
        <v>1</v>
      </c>
      <c r="F85">
        <v>14</v>
      </c>
      <c r="G85">
        <v>2</v>
      </c>
      <c r="H85">
        <v>13</v>
      </c>
    </row>
    <row r="86" spans="1:8">
      <c r="A86" t="s">
        <v>1437</v>
      </c>
      <c r="B86">
        <v>2.5</v>
      </c>
      <c r="C86">
        <v>1</v>
      </c>
      <c r="D86">
        <v>12</v>
      </c>
      <c r="E86">
        <v>3</v>
      </c>
      <c r="F86">
        <v>27</v>
      </c>
      <c r="G86">
        <v>4</v>
      </c>
      <c r="H86">
        <v>24</v>
      </c>
    </row>
    <row r="87" spans="1:8">
      <c r="A87" t="s">
        <v>104</v>
      </c>
      <c r="B87">
        <v>2</v>
      </c>
      <c r="C87">
        <v>0</v>
      </c>
      <c r="D87">
        <v>5</v>
      </c>
      <c r="E87">
        <v>4</v>
      </c>
      <c r="F87">
        <v>14</v>
      </c>
      <c r="G87">
        <v>5</v>
      </c>
      <c r="H87">
        <v>10</v>
      </c>
    </row>
    <row r="88" spans="1:8">
      <c r="A88" t="s">
        <v>81</v>
      </c>
      <c r="B88">
        <v>1</v>
      </c>
      <c r="C88">
        <v>0</v>
      </c>
      <c r="D88">
        <v>2</v>
      </c>
      <c r="E88">
        <v>1</v>
      </c>
      <c r="F88">
        <v>26</v>
      </c>
      <c r="G88">
        <v>2</v>
      </c>
      <c r="H88">
        <v>25</v>
      </c>
    </row>
    <row r="89" spans="1:8">
      <c r="A89" t="s">
        <v>1695</v>
      </c>
      <c r="B89">
        <v>24.5</v>
      </c>
      <c r="C89">
        <v>0</v>
      </c>
      <c r="D89">
        <v>9</v>
      </c>
      <c r="E89">
        <v>3</v>
      </c>
      <c r="F89">
        <v>24</v>
      </c>
      <c r="G89">
        <v>4</v>
      </c>
      <c r="H89">
        <v>21</v>
      </c>
    </row>
    <row r="90" spans="1:8">
      <c r="A90" t="s">
        <v>1700</v>
      </c>
      <c r="B90">
        <v>2</v>
      </c>
      <c r="C90">
        <v>0</v>
      </c>
      <c r="D90">
        <v>8</v>
      </c>
      <c r="E90">
        <v>4</v>
      </c>
      <c r="F90">
        <v>17</v>
      </c>
      <c r="G90">
        <v>3</v>
      </c>
      <c r="H90">
        <v>15</v>
      </c>
    </row>
    <row r="91" spans="1:8">
      <c r="A91" t="s">
        <v>562</v>
      </c>
      <c r="B91">
        <v>0</v>
      </c>
      <c r="C91">
        <v>4</v>
      </c>
      <c r="D91">
        <v>6</v>
      </c>
      <c r="E91">
        <v>3</v>
      </c>
      <c r="F91">
        <v>22</v>
      </c>
      <c r="G91">
        <v>3</v>
      </c>
      <c r="H91">
        <v>20</v>
      </c>
    </row>
    <row r="92" spans="1:8">
      <c r="A92" t="s">
        <v>49</v>
      </c>
      <c r="B92">
        <v>0.5</v>
      </c>
      <c r="C92">
        <v>2</v>
      </c>
      <c r="D92">
        <v>5</v>
      </c>
      <c r="E92">
        <v>2</v>
      </c>
      <c r="F92">
        <v>23</v>
      </c>
      <c r="G92">
        <v>2</v>
      </c>
      <c r="H92">
        <v>22</v>
      </c>
    </row>
    <row r="93" spans="1:8">
      <c r="A93" t="s">
        <v>60</v>
      </c>
      <c r="B93">
        <v>-0.5</v>
      </c>
      <c r="C93">
        <v>1</v>
      </c>
      <c r="D93">
        <v>10</v>
      </c>
      <c r="E93">
        <v>3</v>
      </c>
      <c r="F93">
        <v>23</v>
      </c>
      <c r="G93">
        <v>3</v>
      </c>
      <c r="H93">
        <v>21</v>
      </c>
    </row>
    <row r="94" spans="1:8">
      <c r="A94" t="s">
        <v>1192</v>
      </c>
      <c r="B94">
        <v>0</v>
      </c>
      <c r="C94">
        <v>1</v>
      </c>
      <c r="D94">
        <v>2</v>
      </c>
      <c r="E94">
        <v>1</v>
      </c>
      <c r="F94">
        <v>13</v>
      </c>
      <c r="G94">
        <v>2</v>
      </c>
      <c r="H94">
        <v>12</v>
      </c>
    </row>
    <row r="95" spans="1:8">
      <c r="A95" t="s">
        <v>161</v>
      </c>
      <c r="B95">
        <v>0</v>
      </c>
      <c r="C95">
        <v>1</v>
      </c>
      <c r="D95">
        <v>5</v>
      </c>
      <c r="E95">
        <v>2</v>
      </c>
      <c r="F95">
        <v>15</v>
      </c>
      <c r="G95">
        <v>2</v>
      </c>
      <c r="H95">
        <v>14</v>
      </c>
    </row>
    <row r="96" spans="1:8">
      <c r="A96" t="s">
        <v>11</v>
      </c>
      <c r="B96">
        <v>-0.5</v>
      </c>
      <c r="C96">
        <v>2</v>
      </c>
      <c r="D96">
        <v>7</v>
      </c>
      <c r="E96">
        <v>3</v>
      </c>
      <c r="F96">
        <v>24</v>
      </c>
      <c r="G96">
        <v>3</v>
      </c>
      <c r="H96">
        <v>22</v>
      </c>
    </row>
    <row r="97" spans="1:8">
      <c r="A97" t="s">
        <v>282</v>
      </c>
      <c r="B97">
        <v>-0.5</v>
      </c>
      <c r="C97">
        <v>0</v>
      </c>
      <c r="D97">
        <v>6</v>
      </c>
      <c r="E97">
        <v>2</v>
      </c>
      <c r="F97">
        <v>22</v>
      </c>
      <c r="G97">
        <v>3</v>
      </c>
      <c r="H97">
        <v>20</v>
      </c>
    </row>
    <row r="98" spans="1:8">
      <c r="A98" t="s">
        <v>1629</v>
      </c>
      <c r="B98">
        <v>0.5</v>
      </c>
      <c r="C98">
        <v>0</v>
      </c>
      <c r="D98">
        <v>5</v>
      </c>
      <c r="E98">
        <v>2</v>
      </c>
      <c r="F98">
        <v>18</v>
      </c>
      <c r="G98">
        <v>3</v>
      </c>
      <c r="H98">
        <v>16</v>
      </c>
    </row>
    <row r="99" spans="1:8">
      <c r="A99" t="s">
        <v>1074</v>
      </c>
      <c r="B99">
        <v>0</v>
      </c>
      <c r="C99">
        <v>1</v>
      </c>
      <c r="D99">
        <v>6</v>
      </c>
      <c r="E99">
        <v>4</v>
      </c>
      <c r="F99">
        <v>18</v>
      </c>
      <c r="G99">
        <v>4</v>
      </c>
      <c r="H99">
        <v>15</v>
      </c>
    </row>
    <row r="100" spans="1:8">
      <c r="A100" t="s">
        <v>1350</v>
      </c>
      <c r="B100">
        <v>0</v>
      </c>
      <c r="C100">
        <v>1</v>
      </c>
      <c r="D100">
        <v>12</v>
      </c>
      <c r="E100">
        <v>4</v>
      </c>
      <c r="F100">
        <v>25</v>
      </c>
      <c r="G100">
        <v>4</v>
      </c>
      <c r="H100">
        <v>22</v>
      </c>
    </row>
    <row r="101" spans="1:8">
      <c r="A101" t="s">
        <v>337</v>
      </c>
      <c r="B101">
        <v>-1</v>
      </c>
      <c r="C101">
        <v>0</v>
      </c>
      <c r="D101">
        <v>7</v>
      </c>
      <c r="E101">
        <v>2</v>
      </c>
      <c r="F101">
        <v>28</v>
      </c>
      <c r="G101">
        <v>5</v>
      </c>
      <c r="H101">
        <v>24</v>
      </c>
    </row>
    <row r="102" spans="1:8">
      <c r="A102" t="s">
        <v>58</v>
      </c>
      <c r="B102">
        <v>-0.5</v>
      </c>
      <c r="C102">
        <v>0</v>
      </c>
      <c r="D102">
        <v>7</v>
      </c>
      <c r="E102">
        <v>1</v>
      </c>
      <c r="F102">
        <v>14</v>
      </c>
      <c r="G102">
        <v>4</v>
      </c>
      <c r="H102">
        <v>11</v>
      </c>
    </row>
    <row r="103" spans="1:8">
      <c r="A103" t="s">
        <v>228</v>
      </c>
      <c r="B103">
        <v>-0.5</v>
      </c>
      <c r="C103">
        <v>0</v>
      </c>
      <c r="D103">
        <v>6</v>
      </c>
      <c r="E103">
        <v>1</v>
      </c>
      <c r="F103">
        <v>19.5</v>
      </c>
      <c r="G103">
        <v>4</v>
      </c>
      <c r="H103">
        <v>16.5</v>
      </c>
    </row>
    <row r="104" spans="1:8">
      <c r="A104" t="s">
        <v>213</v>
      </c>
      <c r="B104">
        <v>1</v>
      </c>
      <c r="C104">
        <v>2</v>
      </c>
      <c r="D104">
        <v>9</v>
      </c>
      <c r="E104">
        <v>4</v>
      </c>
      <c r="F104">
        <v>25.5</v>
      </c>
      <c r="G104">
        <v>6</v>
      </c>
      <c r="H104">
        <v>20.5</v>
      </c>
    </row>
    <row r="105" spans="1:8">
      <c r="A105" t="s">
        <v>54</v>
      </c>
      <c r="B105">
        <v>-1</v>
      </c>
      <c r="C105">
        <v>1</v>
      </c>
      <c r="D105">
        <v>3</v>
      </c>
      <c r="E105">
        <v>1</v>
      </c>
      <c r="F105">
        <v>5</v>
      </c>
      <c r="G105">
        <v>1</v>
      </c>
      <c r="H105">
        <v>5</v>
      </c>
    </row>
    <row r="106" spans="1:8">
      <c r="A106" t="s">
        <v>530</v>
      </c>
      <c r="B106">
        <v>-0.5</v>
      </c>
      <c r="C106">
        <v>1</v>
      </c>
      <c r="D106">
        <v>5</v>
      </c>
      <c r="E106">
        <v>3</v>
      </c>
      <c r="F106">
        <v>13</v>
      </c>
      <c r="G106">
        <v>3</v>
      </c>
      <c r="H106">
        <v>11</v>
      </c>
    </row>
    <row r="107" spans="1:8">
      <c r="A107" t="s">
        <v>220</v>
      </c>
      <c r="B107">
        <v>-1</v>
      </c>
      <c r="C107">
        <v>2</v>
      </c>
      <c r="D107">
        <v>9</v>
      </c>
      <c r="E107">
        <v>2</v>
      </c>
      <c r="F107">
        <v>22</v>
      </c>
      <c r="G107">
        <v>5</v>
      </c>
      <c r="H107">
        <v>18</v>
      </c>
    </row>
    <row r="108" spans="1:8">
      <c r="A108" t="s">
        <v>1276</v>
      </c>
      <c r="B108">
        <v>-1.5</v>
      </c>
      <c r="C108">
        <v>2</v>
      </c>
      <c r="D108">
        <v>7</v>
      </c>
      <c r="E108">
        <v>3</v>
      </c>
      <c r="F108">
        <v>24</v>
      </c>
      <c r="G108">
        <v>3</v>
      </c>
      <c r="H108">
        <v>22</v>
      </c>
    </row>
    <row r="109" spans="1:8">
      <c r="A109" t="s">
        <v>1030</v>
      </c>
      <c r="B109">
        <v>1.5</v>
      </c>
      <c r="C109">
        <v>1</v>
      </c>
      <c r="D109">
        <v>7</v>
      </c>
      <c r="E109">
        <v>2</v>
      </c>
      <c r="F109">
        <v>26</v>
      </c>
      <c r="G109">
        <v>4</v>
      </c>
      <c r="H109">
        <v>23</v>
      </c>
    </row>
    <row r="110" spans="1:8">
      <c r="A110" t="s">
        <v>198</v>
      </c>
      <c r="B110">
        <v>2</v>
      </c>
      <c r="C110">
        <v>1</v>
      </c>
      <c r="D110">
        <v>13</v>
      </c>
      <c r="E110">
        <v>2</v>
      </c>
      <c r="F110">
        <v>26.5</v>
      </c>
      <c r="G110">
        <v>5</v>
      </c>
      <c r="H110">
        <v>22.5</v>
      </c>
    </row>
    <row r="111" spans="1:8">
      <c r="A111" t="s">
        <v>132</v>
      </c>
      <c r="B111">
        <v>0</v>
      </c>
      <c r="C111">
        <v>1</v>
      </c>
      <c r="D111">
        <v>4</v>
      </c>
      <c r="E111">
        <v>1</v>
      </c>
      <c r="F111">
        <v>16</v>
      </c>
      <c r="G111">
        <v>1</v>
      </c>
      <c r="H111">
        <v>16</v>
      </c>
    </row>
    <row r="112" spans="1:8">
      <c r="A112" t="s">
        <v>67</v>
      </c>
      <c r="B112">
        <v>22</v>
      </c>
      <c r="C112">
        <v>0</v>
      </c>
      <c r="D112">
        <v>11</v>
      </c>
      <c r="E112">
        <v>1</v>
      </c>
      <c r="F112">
        <v>22</v>
      </c>
      <c r="G112">
        <v>4</v>
      </c>
      <c r="H112">
        <v>19</v>
      </c>
    </row>
    <row r="113" spans="1:8">
      <c r="A113" t="s">
        <v>217</v>
      </c>
      <c r="B113">
        <v>0</v>
      </c>
      <c r="C113">
        <v>1</v>
      </c>
      <c r="D113">
        <v>8</v>
      </c>
      <c r="E113">
        <v>3</v>
      </c>
      <c r="F113">
        <v>23</v>
      </c>
      <c r="G113">
        <v>4</v>
      </c>
      <c r="H113">
        <v>20</v>
      </c>
    </row>
    <row r="114" spans="1:8">
      <c r="A114" t="s">
        <v>25</v>
      </c>
      <c r="B114">
        <v>0</v>
      </c>
      <c r="C114">
        <v>3</v>
      </c>
      <c r="D114">
        <v>6</v>
      </c>
      <c r="E114">
        <v>1</v>
      </c>
      <c r="F114">
        <v>19</v>
      </c>
      <c r="G114">
        <v>1</v>
      </c>
      <c r="H114">
        <v>19</v>
      </c>
    </row>
    <row r="115" spans="1:8">
      <c r="A115" t="s">
        <v>553</v>
      </c>
      <c r="B115">
        <v>2.5</v>
      </c>
      <c r="C115">
        <v>1</v>
      </c>
      <c r="D115">
        <v>8</v>
      </c>
      <c r="E115">
        <v>4</v>
      </c>
      <c r="F115">
        <v>27</v>
      </c>
      <c r="G115">
        <v>4</v>
      </c>
      <c r="H115">
        <v>24</v>
      </c>
    </row>
    <row r="116" spans="1:8">
      <c r="A116" t="s">
        <v>1123</v>
      </c>
      <c r="B116">
        <v>8</v>
      </c>
      <c r="C116">
        <v>0</v>
      </c>
      <c r="D116">
        <v>6</v>
      </c>
      <c r="E116">
        <v>1</v>
      </c>
      <c r="F116">
        <v>16</v>
      </c>
      <c r="G116">
        <v>3</v>
      </c>
      <c r="H116">
        <v>14</v>
      </c>
    </row>
    <row r="117" spans="1:8">
      <c r="A117" t="s">
        <v>1607</v>
      </c>
      <c r="B117">
        <v>3</v>
      </c>
      <c r="C117">
        <v>1</v>
      </c>
      <c r="D117">
        <v>8</v>
      </c>
      <c r="E117">
        <v>2</v>
      </c>
      <c r="F117">
        <v>22</v>
      </c>
      <c r="G117">
        <v>3</v>
      </c>
      <c r="H117">
        <v>20</v>
      </c>
    </row>
    <row r="118" spans="1:8">
      <c r="A118" t="s">
        <v>227</v>
      </c>
      <c r="B118">
        <v>0</v>
      </c>
      <c r="C118">
        <v>1</v>
      </c>
      <c r="D118">
        <v>4</v>
      </c>
      <c r="E118">
        <v>1</v>
      </c>
      <c r="F118">
        <v>17.5</v>
      </c>
      <c r="G118">
        <v>3</v>
      </c>
      <c r="H118">
        <v>15.5</v>
      </c>
    </row>
    <row r="119" spans="1:8">
      <c r="A119" t="s">
        <v>1707</v>
      </c>
      <c r="B119">
        <v>0.72222222222222143</v>
      </c>
      <c r="C119">
        <v>0</v>
      </c>
      <c r="D119">
        <v>19</v>
      </c>
      <c r="E119">
        <v>4</v>
      </c>
      <c r="F119">
        <v>24.222222222222221</v>
      </c>
      <c r="G119">
        <v>7</v>
      </c>
      <c r="H119">
        <v>18.222222222222221</v>
      </c>
    </row>
    <row r="120" spans="1:8">
      <c r="A120" t="s">
        <v>23</v>
      </c>
      <c r="B120">
        <v>0</v>
      </c>
      <c r="C120">
        <v>0</v>
      </c>
      <c r="D120">
        <v>1</v>
      </c>
      <c r="E120">
        <v>1</v>
      </c>
      <c r="F120">
        <v>6</v>
      </c>
      <c r="G120">
        <v>1</v>
      </c>
      <c r="H120">
        <v>6</v>
      </c>
    </row>
    <row r="121" spans="1:8">
      <c r="A121" t="s">
        <v>300</v>
      </c>
      <c r="B121">
        <v>1.3333333333333321</v>
      </c>
      <c r="C121">
        <v>3</v>
      </c>
      <c r="D121">
        <v>7</v>
      </c>
      <c r="E121">
        <v>2</v>
      </c>
      <c r="F121">
        <v>25.333333333333332</v>
      </c>
      <c r="G121">
        <v>3</v>
      </c>
      <c r="H121">
        <v>23.333333333333332</v>
      </c>
    </row>
    <row r="122" spans="1:8">
      <c r="A122" t="s">
        <v>1556</v>
      </c>
      <c r="B122">
        <v>2.5</v>
      </c>
      <c r="C122">
        <v>1</v>
      </c>
      <c r="D122">
        <v>10</v>
      </c>
      <c r="E122">
        <v>3</v>
      </c>
      <c r="F122">
        <v>28</v>
      </c>
      <c r="G122">
        <v>4</v>
      </c>
      <c r="H122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7" customWidth="1"/>
    <col min="14" max="17" width="8.453125" style="19" customWidth="1"/>
  </cols>
  <sheetData>
    <row r="1" spans="1:22" s="39" customFormat="1">
      <c r="A1" s="75"/>
      <c r="B1" s="75"/>
      <c r="C1" s="162"/>
      <c r="D1" s="820"/>
      <c r="E1" s="821"/>
      <c r="F1" s="204"/>
      <c r="G1" s="160"/>
      <c r="H1" s="822"/>
      <c r="I1" s="823"/>
      <c r="J1" s="823"/>
      <c r="K1" s="823"/>
      <c r="L1" s="823"/>
      <c r="M1" s="824"/>
      <c r="N1" s="171"/>
      <c r="O1" s="76"/>
      <c r="P1" s="686"/>
      <c r="Q1" s="76"/>
    </row>
    <row r="2" spans="1:22" s="39" customFormat="1">
      <c r="A2" s="75"/>
      <c r="B2" s="75"/>
      <c r="C2" s="825" t="s">
        <v>1203</v>
      </c>
      <c r="D2" s="820"/>
      <c r="E2" s="821"/>
      <c r="F2" s="205"/>
      <c r="G2" s="161" t="s">
        <v>1208</v>
      </c>
      <c r="H2" s="825" t="s">
        <v>1204</v>
      </c>
      <c r="I2" s="820"/>
      <c r="J2" s="820"/>
      <c r="K2" s="820"/>
      <c r="L2" s="820"/>
      <c r="M2" s="821"/>
      <c r="N2" s="171" t="s">
        <v>1223</v>
      </c>
      <c r="O2" s="77"/>
      <c r="P2" s="686" t="s">
        <v>1127</v>
      </c>
      <c r="Q2" s="686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8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130" priority="10">
      <formula>(MOD(ROW(),2)=0)</formula>
    </cfRule>
  </conditionalFormatting>
  <conditionalFormatting sqref="G4:G121">
    <cfRule type="expression" dxfId="129" priority="1">
      <formula>($G4&lt;$O4*0.9)</formula>
    </cfRule>
    <cfRule type="expression" dxfId="128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7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  <row r="1556" spans="11:15">
      <c r="K1556" s="146"/>
      <c r="L1556" s="146"/>
      <c r="M1556" s="146"/>
      <c r="N1556" s="146"/>
      <c r="O1556" s="216"/>
    </row>
    <row r="1557" spans="11:15">
      <c r="K1557" s="146"/>
      <c r="L1557" s="146"/>
      <c r="M1557" s="146"/>
      <c r="N1557" s="146"/>
      <c r="O1557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G1015" sqref="G1015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5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 hidden="1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49">
        <v>2</v>
      </c>
      <c r="K807" s="244" t="s">
        <v>1390</v>
      </c>
      <c r="L807" s="244"/>
      <c r="M807" s="244"/>
      <c r="N807" s="244"/>
      <c r="O807" s="244"/>
      <c r="P807" s="244"/>
      <c r="Q807" s="244"/>
      <c r="R807" s="244"/>
      <c r="S807" s="244"/>
      <c r="T807" s="244"/>
      <c r="U807" s="244"/>
      <c r="V807" s="244"/>
    </row>
    <row r="808" spans="1:22" ht="14.5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  <c r="L808" s="247"/>
      <c r="M808" s="247"/>
      <c r="N808" s="247"/>
      <c r="O808" s="247"/>
      <c r="P808" s="247"/>
      <c r="Q808" s="247"/>
      <c r="R808" s="247"/>
      <c r="S808" s="247"/>
      <c r="T808" s="247"/>
      <c r="U808" s="247"/>
      <c r="V808" s="247"/>
    </row>
    <row r="809" spans="1:22" ht="14.5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  <c r="L809" s="244"/>
      <c r="M809" s="244"/>
      <c r="N809" s="244"/>
      <c r="O809" s="244"/>
      <c r="P809" s="244"/>
      <c r="Q809" s="244"/>
      <c r="R809" s="244"/>
      <c r="S809" s="244"/>
      <c r="T809" s="244"/>
      <c r="U809" s="244"/>
      <c r="V809" s="244"/>
    </row>
    <row r="810" spans="1:22" ht="14.5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  <c r="L810" s="247"/>
      <c r="M810" s="247"/>
      <c r="N810" s="247"/>
      <c r="O810" s="247"/>
      <c r="P810" s="247"/>
      <c r="Q810" s="247"/>
      <c r="R810" s="247"/>
      <c r="S810" s="247"/>
      <c r="T810" s="247"/>
      <c r="U810" s="247"/>
      <c r="V810" s="247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J822" s="249"/>
      <c r="K822" s="244" t="s">
        <v>1821</v>
      </c>
      <c r="L822" s="244"/>
      <c r="M822" s="244"/>
      <c r="N822" s="244"/>
      <c r="O822" s="244"/>
      <c r="P822" s="244"/>
      <c r="Q822" s="244"/>
      <c r="R822" s="244"/>
      <c r="S822" s="244"/>
      <c r="T822" s="244"/>
      <c r="U822" s="244"/>
      <c r="V822" s="244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t="14.5" hidden="1">
      <c r="A929" s="56"/>
    </row>
    <row r="930" spans="1:11" ht="14.5" hidden="1">
      <c r="A930" s="6"/>
    </row>
    <row r="931" spans="1:11" ht="14.5" hidden="1">
      <c r="A931" s="56"/>
    </row>
    <row r="932" spans="1:11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11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11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11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11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11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11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11" ht="14.5" hidden="1">
      <c r="A940" s="6">
        <v>10</v>
      </c>
      <c r="C940" t="s">
        <v>36</v>
      </c>
      <c r="D940" t="s">
        <v>269</v>
      </c>
      <c r="E940" t="s">
        <v>177</v>
      </c>
      <c r="F940" t="s">
        <v>267</v>
      </c>
      <c r="G940" t="s">
        <v>32</v>
      </c>
      <c r="H940" t="s">
        <v>270</v>
      </c>
      <c r="I940">
        <v>2</v>
      </c>
    </row>
    <row r="941" spans="1:11" ht="14.5" hidden="1">
      <c r="A941">
        <v>11</v>
      </c>
      <c r="C941" t="s">
        <v>36</v>
      </c>
      <c r="D941" t="s">
        <v>269</v>
      </c>
      <c r="E941" t="s">
        <v>172</v>
      </c>
      <c r="F941" t="s">
        <v>35</v>
      </c>
      <c r="G941" t="s">
        <v>41</v>
      </c>
      <c r="H941" t="s">
        <v>270</v>
      </c>
      <c r="I941">
        <v>2</v>
      </c>
      <c r="K941" t="s">
        <v>1839</v>
      </c>
    </row>
    <row r="942" spans="1:11" ht="14.5" hidden="1">
      <c r="A942">
        <v>12</v>
      </c>
      <c r="C942" t="s">
        <v>36</v>
      </c>
      <c r="D942" t="s">
        <v>269</v>
      </c>
      <c r="E942" t="s">
        <v>341</v>
      </c>
      <c r="F942" t="s">
        <v>14</v>
      </c>
      <c r="G942" t="s">
        <v>236</v>
      </c>
      <c r="H942" t="s">
        <v>270</v>
      </c>
      <c r="I942">
        <v>1</v>
      </c>
      <c r="K942" t="s">
        <v>1840</v>
      </c>
    </row>
    <row r="943" spans="1:11" ht="14.5" hidden="1">
      <c r="A943">
        <v>13</v>
      </c>
      <c r="C943" t="s">
        <v>36</v>
      </c>
      <c r="D943" t="s">
        <v>269</v>
      </c>
      <c r="E943" t="s">
        <v>229</v>
      </c>
      <c r="F943" t="s">
        <v>230</v>
      </c>
      <c r="G943" t="s">
        <v>41</v>
      </c>
      <c r="H943" t="s">
        <v>270</v>
      </c>
      <c r="I943">
        <v>2</v>
      </c>
      <c r="K943" t="s">
        <v>1841</v>
      </c>
    </row>
    <row r="944" spans="1:11" ht="14.5" hidden="1">
      <c r="A944">
        <v>14</v>
      </c>
      <c r="C944" t="s">
        <v>36</v>
      </c>
      <c r="D944" t="s">
        <v>269</v>
      </c>
      <c r="E944" t="s">
        <v>1318</v>
      </c>
      <c r="F944" t="s">
        <v>757</v>
      </c>
      <c r="G944" t="s">
        <v>41</v>
      </c>
      <c r="H944" t="s">
        <v>270</v>
      </c>
      <c r="I944">
        <v>1</v>
      </c>
    </row>
    <row r="945" spans="1:11" ht="14.5" hidden="1">
      <c r="A945" s="56">
        <v>15</v>
      </c>
      <c r="C945" t="s">
        <v>36</v>
      </c>
      <c r="D945" t="s">
        <v>269</v>
      </c>
      <c r="E945" t="s">
        <v>178</v>
      </c>
      <c r="F945" t="s">
        <v>38</v>
      </c>
      <c r="G945" t="s">
        <v>43</v>
      </c>
      <c r="H945" t="s">
        <v>270</v>
      </c>
      <c r="I945">
        <v>2</v>
      </c>
    </row>
    <row r="946" spans="1:11" ht="14.5" hidden="1">
      <c r="A946" s="56">
        <v>16</v>
      </c>
      <c r="C946" t="s">
        <v>36</v>
      </c>
      <c r="D946" t="s">
        <v>269</v>
      </c>
      <c r="E946" t="s">
        <v>179</v>
      </c>
      <c r="F946" t="s">
        <v>39</v>
      </c>
      <c r="G946" t="s">
        <v>198</v>
      </c>
      <c r="H946" t="s">
        <v>266</v>
      </c>
      <c r="I946">
        <v>2</v>
      </c>
      <c r="K946" t="s">
        <v>1842</v>
      </c>
    </row>
    <row r="947" spans="1:11" ht="14.5" hidden="1">
      <c r="A947" s="6">
        <v>17</v>
      </c>
      <c r="C947" t="s">
        <v>36</v>
      </c>
      <c r="D947" t="s">
        <v>269</v>
      </c>
      <c r="E947" t="s">
        <v>174</v>
      </c>
      <c r="F947" t="s">
        <v>13</v>
      </c>
      <c r="G947" t="s">
        <v>20</v>
      </c>
      <c r="H947" t="s">
        <v>270</v>
      </c>
      <c r="I947">
        <v>1</v>
      </c>
      <c r="K947" t="s">
        <v>1843</v>
      </c>
    </row>
    <row r="948" spans="1:11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11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11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11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11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11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11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11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11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11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11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11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11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56">
        <v>88</v>
      </c>
      <c r="C1018" t="s">
        <v>36</v>
      </c>
      <c r="D1018" t="s">
        <v>1427</v>
      </c>
      <c r="E1018" t="s">
        <v>184</v>
      </c>
      <c r="F1018" t="s">
        <v>1227</v>
      </c>
      <c r="G1018" t="s">
        <v>300</v>
      </c>
      <c r="H1018" t="s">
        <v>280</v>
      </c>
      <c r="I1018">
        <v>4</v>
      </c>
    </row>
    <row r="1019" spans="1:22" ht="14.5" hidden="1">
      <c r="A1019" s="6">
        <v>89</v>
      </c>
      <c r="C1019" t="s">
        <v>36</v>
      </c>
      <c r="D1019" t="s">
        <v>1427</v>
      </c>
      <c r="E1019" t="s">
        <v>184</v>
      </c>
      <c r="F1019" t="s">
        <v>1228</v>
      </c>
      <c r="G1019" t="s">
        <v>282</v>
      </c>
      <c r="H1019" t="s">
        <v>557</v>
      </c>
      <c r="I1019">
        <v>4</v>
      </c>
    </row>
    <row r="1020" spans="1:22" ht="14.5" hidden="1">
      <c r="A1020" s="56">
        <v>90</v>
      </c>
      <c r="C1020" t="s">
        <v>36</v>
      </c>
      <c r="D1020" t="s">
        <v>1427</v>
      </c>
      <c r="E1020" t="s">
        <v>184</v>
      </c>
      <c r="F1020" t="s">
        <v>1892</v>
      </c>
      <c r="G1020" t="s">
        <v>300</v>
      </c>
      <c r="H1020" t="s">
        <v>280</v>
      </c>
      <c r="I1020">
        <v>2</v>
      </c>
      <c r="K1020" t="s">
        <v>1471</v>
      </c>
    </row>
    <row r="1021" spans="1:22" ht="14.5" hidden="1">
      <c r="A1021" s="6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t="14.5" hidden="1">
      <c r="A1022" s="56">
        <v>92</v>
      </c>
      <c r="C1022" t="s">
        <v>36</v>
      </c>
      <c r="D1022" t="s">
        <v>1427</v>
      </c>
      <c r="E1022" t="s">
        <v>172</v>
      </c>
      <c r="F1022" t="s">
        <v>35</v>
      </c>
      <c r="G1022" t="s">
        <v>1685</v>
      </c>
      <c r="H1022" t="s">
        <v>280</v>
      </c>
      <c r="I1022">
        <v>3</v>
      </c>
      <c r="K1022" t="s">
        <v>2043</v>
      </c>
    </row>
    <row r="1023" spans="1:22" ht="14.5" hidden="1">
      <c r="A1023" s="6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t="14.5" hidden="1">
      <c r="A1024" s="56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11" ht="14.5" hidden="1">
      <c r="A1025" s="6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11" ht="14.5" hidden="1">
      <c r="A1026" s="5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11" ht="14.5" hidden="1">
      <c r="A1027" s="6">
        <v>97</v>
      </c>
      <c r="C1027" t="s">
        <v>36</v>
      </c>
      <c r="D1027" t="s">
        <v>1427</v>
      </c>
      <c r="E1027" t="s">
        <v>181</v>
      </c>
      <c r="F1027" t="s">
        <v>56</v>
      </c>
      <c r="G1027" t="s">
        <v>198</v>
      </c>
      <c r="H1027" t="s">
        <v>280</v>
      </c>
      <c r="I1027">
        <v>1</v>
      </c>
      <c r="K1027" t="s">
        <v>1896</v>
      </c>
    </row>
    <row r="1028" spans="1:11" ht="14.5" hidden="1">
      <c r="A1028">
        <v>98</v>
      </c>
      <c r="C1028" t="s">
        <v>36</v>
      </c>
      <c r="D1028" t="s">
        <v>1427</v>
      </c>
      <c r="E1028" t="s">
        <v>341</v>
      </c>
      <c r="F1028" t="s">
        <v>14</v>
      </c>
      <c r="G1028" t="s">
        <v>1350</v>
      </c>
      <c r="H1028" t="s">
        <v>280</v>
      </c>
      <c r="I1028">
        <v>2</v>
      </c>
      <c r="K1028" t="s">
        <v>2045</v>
      </c>
    </row>
    <row r="1029" spans="1:11" ht="14.5" hidden="1">
      <c r="A1029">
        <v>99</v>
      </c>
      <c r="C1029" t="s">
        <v>36</v>
      </c>
      <c r="D1029" t="s">
        <v>1427</v>
      </c>
      <c r="E1029" t="s">
        <v>1370</v>
      </c>
      <c r="F1029" t="s">
        <v>15</v>
      </c>
      <c r="G1029" t="s">
        <v>1350</v>
      </c>
      <c r="H1029" t="s">
        <v>280</v>
      </c>
      <c r="I1029">
        <v>2</v>
      </c>
    </row>
    <row r="1030" spans="1:11" ht="14.5" hidden="1">
      <c r="A1030">
        <v>100</v>
      </c>
      <c r="C1030" t="s">
        <v>36</v>
      </c>
      <c r="D1030" t="s">
        <v>1427</v>
      </c>
      <c r="E1030" t="s">
        <v>175</v>
      </c>
      <c r="F1030" t="s">
        <v>19</v>
      </c>
      <c r="G1030" t="s">
        <v>44</v>
      </c>
      <c r="H1030" t="s">
        <v>280</v>
      </c>
      <c r="I1030">
        <v>2</v>
      </c>
      <c r="K1030" t="s">
        <v>2046</v>
      </c>
    </row>
    <row r="1031" spans="1:11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11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11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11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11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11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11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11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11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11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t="14.5" hidden="1">
      <c r="A1062" s="244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t="14.5" hidden="1">
      <c r="A1063" s="247">
        <v>141</v>
      </c>
      <c r="C1063" t="s">
        <v>36</v>
      </c>
      <c r="D1063" t="s">
        <v>1385</v>
      </c>
      <c r="E1063" t="s">
        <v>184</v>
      </c>
      <c r="F1063" t="s">
        <v>1227</v>
      </c>
      <c r="G1063" t="s">
        <v>88</v>
      </c>
      <c r="H1063" t="s">
        <v>336</v>
      </c>
      <c r="I1063">
        <v>2</v>
      </c>
    </row>
    <row r="1064" spans="1:22" ht="14.5" hidden="1">
      <c r="A1064" s="24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t="14.5" hidden="1">
      <c r="A1065" s="247">
        <v>143</v>
      </c>
      <c r="C1065" t="s">
        <v>36</v>
      </c>
      <c r="D1065" t="s">
        <v>1385</v>
      </c>
      <c r="E1065" t="s">
        <v>184</v>
      </c>
      <c r="F1065" t="s">
        <v>1227</v>
      </c>
      <c r="G1065" t="s">
        <v>326</v>
      </c>
      <c r="H1065" t="s">
        <v>336</v>
      </c>
      <c r="I1065">
        <v>3</v>
      </c>
    </row>
    <row r="1066" spans="1:22" ht="14.5" hidden="1">
      <c r="A1066" s="244">
        <v>144</v>
      </c>
      <c r="C1066" t="s">
        <v>36</v>
      </c>
      <c r="D1066" t="s">
        <v>1385</v>
      </c>
      <c r="E1066" t="s">
        <v>184</v>
      </c>
      <c r="F1066" t="s">
        <v>1892</v>
      </c>
      <c r="G1066" t="s">
        <v>278</v>
      </c>
      <c r="H1066" t="s">
        <v>336</v>
      </c>
      <c r="I1066">
        <v>2</v>
      </c>
      <c r="K1066" t="s">
        <v>1907</v>
      </c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22" ht="14.5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  <c r="L1073" s="247"/>
      <c r="M1073" s="247"/>
      <c r="N1073" s="247"/>
      <c r="O1073" s="247"/>
      <c r="P1073" s="247"/>
      <c r="Q1073" s="247"/>
      <c r="R1073" s="247"/>
      <c r="S1073" s="247"/>
      <c r="T1073" s="247"/>
      <c r="U1073" s="247"/>
      <c r="V1073" s="247"/>
    </row>
    <row r="1074" spans="1:22" ht="14.5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  <c r="L1074" s="244"/>
      <c r="M1074" s="244"/>
      <c r="N1074" s="244"/>
      <c r="O1074" s="244"/>
      <c r="P1074" s="244"/>
      <c r="Q1074" s="244"/>
      <c r="R1074" s="244"/>
      <c r="S1074" s="244"/>
      <c r="T1074" s="244"/>
      <c r="U1074" s="244"/>
      <c r="V1074" s="244"/>
    </row>
    <row r="1075" spans="1:22" ht="14.5" hidden="1">
      <c r="A1075" s="247">
        <v>162</v>
      </c>
      <c r="B1075" s="247"/>
      <c r="C1075" s="247" t="s">
        <v>36</v>
      </c>
      <c r="D1075" s="247" t="s">
        <v>1980</v>
      </c>
      <c r="E1075" s="247" t="s">
        <v>172</v>
      </c>
      <c r="F1075" s="247" t="s">
        <v>35</v>
      </c>
      <c r="G1075" s="247" t="s">
        <v>40</v>
      </c>
      <c r="H1075" s="247" t="s">
        <v>336</v>
      </c>
      <c r="I1075" s="247">
        <v>3</v>
      </c>
      <c r="J1075" s="248"/>
      <c r="K1075" s="247" t="s">
        <v>1912</v>
      </c>
      <c r="L1075" s="247"/>
      <c r="M1075" s="247"/>
      <c r="N1075" s="247"/>
      <c r="O1075" s="247"/>
      <c r="P1075" s="247"/>
      <c r="Q1075" s="247"/>
      <c r="R1075" s="247"/>
      <c r="S1075" s="247"/>
      <c r="T1075" s="247"/>
      <c r="U1075" s="247"/>
      <c r="V1075" s="247"/>
    </row>
    <row r="1076" spans="1:22" ht="14.5" hidden="1">
      <c r="A1076" s="244">
        <v>163</v>
      </c>
      <c r="B1076" s="244"/>
      <c r="C1076" s="244" t="s">
        <v>36</v>
      </c>
      <c r="D1076" s="244" t="s">
        <v>1980</v>
      </c>
      <c r="E1076" s="244" t="s">
        <v>179</v>
      </c>
      <c r="F1076" s="244" t="s">
        <v>39</v>
      </c>
      <c r="G1076" s="244" t="s">
        <v>111</v>
      </c>
      <c r="H1076" s="244" t="s">
        <v>336</v>
      </c>
      <c r="I1076" s="244">
        <v>3</v>
      </c>
      <c r="J1076" s="249"/>
      <c r="K1076" s="244" t="s">
        <v>1910</v>
      </c>
      <c r="L1076" s="244"/>
      <c r="M1076" s="244"/>
      <c r="N1076" s="244"/>
      <c r="O1076" s="244"/>
      <c r="P1076" s="244"/>
      <c r="Q1076" s="244"/>
      <c r="R1076" s="244"/>
      <c r="S1076" s="244"/>
      <c r="T1076" s="244"/>
      <c r="U1076" s="244"/>
      <c r="V1076" s="244"/>
    </row>
    <row r="1077" spans="1:22" ht="14.5" hidden="1">
      <c r="A1077" s="247">
        <v>164</v>
      </c>
      <c r="B1077" s="247"/>
      <c r="C1077" s="247" t="s">
        <v>36</v>
      </c>
      <c r="D1077" s="247" t="s">
        <v>1980</v>
      </c>
      <c r="E1077" s="247" t="s">
        <v>341</v>
      </c>
      <c r="F1077" s="247" t="s">
        <v>14</v>
      </c>
      <c r="G1077" s="247" t="s">
        <v>1350</v>
      </c>
      <c r="H1077" s="247" t="s">
        <v>336</v>
      </c>
      <c r="I1077" s="247">
        <v>2</v>
      </c>
      <c r="J1077" s="248"/>
      <c r="K1077" s="247" t="s">
        <v>1913</v>
      </c>
      <c r="L1077" s="247"/>
      <c r="M1077" s="247"/>
      <c r="N1077" s="247"/>
      <c r="O1077" s="247"/>
      <c r="P1077" s="247"/>
      <c r="Q1077" s="247"/>
      <c r="R1077" s="247"/>
      <c r="S1077" s="247"/>
      <c r="T1077" s="247"/>
      <c r="U1077" s="247"/>
      <c r="V1077" s="247"/>
    </row>
    <row r="1078" spans="1:22" ht="14.5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  <c r="L1078" s="244"/>
      <c r="M1078" s="244"/>
      <c r="N1078" s="244"/>
      <c r="O1078" s="244"/>
      <c r="P1078" s="244"/>
      <c r="Q1078" s="244"/>
      <c r="R1078" s="244"/>
      <c r="S1078" s="244"/>
      <c r="T1078" s="244"/>
      <c r="U1078" s="244"/>
      <c r="V1078" s="244"/>
    </row>
    <row r="1079" spans="1:22" ht="14.5" hidden="1">
      <c r="A1079" s="247">
        <v>166</v>
      </c>
      <c r="B1079" s="247"/>
      <c r="C1079" s="247" t="s">
        <v>36</v>
      </c>
      <c r="D1079" s="247" t="s">
        <v>1980</v>
      </c>
      <c r="E1079" s="247" t="s">
        <v>181</v>
      </c>
      <c r="F1079" s="247" t="s">
        <v>56</v>
      </c>
      <c r="G1079" s="247" t="s">
        <v>198</v>
      </c>
      <c r="H1079" s="247" t="s">
        <v>336</v>
      </c>
      <c r="I1079" s="247">
        <v>1</v>
      </c>
      <c r="J1079" s="248"/>
      <c r="K1079" s="247" t="s">
        <v>1914</v>
      </c>
      <c r="L1079" s="247"/>
      <c r="M1079" s="247"/>
      <c r="N1079" s="247"/>
      <c r="O1079" s="247"/>
      <c r="P1079" s="247"/>
      <c r="Q1079" s="247"/>
      <c r="R1079" s="247"/>
      <c r="S1079" s="247"/>
      <c r="T1079" s="247"/>
      <c r="U1079" s="247"/>
      <c r="V1079" s="247"/>
    </row>
    <row r="1080" spans="1:22" ht="14.5" hidden="1">
      <c r="A1080" s="244">
        <v>167</v>
      </c>
      <c r="B1080" s="244"/>
      <c r="C1080" s="244" t="s">
        <v>36</v>
      </c>
      <c r="D1080" s="244" t="s">
        <v>1980</v>
      </c>
      <c r="E1080" s="244" t="s">
        <v>183</v>
      </c>
      <c r="F1080" s="244" t="s">
        <v>1476</v>
      </c>
      <c r="G1080" s="244" t="s">
        <v>52</v>
      </c>
      <c r="H1080" s="244" t="s">
        <v>557</v>
      </c>
      <c r="I1080" s="244">
        <v>2</v>
      </c>
      <c r="J1080" s="249"/>
      <c r="K1080" s="244" t="s">
        <v>1910</v>
      </c>
      <c r="L1080" s="244"/>
      <c r="M1080" s="244"/>
      <c r="N1080" s="244"/>
      <c r="O1080" s="244"/>
      <c r="P1080" s="244"/>
      <c r="Q1080" s="244"/>
      <c r="R1080" s="244"/>
      <c r="S1080" s="244"/>
      <c r="T1080" s="244"/>
      <c r="U1080" s="244"/>
      <c r="V1080" s="244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311F546A-C6E3-4AD6-8218-83E52AC53205}">
    <filterColumn colId="3">
      <customFilters>
        <customFilter val="*IT11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tabSelected="1" zoomScale="120" zoomScaleNormal="12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4" t="s">
        <v>191</v>
      </c>
      <c r="M1" s="251"/>
      <c r="N1" s="355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8"/>
      <c r="K2" s="324"/>
      <c r="L2" s="354"/>
      <c r="M2" s="251"/>
      <c r="N2" s="355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5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9"/>
      <c r="K4" s="325"/>
      <c r="L4" s="356"/>
      <c r="M4" s="251"/>
      <c r="N4" s="355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9"/>
      <c r="K5" s="325" t="s">
        <v>1415</v>
      </c>
      <c r="L5" s="357" t="s">
        <v>1742</v>
      </c>
      <c r="M5" s="406"/>
      <c r="N5" s="355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9">
        <v>2</v>
      </c>
      <c r="K6" s="325" t="s">
        <v>1415</v>
      </c>
      <c r="L6" s="322" t="s">
        <v>769</v>
      </c>
      <c r="M6" s="251"/>
      <c r="N6" s="355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9"/>
      <c r="K7" s="325" t="s">
        <v>1415</v>
      </c>
      <c r="L7" s="322"/>
      <c r="M7" s="251"/>
      <c r="N7" s="355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9"/>
      <c r="K8" s="325" t="s">
        <v>1415</v>
      </c>
      <c r="L8" s="357" t="s">
        <v>1743</v>
      </c>
      <c r="M8" s="251"/>
      <c r="N8" s="355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9">
        <v>2</v>
      </c>
      <c r="K9" s="325" t="s">
        <v>1415</v>
      </c>
      <c r="L9" s="322" t="s">
        <v>1025</v>
      </c>
      <c r="M9" s="251"/>
      <c r="N9" s="355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9"/>
      <c r="K10" s="325" t="s">
        <v>1415</v>
      </c>
      <c r="L10" s="356"/>
      <c r="M10" s="251"/>
      <c r="N10" s="355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9"/>
      <c r="K11" s="325" t="s">
        <v>1415</v>
      </c>
      <c r="L11" s="356"/>
      <c r="M11" s="251"/>
      <c r="N11" s="355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9"/>
      <c r="K12" s="325" t="s">
        <v>1415</v>
      </c>
      <c r="L12" s="322"/>
      <c r="M12" s="251"/>
      <c r="N12" s="355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9"/>
      <c r="K13" s="325" t="s">
        <v>1415</v>
      </c>
      <c r="L13" s="322"/>
      <c r="M13" s="251"/>
      <c r="N13" s="355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9"/>
      <c r="K14" s="325"/>
      <c r="L14" s="322"/>
      <c r="M14" s="251"/>
      <c r="N14" s="355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9"/>
      <c r="K15" s="325"/>
      <c r="L15" s="356"/>
      <c r="M15" s="251"/>
      <c r="N15" s="355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9"/>
      <c r="K16" s="325"/>
      <c r="L16" s="356"/>
      <c r="M16" s="251"/>
      <c r="N16" s="778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9"/>
      <c r="K17" s="325"/>
      <c r="L17" s="779"/>
      <c r="M17" s="251" t="s">
        <v>2064</v>
      </c>
      <c r="N17" s="780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9"/>
      <c r="K18" s="325"/>
      <c r="L18" s="325"/>
      <c r="M18" s="251" t="s">
        <v>2065</v>
      </c>
      <c r="N18" s="780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9"/>
      <c r="K19" s="325"/>
      <c r="L19" s="325"/>
      <c r="M19" s="251" t="s">
        <v>2066</v>
      </c>
      <c r="N19" s="780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9"/>
      <c r="K20" s="325"/>
      <c r="L20" s="325"/>
      <c r="M20" s="251" t="s">
        <v>2067</v>
      </c>
      <c r="N20" s="780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9"/>
      <c r="K21" s="325"/>
      <c r="L21" s="322"/>
      <c r="M21" s="251"/>
      <c r="N21" s="355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9"/>
      <c r="K22" s="325" t="s">
        <v>1415</v>
      </c>
      <c r="L22" s="469" t="s">
        <v>1754</v>
      </c>
      <c r="M22" s="781" t="s">
        <v>1755</v>
      </c>
      <c r="N22" s="355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9"/>
      <c r="K23" s="325" t="s">
        <v>1415</v>
      </c>
      <c r="L23" s="30" t="s">
        <v>1756</v>
      </c>
      <c r="M23" s="251"/>
      <c r="N23" s="355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9"/>
      <c r="K24" s="325" t="s">
        <v>1415</v>
      </c>
      <c r="L24" s="30"/>
      <c r="M24" s="251"/>
      <c r="N24" s="355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9"/>
      <c r="K25" s="325" t="s">
        <v>1415</v>
      </c>
      <c r="L25" s="30"/>
      <c r="M25" s="251"/>
      <c r="N25" s="355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2" t="s">
        <v>1685</v>
      </c>
      <c r="H26" s="25" t="s">
        <v>298</v>
      </c>
      <c r="I26" s="297">
        <f t="shared" si="0"/>
        <v>0.83333333333333326</v>
      </c>
      <c r="J26" s="399"/>
      <c r="K26" s="325"/>
      <c r="L26" s="30"/>
      <c r="M26" s="251"/>
      <c r="N26" s="355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9"/>
      <c r="K27" s="325" t="s">
        <v>1415</v>
      </c>
      <c r="L27" s="30"/>
      <c r="M27" s="251"/>
      <c r="N27" s="355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3" t="s">
        <v>51</v>
      </c>
      <c r="H28" s="23" t="s">
        <v>298</v>
      </c>
      <c r="I28" s="22">
        <f t="shared" si="0"/>
        <v>2.5</v>
      </c>
      <c r="J28" s="399"/>
      <c r="K28" s="325" t="s">
        <v>1415</v>
      </c>
      <c r="L28" s="22"/>
      <c r="M28" s="251"/>
      <c r="N28" s="355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9"/>
      <c r="K29" s="325" t="s">
        <v>1415</v>
      </c>
      <c r="L29" s="22"/>
      <c r="M29" s="251"/>
      <c r="N29" s="355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9"/>
      <c r="K30" s="325" t="s">
        <v>1415</v>
      </c>
      <c r="L30" s="22"/>
      <c r="M30" s="251"/>
      <c r="N30" s="355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9"/>
      <c r="K31" s="325" t="s">
        <v>1415</v>
      </c>
      <c r="L31" s="30"/>
      <c r="M31" s="724" t="s">
        <v>2069</v>
      </c>
      <c r="N31" s="355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9"/>
      <c r="K32" s="325"/>
      <c r="L32" s="322"/>
      <c r="M32" s="251"/>
      <c r="N32" s="355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9"/>
      <c r="K33" s="325" t="s">
        <v>1415</v>
      </c>
      <c r="L33" s="22"/>
      <c r="M33" s="781" t="s">
        <v>1755</v>
      </c>
      <c r="N33" s="355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9"/>
      <c r="K34" s="325" t="s">
        <v>1415</v>
      </c>
      <c r="L34" s="30"/>
      <c r="M34" s="251"/>
      <c r="N34" s="355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9"/>
      <c r="K35" s="325" t="s">
        <v>1415</v>
      </c>
      <c r="L35" s="30"/>
      <c r="M35" s="251"/>
      <c r="N35" s="355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9"/>
      <c r="K36" s="325" t="s">
        <v>1415</v>
      </c>
      <c r="L36" s="30"/>
      <c r="M36" s="251"/>
      <c r="N36" s="355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2" t="s">
        <v>1685</v>
      </c>
      <c r="H37" s="25" t="s">
        <v>962</v>
      </c>
      <c r="I37" s="297">
        <f t="shared" si="1"/>
        <v>0.83333333333333326</v>
      </c>
      <c r="J37" s="399"/>
      <c r="K37" s="325"/>
      <c r="L37" s="30"/>
      <c r="M37" s="251"/>
      <c r="N37" s="355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9"/>
      <c r="K38" s="325" t="s">
        <v>1415</v>
      </c>
      <c r="L38" s="469" t="s">
        <v>1758</v>
      </c>
      <c r="M38" s="251"/>
      <c r="N38" s="355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3" t="s">
        <v>51</v>
      </c>
      <c r="H39" s="25" t="s">
        <v>962</v>
      </c>
      <c r="I39" s="22">
        <f t="shared" si="1"/>
        <v>2.5</v>
      </c>
      <c r="J39" s="399"/>
      <c r="K39" s="325" t="s">
        <v>1415</v>
      </c>
      <c r="L39" s="22"/>
      <c r="M39" s="251"/>
      <c r="N39" s="355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9"/>
      <c r="K40" s="325" t="s">
        <v>1415</v>
      </c>
      <c r="L40" s="22"/>
      <c r="M40" s="251"/>
      <c r="N40" s="355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9"/>
      <c r="K41" s="325" t="s">
        <v>1415</v>
      </c>
      <c r="L41" s="22"/>
      <c r="M41" s="251"/>
      <c r="N41" s="355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9"/>
      <c r="K42" s="325" t="s">
        <v>1415</v>
      </c>
      <c r="L42" s="30"/>
      <c r="M42" s="724" t="s">
        <v>2071</v>
      </c>
      <c r="N42" s="355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9"/>
      <c r="K43" s="325"/>
      <c r="L43" s="25"/>
      <c r="M43" s="251"/>
      <c r="N43" s="355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9"/>
      <c r="K44" s="325" t="s">
        <v>1415</v>
      </c>
      <c r="L44" s="469" t="s">
        <v>1759</v>
      </c>
      <c r="M44" s="781" t="s">
        <v>1755</v>
      </c>
      <c r="N44" s="355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9"/>
      <c r="K45" s="325" t="s">
        <v>1415</v>
      </c>
      <c r="L45" s="30" t="s">
        <v>1756</v>
      </c>
      <c r="M45" s="251"/>
      <c r="N45" s="355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9"/>
      <c r="K46" s="325" t="s">
        <v>1415</v>
      </c>
      <c r="L46" s="22"/>
      <c r="M46" s="251"/>
      <c r="N46" s="355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9"/>
      <c r="K47" s="325" t="s">
        <v>1415</v>
      </c>
      <c r="L47" s="30"/>
      <c r="M47" s="251"/>
      <c r="N47" s="355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2" t="s">
        <v>1685</v>
      </c>
      <c r="H48" s="23" t="s">
        <v>298</v>
      </c>
      <c r="I48" s="297">
        <f t="shared" si="2"/>
        <v>0.72222222222222221</v>
      </c>
      <c r="J48" s="399"/>
      <c r="K48" s="325"/>
      <c r="L48" s="30"/>
      <c r="M48" s="251"/>
      <c r="N48" s="355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3" t="s">
        <v>51</v>
      </c>
      <c r="H49" s="23" t="s">
        <v>298</v>
      </c>
      <c r="I49" s="22">
        <f t="shared" si="2"/>
        <v>2.1666666666666665</v>
      </c>
      <c r="J49" s="399"/>
      <c r="K49" s="325" t="s">
        <v>1415</v>
      </c>
      <c r="L49" s="30"/>
      <c r="M49" s="251"/>
      <c r="N49" s="355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9"/>
      <c r="K50" s="325" t="s">
        <v>1415</v>
      </c>
      <c r="L50" s="22"/>
      <c r="M50" s="251"/>
      <c r="N50" s="355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9"/>
      <c r="K51" s="325" t="s">
        <v>1415</v>
      </c>
      <c r="L51" s="22"/>
      <c r="M51" s="251"/>
      <c r="N51" s="355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9"/>
      <c r="K52" s="325" t="s">
        <v>1415</v>
      </c>
      <c r="L52" s="22"/>
      <c r="M52" s="251"/>
      <c r="N52" s="355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9"/>
      <c r="K53" s="325" t="s">
        <v>1415</v>
      </c>
      <c r="L53" s="30"/>
      <c r="M53" s="724" t="s">
        <v>2069</v>
      </c>
      <c r="N53" s="355"/>
      <c r="O53" s="138">
        <v>2</v>
      </c>
      <c r="P53" s="251"/>
    </row>
    <row r="54" spans="1:16">
      <c r="A54" s="784"/>
      <c r="B54" s="22"/>
      <c r="C54" s="23"/>
      <c r="D54" s="23"/>
      <c r="E54" s="23"/>
      <c r="F54" s="23"/>
      <c r="G54" s="785"/>
      <c r="H54" s="23"/>
      <c r="I54" s="22"/>
      <c r="J54" s="112"/>
      <c r="K54" s="325"/>
      <c r="L54" s="22"/>
      <c r="M54" s="251"/>
      <c r="N54" s="355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9"/>
      <c r="K55" s="325" t="s">
        <v>1415</v>
      </c>
      <c r="L55" s="22"/>
      <c r="M55" s="781" t="s">
        <v>1755</v>
      </c>
      <c r="N55" s="355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9"/>
      <c r="K56" s="325" t="s">
        <v>1415</v>
      </c>
      <c r="L56" s="30"/>
      <c r="M56" s="251"/>
      <c r="N56" s="355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9"/>
      <c r="K57" s="325" t="s">
        <v>1415</v>
      </c>
      <c r="L57" s="30"/>
      <c r="M57" s="251"/>
      <c r="N57" s="355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9"/>
      <c r="K58" s="325" t="s">
        <v>1415</v>
      </c>
      <c r="L58" s="30"/>
      <c r="M58" s="251"/>
      <c r="N58" s="355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2" t="s">
        <v>1685</v>
      </c>
      <c r="H59" s="23" t="s">
        <v>962</v>
      </c>
      <c r="I59" s="297">
        <f t="shared" si="3"/>
        <v>0.72222222222222221</v>
      </c>
      <c r="J59" s="399"/>
      <c r="K59" s="325"/>
      <c r="L59" s="30"/>
      <c r="M59" s="251"/>
      <c r="N59" s="355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3" t="s">
        <v>51</v>
      </c>
      <c r="H60" s="23" t="s">
        <v>298</v>
      </c>
      <c r="I60" s="22">
        <f>$O60/36*$N$55</f>
        <v>2.1666666666666665</v>
      </c>
      <c r="J60" s="399"/>
      <c r="K60" s="325" t="s">
        <v>1415</v>
      </c>
      <c r="L60" s="30"/>
      <c r="M60" s="251"/>
      <c r="N60" s="355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9"/>
      <c r="K61" s="325" t="s">
        <v>1415</v>
      </c>
      <c r="L61" s="469" t="s">
        <v>1761</v>
      </c>
      <c r="M61" s="251"/>
      <c r="N61" s="355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9"/>
      <c r="K62" s="325" t="s">
        <v>1415</v>
      </c>
      <c r="L62" s="22"/>
      <c r="M62" s="251"/>
      <c r="N62" s="355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9"/>
      <c r="K63" s="325" t="s">
        <v>1415</v>
      </c>
      <c r="L63" s="22"/>
      <c r="M63" s="251"/>
      <c r="N63" s="355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9"/>
      <c r="K64" s="325" t="s">
        <v>1415</v>
      </c>
      <c r="L64" s="30"/>
      <c r="M64" s="724" t="s">
        <v>2071</v>
      </c>
      <c r="N64" s="355"/>
      <c r="O64" s="138">
        <v>2</v>
      </c>
      <c r="P64" s="251"/>
    </row>
    <row r="65" spans="1:16">
      <c r="A65" s="784"/>
      <c r="B65" s="22"/>
      <c r="C65" s="23"/>
      <c r="D65" s="23"/>
      <c r="E65" s="23"/>
      <c r="F65" s="23"/>
      <c r="G65" s="785"/>
      <c r="H65" s="23"/>
      <c r="I65" s="22"/>
      <c r="J65" s="112"/>
      <c r="K65" s="325"/>
      <c r="L65" s="22"/>
      <c r="M65" s="251"/>
      <c r="N65" s="355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9">
        <v>2</v>
      </c>
      <c r="K66" s="325" t="s">
        <v>1415</v>
      </c>
      <c r="L66" s="30" t="s">
        <v>1125</v>
      </c>
      <c r="M66" s="781" t="s">
        <v>1755</v>
      </c>
      <c r="N66" s="355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9"/>
      <c r="K67" s="325" t="s">
        <v>1415</v>
      </c>
      <c r="L67" s="22"/>
      <c r="M67" s="251"/>
      <c r="N67" s="355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9"/>
      <c r="K68" s="325" t="s">
        <v>1415</v>
      </c>
      <c r="L68" s="352" t="s">
        <v>1763</v>
      </c>
      <c r="M68" s="251"/>
      <c r="N68" s="355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6" t="s">
        <v>770</v>
      </c>
      <c r="I69" s="22">
        <f t="shared" si="4"/>
        <v>0.66666666666666663</v>
      </c>
      <c r="J69" s="399">
        <v>2</v>
      </c>
      <c r="K69" s="325"/>
      <c r="L69" s="30" t="s">
        <v>1507</v>
      </c>
      <c r="M69" s="251"/>
      <c r="N69" s="355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9"/>
      <c r="K70" s="325" t="s">
        <v>1415</v>
      </c>
      <c r="L70" s="22"/>
      <c r="M70" s="251"/>
      <c r="N70" s="355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6" t="s">
        <v>770</v>
      </c>
      <c r="I71" s="22">
        <f t="shared" si="4"/>
        <v>0.66666666666666663</v>
      </c>
      <c r="J71" s="399">
        <v>2</v>
      </c>
      <c r="K71" s="325" t="s">
        <v>1415</v>
      </c>
      <c r="L71" s="30" t="s">
        <v>1366</v>
      </c>
      <c r="M71" s="251"/>
      <c r="N71" s="355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9"/>
      <c r="K72" s="325" t="s">
        <v>1415</v>
      </c>
      <c r="L72" s="30"/>
      <c r="M72" s="251"/>
      <c r="N72" s="355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2" t="s">
        <v>1685</v>
      </c>
      <c r="H73" s="25" t="s">
        <v>298</v>
      </c>
      <c r="I73" s="297">
        <f t="shared" si="4"/>
        <v>0.66666666666666663</v>
      </c>
      <c r="J73" s="399"/>
      <c r="K73" s="325"/>
      <c r="L73" s="30"/>
      <c r="M73" s="251"/>
      <c r="N73" s="355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9">
        <v>2</v>
      </c>
      <c r="K74" s="325" t="s">
        <v>1415</v>
      </c>
      <c r="L74" s="30" t="s">
        <v>1125</v>
      </c>
      <c r="M74" s="251"/>
      <c r="N74" s="355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9"/>
      <c r="K75" s="325" t="s">
        <v>1415</v>
      </c>
      <c r="L75" s="469" t="s">
        <v>1764</v>
      </c>
      <c r="M75" s="251"/>
      <c r="N75" s="355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3" t="s">
        <v>51</v>
      </c>
      <c r="H76" s="23" t="s">
        <v>298</v>
      </c>
      <c r="I76" s="22">
        <f>$O76/36*$N$66</f>
        <v>1.3333333333333333</v>
      </c>
      <c r="J76" s="399"/>
      <c r="K76" s="325" t="s">
        <v>1415</v>
      </c>
      <c r="L76" s="22"/>
      <c r="M76" s="251"/>
      <c r="N76" s="355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3" t="s">
        <v>51</v>
      </c>
      <c r="H77" s="23" t="s">
        <v>298</v>
      </c>
      <c r="I77" s="22">
        <f>$O77/36*$N$66</f>
        <v>0.66666666666666663</v>
      </c>
      <c r="J77" s="399">
        <v>2</v>
      </c>
      <c r="K77" s="325" t="s">
        <v>1415</v>
      </c>
      <c r="L77" s="22" t="s">
        <v>1765</v>
      </c>
      <c r="M77" s="251"/>
      <c r="N77" s="355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6" t="s">
        <v>770</v>
      </c>
      <c r="I78" s="22">
        <f t="shared" si="4"/>
        <v>0.66666666666666663</v>
      </c>
      <c r="J78" s="399">
        <v>2</v>
      </c>
      <c r="K78" s="325" t="s">
        <v>1415</v>
      </c>
      <c r="L78" s="22" t="s">
        <v>1766</v>
      </c>
      <c r="M78" s="251"/>
      <c r="N78" s="355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9"/>
      <c r="K79" s="325" t="s">
        <v>1415</v>
      </c>
      <c r="L79" s="22"/>
      <c r="M79" s="251"/>
      <c r="N79" s="355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9"/>
      <c r="K80" s="325" t="s">
        <v>1415</v>
      </c>
      <c r="L80" s="30"/>
      <c r="M80" s="251">
        <v>36</v>
      </c>
      <c r="N80" s="355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9"/>
      <c r="K81" s="325"/>
      <c r="L81" s="322"/>
      <c r="M81" s="251"/>
      <c r="N81" s="355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9"/>
      <c r="K82" s="325"/>
      <c r="L82" s="322"/>
      <c r="M82" s="251"/>
      <c r="N82" s="355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9"/>
      <c r="K83" s="325" t="s">
        <v>1415</v>
      </c>
      <c r="L83" s="322" t="s">
        <v>771</v>
      </c>
      <c r="M83" s="251"/>
      <c r="N83" s="355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9"/>
      <c r="K84" s="325" t="s">
        <v>1415</v>
      </c>
      <c r="L84" s="322"/>
      <c r="M84" s="251"/>
      <c r="N84" s="355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9"/>
      <c r="K85" s="325" t="s">
        <v>1415</v>
      </c>
      <c r="L85" s="322"/>
      <c r="M85" s="251"/>
      <c r="N85" s="355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9"/>
      <c r="K86" s="325" t="s">
        <v>1415</v>
      </c>
      <c r="L86" s="325"/>
      <c r="M86" s="251"/>
      <c r="N86" s="355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9"/>
      <c r="K87" s="325" t="s">
        <v>1415</v>
      </c>
      <c r="L87" s="325"/>
      <c r="M87" s="251"/>
      <c r="N87" s="355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9"/>
      <c r="K88" s="325" t="s">
        <v>1415</v>
      </c>
      <c r="L88" s="322" t="s">
        <v>771</v>
      </c>
      <c r="M88" s="251"/>
      <c r="N88" s="355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9"/>
      <c r="K89" s="325" t="s">
        <v>1415</v>
      </c>
      <c r="L89" s="322" t="s">
        <v>771</v>
      </c>
      <c r="M89" s="251"/>
      <c r="N89" s="355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9"/>
      <c r="K90" s="325" t="s">
        <v>1415</v>
      </c>
      <c r="L90" s="322" t="s">
        <v>771</v>
      </c>
      <c r="M90" s="251"/>
      <c r="N90" s="359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9"/>
      <c r="H91" s="25"/>
      <c r="I91" s="785"/>
      <c r="J91" s="399"/>
      <c r="K91" s="325"/>
      <c r="L91" s="322"/>
      <c r="M91" s="251"/>
      <c r="N91" s="355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9">
        <v>2</v>
      </c>
      <c r="K92" s="325" t="s">
        <v>1415</v>
      </c>
      <c r="L92" s="322" t="s">
        <v>1767</v>
      </c>
      <c r="M92" s="406"/>
      <c r="N92" s="355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9">
        <v>2</v>
      </c>
      <c r="K93" s="325" t="s">
        <v>1415</v>
      </c>
      <c r="L93" s="322" t="s">
        <v>1366</v>
      </c>
      <c r="M93" s="406"/>
      <c r="N93" s="355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9"/>
      <c r="K94" s="325" t="s">
        <v>1415</v>
      </c>
      <c r="L94" s="322" t="s">
        <v>1520</v>
      </c>
      <c r="M94" s="406"/>
      <c r="N94" s="355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9"/>
      <c r="K95" s="325" t="s">
        <v>1415</v>
      </c>
      <c r="L95" s="357" t="s">
        <v>1768</v>
      </c>
      <c r="M95" s="406"/>
      <c r="N95" s="355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9"/>
      <c r="K96" s="325" t="s">
        <v>1415</v>
      </c>
      <c r="L96" s="325"/>
      <c r="M96" s="251"/>
      <c r="N96" s="355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9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9">
        <v>2</v>
      </c>
      <c r="K98" s="325" t="s">
        <v>1415</v>
      </c>
      <c r="L98" s="322" t="s">
        <v>1025</v>
      </c>
      <c r="M98" s="406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9">
        <v>2</v>
      </c>
      <c r="K99" s="325" t="s">
        <v>1415</v>
      </c>
      <c r="L99" s="325" t="s">
        <v>1366</v>
      </c>
      <c r="M99" s="406"/>
      <c r="N99" s="359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1"/>
      <c r="K100" s="358"/>
      <c r="L100" s="325"/>
      <c r="M100" s="251"/>
      <c r="N100" s="355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9"/>
      <c r="K101" s="325" t="s">
        <v>1415</v>
      </c>
      <c r="L101" s="357" t="s">
        <v>1769</v>
      </c>
      <c r="M101" s="406"/>
      <c r="N101" s="355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9"/>
      <c r="K102" s="325" t="s">
        <v>1415</v>
      </c>
      <c r="L102" s="322"/>
      <c r="M102" s="406"/>
      <c r="N102" s="355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9"/>
      <c r="K103" s="325" t="s">
        <v>1415</v>
      </c>
      <c r="L103" s="322" t="s">
        <v>772</v>
      </c>
      <c r="M103" s="251"/>
      <c r="N103" s="355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5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9"/>
      <c r="K105" s="325" t="s">
        <v>1415</v>
      </c>
      <c r="L105" s="322"/>
      <c r="M105" s="251"/>
      <c r="N105" s="355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9"/>
      <c r="K106" s="325" t="s">
        <v>1415</v>
      </c>
      <c r="L106" s="322" t="s">
        <v>772</v>
      </c>
      <c r="M106" s="406"/>
      <c r="N106" s="355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9"/>
      <c r="K107" s="325" t="s">
        <v>1415</v>
      </c>
      <c r="L107" s="322" t="s">
        <v>772</v>
      </c>
      <c r="M107" s="406"/>
      <c r="N107" s="359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9"/>
      <c r="H108" s="25"/>
      <c r="I108" s="22"/>
      <c r="J108" s="399"/>
      <c r="K108" s="325"/>
      <c r="L108" s="322"/>
      <c r="M108" s="251"/>
      <c r="N108" s="355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9"/>
      <c r="H109" s="25"/>
      <c r="I109" s="22"/>
      <c r="J109" s="399"/>
      <c r="K109" s="325"/>
      <c r="L109" s="322"/>
      <c r="M109" s="251"/>
      <c r="N109" s="355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9"/>
      <c r="K110" s="325" t="s">
        <v>1415</v>
      </c>
      <c r="L110" s="322"/>
      <c r="M110" s="251"/>
      <c r="N110" s="355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9">
        <v>2</v>
      </c>
      <c r="K111" s="325" t="s">
        <v>1415</v>
      </c>
      <c r="L111" s="322" t="s">
        <v>1157</v>
      </c>
      <c r="M111" s="251"/>
      <c r="N111" s="355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9"/>
      <c r="K112" s="325" t="s">
        <v>1415</v>
      </c>
      <c r="L112" s="360"/>
      <c r="M112" s="251"/>
      <c r="N112" s="355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9"/>
      <c r="K113" s="325" t="s">
        <v>1415</v>
      </c>
      <c r="L113" s="357" t="s">
        <v>1770</v>
      </c>
      <c r="M113" s="251"/>
      <c r="N113" s="355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9"/>
      <c r="K114" s="325" t="s">
        <v>1415</v>
      </c>
      <c r="L114" s="322"/>
      <c r="M114" s="251"/>
      <c r="N114" s="355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9"/>
      <c r="K115" s="325" t="s">
        <v>1415</v>
      </c>
      <c r="L115" s="357" t="s">
        <v>1771</v>
      </c>
      <c r="M115" s="251"/>
      <c r="N115" s="355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9">
        <v>2</v>
      </c>
      <c r="K116" s="325" t="s">
        <v>1415</v>
      </c>
      <c r="L116" s="322" t="s">
        <v>1772</v>
      </c>
      <c r="M116" s="251"/>
      <c r="N116" s="355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9"/>
      <c r="K117" s="325" t="s">
        <v>1415</v>
      </c>
      <c r="L117" s="322"/>
      <c r="M117" s="251"/>
      <c r="N117" s="355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9"/>
      <c r="K118" s="325" t="s">
        <v>1415</v>
      </c>
      <c r="L118" s="322"/>
      <c r="M118" s="251"/>
      <c r="N118" s="355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1" t="s">
        <v>1538</v>
      </c>
      <c r="H119" s="25" t="s">
        <v>305</v>
      </c>
      <c r="I119" s="297">
        <v>2</v>
      </c>
      <c r="J119" s="399"/>
      <c r="K119" s="325" t="s">
        <v>1415</v>
      </c>
      <c r="L119" s="322"/>
      <c r="M119" s="251"/>
      <c r="N119" s="355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9"/>
      <c r="K120" s="325" t="s">
        <v>1415</v>
      </c>
      <c r="L120" s="325"/>
      <c r="M120" s="251"/>
      <c r="N120" s="355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9"/>
      <c r="K121" s="325"/>
      <c r="L121" s="325"/>
      <c r="M121" s="251"/>
      <c r="N121" s="355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9"/>
      <c r="K122" s="325"/>
      <c r="L122" s="325"/>
      <c r="M122" s="251"/>
      <c r="N122" s="355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9"/>
      <c r="K123" s="325"/>
      <c r="L123" s="325"/>
      <c r="M123" s="251"/>
      <c r="N123" s="355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9"/>
      <c r="K124" s="325" t="s">
        <v>1415</v>
      </c>
      <c r="L124" s="325"/>
      <c r="M124" s="406"/>
      <c r="N124" s="355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9">
        <v>2</v>
      </c>
      <c r="K125" s="325" t="s">
        <v>1415</v>
      </c>
      <c r="L125" s="322" t="s">
        <v>773</v>
      </c>
      <c r="M125" s="251"/>
      <c r="N125" s="355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9"/>
      <c r="K126" s="325" t="s">
        <v>1415</v>
      </c>
      <c r="L126" s="322" t="s">
        <v>771</v>
      </c>
      <c r="M126" s="251"/>
      <c r="N126" s="355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9"/>
      <c r="K127" s="325" t="s">
        <v>1415</v>
      </c>
      <c r="L127" s="357" t="s">
        <v>1367</v>
      </c>
      <c r="M127" s="251"/>
      <c r="N127" s="355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9">
        <v>2</v>
      </c>
      <c r="K128" s="325" t="s">
        <v>1415</v>
      </c>
      <c r="L128" s="322" t="s">
        <v>774</v>
      </c>
      <c r="M128" s="406"/>
      <c r="N128" s="355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9"/>
      <c r="K129" s="325" t="s">
        <v>1415</v>
      </c>
      <c r="L129" s="322"/>
      <c r="M129" s="251"/>
      <c r="N129" s="355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9"/>
      <c r="K130" s="325" t="s">
        <v>1415</v>
      </c>
      <c r="L130" s="322"/>
      <c r="M130" s="251"/>
      <c r="N130" s="355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9"/>
      <c r="K131" s="325" t="s">
        <v>1415</v>
      </c>
      <c r="L131" s="322" t="s">
        <v>771</v>
      </c>
      <c r="M131" s="251"/>
      <c r="N131" s="355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9" t="s">
        <v>967</v>
      </c>
      <c r="H132" s="25" t="s">
        <v>310</v>
      </c>
      <c r="I132" s="297">
        <v>1</v>
      </c>
      <c r="J132" s="399"/>
      <c r="K132" s="325" t="s">
        <v>1415</v>
      </c>
      <c r="L132" s="322" t="s">
        <v>771</v>
      </c>
      <c r="M132" s="251"/>
      <c r="N132" s="355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9"/>
      <c r="K133" s="325" t="s">
        <v>1415</v>
      </c>
      <c r="L133" s="325" t="s">
        <v>771</v>
      </c>
      <c r="M133" s="251"/>
      <c r="N133" s="359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9"/>
      <c r="K134" s="325"/>
      <c r="L134" s="325"/>
      <c r="M134" s="251"/>
      <c r="N134" s="355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9"/>
      <c r="K135" s="325" t="s">
        <v>1415</v>
      </c>
      <c r="L135" s="322"/>
      <c r="M135" s="251"/>
      <c r="N135" s="355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9"/>
      <c r="K136" s="325" t="s">
        <v>1415</v>
      </c>
      <c r="L136" s="357" t="s">
        <v>1230</v>
      </c>
      <c r="M136" s="251"/>
      <c r="N136" s="355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9"/>
      <c r="K137" s="325" t="s">
        <v>1415</v>
      </c>
      <c r="L137" s="322"/>
      <c r="M137" s="251"/>
      <c r="N137" s="355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9"/>
      <c r="K138" s="325" t="s">
        <v>1415</v>
      </c>
      <c r="L138" s="322"/>
      <c r="M138" s="251"/>
      <c r="N138" s="355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9"/>
      <c r="K139" s="325" t="s">
        <v>1415</v>
      </c>
      <c r="L139" s="322"/>
      <c r="M139" s="251"/>
      <c r="N139" s="355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9"/>
      <c r="K140" s="325"/>
      <c r="L140" s="322"/>
      <c r="M140" s="251"/>
      <c r="N140" s="355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9">
        <v>2</v>
      </c>
      <c r="K141" s="325" t="s">
        <v>1415</v>
      </c>
      <c r="L141" s="325" t="s">
        <v>774</v>
      </c>
      <c r="M141" s="251"/>
      <c r="N141" s="355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9"/>
      <c r="K142" s="325" t="s">
        <v>1415</v>
      </c>
      <c r="L142" s="322"/>
      <c r="M142" s="251"/>
      <c r="N142" s="355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9"/>
      <c r="K143" s="325" t="s">
        <v>1415</v>
      </c>
      <c r="L143" s="325"/>
      <c r="M143" s="251"/>
      <c r="N143" s="355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9">
        <v>2</v>
      </c>
      <c r="K144" s="325" t="s">
        <v>1415</v>
      </c>
      <c r="L144" s="357" t="s">
        <v>1521</v>
      </c>
      <c r="M144" s="406"/>
      <c r="N144" s="355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6" t="s">
        <v>15</v>
      </c>
      <c r="G145" s="23" t="s">
        <v>278</v>
      </c>
      <c r="H145" s="25" t="s">
        <v>310</v>
      </c>
      <c r="I145" s="297">
        <v>1</v>
      </c>
      <c r="J145" s="399"/>
      <c r="K145" s="325" t="s">
        <v>1415</v>
      </c>
      <c r="L145" s="358" t="s">
        <v>1774</v>
      </c>
      <c r="M145" s="406"/>
      <c r="N145" s="355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9"/>
      <c r="K146" s="325" t="s">
        <v>1415</v>
      </c>
      <c r="L146" s="325"/>
      <c r="M146" s="406"/>
      <c r="N146" s="355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9"/>
      <c r="K147" s="325" t="s">
        <v>1415</v>
      </c>
      <c r="L147" s="322" t="s">
        <v>772</v>
      </c>
      <c r="M147" s="406"/>
      <c r="N147" s="355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9" t="s">
        <v>967</v>
      </c>
      <c r="H148" s="23" t="s">
        <v>310</v>
      </c>
      <c r="I148" s="297">
        <v>1</v>
      </c>
      <c r="J148" s="399"/>
      <c r="K148" s="325" t="s">
        <v>1415</v>
      </c>
      <c r="L148" s="325" t="s">
        <v>772</v>
      </c>
      <c r="M148" s="251"/>
      <c r="N148" s="355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9"/>
      <c r="K149" s="325" t="s">
        <v>1415</v>
      </c>
      <c r="L149" s="322" t="s">
        <v>772</v>
      </c>
      <c r="M149" s="251"/>
      <c r="N149" s="355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9"/>
      <c r="K150" s="325" t="s">
        <v>1415</v>
      </c>
      <c r="L150" s="322" t="s">
        <v>772</v>
      </c>
      <c r="M150" s="251"/>
      <c r="N150" s="359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9"/>
      <c r="K151" s="325"/>
      <c r="L151" s="322"/>
      <c r="M151" s="251"/>
      <c r="N151" s="355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9"/>
      <c r="K152" s="325"/>
      <c r="L152" s="322"/>
      <c r="M152" s="251"/>
      <c r="N152" s="355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9"/>
      <c r="K153" s="325" t="s">
        <v>1415</v>
      </c>
      <c r="L153" s="325" t="s">
        <v>1776</v>
      </c>
      <c r="M153" s="251"/>
      <c r="N153" s="355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9"/>
      <c r="K154" s="325" t="s">
        <v>1415</v>
      </c>
      <c r="L154" s="357" t="s">
        <v>1777</v>
      </c>
      <c r="M154" s="251"/>
      <c r="N154" s="355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9"/>
      <c r="K155" s="325" t="s">
        <v>1415</v>
      </c>
      <c r="L155" s="322" t="s">
        <v>1368</v>
      </c>
      <c r="M155" s="251"/>
      <c r="N155" s="355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9"/>
      <c r="K156" s="325" t="s">
        <v>1415</v>
      </c>
      <c r="L156" s="322" t="s">
        <v>1368</v>
      </c>
      <c r="M156" s="251"/>
      <c r="N156" s="355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9"/>
      <c r="K157" s="325"/>
      <c r="L157" s="322"/>
      <c r="M157" s="251"/>
      <c r="N157" s="355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9"/>
      <c r="K158" s="325" t="s">
        <v>1415</v>
      </c>
      <c r="L158" s="357" t="s">
        <v>1779</v>
      </c>
      <c r="M158" s="251"/>
      <c r="N158" s="355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9"/>
      <c r="K159" s="325" t="s">
        <v>1415</v>
      </c>
      <c r="L159" s="325" t="s">
        <v>771</v>
      </c>
      <c r="M159" s="251"/>
      <c r="N159" s="355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9"/>
      <c r="K160" s="325" t="s">
        <v>1415</v>
      </c>
      <c r="L160" s="322" t="s">
        <v>1368</v>
      </c>
      <c r="M160" s="251"/>
      <c r="N160" s="355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9"/>
      <c r="K161" s="325" t="s">
        <v>1415</v>
      </c>
      <c r="L161" s="322" t="s">
        <v>1368</v>
      </c>
      <c r="M161" s="251"/>
      <c r="N161" s="355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9"/>
      <c r="H162" s="25"/>
      <c r="I162" s="22"/>
      <c r="J162" s="399"/>
      <c r="K162" s="325"/>
      <c r="L162" s="322"/>
      <c r="M162" s="251"/>
      <c r="N162" s="355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9"/>
      <c r="K163" s="325" t="s">
        <v>1415</v>
      </c>
      <c r="L163" s="322"/>
      <c r="M163" s="251"/>
      <c r="N163" s="355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9"/>
      <c r="K164" s="325" t="s">
        <v>1415</v>
      </c>
      <c r="L164" s="322"/>
      <c r="M164" s="251"/>
      <c r="N164" s="355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9"/>
      <c r="K165" s="325" t="s">
        <v>1415</v>
      </c>
      <c r="L165" s="325"/>
      <c r="M165" s="406"/>
      <c r="N165" s="355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9"/>
      <c r="K166" s="325" t="s">
        <v>1415</v>
      </c>
      <c r="L166" s="322"/>
      <c r="M166" s="251"/>
      <c r="N166" s="355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9"/>
      <c r="K167" s="325" t="s">
        <v>1415</v>
      </c>
      <c r="L167" s="357" t="s">
        <v>1780</v>
      </c>
      <c r="M167" s="251"/>
      <c r="N167" s="355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9"/>
      <c r="K168" s="325" t="s">
        <v>1415</v>
      </c>
      <c r="L168" s="322"/>
      <c r="M168" s="251"/>
      <c r="N168" s="355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9"/>
      <c r="K169" s="325" t="s">
        <v>1415</v>
      </c>
      <c r="L169" s="322" t="s">
        <v>1781</v>
      </c>
      <c r="M169" s="251"/>
      <c r="N169" s="355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9"/>
      <c r="K170" s="325" t="s">
        <v>1415</v>
      </c>
      <c r="L170" s="322"/>
      <c r="M170" s="251"/>
      <c r="N170" s="355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9" t="s">
        <v>268</v>
      </c>
      <c r="H171" s="25" t="s">
        <v>316</v>
      </c>
      <c r="I171" s="297">
        <v>2</v>
      </c>
      <c r="J171" s="399"/>
      <c r="K171" s="325" t="s">
        <v>1415</v>
      </c>
      <c r="L171" s="325" t="s">
        <v>1782</v>
      </c>
      <c r="M171" s="251"/>
      <c r="N171" s="355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5"/>
      <c r="J172" s="400"/>
      <c r="K172" s="4"/>
      <c r="L172" s="322"/>
      <c r="M172" s="251"/>
      <c r="N172" s="355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400"/>
      <c r="K173" s="4" t="s">
        <v>1415</v>
      </c>
      <c r="L173" s="325"/>
      <c r="M173" s="251"/>
      <c r="N173" s="355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9"/>
      <c r="K174" s="325" t="s">
        <v>1415</v>
      </c>
      <c r="L174" s="325"/>
      <c r="M174" s="251"/>
      <c r="N174" s="355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400"/>
      <c r="K175" s="4" t="s">
        <v>1415</v>
      </c>
      <c r="L175" s="251"/>
      <c r="M175" s="251"/>
      <c r="N175" s="355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9"/>
      <c r="K176" s="325" t="s">
        <v>1415</v>
      </c>
      <c r="L176" s="357" t="s">
        <v>1783</v>
      </c>
      <c r="M176" s="251"/>
      <c r="N176" s="355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9"/>
      <c r="K177" s="325" t="s">
        <v>1415</v>
      </c>
      <c r="L177" s="322"/>
      <c r="M177" s="251"/>
      <c r="N177" s="355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6"/>
      <c r="N178" s="355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9"/>
      <c r="K179" s="325" t="s">
        <v>1415</v>
      </c>
      <c r="L179" s="325"/>
      <c r="M179" s="251"/>
      <c r="N179" s="355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9"/>
      <c r="K180" s="325" t="s">
        <v>1415</v>
      </c>
      <c r="L180" s="325" t="s">
        <v>1784</v>
      </c>
      <c r="M180" s="251"/>
      <c r="N180" s="355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9"/>
      <c r="K181" s="325" t="s">
        <v>1415</v>
      </c>
      <c r="L181" s="325" t="s">
        <v>1776</v>
      </c>
      <c r="M181" s="251"/>
      <c r="N181" s="355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1" t="s">
        <v>967</v>
      </c>
      <c r="H182" s="25" t="s">
        <v>316</v>
      </c>
      <c r="I182" s="297">
        <v>1</v>
      </c>
      <c r="J182" s="399"/>
      <c r="K182" s="325" t="s">
        <v>1415</v>
      </c>
      <c r="L182" s="322"/>
      <c r="M182" s="406"/>
      <c r="N182" s="355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1" t="s">
        <v>967</v>
      </c>
      <c r="H183" s="25" t="s">
        <v>316</v>
      </c>
      <c r="I183" s="297">
        <v>1</v>
      </c>
      <c r="J183" s="399"/>
      <c r="K183" s="325" t="s">
        <v>1415</v>
      </c>
      <c r="L183" s="322"/>
      <c r="M183" s="406"/>
      <c r="N183" s="355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9"/>
      <c r="K184" s="325" t="s">
        <v>1415</v>
      </c>
      <c r="L184" s="322"/>
      <c r="M184" s="406"/>
      <c r="N184" s="355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9"/>
      <c r="K185" s="325" t="s">
        <v>1415</v>
      </c>
      <c r="L185" s="322"/>
      <c r="M185" s="251"/>
      <c r="N185" s="355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9"/>
      <c r="K186" s="325" t="s">
        <v>1415</v>
      </c>
      <c r="L186" s="322"/>
      <c r="M186" s="251"/>
      <c r="N186" s="355">
        <v>16</v>
      </c>
      <c r="O186" s="251"/>
      <c r="P186" s="251"/>
    </row>
  </sheetData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zoomScaleNormal="10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5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6" t="s">
        <v>190</v>
      </c>
      <c r="J1" s="792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7">
        <v>2</v>
      </c>
      <c r="B2" s="758" t="s">
        <v>1160</v>
      </c>
      <c r="C2" s="759"/>
      <c r="D2" s="759"/>
      <c r="E2" s="759"/>
      <c r="F2" s="759"/>
      <c r="G2" s="759"/>
      <c r="H2" s="759"/>
      <c r="I2" s="760"/>
      <c r="J2" s="793"/>
      <c r="K2" s="759"/>
      <c r="L2" s="759"/>
      <c r="M2" s="759"/>
      <c r="N2" s="759"/>
      <c r="O2" s="757"/>
      <c r="P2" s="757"/>
    </row>
    <row r="3" spans="1:16" ht="18.5">
      <c r="A3" s="4"/>
      <c r="B3" s="761"/>
      <c r="C3" s="340"/>
      <c r="D3" s="340"/>
      <c r="E3" s="340"/>
      <c r="F3" s="340"/>
      <c r="G3" s="340"/>
      <c r="H3" s="340"/>
      <c r="I3" s="756"/>
      <c r="J3" s="792"/>
      <c r="K3" s="340"/>
      <c r="L3" s="340"/>
      <c r="M3" s="762" t="str">
        <f>CONCATENATE($D4, " ges:")</f>
        <v>ELA1 ges:</v>
      </c>
      <c r="N3" s="763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4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4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4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4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6"/>
      <c r="J8" s="795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6"/>
      <c r="J9" s="795"/>
      <c r="K9" s="4"/>
      <c r="L9" s="4"/>
      <c r="M9" s="762" t="str">
        <f>CONCATENATE($D10, " ges:")</f>
        <v>ELA2 ges:</v>
      </c>
      <c r="N9" s="763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4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4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4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4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6"/>
      <c r="J14" s="795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6"/>
      <c r="J15" s="795"/>
      <c r="K15" s="4"/>
      <c r="L15" s="4"/>
      <c r="M15" s="762" t="str">
        <f>CONCATENATE($D16, " ges:")</f>
        <v>ELUMO1 ges:</v>
      </c>
      <c r="N15" s="763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4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4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4"/>
      <c r="K18" s="22"/>
      <c r="L18" s="22"/>
      <c r="M18" s="335"/>
      <c r="N18" s="764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4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4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4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4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4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4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4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4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4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4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4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1" t="s">
        <v>44</v>
      </c>
      <c r="H30" s="23" t="s">
        <v>103</v>
      </c>
      <c r="I30" s="333">
        <v>2</v>
      </c>
      <c r="J30" s="794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4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6"/>
      <c r="J32" s="795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6"/>
      <c r="J33" s="795"/>
      <c r="K33" s="4"/>
      <c r="L33" s="4"/>
      <c r="M33" s="762" t="str">
        <f>CONCATENATE($D34, " ges:")</f>
        <v>ELUMO2 ges:</v>
      </c>
      <c r="N33" s="763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4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4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4"/>
      <c r="K36" s="22"/>
      <c r="L36" s="22"/>
      <c r="M36" s="335"/>
      <c r="N36" s="764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4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4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4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4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4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4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4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4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4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4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4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4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4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6"/>
      <c r="J50" s="795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6"/>
      <c r="J51" s="795"/>
      <c r="K51" s="4"/>
      <c r="L51" s="4"/>
      <c r="M51" s="4"/>
      <c r="N51" s="4"/>
      <c r="O51" s="4"/>
      <c r="P51" s="4"/>
    </row>
    <row r="52" spans="1:16" ht="18.5">
      <c r="A52" s="757">
        <v>46</v>
      </c>
      <c r="B52" s="758" t="s">
        <v>1161</v>
      </c>
      <c r="C52" s="759"/>
      <c r="D52" s="759"/>
      <c r="E52" s="759"/>
      <c r="F52" s="759"/>
      <c r="G52" s="759"/>
      <c r="H52" s="759"/>
      <c r="I52" s="760"/>
      <c r="J52" s="796"/>
      <c r="K52" s="757"/>
      <c r="L52" s="757"/>
      <c r="M52" s="757"/>
      <c r="N52" s="757"/>
      <c r="O52" s="757"/>
      <c r="P52" s="757"/>
    </row>
    <row r="53" spans="1:16" ht="18.5">
      <c r="A53" s="4"/>
      <c r="B53" s="761"/>
      <c r="C53" s="340"/>
      <c r="D53" s="340"/>
      <c r="E53" s="340"/>
      <c r="F53" s="340"/>
      <c r="G53" s="340"/>
      <c r="H53" s="340"/>
      <c r="I53" s="756"/>
      <c r="J53" s="795"/>
      <c r="K53" s="4"/>
      <c r="L53" s="4"/>
      <c r="M53" s="762" t="str">
        <f>CONCATENATE($D54, " ges:")</f>
        <v>FTE1 ges:</v>
      </c>
      <c r="N53" s="763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4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1" t="s">
        <v>95</v>
      </c>
      <c r="D55" s="23" t="s">
        <v>108</v>
      </c>
      <c r="E55" s="23" t="s">
        <v>341</v>
      </c>
      <c r="F55" s="23" t="s">
        <v>109</v>
      </c>
      <c r="G55" s="681" t="s">
        <v>101</v>
      </c>
      <c r="H55" s="23" t="s">
        <v>103</v>
      </c>
      <c r="I55" s="333">
        <v>1</v>
      </c>
      <c r="J55" s="794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4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4"/>
      <c r="K57" s="22" t="s">
        <v>560</v>
      </c>
      <c r="L57" s="22"/>
      <c r="M57" s="22"/>
      <c r="N57" s="764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4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6"/>
      <c r="J59" s="795"/>
      <c r="K59" s="4"/>
      <c r="L59" s="4"/>
      <c r="M59" s="762" t="str">
        <f>CONCATENATE($D60, " ges:")</f>
        <v>FTE2 ges:</v>
      </c>
      <c r="N59" s="763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4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1" t="s">
        <v>101</v>
      </c>
      <c r="H61" s="23" t="s">
        <v>103</v>
      </c>
      <c r="I61" s="333">
        <v>1</v>
      </c>
      <c r="J61" s="794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4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4"/>
      <c r="K63" s="22" t="s">
        <v>561</v>
      </c>
      <c r="L63" s="22"/>
      <c r="M63" s="22"/>
      <c r="N63" s="764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4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6"/>
      <c r="J65" s="795"/>
      <c r="K65" s="4"/>
      <c r="L65" s="4"/>
      <c r="M65" s="762" t="str">
        <f>CONCATENATE($D66, " ges:")</f>
        <v>FTE3 ges:</v>
      </c>
      <c r="N65" s="763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4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1" t="s">
        <v>101</v>
      </c>
      <c r="H67" s="23" t="s">
        <v>106</v>
      </c>
      <c r="I67" s="333">
        <v>1</v>
      </c>
      <c r="J67" s="794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4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4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4"/>
      <c r="K70" s="22" t="s">
        <v>560</v>
      </c>
      <c r="L70" s="22"/>
      <c r="M70" s="22"/>
      <c r="N70" s="764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4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4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4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6"/>
      <c r="J74" s="795"/>
      <c r="K74" s="4"/>
      <c r="L74" s="4"/>
      <c r="M74" s="762" t="str">
        <f>CONCATENATE($D75, " ges:")</f>
        <v>FTE4 ges:</v>
      </c>
      <c r="N74" s="763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4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1" t="s">
        <v>101</v>
      </c>
      <c r="H76" s="23" t="s">
        <v>106</v>
      </c>
      <c r="I76" s="333">
        <v>1</v>
      </c>
      <c r="J76" s="794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4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4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4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4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4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4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6"/>
      <c r="J83" s="795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6"/>
      <c r="J84" s="795"/>
      <c r="K84" s="4"/>
      <c r="L84" s="4"/>
      <c r="M84" s="4"/>
      <c r="N84" s="4"/>
      <c r="O84" s="4"/>
      <c r="P84" s="4"/>
    </row>
    <row r="85" spans="1:16" ht="18.5">
      <c r="A85" s="757">
        <v>127</v>
      </c>
      <c r="B85" s="758" t="s">
        <v>1162</v>
      </c>
      <c r="C85" s="759"/>
      <c r="D85" s="759"/>
      <c r="E85" s="759"/>
      <c r="F85" s="759"/>
      <c r="G85" s="759"/>
      <c r="H85" s="759"/>
      <c r="I85" s="760"/>
      <c r="J85" s="796"/>
      <c r="K85" s="757"/>
      <c r="L85" s="757"/>
      <c r="M85" s="757"/>
      <c r="N85" s="757"/>
      <c r="O85" s="757"/>
      <c r="P85" s="757"/>
    </row>
    <row r="86" spans="1:16" ht="18.5">
      <c r="A86" s="4"/>
      <c r="B86" s="761"/>
      <c r="C86" s="340"/>
      <c r="D86" s="340"/>
      <c r="E86" s="340"/>
      <c r="F86" s="340"/>
      <c r="G86" s="340"/>
      <c r="H86" s="340"/>
      <c r="I86" s="756"/>
      <c r="J86" s="795"/>
      <c r="K86" s="4"/>
      <c r="L86" s="4"/>
      <c r="M86" s="762" t="str">
        <f>CONCATENATE($D$87, " ges:")</f>
        <v>ITU1 ges:</v>
      </c>
      <c r="N86" s="763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4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4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4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4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4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1" t="s">
        <v>20</v>
      </c>
      <c r="H92" s="23" t="s">
        <v>55</v>
      </c>
      <c r="I92" s="333">
        <v>1</v>
      </c>
      <c r="J92" s="794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4" t="s">
        <v>40</v>
      </c>
      <c r="H93" s="23" t="s">
        <v>55</v>
      </c>
      <c r="I93" s="333">
        <v>1</v>
      </c>
      <c r="J93" s="794"/>
      <c r="K93" s="22"/>
      <c r="L93" s="22"/>
      <c r="M93" s="22" t="s">
        <v>1380</v>
      </c>
      <c r="N93" s="764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400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400"/>
      <c r="K95" s="4"/>
      <c r="L95" s="4"/>
      <c r="M95" s="762" t="str">
        <f>CONCATENATE($D96, " ges:")</f>
        <v>ITU2 ges:</v>
      </c>
      <c r="N95" s="763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4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4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4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4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4" t="s">
        <v>40</v>
      </c>
      <c r="H101" s="23" t="s">
        <v>55</v>
      </c>
      <c r="I101" s="333">
        <v>1</v>
      </c>
      <c r="J101" s="794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1" t="s">
        <v>20</v>
      </c>
      <c r="H102" s="23" t="s">
        <v>55</v>
      </c>
      <c r="I102" s="333">
        <v>1</v>
      </c>
      <c r="J102" s="794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400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400"/>
      <c r="K104" s="4" t="s">
        <v>1388</v>
      </c>
      <c r="L104" s="4"/>
      <c r="M104" s="762" t="str">
        <f>CONCATENATE($D105, " ges:")</f>
        <v>ITM1 ges:</v>
      </c>
      <c r="N104" s="763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4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4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4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4"/>
      <c r="K108" s="22"/>
      <c r="L108" s="22"/>
      <c r="M108" s="22"/>
      <c r="N108" s="764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4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4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4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1" t="s">
        <v>51</v>
      </c>
      <c r="H112" s="23" t="s">
        <v>55</v>
      </c>
      <c r="I112" s="333">
        <v>2</v>
      </c>
      <c r="J112" s="794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6"/>
      <c r="J113" s="795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6"/>
      <c r="J114" s="795"/>
      <c r="K114" s="4" t="s">
        <v>1389</v>
      </c>
      <c r="L114" s="4"/>
      <c r="M114" s="762" t="str">
        <f>CONCATENATE(D$115, " ges:")</f>
        <v>ITM2 ges:</v>
      </c>
      <c r="N114" s="763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4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4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4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4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4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4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4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6"/>
      <c r="J122" s="795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6"/>
      <c r="J123" s="795"/>
      <c r="K123" s="4"/>
      <c r="L123" s="4"/>
      <c r="M123" s="762" t="str">
        <f>CONCATENATE(D$124, " ges:")</f>
        <v>ITO1 ges:</v>
      </c>
      <c r="N123" s="763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4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4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4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4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4" t="s">
        <v>530</v>
      </c>
      <c r="H128" s="23" t="s">
        <v>55</v>
      </c>
      <c r="I128" s="333">
        <v>1</v>
      </c>
      <c r="J128" s="794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6"/>
      <c r="J129" s="795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6"/>
      <c r="J130" s="795"/>
      <c r="K130" s="4"/>
      <c r="L130" s="4"/>
      <c r="M130" s="762" t="str">
        <f>CONCATENATE(D$131, " ges:")</f>
        <v>ITO2 ges:</v>
      </c>
      <c r="N130" s="763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1" t="s">
        <v>1350</v>
      </c>
      <c r="H131" s="23" t="s">
        <v>55</v>
      </c>
      <c r="I131" s="333">
        <v>2</v>
      </c>
      <c r="J131" s="794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4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4" t="s">
        <v>530</v>
      </c>
      <c r="H133" s="23" t="s">
        <v>55</v>
      </c>
      <c r="I133" s="333">
        <v>1</v>
      </c>
      <c r="J133" s="794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1" t="s">
        <v>20</v>
      </c>
      <c r="H134" s="23" t="s">
        <v>55</v>
      </c>
      <c r="I134" s="333">
        <v>1</v>
      </c>
      <c r="J134" s="794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4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4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400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400"/>
      <c r="K138" s="4"/>
      <c r="L138" s="4"/>
      <c r="M138" s="4"/>
      <c r="N138" s="4"/>
      <c r="O138" s="4"/>
      <c r="P138" s="4"/>
    </row>
    <row r="139" spans="1:16" ht="18.5">
      <c r="A139" s="757">
        <v>160</v>
      </c>
      <c r="B139" s="758" t="s">
        <v>1163</v>
      </c>
      <c r="C139" s="759"/>
      <c r="D139" s="759"/>
      <c r="E139" s="759"/>
      <c r="F139" s="759"/>
      <c r="G139" s="759"/>
      <c r="H139" s="759"/>
      <c r="I139" s="760"/>
      <c r="J139" s="796"/>
      <c r="K139" s="757"/>
      <c r="L139" s="757"/>
      <c r="M139" s="757"/>
      <c r="N139" s="757"/>
      <c r="O139" s="757"/>
      <c r="P139" s="757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6"/>
      <c r="J140" s="795"/>
      <c r="K140" s="4"/>
      <c r="L140" s="4"/>
      <c r="M140" s="762" t="str">
        <f>CONCATENATE($D141, " ges:")</f>
        <v>MECU ges:</v>
      </c>
      <c r="N140" s="763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4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7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4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4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4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4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1" t="s">
        <v>44</v>
      </c>
      <c r="H148" s="23" t="s">
        <v>130</v>
      </c>
      <c r="I148" s="333">
        <v>2</v>
      </c>
      <c r="J148" s="794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4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6"/>
      <c r="J150" s="795"/>
      <c r="K150" s="4"/>
      <c r="L150" s="4"/>
      <c r="M150" s="762" t="str">
        <f>CONCATENATE($D151, " ges:")</f>
        <v>MECM ges:</v>
      </c>
      <c r="N150" s="763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4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4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4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4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4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4"/>
      <c r="K156" s="22"/>
      <c r="L156" s="22" t="s">
        <v>1415</v>
      </c>
      <c r="M156" s="4"/>
      <c r="N156" s="764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4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4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4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4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6"/>
      <c r="J161" s="795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6"/>
      <c r="J162" s="795"/>
      <c r="K162" s="4"/>
      <c r="L162" s="4"/>
      <c r="M162" s="762" t="str">
        <f>CONCATENATE($D163, " ges:")</f>
        <v>MECO ges:</v>
      </c>
      <c r="N162" s="763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4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4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4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4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4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1"/>
      <c r="C168" s="340"/>
      <c r="D168" s="340"/>
      <c r="E168" s="340"/>
      <c r="F168" s="340"/>
      <c r="G168" s="340"/>
      <c r="H168" s="340"/>
      <c r="I168" s="756"/>
      <c r="J168" s="795"/>
      <c r="K168" s="4"/>
      <c r="L168" s="4"/>
      <c r="M168" s="762" t="str">
        <f>CONCATENATE($D169, " ges:")</f>
        <v>MECA ges:</v>
      </c>
      <c r="N168" s="763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4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4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4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4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4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6"/>
      <c r="J174" s="795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6"/>
      <c r="J175" s="795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6"/>
      <c r="J176" s="795"/>
      <c r="K176" s="4"/>
      <c r="L176" s="4"/>
      <c r="M176" s="4"/>
      <c r="N176" s="4"/>
      <c r="O176" s="4"/>
      <c r="P176" s="4"/>
    </row>
    <row r="177" spans="1:16" ht="18.5">
      <c r="A177" s="758" t="s">
        <v>1597</v>
      </c>
      <c r="B177" s="757"/>
      <c r="C177" s="759"/>
      <c r="D177" s="759"/>
      <c r="E177" s="759"/>
      <c r="F177" s="759"/>
      <c r="G177" s="759"/>
      <c r="H177" s="759"/>
      <c r="I177" s="760"/>
      <c r="J177" s="796"/>
      <c r="K177" s="757"/>
      <c r="L177" s="757"/>
      <c r="M177" s="757"/>
      <c r="N177" s="757"/>
      <c r="O177" s="757"/>
      <c r="P177" s="757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400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400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400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400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400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400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400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400"/>
      <c r="K188" s="4"/>
      <c r="L188" s="4"/>
      <c r="M188" s="4"/>
      <c r="N188" s="4"/>
      <c r="O188" s="4"/>
      <c r="P188" s="4"/>
    </row>
  </sheetData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70"/>
      <c r="B1" s="471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470" t="s">
        <v>190</v>
      </c>
      <c r="J1" s="472" t="s">
        <v>1196</v>
      </c>
      <c r="K1" s="470" t="s">
        <v>191</v>
      </c>
    </row>
    <row r="2" spans="1:11">
      <c r="A2" s="473">
        <v>4</v>
      </c>
      <c r="B2" s="473"/>
      <c r="C2" s="474" t="s">
        <v>69</v>
      </c>
      <c r="D2" s="474" t="s">
        <v>62</v>
      </c>
      <c r="E2" s="474" t="s">
        <v>184</v>
      </c>
      <c r="F2" s="735" t="s">
        <v>5</v>
      </c>
      <c r="G2" s="474" t="s">
        <v>65</v>
      </c>
      <c r="H2" s="474" t="s">
        <v>63</v>
      </c>
      <c r="I2" s="473">
        <v>2</v>
      </c>
      <c r="J2" s="475"/>
      <c r="K2" s="473" t="s">
        <v>751</v>
      </c>
    </row>
    <row r="3" spans="1:11">
      <c r="A3" s="473">
        <v>2</v>
      </c>
      <c r="B3" s="473"/>
      <c r="C3" s="474" t="s">
        <v>69</v>
      </c>
      <c r="D3" s="474" t="s">
        <v>62</v>
      </c>
      <c r="E3" s="474" t="s">
        <v>184</v>
      </c>
      <c r="F3" s="474" t="s">
        <v>5</v>
      </c>
      <c r="G3" s="474" t="s">
        <v>61</v>
      </c>
      <c r="H3" s="474" t="s">
        <v>63</v>
      </c>
      <c r="I3" s="473">
        <v>3</v>
      </c>
      <c r="J3" s="475"/>
      <c r="K3" s="473" t="s">
        <v>752</v>
      </c>
    </row>
    <row r="4" spans="1:11">
      <c r="A4" s="473">
        <v>5</v>
      </c>
      <c r="B4" s="473"/>
      <c r="C4" s="474" t="s">
        <v>69</v>
      </c>
      <c r="D4" s="474" t="s">
        <v>62</v>
      </c>
      <c r="E4" s="474" t="s">
        <v>341</v>
      </c>
      <c r="F4" s="474" t="s">
        <v>14</v>
      </c>
      <c r="G4" s="474" t="s">
        <v>61</v>
      </c>
      <c r="H4" s="474" t="s">
        <v>63</v>
      </c>
      <c r="I4" s="473">
        <v>1</v>
      </c>
      <c r="J4" s="475"/>
      <c r="K4" s="473" t="s">
        <v>752</v>
      </c>
    </row>
    <row r="5" spans="1:11">
      <c r="A5" s="473">
        <v>7</v>
      </c>
      <c r="B5" s="473"/>
      <c r="C5" s="474" t="s">
        <v>69</v>
      </c>
      <c r="D5" s="474" t="s">
        <v>62</v>
      </c>
      <c r="E5" s="474" t="s">
        <v>1170</v>
      </c>
      <c r="F5" s="474" t="s">
        <v>15</v>
      </c>
      <c r="G5" s="474" t="s">
        <v>61</v>
      </c>
      <c r="H5" s="474" t="s">
        <v>63</v>
      </c>
      <c r="I5" s="473">
        <v>1</v>
      </c>
      <c r="J5" s="475"/>
      <c r="K5" s="473" t="s">
        <v>752</v>
      </c>
    </row>
    <row r="6" spans="1:11">
      <c r="A6" s="473">
        <v>3</v>
      </c>
      <c r="B6" s="473"/>
      <c r="C6" s="474" t="s">
        <v>69</v>
      </c>
      <c r="D6" s="474" t="s">
        <v>62</v>
      </c>
      <c r="E6" s="474" t="s">
        <v>184</v>
      </c>
      <c r="F6" s="474" t="s">
        <v>5</v>
      </c>
      <c r="G6" s="474" t="s">
        <v>65</v>
      </c>
      <c r="H6" s="474" t="s">
        <v>63</v>
      </c>
      <c r="I6" s="473">
        <v>3</v>
      </c>
      <c r="J6" s="475"/>
      <c r="K6" s="473" t="s">
        <v>751</v>
      </c>
    </row>
    <row r="7" spans="1:11">
      <c r="A7" s="473">
        <v>6</v>
      </c>
      <c r="B7" s="473"/>
      <c r="C7" s="474" t="s">
        <v>69</v>
      </c>
      <c r="D7" s="474" t="s">
        <v>62</v>
      </c>
      <c r="E7" s="474" t="s">
        <v>175</v>
      </c>
      <c r="F7" s="474" t="s">
        <v>19</v>
      </c>
      <c r="G7" s="474" t="s">
        <v>67</v>
      </c>
      <c r="H7" s="474"/>
      <c r="I7" s="473">
        <v>2</v>
      </c>
      <c r="J7" s="475"/>
      <c r="K7" s="473" t="s">
        <v>751</v>
      </c>
    </row>
    <row r="8" spans="1:11">
      <c r="A8" s="476"/>
      <c r="B8" s="477"/>
      <c r="C8" s="476"/>
      <c r="D8" s="476"/>
      <c r="E8" s="476"/>
      <c r="F8" s="476"/>
      <c r="G8" s="476"/>
      <c r="H8" s="476"/>
      <c r="I8" s="477"/>
      <c r="J8" s="478"/>
      <c r="K8" s="477"/>
    </row>
    <row r="9" spans="1:11">
      <c r="A9" s="476"/>
      <c r="B9" s="477"/>
      <c r="C9" s="476"/>
      <c r="D9" s="476"/>
      <c r="E9" s="476"/>
      <c r="F9" s="476"/>
      <c r="G9" s="476"/>
      <c r="H9" s="476"/>
      <c r="I9" s="477"/>
      <c r="J9" s="478"/>
      <c r="K9" s="477"/>
    </row>
    <row r="10" spans="1:11">
      <c r="A10" s="473">
        <v>7</v>
      </c>
      <c r="B10" s="473"/>
      <c r="C10" s="474" t="s">
        <v>69</v>
      </c>
      <c r="D10" s="474" t="s">
        <v>66</v>
      </c>
      <c r="E10" s="474" t="s">
        <v>184</v>
      </c>
      <c r="F10" s="474" t="s">
        <v>5</v>
      </c>
      <c r="G10" s="474" t="s">
        <v>61</v>
      </c>
      <c r="H10" s="474" t="s">
        <v>63</v>
      </c>
      <c r="I10" s="473">
        <v>3</v>
      </c>
      <c r="J10" s="475"/>
      <c r="K10" s="473" t="s">
        <v>754</v>
      </c>
    </row>
    <row r="11" spans="1:11">
      <c r="A11" s="473">
        <v>8</v>
      </c>
      <c r="B11" s="473"/>
      <c r="C11" s="474" t="s">
        <v>69</v>
      </c>
      <c r="D11" s="474" t="s">
        <v>66</v>
      </c>
      <c r="E11" s="474" t="s">
        <v>1170</v>
      </c>
      <c r="F11" s="474" t="s">
        <v>14</v>
      </c>
      <c r="G11" s="474" t="s">
        <v>61</v>
      </c>
      <c r="H11" s="474" t="s">
        <v>63</v>
      </c>
      <c r="I11" s="473">
        <v>1</v>
      </c>
      <c r="J11" s="475"/>
      <c r="K11" s="473" t="s">
        <v>754</v>
      </c>
    </row>
    <row r="12" spans="1:11">
      <c r="A12" s="473">
        <v>9</v>
      </c>
      <c r="B12" s="473"/>
      <c r="C12" s="474" t="s">
        <v>69</v>
      </c>
      <c r="D12" s="474" t="s">
        <v>66</v>
      </c>
      <c r="E12" s="474" t="s">
        <v>341</v>
      </c>
      <c r="F12" s="474" t="s">
        <v>15</v>
      </c>
      <c r="G12" s="474" t="s">
        <v>61</v>
      </c>
      <c r="H12" s="474" t="s">
        <v>63</v>
      </c>
      <c r="I12" s="473">
        <v>1</v>
      </c>
      <c r="J12" s="475"/>
      <c r="K12" s="473" t="s">
        <v>754</v>
      </c>
    </row>
    <row r="13" spans="1:11">
      <c r="A13" s="473">
        <v>10</v>
      </c>
      <c r="B13" s="473"/>
      <c r="C13" s="474" t="s">
        <v>69</v>
      </c>
      <c r="D13" s="474" t="s">
        <v>66</v>
      </c>
      <c r="E13" s="474" t="s">
        <v>184</v>
      </c>
      <c r="F13" s="735" t="s">
        <v>5</v>
      </c>
      <c r="G13" s="735" t="s">
        <v>65</v>
      </c>
      <c r="H13" s="474" t="s">
        <v>63</v>
      </c>
      <c r="I13" s="473">
        <v>0</v>
      </c>
      <c r="J13" s="475"/>
      <c r="K13" s="473" t="s">
        <v>632</v>
      </c>
    </row>
    <row r="14" spans="1:11">
      <c r="A14" s="473">
        <v>11</v>
      </c>
      <c r="B14" s="473"/>
      <c r="C14" s="474" t="s">
        <v>69</v>
      </c>
      <c r="D14" s="474" t="s">
        <v>66</v>
      </c>
      <c r="E14" s="474" t="s">
        <v>184</v>
      </c>
      <c r="F14" s="474" t="s">
        <v>5</v>
      </c>
      <c r="G14" s="474" t="s">
        <v>65</v>
      </c>
      <c r="H14" s="474" t="s">
        <v>63</v>
      </c>
      <c r="I14" s="473">
        <v>3</v>
      </c>
      <c r="J14" s="475"/>
      <c r="K14" s="473" t="s">
        <v>632</v>
      </c>
    </row>
    <row r="15" spans="1:11">
      <c r="A15" s="473">
        <v>12</v>
      </c>
      <c r="B15" s="473"/>
      <c r="C15" s="474" t="s">
        <v>69</v>
      </c>
      <c r="D15" s="474" t="s">
        <v>66</v>
      </c>
      <c r="E15" s="474" t="s">
        <v>175</v>
      </c>
      <c r="F15" s="474" t="s">
        <v>19</v>
      </c>
      <c r="G15" s="474" t="s">
        <v>67</v>
      </c>
      <c r="H15" s="474"/>
      <c r="I15" s="473">
        <v>2</v>
      </c>
      <c r="J15" s="475"/>
      <c r="K15" s="473" t="s">
        <v>754</v>
      </c>
    </row>
    <row r="16" spans="1:11">
      <c r="A16" s="473">
        <v>13</v>
      </c>
      <c r="B16" s="473"/>
      <c r="C16" s="474" t="s">
        <v>69</v>
      </c>
      <c r="D16" s="474" t="s">
        <v>66</v>
      </c>
      <c r="E16" s="474" t="s">
        <v>172</v>
      </c>
      <c r="F16" s="474" t="s">
        <v>7</v>
      </c>
      <c r="G16" s="474" t="s">
        <v>323</v>
      </c>
      <c r="H16" s="474" t="s">
        <v>63</v>
      </c>
      <c r="I16" s="473">
        <v>2</v>
      </c>
      <c r="J16" s="479"/>
      <c r="K16" s="473" t="s">
        <v>632</v>
      </c>
    </row>
    <row r="17" spans="1:11">
      <c r="A17" s="477"/>
      <c r="B17" s="477"/>
      <c r="C17" s="476"/>
      <c r="D17" s="476"/>
      <c r="E17" s="476"/>
      <c r="F17" s="476"/>
      <c r="G17" s="476"/>
      <c r="H17" s="476"/>
      <c r="I17" s="477"/>
      <c r="J17" s="480"/>
      <c r="K17" s="477"/>
    </row>
    <row r="18" spans="1:11">
      <c r="A18" s="481">
        <v>14</v>
      </c>
      <c r="B18" s="481"/>
      <c r="C18" s="482" t="s">
        <v>69</v>
      </c>
      <c r="D18" s="482" t="s">
        <v>70</v>
      </c>
      <c r="E18" s="482" t="s">
        <v>172</v>
      </c>
      <c r="F18" s="482" t="s">
        <v>7</v>
      </c>
      <c r="G18" s="482" t="s">
        <v>69</v>
      </c>
      <c r="H18" s="482" t="s">
        <v>82</v>
      </c>
      <c r="I18" s="481">
        <v>3</v>
      </c>
      <c r="J18" s="483"/>
      <c r="K18" s="481" t="s">
        <v>753</v>
      </c>
    </row>
    <row r="19" spans="1:11">
      <c r="A19" s="481">
        <v>15</v>
      </c>
      <c r="B19" s="481"/>
      <c r="C19" s="482" t="s">
        <v>69</v>
      </c>
      <c r="D19" s="482" t="s">
        <v>70</v>
      </c>
      <c r="E19" s="482" t="s">
        <v>1184</v>
      </c>
      <c r="F19" s="482" t="s">
        <v>115</v>
      </c>
      <c r="G19" s="482" t="s">
        <v>69</v>
      </c>
      <c r="H19" s="482" t="s">
        <v>1320</v>
      </c>
      <c r="I19" s="481">
        <v>2</v>
      </c>
      <c r="J19" s="483"/>
      <c r="K19" s="481" t="s">
        <v>752</v>
      </c>
    </row>
    <row r="20" spans="1:11">
      <c r="A20" s="481">
        <v>16</v>
      </c>
      <c r="B20" s="481"/>
      <c r="C20" s="482" t="s">
        <v>69</v>
      </c>
      <c r="D20" s="482" t="s">
        <v>70</v>
      </c>
      <c r="E20" s="482" t="s">
        <v>1170</v>
      </c>
      <c r="F20" s="482" t="s">
        <v>15</v>
      </c>
      <c r="G20" s="736" t="s">
        <v>1646</v>
      </c>
      <c r="H20" s="482" t="s">
        <v>1320</v>
      </c>
      <c r="I20" s="481">
        <v>2</v>
      </c>
      <c r="J20" s="483"/>
      <c r="K20" s="481" t="s">
        <v>752</v>
      </c>
    </row>
    <row r="21" spans="1:11">
      <c r="A21" s="481">
        <v>17</v>
      </c>
      <c r="B21" s="481"/>
      <c r="C21" s="482" t="s">
        <v>69</v>
      </c>
      <c r="D21" s="482" t="s">
        <v>70</v>
      </c>
      <c r="E21" s="482" t="s">
        <v>614</v>
      </c>
      <c r="F21" s="482" t="s">
        <v>73</v>
      </c>
      <c r="G21" s="482" t="s">
        <v>72</v>
      </c>
      <c r="H21" s="482" t="s">
        <v>230</v>
      </c>
      <c r="I21" s="481">
        <v>6</v>
      </c>
      <c r="J21" s="483"/>
      <c r="K21" s="481" t="s">
        <v>2015</v>
      </c>
    </row>
    <row r="22" spans="1:11">
      <c r="A22" s="481">
        <v>18</v>
      </c>
      <c r="B22" s="481"/>
      <c r="C22" s="482" t="s">
        <v>69</v>
      </c>
      <c r="D22" s="482" t="s">
        <v>70</v>
      </c>
      <c r="E22" s="482" t="s">
        <v>614</v>
      </c>
      <c r="F22" s="482" t="s">
        <v>73</v>
      </c>
      <c r="G22" s="482" t="s">
        <v>72</v>
      </c>
      <c r="H22" s="482" t="s">
        <v>230</v>
      </c>
      <c r="I22" s="481">
        <v>2</v>
      </c>
      <c r="J22" s="483"/>
      <c r="K22" s="481" t="s">
        <v>753</v>
      </c>
    </row>
    <row r="23" spans="1:11">
      <c r="A23" s="481">
        <v>19</v>
      </c>
      <c r="B23" s="481"/>
      <c r="C23" s="482" t="s">
        <v>69</v>
      </c>
      <c r="D23" s="482" t="s">
        <v>70</v>
      </c>
      <c r="E23" s="482" t="s">
        <v>1489</v>
      </c>
      <c r="F23" s="482" t="s">
        <v>1490</v>
      </c>
      <c r="G23" s="482" t="s">
        <v>57</v>
      </c>
      <c r="H23" s="482" t="s">
        <v>82</v>
      </c>
      <c r="I23" s="481">
        <v>2</v>
      </c>
      <c r="J23" s="484"/>
      <c r="K23" s="481" t="s">
        <v>754</v>
      </c>
    </row>
    <row r="24" spans="1:11">
      <c r="A24" s="481">
        <v>20</v>
      </c>
      <c r="B24" s="481"/>
      <c r="C24" s="482" t="s">
        <v>69</v>
      </c>
      <c r="D24" s="482" t="s">
        <v>70</v>
      </c>
      <c r="E24" s="482" t="s">
        <v>615</v>
      </c>
      <c r="F24" s="482" t="s">
        <v>73</v>
      </c>
      <c r="G24" s="482" t="s">
        <v>1431</v>
      </c>
      <c r="H24" s="482" t="s">
        <v>1786</v>
      </c>
      <c r="I24" s="481">
        <v>2</v>
      </c>
      <c r="J24" s="484"/>
      <c r="K24" s="481" t="s">
        <v>754</v>
      </c>
    </row>
    <row r="25" spans="1:11">
      <c r="A25" s="481">
        <v>21</v>
      </c>
      <c r="B25" s="481"/>
      <c r="C25" s="482" t="s">
        <v>69</v>
      </c>
      <c r="D25" s="482" t="s">
        <v>70</v>
      </c>
      <c r="E25" s="482" t="s">
        <v>615</v>
      </c>
      <c r="F25" s="482" t="s">
        <v>73</v>
      </c>
      <c r="G25" s="482" t="s">
        <v>1431</v>
      </c>
      <c r="H25" s="482" t="s">
        <v>1786</v>
      </c>
      <c r="I25" s="481">
        <v>7</v>
      </c>
      <c r="J25" s="484"/>
      <c r="K25" s="481" t="s">
        <v>2016</v>
      </c>
    </row>
    <row r="26" spans="1:11">
      <c r="A26" s="481">
        <v>22</v>
      </c>
      <c r="B26" s="481"/>
      <c r="C26" s="482" t="s">
        <v>69</v>
      </c>
      <c r="D26" s="482" t="s">
        <v>70</v>
      </c>
      <c r="E26" s="482" t="s">
        <v>341</v>
      </c>
      <c r="F26" s="482" t="s">
        <v>14</v>
      </c>
      <c r="G26" s="482" t="s">
        <v>1350</v>
      </c>
      <c r="H26" s="482" t="s">
        <v>80</v>
      </c>
      <c r="I26" s="481">
        <v>2</v>
      </c>
      <c r="J26" s="484"/>
      <c r="K26" s="481" t="s">
        <v>751</v>
      </c>
    </row>
    <row r="27" spans="1:11">
      <c r="A27" s="481">
        <v>23</v>
      </c>
      <c r="B27" s="481"/>
      <c r="C27" s="482" t="s">
        <v>69</v>
      </c>
      <c r="D27" s="482" t="s">
        <v>70</v>
      </c>
      <c r="E27" s="482" t="s">
        <v>179</v>
      </c>
      <c r="F27" s="482" t="s">
        <v>76</v>
      </c>
      <c r="G27" s="482" t="s">
        <v>75</v>
      </c>
      <c r="H27" s="482" t="s">
        <v>82</v>
      </c>
      <c r="I27" s="481">
        <v>2</v>
      </c>
      <c r="J27" s="484"/>
      <c r="K27" s="481" t="s">
        <v>753</v>
      </c>
    </row>
    <row r="28" spans="1:11">
      <c r="A28" s="481">
        <v>24</v>
      </c>
      <c r="B28" s="481"/>
      <c r="C28" s="482" t="s">
        <v>69</v>
      </c>
      <c r="D28" s="482" t="s">
        <v>70</v>
      </c>
      <c r="E28" s="482" t="s">
        <v>178</v>
      </c>
      <c r="F28" s="482" t="s">
        <v>37</v>
      </c>
      <c r="G28" s="482" t="s">
        <v>1623</v>
      </c>
      <c r="H28" s="482" t="s">
        <v>82</v>
      </c>
      <c r="I28" s="481">
        <v>3</v>
      </c>
      <c r="J28" s="484"/>
      <c r="K28" s="481" t="s">
        <v>754</v>
      </c>
    </row>
    <row r="29" spans="1:11">
      <c r="A29" s="481">
        <v>25</v>
      </c>
      <c r="B29" s="481"/>
      <c r="C29" s="482" t="s">
        <v>69</v>
      </c>
      <c r="D29" s="482" t="s">
        <v>70</v>
      </c>
      <c r="E29" s="482" t="s">
        <v>175</v>
      </c>
      <c r="F29" s="482" t="s">
        <v>19</v>
      </c>
      <c r="G29" s="482" t="s">
        <v>67</v>
      </c>
      <c r="H29" s="482"/>
      <c r="I29" s="481">
        <v>2</v>
      </c>
      <c r="J29" s="484"/>
      <c r="K29" s="481" t="s">
        <v>632</v>
      </c>
    </row>
    <row r="30" spans="1:11">
      <c r="A30" s="477"/>
      <c r="B30" s="477"/>
      <c r="C30" s="476"/>
      <c r="D30" s="476"/>
      <c r="E30" s="476"/>
      <c r="F30" s="476"/>
      <c r="G30" s="476"/>
      <c r="H30" s="476"/>
      <c r="I30" s="477"/>
      <c r="J30" s="485"/>
      <c r="K30" s="477"/>
    </row>
    <row r="31" spans="1:11">
      <c r="A31" s="486"/>
      <c r="B31" s="296"/>
      <c r="C31" s="346"/>
      <c r="D31" s="346"/>
      <c r="E31" s="346"/>
      <c r="F31" s="346"/>
      <c r="G31" s="487"/>
      <c r="H31" s="346"/>
      <c r="I31" s="477"/>
      <c r="J31" s="478"/>
      <c r="K31" s="296"/>
    </row>
    <row r="32" spans="1:11">
      <c r="A32" s="703">
        <v>26</v>
      </c>
      <c r="B32" s="703"/>
      <c r="C32" s="737" t="s">
        <v>69</v>
      </c>
      <c r="D32" s="704" t="s">
        <v>78</v>
      </c>
      <c r="E32" s="704" t="s">
        <v>341</v>
      </c>
      <c r="F32" s="704" t="s">
        <v>14</v>
      </c>
      <c r="G32" s="704" t="s">
        <v>69</v>
      </c>
      <c r="H32" s="737" t="s">
        <v>80</v>
      </c>
      <c r="I32" s="705">
        <v>2</v>
      </c>
      <c r="J32" s="706"/>
      <c r="K32" s="705" t="s">
        <v>632</v>
      </c>
    </row>
    <row r="33" spans="1:11">
      <c r="A33" s="703">
        <v>27</v>
      </c>
      <c r="B33" s="703"/>
      <c r="C33" s="737" t="s">
        <v>69</v>
      </c>
      <c r="D33" s="704" t="s">
        <v>78</v>
      </c>
      <c r="E33" s="704" t="s">
        <v>179</v>
      </c>
      <c r="F33" s="704" t="s">
        <v>76</v>
      </c>
      <c r="G33" s="704" t="s">
        <v>75</v>
      </c>
      <c r="H33" s="737" t="s">
        <v>1787</v>
      </c>
      <c r="I33" s="705">
        <v>2</v>
      </c>
      <c r="J33" s="706"/>
      <c r="K33" s="705" t="s">
        <v>751</v>
      </c>
    </row>
    <row r="34" spans="1:11">
      <c r="A34" s="703">
        <v>28</v>
      </c>
      <c r="B34" s="703"/>
      <c r="C34" s="737" t="s">
        <v>69</v>
      </c>
      <c r="D34" s="704" t="s">
        <v>78</v>
      </c>
      <c r="E34" s="704"/>
      <c r="F34" s="704"/>
      <c r="G34" s="704"/>
      <c r="H34" s="737" t="s">
        <v>80</v>
      </c>
      <c r="I34" s="705">
        <v>0</v>
      </c>
      <c r="J34" s="706"/>
      <c r="K34" s="705" t="s">
        <v>751</v>
      </c>
    </row>
    <row r="35" spans="1:11">
      <c r="A35" s="703">
        <v>29</v>
      </c>
      <c r="B35" s="703"/>
      <c r="C35" s="737" t="s">
        <v>69</v>
      </c>
      <c r="D35" s="704" t="s">
        <v>78</v>
      </c>
      <c r="E35" s="704" t="s">
        <v>1170</v>
      </c>
      <c r="F35" s="704" t="s">
        <v>15</v>
      </c>
      <c r="G35" s="704" t="s">
        <v>1350</v>
      </c>
      <c r="H35" s="704" t="s">
        <v>80</v>
      </c>
      <c r="I35" s="705">
        <v>2</v>
      </c>
      <c r="J35" s="707"/>
      <c r="K35" s="705" t="s">
        <v>751</v>
      </c>
    </row>
    <row r="36" spans="1:11">
      <c r="A36" s="703">
        <v>30</v>
      </c>
      <c r="B36" s="703"/>
      <c r="C36" s="737" t="s">
        <v>69</v>
      </c>
      <c r="D36" s="704" t="s">
        <v>78</v>
      </c>
      <c r="E36" s="737" t="s">
        <v>619</v>
      </c>
      <c r="F36" s="737" t="s">
        <v>83</v>
      </c>
      <c r="G36" s="737" t="s">
        <v>75</v>
      </c>
      <c r="H36" s="737" t="s">
        <v>80</v>
      </c>
      <c r="I36" s="705">
        <v>2</v>
      </c>
      <c r="J36" s="706"/>
      <c r="K36" s="705" t="s">
        <v>752</v>
      </c>
    </row>
    <row r="37" spans="1:11">
      <c r="A37" s="703">
        <v>31</v>
      </c>
      <c r="B37" s="703"/>
      <c r="C37" s="737" t="s">
        <v>69</v>
      </c>
      <c r="D37" s="704" t="s">
        <v>78</v>
      </c>
      <c r="E37" s="737" t="s">
        <v>179</v>
      </c>
      <c r="F37" s="737" t="s">
        <v>76</v>
      </c>
      <c r="G37" s="737" t="s">
        <v>75</v>
      </c>
      <c r="H37" s="737" t="s">
        <v>80</v>
      </c>
      <c r="I37" s="705">
        <v>2</v>
      </c>
      <c r="J37" s="706"/>
      <c r="K37" s="703" t="s">
        <v>752</v>
      </c>
    </row>
    <row r="38" spans="1:11">
      <c r="A38" s="703">
        <v>32</v>
      </c>
      <c r="B38" s="703"/>
      <c r="C38" s="704" t="s">
        <v>69</v>
      </c>
      <c r="D38" s="704" t="s">
        <v>78</v>
      </c>
      <c r="E38" s="704" t="s">
        <v>178</v>
      </c>
      <c r="F38" s="704" t="s">
        <v>37</v>
      </c>
      <c r="G38" s="704" t="s">
        <v>1623</v>
      </c>
      <c r="H38" s="737" t="s">
        <v>80</v>
      </c>
      <c r="I38" s="705">
        <v>2</v>
      </c>
      <c r="J38" s="706"/>
      <c r="K38" s="705" t="s">
        <v>754</v>
      </c>
    </row>
    <row r="39" spans="1:11">
      <c r="A39" s="705">
        <v>33</v>
      </c>
      <c r="B39" s="705"/>
      <c r="C39" s="704" t="s">
        <v>69</v>
      </c>
      <c r="D39" s="704" t="s">
        <v>78</v>
      </c>
      <c r="E39" s="704" t="s">
        <v>978</v>
      </c>
      <c r="F39" s="704" t="s">
        <v>73</v>
      </c>
      <c r="G39" s="704" t="s">
        <v>81</v>
      </c>
      <c r="H39" s="704" t="s">
        <v>1788</v>
      </c>
      <c r="I39" s="705">
        <v>14</v>
      </c>
      <c r="J39" s="707"/>
      <c r="K39" s="705" t="s">
        <v>2017</v>
      </c>
    </row>
    <row r="40" spans="1:11">
      <c r="A40" s="705">
        <v>34</v>
      </c>
      <c r="B40" s="705"/>
      <c r="C40" s="704" t="s">
        <v>69</v>
      </c>
      <c r="D40" s="704" t="s">
        <v>78</v>
      </c>
      <c r="E40" s="704" t="s">
        <v>468</v>
      </c>
      <c r="F40" s="704" t="s">
        <v>84</v>
      </c>
      <c r="G40" s="704" t="s">
        <v>1273</v>
      </c>
      <c r="H40" s="704" t="s">
        <v>80</v>
      </c>
      <c r="I40" s="705">
        <v>1</v>
      </c>
      <c r="J40" s="707"/>
      <c r="K40" s="705" t="s">
        <v>632</v>
      </c>
    </row>
    <row r="41" spans="1:11">
      <c r="A41" s="705">
        <v>35</v>
      </c>
      <c r="B41" s="705"/>
      <c r="C41" s="704" t="s">
        <v>69</v>
      </c>
      <c r="D41" s="704" t="s">
        <v>78</v>
      </c>
      <c r="E41" s="704" t="s">
        <v>175</v>
      </c>
      <c r="F41" s="704" t="s">
        <v>19</v>
      </c>
      <c r="G41" s="704" t="s">
        <v>67</v>
      </c>
      <c r="H41" s="704"/>
      <c r="I41" s="705">
        <v>2</v>
      </c>
      <c r="J41" s="707"/>
      <c r="K41" s="705" t="s">
        <v>753</v>
      </c>
    </row>
    <row r="42" spans="1:11">
      <c r="A42" s="705">
        <v>36</v>
      </c>
      <c r="B42" s="708"/>
      <c r="C42" s="709" t="s">
        <v>69</v>
      </c>
      <c r="D42" s="709" t="s">
        <v>78</v>
      </c>
      <c r="E42" s="710" t="s">
        <v>172</v>
      </c>
      <c r="F42" s="709" t="s">
        <v>7</v>
      </c>
      <c r="G42" s="709" t="s">
        <v>51</v>
      </c>
      <c r="H42" s="709"/>
      <c r="I42" s="708">
        <v>2</v>
      </c>
      <c r="J42" s="711"/>
      <c r="K42" s="708" t="s">
        <v>2018</v>
      </c>
    </row>
    <row r="43" spans="1:11">
      <c r="A43" s="296"/>
      <c r="B43" s="296"/>
      <c r="C43" s="346"/>
      <c r="D43" s="488"/>
      <c r="E43" s="346"/>
      <c r="F43" s="346"/>
      <c r="G43" s="346"/>
      <c r="H43" s="346"/>
      <c r="I43" s="477"/>
      <c r="J43" s="478"/>
      <c r="K43" s="296"/>
    </row>
    <row r="44" spans="1:11">
      <c r="A44" s="296"/>
      <c r="B44" s="296"/>
      <c r="C44" s="346"/>
      <c r="D44" s="488"/>
      <c r="E44" s="346"/>
      <c r="F44" s="346"/>
      <c r="G44" s="346"/>
      <c r="H44" s="346"/>
      <c r="I44" s="477"/>
      <c r="J44" s="478"/>
      <c r="K44" s="296"/>
    </row>
    <row r="45" spans="1:11">
      <c r="A45" s="703">
        <v>37</v>
      </c>
      <c r="B45" s="703"/>
      <c r="C45" s="737" t="s">
        <v>69</v>
      </c>
      <c r="D45" s="704" t="s">
        <v>86</v>
      </c>
      <c r="E45" s="737" t="s">
        <v>179</v>
      </c>
      <c r="F45" s="737" t="s">
        <v>76</v>
      </c>
      <c r="G45" s="737" t="s">
        <v>88</v>
      </c>
      <c r="H45" s="737" t="s">
        <v>82</v>
      </c>
      <c r="I45" s="705">
        <v>2</v>
      </c>
      <c r="J45" s="706"/>
      <c r="K45" s="705" t="s">
        <v>751</v>
      </c>
    </row>
    <row r="46" spans="1:11">
      <c r="A46" s="703">
        <v>38</v>
      </c>
      <c r="B46" s="703"/>
      <c r="C46" s="737" t="s">
        <v>69</v>
      </c>
      <c r="D46" s="704" t="s">
        <v>86</v>
      </c>
      <c r="E46" s="737" t="s">
        <v>619</v>
      </c>
      <c r="F46" s="737" t="s">
        <v>83</v>
      </c>
      <c r="G46" s="737" t="s">
        <v>69</v>
      </c>
      <c r="H46" s="737" t="s">
        <v>82</v>
      </c>
      <c r="I46" s="705">
        <v>2</v>
      </c>
      <c r="J46" s="706"/>
      <c r="K46" s="705" t="s">
        <v>751</v>
      </c>
    </row>
    <row r="47" spans="1:11">
      <c r="A47" s="703">
        <v>39</v>
      </c>
      <c r="B47" s="703"/>
      <c r="C47" s="737" t="s">
        <v>69</v>
      </c>
      <c r="D47" s="704" t="s">
        <v>86</v>
      </c>
      <c r="E47" s="737" t="s">
        <v>184</v>
      </c>
      <c r="F47" s="737" t="s">
        <v>84</v>
      </c>
      <c r="G47" s="737" t="s">
        <v>323</v>
      </c>
      <c r="H47" s="737" t="s">
        <v>82</v>
      </c>
      <c r="I47" s="705">
        <v>1</v>
      </c>
      <c r="J47" s="706"/>
      <c r="K47" s="705" t="s">
        <v>632</v>
      </c>
    </row>
    <row r="48" spans="1:11">
      <c r="A48" s="703">
        <v>40</v>
      </c>
      <c r="B48" s="703"/>
      <c r="C48" s="737" t="s">
        <v>69</v>
      </c>
      <c r="D48" s="704" t="s">
        <v>86</v>
      </c>
      <c r="E48" s="737" t="s">
        <v>184</v>
      </c>
      <c r="F48" s="737" t="s">
        <v>85</v>
      </c>
      <c r="G48" s="737" t="s">
        <v>323</v>
      </c>
      <c r="H48" s="737" t="s">
        <v>82</v>
      </c>
      <c r="I48" s="705">
        <v>1</v>
      </c>
      <c r="J48" s="706"/>
      <c r="K48" s="705" t="s">
        <v>632</v>
      </c>
    </row>
    <row r="49" spans="1:11">
      <c r="A49" s="703">
        <v>41</v>
      </c>
      <c r="B49" s="703"/>
      <c r="C49" s="737" t="s">
        <v>69</v>
      </c>
      <c r="D49" s="704" t="s">
        <v>86</v>
      </c>
      <c r="E49" s="704" t="s">
        <v>172</v>
      </c>
      <c r="F49" s="704" t="s">
        <v>7</v>
      </c>
      <c r="G49" s="704" t="s">
        <v>1273</v>
      </c>
      <c r="H49" s="704" t="s">
        <v>82</v>
      </c>
      <c r="I49" s="705">
        <v>2</v>
      </c>
      <c r="J49" s="707"/>
      <c r="K49" s="705" t="s">
        <v>632</v>
      </c>
    </row>
    <row r="50" spans="1:11">
      <c r="A50" s="703">
        <v>43</v>
      </c>
      <c r="B50" s="703"/>
      <c r="C50" s="737" t="s">
        <v>69</v>
      </c>
      <c r="D50" s="704" t="s">
        <v>86</v>
      </c>
      <c r="E50" s="704" t="s">
        <v>341</v>
      </c>
      <c r="F50" s="704" t="s">
        <v>14</v>
      </c>
      <c r="G50" s="704" t="s">
        <v>1350</v>
      </c>
      <c r="H50" s="704" t="s">
        <v>82</v>
      </c>
      <c r="I50" s="705">
        <v>1</v>
      </c>
      <c r="J50" s="707"/>
      <c r="K50" s="705" t="s">
        <v>751</v>
      </c>
    </row>
    <row r="51" spans="1:11">
      <c r="A51" s="703">
        <v>44</v>
      </c>
      <c r="B51" s="703"/>
      <c r="C51" s="704" t="s">
        <v>69</v>
      </c>
      <c r="D51" s="704" t="s">
        <v>86</v>
      </c>
      <c r="E51" s="704" t="s">
        <v>1170</v>
      </c>
      <c r="F51" s="704" t="s">
        <v>15</v>
      </c>
      <c r="G51" s="704" t="s">
        <v>1350</v>
      </c>
      <c r="H51" s="704" t="s">
        <v>82</v>
      </c>
      <c r="I51" s="705">
        <v>2</v>
      </c>
      <c r="J51" s="707"/>
      <c r="K51" s="705" t="s">
        <v>751</v>
      </c>
    </row>
    <row r="52" spans="1:11">
      <c r="A52" s="703">
        <v>45</v>
      </c>
      <c r="B52" s="703"/>
      <c r="C52" s="704" t="s">
        <v>69</v>
      </c>
      <c r="D52" s="704" t="s">
        <v>86</v>
      </c>
      <c r="E52" s="704" t="s">
        <v>617</v>
      </c>
      <c r="F52" s="704" t="s">
        <v>73</v>
      </c>
      <c r="G52" s="704" t="s">
        <v>87</v>
      </c>
      <c r="H52" s="704" t="s">
        <v>1789</v>
      </c>
      <c r="I52" s="705">
        <v>17</v>
      </c>
      <c r="J52" s="707"/>
      <c r="K52" s="705" t="s">
        <v>2019</v>
      </c>
    </row>
    <row r="53" spans="1:11">
      <c r="A53" s="703">
        <v>46</v>
      </c>
      <c r="B53" s="703"/>
      <c r="C53" s="704" t="s">
        <v>69</v>
      </c>
      <c r="D53" s="704" t="s">
        <v>86</v>
      </c>
      <c r="E53" s="704" t="s">
        <v>178</v>
      </c>
      <c r="F53" s="704" t="s">
        <v>37</v>
      </c>
      <c r="G53" s="704" t="s">
        <v>1623</v>
      </c>
      <c r="H53" s="704" t="s">
        <v>80</v>
      </c>
      <c r="I53" s="705">
        <v>2</v>
      </c>
      <c r="J53" s="707"/>
      <c r="K53" s="705" t="s">
        <v>754</v>
      </c>
    </row>
    <row r="54" spans="1:11">
      <c r="A54" s="712">
        <v>47</v>
      </c>
      <c r="B54" s="712"/>
      <c r="C54" s="713" t="s">
        <v>69</v>
      </c>
      <c r="D54" s="713" t="s">
        <v>86</v>
      </c>
      <c r="E54" s="713" t="s">
        <v>175</v>
      </c>
      <c r="F54" s="713" t="s">
        <v>19</v>
      </c>
      <c r="G54" s="713" t="s">
        <v>67</v>
      </c>
      <c r="H54" s="713"/>
      <c r="I54" s="714">
        <v>2</v>
      </c>
      <c r="J54" s="715"/>
      <c r="K54" s="714" t="s">
        <v>753</v>
      </c>
    </row>
    <row r="55" spans="1:11">
      <c r="A55" s="712"/>
      <c r="B55" s="712"/>
      <c r="C55" s="713" t="s">
        <v>69</v>
      </c>
      <c r="D55" s="713" t="s">
        <v>86</v>
      </c>
      <c r="E55" s="713" t="s">
        <v>1576</v>
      </c>
      <c r="F55" s="713" t="s">
        <v>1576</v>
      </c>
      <c r="G55" s="713" t="s">
        <v>69</v>
      </c>
      <c r="H55" s="713" t="s">
        <v>1789</v>
      </c>
      <c r="I55" s="714">
        <v>2</v>
      </c>
      <c r="J55" s="715"/>
      <c r="K55" s="714" t="s">
        <v>2020</v>
      </c>
    </row>
    <row r="56" spans="1:11">
      <c r="A56" s="296"/>
      <c r="B56" s="296"/>
      <c r="C56" s="346"/>
      <c r="D56" s="488"/>
      <c r="E56" s="346"/>
      <c r="F56" s="346"/>
      <c r="G56" s="346"/>
      <c r="H56" s="346"/>
      <c r="I56" s="477"/>
      <c r="J56" s="478"/>
      <c r="K56" s="296"/>
    </row>
    <row r="57" spans="1:11">
      <c r="A57" s="489">
        <v>48</v>
      </c>
      <c r="B57" s="489"/>
      <c r="C57" s="490" t="s">
        <v>69</v>
      </c>
      <c r="D57" s="490" t="s">
        <v>89</v>
      </c>
      <c r="E57" s="490" t="s">
        <v>184</v>
      </c>
      <c r="F57" s="490" t="s">
        <v>5</v>
      </c>
      <c r="G57" s="490" t="s">
        <v>88</v>
      </c>
      <c r="H57" s="490" t="s">
        <v>1790</v>
      </c>
      <c r="I57" s="489">
        <v>3</v>
      </c>
      <c r="J57" s="491"/>
      <c r="K57" s="489" t="s">
        <v>751</v>
      </c>
    </row>
    <row r="58" spans="1:11">
      <c r="A58" s="489">
        <v>49</v>
      </c>
      <c r="B58" s="489"/>
      <c r="C58" s="490" t="s">
        <v>69</v>
      </c>
      <c r="D58" s="490" t="s">
        <v>89</v>
      </c>
      <c r="E58" s="490" t="s">
        <v>184</v>
      </c>
      <c r="F58" s="490" t="s">
        <v>5</v>
      </c>
      <c r="G58" s="490" t="s">
        <v>323</v>
      </c>
      <c r="H58" s="490" t="s">
        <v>1790</v>
      </c>
      <c r="I58" s="489">
        <v>3</v>
      </c>
      <c r="J58" s="491"/>
      <c r="K58" s="489" t="s">
        <v>632</v>
      </c>
    </row>
    <row r="59" spans="1:11">
      <c r="A59" s="489">
        <v>50</v>
      </c>
      <c r="B59" s="489"/>
      <c r="C59" s="490" t="s">
        <v>69</v>
      </c>
      <c r="D59" s="490" t="s">
        <v>89</v>
      </c>
      <c r="E59" s="490" t="s">
        <v>184</v>
      </c>
      <c r="F59" s="490" t="s">
        <v>5</v>
      </c>
      <c r="G59" s="490" t="s">
        <v>65</v>
      </c>
      <c r="H59" s="490" t="s">
        <v>1790</v>
      </c>
      <c r="I59" s="489">
        <v>2</v>
      </c>
      <c r="J59" s="491"/>
      <c r="K59" s="489" t="s">
        <v>751</v>
      </c>
    </row>
    <row r="60" spans="1:11">
      <c r="A60" s="489">
        <v>51</v>
      </c>
      <c r="B60" s="489"/>
      <c r="C60" s="490" t="s">
        <v>69</v>
      </c>
      <c r="D60" s="490" t="s">
        <v>89</v>
      </c>
      <c r="E60" s="490" t="s">
        <v>341</v>
      </c>
      <c r="F60" s="490" t="s">
        <v>14</v>
      </c>
      <c r="G60" s="490" t="s">
        <v>65</v>
      </c>
      <c r="H60" s="490" t="s">
        <v>1790</v>
      </c>
      <c r="I60" s="489">
        <v>1</v>
      </c>
      <c r="J60" s="491"/>
      <c r="K60" s="489" t="s">
        <v>632</v>
      </c>
    </row>
    <row r="61" spans="1:11">
      <c r="A61" s="489">
        <v>52</v>
      </c>
      <c r="B61" s="489"/>
      <c r="C61" s="490" t="s">
        <v>69</v>
      </c>
      <c r="D61" s="490" t="s">
        <v>89</v>
      </c>
      <c r="E61" s="490" t="s">
        <v>1170</v>
      </c>
      <c r="F61" s="490" t="s">
        <v>15</v>
      </c>
      <c r="G61" s="490" t="s">
        <v>65</v>
      </c>
      <c r="H61" s="490" t="s">
        <v>1790</v>
      </c>
      <c r="I61" s="489">
        <v>1</v>
      </c>
      <c r="J61" s="491"/>
      <c r="K61" s="489" t="s">
        <v>632</v>
      </c>
    </row>
    <row r="62" spans="1:11">
      <c r="A62" s="489">
        <v>53</v>
      </c>
      <c r="B62" s="489"/>
      <c r="C62" s="490" t="s">
        <v>69</v>
      </c>
      <c r="D62" s="490" t="s">
        <v>89</v>
      </c>
      <c r="E62" s="490" t="s">
        <v>175</v>
      </c>
      <c r="F62" s="490" t="s">
        <v>19</v>
      </c>
      <c r="G62" s="490" t="s">
        <v>67</v>
      </c>
      <c r="H62" s="490"/>
      <c r="I62" s="489">
        <v>2</v>
      </c>
      <c r="J62" s="491"/>
      <c r="K62" s="489" t="s">
        <v>751</v>
      </c>
    </row>
    <row r="63" spans="1:11">
      <c r="A63" s="489">
        <v>54</v>
      </c>
      <c r="B63" s="489"/>
      <c r="C63" s="490" t="s">
        <v>69</v>
      </c>
      <c r="D63" s="490" t="s">
        <v>89</v>
      </c>
      <c r="E63" s="490" t="s">
        <v>1791</v>
      </c>
      <c r="F63" s="490" t="s">
        <v>5</v>
      </c>
      <c r="G63" s="490" t="s">
        <v>65</v>
      </c>
      <c r="H63" s="490" t="s">
        <v>1790</v>
      </c>
      <c r="I63" s="489">
        <v>2</v>
      </c>
      <c r="J63" s="492"/>
      <c r="K63" s="489" t="s">
        <v>632</v>
      </c>
    </row>
    <row r="64" spans="1:11">
      <c r="A64" s="477"/>
      <c r="B64" s="477"/>
      <c r="C64" s="476"/>
      <c r="D64" s="476"/>
      <c r="E64" s="476"/>
      <c r="F64" s="476"/>
      <c r="G64" s="476"/>
      <c r="H64" s="476"/>
      <c r="I64" s="477"/>
      <c r="J64" s="493"/>
      <c r="K64" s="477"/>
    </row>
    <row r="65" spans="1:11">
      <c r="A65" s="477"/>
      <c r="B65" s="477"/>
      <c r="C65" s="476"/>
      <c r="D65" s="476"/>
      <c r="E65" s="476"/>
      <c r="F65" s="488"/>
      <c r="G65" s="488"/>
      <c r="H65" s="476"/>
      <c r="I65" s="477"/>
      <c r="J65" s="478"/>
      <c r="K65" s="477"/>
    </row>
    <row r="66" spans="1:11">
      <c r="A66" s="494">
        <v>55</v>
      </c>
      <c r="B66" s="494"/>
      <c r="C66" s="495" t="s">
        <v>69</v>
      </c>
      <c r="D66" s="495" t="s">
        <v>90</v>
      </c>
      <c r="E66" s="495" t="s">
        <v>614</v>
      </c>
      <c r="F66" s="495" t="s">
        <v>73</v>
      </c>
      <c r="G66" s="495" t="s">
        <v>72</v>
      </c>
      <c r="H66" s="495" t="s">
        <v>230</v>
      </c>
      <c r="I66" s="494">
        <v>10</v>
      </c>
      <c r="J66" s="496"/>
      <c r="K66" s="494" t="s">
        <v>2021</v>
      </c>
    </row>
    <row r="67" spans="1:11">
      <c r="A67" s="494">
        <v>56</v>
      </c>
      <c r="B67" s="494"/>
      <c r="C67" s="495" t="s">
        <v>69</v>
      </c>
      <c r="D67" s="495" t="s">
        <v>90</v>
      </c>
      <c r="E67" s="495" t="s">
        <v>1489</v>
      </c>
      <c r="F67" s="495" t="s">
        <v>1490</v>
      </c>
      <c r="G67" s="495" t="s">
        <v>57</v>
      </c>
      <c r="H67" s="495" t="s">
        <v>79</v>
      </c>
      <c r="I67" s="494">
        <v>3</v>
      </c>
      <c r="J67" s="496"/>
      <c r="K67" s="494" t="s">
        <v>754</v>
      </c>
    </row>
    <row r="68" spans="1:11">
      <c r="A68" s="494">
        <v>57</v>
      </c>
      <c r="B68" s="494"/>
      <c r="C68" s="495" t="s">
        <v>69</v>
      </c>
      <c r="D68" s="495" t="s">
        <v>90</v>
      </c>
      <c r="E68" s="495" t="s">
        <v>615</v>
      </c>
      <c r="F68" s="495" t="s">
        <v>73</v>
      </c>
      <c r="G68" s="495" t="s">
        <v>1431</v>
      </c>
      <c r="H68" s="495" t="s">
        <v>1786</v>
      </c>
      <c r="I68" s="494">
        <v>5</v>
      </c>
      <c r="J68" s="496"/>
      <c r="K68" s="494" t="s">
        <v>751</v>
      </c>
    </row>
    <row r="69" spans="1:11">
      <c r="A69" s="494">
        <v>58</v>
      </c>
      <c r="B69" s="494"/>
      <c r="C69" s="495" t="s">
        <v>69</v>
      </c>
      <c r="D69" s="495" t="s">
        <v>90</v>
      </c>
      <c r="E69" s="495" t="s">
        <v>615</v>
      </c>
      <c r="F69" s="495" t="s">
        <v>73</v>
      </c>
      <c r="G69" s="495" t="s">
        <v>1431</v>
      </c>
      <c r="H69" s="495" t="s">
        <v>1786</v>
      </c>
      <c r="I69" s="494">
        <v>3</v>
      </c>
      <c r="J69" s="496"/>
      <c r="K69" s="494" t="s">
        <v>2022</v>
      </c>
    </row>
    <row r="70" spans="1:11">
      <c r="A70" s="494">
        <v>59</v>
      </c>
      <c r="B70" s="494"/>
      <c r="C70" s="495" t="s">
        <v>69</v>
      </c>
      <c r="D70" s="495" t="s">
        <v>90</v>
      </c>
      <c r="E70" s="495" t="s">
        <v>179</v>
      </c>
      <c r="F70" s="495" t="s">
        <v>76</v>
      </c>
      <c r="G70" s="495" t="s">
        <v>75</v>
      </c>
      <c r="H70" s="495" t="s">
        <v>80</v>
      </c>
      <c r="I70" s="494">
        <v>2</v>
      </c>
      <c r="J70" s="496"/>
      <c r="K70" s="494" t="s">
        <v>753</v>
      </c>
    </row>
    <row r="71" spans="1:11">
      <c r="A71" s="494">
        <v>60</v>
      </c>
      <c r="B71" s="494"/>
      <c r="C71" s="495" t="s">
        <v>69</v>
      </c>
      <c r="D71" s="495" t="s">
        <v>90</v>
      </c>
      <c r="E71" s="495" t="s">
        <v>619</v>
      </c>
      <c r="F71" s="495" t="s">
        <v>83</v>
      </c>
      <c r="G71" s="495" t="s">
        <v>75</v>
      </c>
      <c r="H71" s="495" t="s">
        <v>79</v>
      </c>
      <c r="I71" s="494">
        <v>1</v>
      </c>
      <c r="J71" s="496"/>
      <c r="K71" s="494" t="s">
        <v>754</v>
      </c>
    </row>
    <row r="72" spans="1:11">
      <c r="A72" s="494">
        <v>61</v>
      </c>
      <c r="B72" s="494"/>
      <c r="C72" s="495" t="s">
        <v>69</v>
      </c>
      <c r="D72" s="495" t="s">
        <v>90</v>
      </c>
      <c r="E72" s="495" t="s">
        <v>341</v>
      </c>
      <c r="F72" s="495" t="s">
        <v>14</v>
      </c>
      <c r="G72" s="495" t="s">
        <v>75</v>
      </c>
      <c r="H72" s="495" t="s">
        <v>80</v>
      </c>
      <c r="I72" s="494">
        <v>1</v>
      </c>
      <c r="J72" s="496"/>
      <c r="K72" s="494" t="s">
        <v>754</v>
      </c>
    </row>
    <row r="73" spans="1:11">
      <c r="A73" s="494">
        <v>62</v>
      </c>
      <c r="B73" s="494"/>
      <c r="C73" s="495" t="s">
        <v>69</v>
      </c>
      <c r="D73" s="495" t="s">
        <v>90</v>
      </c>
      <c r="E73" s="495" t="s">
        <v>172</v>
      </c>
      <c r="F73" s="495" t="s">
        <v>7</v>
      </c>
      <c r="G73" s="495" t="s">
        <v>69</v>
      </c>
      <c r="H73" s="495" t="s">
        <v>80</v>
      </c>
      <c r="I73" s="494">
        <v>1</v>
      </c>
      <c r="J73" s="496"/>
      <c r="K73" s="494" t="s">
        <v>632</v>
      </c>
    </row>
    <row r="74" spans="1:11">
      <c r="A74" s="494">
        <v>63</v>
      </c>
      <c r="B74" s="494"/>
      <c r="C74" s="495" t="s">
        <v>69</v>
      </c>
      <c r="D74" s="495" t="s">
        <v>90</v>
      </c>
      <c r="E74" s="495" t="s">
        <v>1170</v>
      </c>
      <c r="F74" s="495" t="s">
        <v>15</v>
      </c>
      <c r="G74" s="495" t="s">
        <v>69</v>
      </c>
      <c r="H74" s="495" t="s">
        <v>80</v>
      </c>
      <c r="I74" s="494">
        <v>1</v>
      </c>
      <c r="J74" s="496"/>
      <c r="K74" s="494" t="s">
        <v>632</v>
      </c>
    </row>
    <row r="75" spans="1:11">
      <c r="A75" s="494">
        <v>64</v>
      </c>
      <c r="B75" s="494"/>
      <c r="C75" s="495" t="s">
        <v>69</v>
      </c>
      <c r="D75" s="495" t="s">
        <v>90</v>
      </c>
      <c r="E75" s="495" t="s">
        <v>175</v>
      </c>
      <c r="F75" s="495" t="s">
        <v>19</v>
      </c>
      <c r="G75" s="495" t="s">
        <v>67</v>
      </c>
      <c r="H75" s="495"/>
      <c r="I75" s="494">
        <v>2</v>
      </c>
      <c r="J75" s="496"/>
      <c r="K75" s="494" t="s">
        <v>751</v>
      </c>
    </row>
    <row r="76" spans="1:11">
      <c r="A76" s="494"/>
      <c r="B76" s="738"/>
      <c r="C76" s="739" t="s">
        <v>69</v>
      </c>
      <c r="D76" s="739" t="s">
        <v>90</v>
      </c>
      <c r="E76" s="739"/>
      <c r="F76" s="739"/>
      <c r="G76" s="739"/>
      <c r="H76" s="739"/>
      <c r="I76" s="738"/>
      <c r="J76" s="716"/>
      <c r="K76" s="738"/>
    </row>
    <row r="77" spans="1:11">
      <c r="A77" s="494"/>
      <c r="B77" s="494"/>
      <c r="C77" s="497"/>
      <c r="D77" s="497"/>
      <c r="E77" s="497"/>
      <c r="F77" s="497"/>
      <c r="G77" s="497"/>
      <c r="H77" s="497"/>
      <c r="I77" s="498"/>
      <c r="J77" s="499"/>
      <c r="K77" s="500"/>
    </row>
    <row r="78" spans="1:11">
      <c r="A78" s="477"/>
      <c r="B78" s="477"/>
      <c r="C78" s="476"/>
      <c r="D78" s="476"/>
      <c r="E78" s="476"/>
      <c r="F78" s="476"/>
      <c r="G78" s="476"/>
      <c r="H78" s="476"/>
      <c r="I78" s="477"/>
      <c r="J78" s="478"/>
      <c r="K78" s="477" t="s">
        <v>1165</v>
      </c>
    </row>
    <row r="79" spans="1:11">
      <c r="A79" s="494">
        <v>66</v>
      </c>
      <c r="B79" s="494"/>
      <c r="C79" s="495" t="s">
        <v>69</v>
      </c>
      <c r="D79" s="495" t="s">
        <v>91</v>
      </c>
      <c r="E79" s="495" t="s">
        <v>619</v>
      </c>
      <c r="F79" s="495" t="s">
        <v>83</v>
      </c>
      <c r="G79" s="495" t="s">
        <v>69</v>
      </c>
      <c r="H79" s="495" t="s">
        <v>82</v>
      </c>
      <c r="I79" s="494">
        <v>2</v>
      </c>
      <c r="J79" s="501"/>
      <c r="K79" s="738" t="s">
        <v>753</v>
      </c>
    </row>
    <row r="80" spans="1:11">
      <c r="A80" s="494">
        <v>67</v>
      </c>
      <c r="B80" s="494"/>
      <c r="C80" s="495" t="s">
        <v>69</v>
      </c>
      <c r="D80" s="495" t="s">
        <v>91</v>
      </c>
      <c r="E80" s="495" t="s">
        <v>615</v>
      </c>
      <c r="F80" s="495" t="s">
        <v>73</v>
      </c>
      <c r="G80" s="495" t="s">
        <v>1431</v>
      </c>
      <c r="H80" s="495" t="s">
        <v>1786</v>
      </c>
      <c r="I80" s="494">
        <v>5</v>
      </c>
      <c r="J80" s="496"/>
      <c r="K80" s="494" t="s">
        <v>754</v>
      </c>
    </row>
    <row r="81" spans="1:11">
      <c r="A81" s="494">
        <v>68</v>
      </c>
      <c r="B81" s="494"/>
      <c r="C81" s="495" t="s">
        <v>69</v>
      </c>
      <c r="D81" s="495" t="s">
        <v>91</v>
      </c>
      <c r="E81" s="495" t="s">
        <v>341</v>
      </c>
      <c r="F81" s="495" t="s">
        <v>14</v>
      </c>
      <c r="G81" s="495" t="s">
        <v>1646</v>
      </c>
      <c r="H81" s="495" t="s">
        <v>82</v>
      </c>
      <c r="I81" s="494">
        <v>1</v>
      </c>
      <c r="J81" s="496"/>
      <c r="K81" s="494" t="s">
        <v>752</v>
      </c>
    </row>
    <row r="82" spans="1:11">
      <c r="A82" s="494">
        <v>69</v>
      </c>
      <c r="B82" s="494"/>
      <c r="C82" s="495" t="s">
        <v>69</v>
      </c>
      <c r="D82" s="495" t="s">
        <v>91</v>
      </c>
      <c r="E82" s="495" t="s">
        <v>1170</v>
      </c>
      <c r="F82" s="495" t="s">
        <v>15</v>
      </c>
      <c r="G82" s="495" t="s">
        <v>1646</v>
      </c>
      <c r="H82" s="495" t="s">
        <v>82</v>
      </c>
      <c r="I82" s="494">
        <v>2</v>
      </c>
      <c r="J82" s="501"/>
      <c r="K82" s="494" t="s">
        <v>752</v>
      </c>
    </row>
    <row r="83" spans="1:11">
      <c r="A83" s="494">
        <v>70</v>
      </c>
      <c r="B83" s="494"/>
      <c r="C83" s="495" t="s">
        <v>69</v>
      </c>
      <c r="D83" s="495" t="s">
        <v>91</v>
      </c>
      <c r="E83" s="495" t="s">
        <v>1792</v>
      </c>
      <c r="F83" s="495" t="s">
        <v>84</v>
      </c>
      <c r="G83" s="495" t="s">
        <v>61</v>
      </c>
      <c r="H83" s="495" t="s">
        <v>63</v>
      </c>
      <c r="I83" s="494">
        <v>1</v>
      </c>
      <c r="J83" s="501"/>
      <c r="K83" s="494" t="s">
        <v>754</v>
      </c>
    </row>
    <row r="84" spans="1:11">
      <c r="A84" s="494">
        <v>72</v>
      </c>
      <c r="B84" s="494"/>
      <c r="C84" s="495" t="s">
        <v>69</v>
      </c>
      <c r="D84" s="495" t="s">
        <v>91</v>
      </c>
      <c r="E84" s="495" t="s">
        <v>617</v>
      </c>
      <c r="F84" s="495" t="s">
        <v>73</v>
      </c>
      <c r="G84" s="495" t="s">
        <v>87</v>
      </c>
      <c r="H84" s="495" t="s">
        <v>1789</v>
      </c>
      <c r="I84" s="494">
        <v>10</v>
      </c>
      <c r="J84" s="501"/>
      <c r="K84" s="494"/>
    </row>
    <row r="85" spans="1:11">
      <c r="A85" s="494">
        <v>73</v>
      </c>
      <c r="B85" s="494"/>
      <c r="C85" s="495" t="s">
        <v>69</v>
      </c>
      <c r="D85" s="495" t="s">
        <v>91</v>
      </c>
      <c r="E85" s="495" t="s">
        <v>179</v>
      </c>
      <c r="F85" s="495" t="s">
        <v>76</v>
      </c>
      <c r="G85" s="495" t="s">
        <v>61</v>
      </c>
      <c r="H85" s="495" t="s">
        <v>63</v>
      </c>
      <c r="I85" s="494">
        <v>1</v>
      </c>
      <c r="J85" s="501"/>
      <c r="K85" s="494" t="s">
        <v>754</v>
      </c>
    </row>
    <row r="86" spans="1:11">
      <c r="A86" s="494">
        <v>74</v>
      </c>
      <c r="B86" s="494"/>
      <c r="C86" s="495" t="s">
        <v>69</v>
      </c>
      <c r="D86" s="495" t="s">
        <v>91</v>
      </c>
      <c r="E86" s="495" t="s">
        <v>175</v>
      </c>
      <c r="F86" s="495" t="s">
        <v>19</v>
      </c>
      <c r="G86" s="495" t="s">
        <v>67</v>
      </c>
      <c r="H86" s="495"/>
      <c r="I86" s="494">
        <v>2</v>
      </c>
      <c r="J86" s="501"/>
      <c r="K86" s="494" t="s">
        <v>753</v>
      </c>
    </row>
    <row r="87" spans="1:11">
      <c r="A87" s="717">
        <v>74</v>
      </c>
      <c r="B87" s="717"/>
      <c r="C87" s="718" t="s">
        <v>69</v>
      </c>
      <c r="D87" s="718" t="s">
        <v>91</v>
      </c>
      <c r="E87" s="718" t="s">
        <v>172</v>
      </c>
      <c r="F87" s="718" t="s">
        <v>7</v>
      </c>
      <c r="G87" s="719" t="s">
        <v>51</v>
      </c>
      <c r="H87" s="718"/>
      <c r="I87" s="717">
        <v>3</v>
      </c>
      <c r="J87" s="720"/>
      <c r="K87" s="717" t="s">
        <v>2018</v>
      </c>
    </row>
    <row r="88" spans="1:11">
      <c r="A88" s="502"/>
      <c r="B88" s="502"/>
      <c r="C88" s="503"/>
      <c r="D88" s="503"/>
      <c r="E88" s="503"/>
      <c r="F88" s="503"/>
      <c r="G88" s="503"/>
      <c r="H88" s="503"/>
      <c r="I88" s="502"/>
      <c r="J88" s="504"/>
      <c r="K88" s="502"/>
    </row>
    <row r="89" spans="1:11">
      <c r="A89" s="477"/>
      <c r="B89" s="477"/>
      <c r="C89" s="476"/>
      <c r="D89" s="476"/>
      <c r="E89" s="476"/>
      <c r="F89" s="476"/>
      <c r="G89" s="476"/>
      <c r="H89" s="476"/>
      <c r="I89" s="477"/>
      <c r="J89" s="478"/>
      <c r="K89" s="477"/>
    </row>
    <row r="90" spans="1:11">
      <c r="A90" s="494">
        <v>75</v>
      </c>
      <c r="B90" s="494"/>
      <c r="C90" s="495" t="s">
        <v>69</v>
      </c>
      <c r="D90" s="495" t="s">
        <v>94</v>
      </c>
      <c r="E90" s="495" t="s">
        <v>614</v>
      </c>
      <c r="F90" s="495" t="s">
        <v>73</v>
      </c>
      <c r="G90" s="495" t="s">
        <v>72</v>
      </c>
      <c r="H90" s="495" t="s">
        <v>230</v>
      </c>
      <c r="I90" s="494">
        <v>2</v>
      </c>
      <c r="J90" s="501"/>
      <c r="K90" s="494" t="s">
        <v>2023</v>
      </c>
    </row>
    <row r="91" spans="1:11">
      <c r="A91" s="494">
        <v>76</v>
      </c>
      <c r="B91" s="494"/>
      <c r="C91" s="495" t="s">
        <v>69</v>
      </c>
      <c r="D91" s="495" t="s">
        <v>94</v>
      </c>
      <c r="E91" s="495" t="s">
        <v>1491</v>
      </c>
      <c r="F91" s="495" t="s">
        <v>1490</v>
      </c>
      <c r="G91" s="495" t="s">
        <v>1273</v>
      </c>
      <c r="H91" s="495" t="s">
        <v>82</v>
      </c>
      <c r="I91" s="494">
        <v>2</v>
      </c>
      <c r="J91" s="501"/>
      <c r="K91" s="494" t="s">
        <v>632</v>
      </c>
    </row>
    <row r="92" spans="1:11">
      <c r="A92" s="494">
        <v>77</v>
      </c>
      <c r="B92" s="494"/>
      <c r="C92" s="495" t="s">
        <v>69</v>
      </c>
      <c r="D92" s="495" t="s">
        <v>94</v>
      </c>
      <c r="E92" s="495" t="s">
        <v>172</v>
      </c>
      <c r="F92" s="495" t="s">
        <v>7</v>
      </c>
      <c r="G92" s="495" t="s">
        <v>69</v>
      </c>
      <c r="H92" s="495" t="s">
        <v>80</v>
      </c>
      <c r="I92" s="494">
        <v>2</v>
      </c>
      <c r="J92" s="501"/>
      <c r="K92" s="494" t="s">
        <v>754</v>
      </c>
    </row>
    <row r="93" spans="1:11">
      <c r="A93" s="494">
        <v>78</v>
      </c>
      <c r="B93" s="494"/>
      <c r="C93" s="495" t="s">
        <v>69</v>
      </c>
      <c r="D93" s="495" t="s">
        <v>94</v>
      </c>
      <c r="E93" s="495" t="s">
        <v>1170</v>
      </c>
      <c r="F93" s="495" t="s">
        <v>15</v>
      </c>
      <c r="G93" s="495" t="s">
        <v>69</v>
      </c>
      <c r="H93" s="495" t="s">
        <v>80</v>
      </c>
      <c r="I93" s="494">
        <v>1</v>
      </c>
      <c r="J93" s="496"/>
      <c r="K93" s="494" t="s">
        <v>754</v>
      </c>
    </row>
    <row r="94" spans="1:11">
      <c r="A94" s="494">
        <v>79</v>
      </c>
      <c r="B94" s="494"/>
      <c r="C94" s="495" t="s">
        <v>69</v>
      </c>
      <c r="D94" s="495" t="s">
        <v>94</v>
      </c>
      <c r="E94" s="495"/>
      <c r="F94" s="495" t="s">
        <v>85</v>
      </c>
      <c r="G94" s="495" t="s">
        <v>51</v>
      </c>
      <c r="H94" s="495" t="s">
        <v>80</v>
      </c>
      <c r="I94" s="494">
        <v>2</v>
      </c>
      <c r="J94" s="501"/>
      <c r="K94" s="494"/>
    </row>
    <row r="95" spans="1:11">
      <c r="A95" s="494">
        <v>80</v>
      </c>
      <c r="B95" s="494"/>
      <c r="C95" s="495" t="s">
        <v>69</v>
      </c>
      <c r="D95" s="495" t="s">
        <v>94</v>
      </c>
      <c r="E95" s="495" t="s">
        <v>179</v>
      </c>
      <c r="F95" s="495" t="s">
        <v>76</v>
      </c>
      <c r="G95" s="495" t="s">
        <v>75</v>
      </c>
      <c r="H95" s="495" t="s">
        <v>80</v>
      </c>
      <c r="I95" s="494">
        <v>2</v>
      </c>
      <c r="J95" s="501"/>
      <c r="K95" s="494" t="s">
        <v>751</v>
      </c>
    </row>
    <row r="96" spans="1:11">
      <c r="A96" s="494">
        <v>81</v>
      </c>
      <c r="B96" s="494"/>
      <c r="C96" s="495" t="s">
        <v>69</v>
      </c>
      <c r="D96" s="495" t="s">
        <v>94</v>
      </c>
      <c r="E96" s="495" t="s">
        <v>341</v>
      </c>
      <c r="F96" s="495" t="s">
        <v>14</v>
      </c>
      <c r="G96" s="495" t="s">
        <v>75</v>
      </c>
      <c r="H96" s="495" t="s">
        <v>80</v>
      </c>
      <c r="I96" s="494">
        <v>2</v>
      </c>
      <c r="J96" s="501"/>
      <c r="K96" s="494" t="s">
        <v>1793</v>
      </c>
    </row>
    <row r="97" spans="1:11">
      <c r="A97" s="494">
        <v>82</v>
      </c>
      <c r="B97" s="494"/>
      <c r="C97" s="495" t="s">
        <v>69</v>
      </c>
      <c r="D97" s="495" t="s">
        <v>94</v>
      </c>
      <c r="E97" s="495" t="s">
        <v>619</v>
      </c>
      <c r="F97" s="495" t="s">
        <v>83</v>
      </c>
      <c r="G97" s="495" t="s">
        <v>75</v>
      </c>
      <c r="H97" s="495" t="s">
        <v>80</v>
      </c>
      <c r="I97" s="494">
        <v>2</v>
      </c>
      <c r="J97" s="501"/>
      <c r="K97" s="494" t="s">
        <v>753</v>
      </c>
    </row>
    <row r="98" spans="1:11">
      <c r="A98" s="494">
        <v>83</v>
      </c>
      <c r="B98" s="494"/>
      <c r="C98" s="495" t="s">
        <v>69</v>
      </c>
      <c r="D98" s="495" t="s">
        <v>94</v>
      </c>
      <c r="E98" s="495" t="s">
        <v>616</v>
      </c>
      <c r="F98" s="495" t="s">
        <v>73</v>
      </c>
      <c r="G98" s="495" t="s">
        <v>81</v>
      </c>
      <c r="H98" s="495" t="s">
        <v>1788</v>
      </c>
      <c r="I98" s="494">
        <v>12</v>
      </c>
      <c r="J98" s="501"/>
      <c r="K98" s="494"/>
    </row>
    <row r="99" spans="1:11">
      <c r="A99" s="494">
        <v>84</v>
      </c>
      <c r="B99" s="494"/>
      <c r="C99" s="495" t="s">
        <v>69</v>
      </c>
      <c r="D99" s="495" t="s">
        <v>94</v>
      </c>
      <c r="E99" s="495" t="s">
        <v>175</v>
      </c>
      <c r="F99" s="495" t="s">
        <v>19</v>
      </c>
      <c r="G99" s="495" t="s">
        <v>67</v>
      </c>
      <c r="H99" s="495"/>
      <c r="I99" s="494">
        <v>2</v>
      </c>
      <c r="J99" s="501"/>
      <c r="K99" s="494" t="s">
        <v>751</v>
      </c>
    </row>
    <row r="100" spans="1:11">
      <c r="A100" s="477"/>
      <c r="B100" s="477"/>
      <c r="C100" s="476"/>
      <c r="D100" s="476"/>
      <c r="E100" s="476"/>
      <c r="F100" s="476"/>
      <c r="G100" s="476"/>
      <c r="H100" s="476"/>
      <c r="I100" s="477"/>
      <c r="J100" s="478"/>
      <c r="K100" s="477"/>
    </row>
    <row r="101" spans="1:11">
      <c r="A101" s="477"/>
      <c r="B101" s="477"/>
      <c r="C101" s="476"/>
      <c r="D101" s="476"/>
      <c r="E101" s="476"/>
      <c r="F101" s="476"/>
      <c r="G101" s="476"/>
      <c r="H101" s="476"/>
      <c r="I101" s="477"/>
      <c r="J101" s="478"/>
      <c r="K101" s="477"/>
    </row>
    <row r="102" spans="1:11">
      <c r="A102" s="505">
        <v>85</v>
      </c>
      <c r="B102" s="505"/>
      <c r="C102" s="506" t="s">
        <v>69</v>
      </c>
      <c r="D102" s="506" t="s">
        <v>1794</v>
      </c>
      <c r="E102" s="506" t="s">
        <v>341</v>
      </c>
      <c r="F102" s="506" t="s">
        <v>14</v>
      </c>
      <c r="G102" s="506" t="s">
        <v>1707</v>
      </c>
      <c r="H102" s="506" t="s">
        <v>79</v>
      </c>
      <c r="I102" s="505">
        <v>1</v>
      </c>
      <c r="J102" s="507"/>
      <c r="K102" s="505" t="s">
        <v>751</v>
      </c>
    </row>
    <row r="103" spans="1:11">
      <c r="A103" s="505">
        <v>86</v>
      </c>
      <c r="B103" s="505"/>
      <c r="C103" s="506" t="s">
        <v>69</v>
      </c>
      <c r="D103" s="506" t="s">
        <v>1794</v>
      </c>
      <c r="E103" s="506" t="s">
        <v>186</v>
      </c>
      <c r="F103" s="506" t="s">
        <v>5</v>
      </c>
      <c r="G103" s="506" t="s">
        <v>1707</v>
      </c>
      <c r="H103" s="506" t="s">
        <v>79</v>
      </c>
      <c r="I103" s="505">
        <v>4</v>
      </c>
      <c r="J103" s="507"/>
      <c r="K103" s="505" t="s">
        <v>751</v>
      </c>
    </row>
    <row r="104" spans="1:11">
      <c r="A104" s="505">
        <v>87</v>
      </c>
      <c r="B104" s="505"/>
      <c r="C104" s="506" t="s">
        <v>69</v>
      </c>
      <c r="D104" s="506" t="s">
        <v>1794</v>
      </c>
      <c r="E104" s="506" t="s">
        <v>186</v>
      </c>
      <c r="F104" s="506" t="s">
        <v>5</v>
      </c>
      <c r="G104" s="506" t="s">
        <v>93</v>
      </c>
      <c r="H104" s="506" t="s">
        <v>79</v>
      </c>
      <c r="I104" s="505">
        <v>5</v>
      </c>
      <c r="J104" s="507"/>
      <c r="K104" s="505" t="s">
        <v>753</v>
      </c>
    </row>
    <row r="105" spans="1:11">
      <c r="A105" s="505">
        <v>88</v>
      </c>
      <c r="B105" s="505"/>
      <c r="C105" s="506" t="s">
        <v>69</v>
      </c>
      <c r="D105" s="506" t="s">
        <v>1794</v>
      </c>
      <c r="E105" s="506" t="s">
        <v>1170</v>
      </c>
      <c r="F105" s="506" t="s">
        <v>15</v>
      </c>
      <c r="G105" s="506" t="s">
        <v>69</v>
      </c>
      <c r="H105" s="506" t="s">
        <v>82</v>
      </c>
      <c r="I105" s="505">
        <v>1</v>
      </c>
      <c r="J105" s="507"/>
      <c r="K105" s="505" t="s">
        <v>753</v>
      </c>
    </row>
    <row r="106" spans="1:11">
      <c r="A106" s="505">
        <v>89</v>
      </c>
      <c r="B106" s="505"/>
      <c r="C106" s="506" t="s">
        <v>69</v>
      </c>
      <c r="D106" s="506" t="s">
        <v>1794</v>
      </c>
      <c r="E106" s="506" t="s">
        <v>172</v>
      </c>
      <c r="F106" s="506" t="s">
        <v>7</v>
      </c>
      <c r="G106" s="506" t="s">
        <v>69</v>
      </c>
      <c r="H106" s="506" t="s">
        <v>82</v>
      </c>
      <c r="I106" s="505">
        <v>1</v>
      </c>
      <c r="J106" s="507"/>
      <c r="K106" s="505" t="s">
        <v>753</v>
      </c>
    </row>
    <row r="107" spans="1:11">
      <c r="A107" s="505">
        <v>90</v>
      </c>
      <c r="B107" s="505"/>
      <c r="C107" s="506" t="s">
        <v>69</v>
      </c>
      <c r="D107" s="506" t="s">
        <v>1794</v>
      </c>
      <c r="E107" s="506" t="s">
        <v>175</v>
      </c>
      <c r="F107" s="506" t="s">
        <v>19</v>
      </c>
      <c r="G107" s="506" t="s">
        <v>67</v>
      </c>
      <c r="H107" s="506"/>
      <c r="I107" s="505">
        <v>2</v>
      </c>
      <c r="J107" s="507"/>
      <c r="K107" s="505" t="s">
        <v>752</v>
      </c>
    </row>
    <row r="108" spans="1:11">
      <c r="A108" s="510"/>
      <c r="B108" s="510"/>
      <c r="C108" s="487"/>
      <c r="D108" s="487"/>
      <c r="E108" s="487"/>
      <c r="F108" s="487"/>
      <c r="G108" s="487"/>
      <c r="H108" s="487"/>
      <c r="I108" s="510"/>
      <c r="J108" s="485"/>
      <c r="K108" s="510"/>
    </row>
    <row r="109" spans="1:11">
      <c r="A109" s="477" t="s">
        <v>1164</v>
      </c>
      <c r="B109" s="477"/>
      <c r="C109" s="476"/>
      <c r="D109" s="476"/>
      <c r="E109" s="476"/>
      <c r="F109" s="476"/>
      <c r="G109" s="476"/>
      <c r="H109" s="476"/>
      <c r="I109" s="477"/>
      <c r="J109" s="493"/>
      <c r="K109" s="477"/>
    </row>
    <row r="110" spans="1:11">
      <c r="A110" s="505">
        <v>91</v>
      </c>
      <c r="B110" s="505"/>
      <c r="C110" s="506" t="s">
        <v>69</v>
      </c>
      <c r="D110" s="506" t="s">
        <v>68</v>
      </c>
      <c r="E110" s="506" t="s">
        <v>186</v>
      </c>
      <c r="F110" s="506" t="s">
        <v>5</v>
      </c>
      <c r="G110" s="506" t="s">
        <v>1707</v>
      </c>
      <c r="H110" s="506" t="s">
        <v>79</v>
      </c>
      <c r="I110" s="505">
        <v>5</v>
      </c>
      <c r="J110" s="508"/>
      <c r="K110" s="505" t="s">
        <v>632</v>
      </c>
    </row>
    <row r="111" spans="1:11">
      <c r="A111" s="505">
        <v>92</v>
      </c>
      <c r="B111" s="505"/>
      <c r="C111" s="506" t="s">
        <v>69</v>
      </c>
      <c r="D111" s="506" t="s">
        <v>68</v>
      </c>
      <c r="E111" s="506" t="s">
        <v>186</v>
      </c>
      <c r="F111" s="506" t="s">
        <v>5</v>
      </c>
      <c r="G111" s="506" t="s">
        <v>93</v>
      </c>
      <c r="H111" s="506" t="s">
        <v>79</v>
      </c>
      <c r="I111" s="505">
        <v>5</v>
      </c>
      <c r="J111" s="508"/>
      <c r="K111" s="505" t="s">
        <v>752</v>
      </c>
    </row>
    <row r="112" spans="1:11">
      <c r="A112" s="505">
        <v>93</v>
      </c>
      <c r="B112" s="505"/>
      <c r="C112" s="506" t="s">
        <v>69</v>
      </c>
      <c r="D112" s="506" t="s">
        <v>68</v>
      </c>
      <c r="E112" s="506" t="s">
        <v>175</v>
      </c>
      <c r="F112" s="506" t="s">
        <v>19</v>
      </c>
      <c r="G112" s="506" t="s">
        <v>67</v>
      </c>
      <c r="H112" s="506"/>
      <c r="I112" s="505">
        <v>2</v>
      </c>
      <c r="J112" s="508"/>
      <c r="K112" s="505" t="s">
        <v>632</v>
      </c>
    </row>
    <row r="113" spans="1:11">
      <c r="A113" s="510"/>
      <c r="B113" s="510"/>
      <c r="C113" s="487"/>
      <c r="D113" s="487"/>
      <c r="E113" s="487"/>
      <c r="F113" s="487"/>
      <c r="G113" s="487"/>
      <c r="H113" s="487"/>
      <c r="I113" s="510"/>
      <c r="J113" s="493"/>
      <c r="K113" s="510"/>
    </row>
    <row r="114" spans="1:11">
      <c r="A114" s="477" t="s">
        <v>1165</v>
      </c>
      <c r="B114" s="477"/>
      <c r="C114" s="488"/>
      <c r="D114" s="488"/>
      <c r="E114" s="488"/>
      <c r="F114" s="488"/>
      <c r="G114" s="488"/>
      <c r="H114" s="488"/>
      <c r="I114" s="509"/>
      <c r="J114" s="478"/>
      <c r="K114" s="486"/>
    </row>
  </sheetData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5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343"/>
      <c r="B1" s="37"/>
      <c r="C1" s="33"/>
      <c r="D1" s="33"/>
      <c r="E1" s="33"/>
      <c r="F1" s="33"/>
      <c r="G1" s="33"/>
      <c r="H1" s="33"/>
      <c r="I1" s="347"/>
      <c r="J1" s="111"/>
      <c r="K1" s="33"/>
      <c r="L1" s="33"/>
      <c r="M1" s="33"/>
      <c r="N1" s="251"/>
    </row>
    <row r="2" spans="1:14">
      <c r="A2" s="511"/>
      <c r="B2" s="471"/>
      <c r="C2" s="470" t="s">
        <v>4</v>
      </c>
      <c r="D2" s="470" t="s">
        <v>3</v>
      </c>
      <c r="E2" s="470" t="s">
        <v>192</v>
      </c>
      <c r="F2" s="470" t="s">
        <v>2</v>
      </c>
      <c r="G2" s="470" t="s">
        <v>1</v>
      </c>
      <c r="H2" s="470" t="s">
        <v>193</v>
      </c>
      <c r="I2" s="512" t="s">
        <v>190</v>
      </c>
      <c r="J2" s="472" t="s">
        <v>1196</v>
      </c>
      <c r="K2" s="470" t="s">
        <v>191</v>
      </c>
      <c r="L2" s="470" t="s">
        <v>1126</v>
      </c>
      <c r="M2" s="470" t="s">
        <v>196</v>
      </c>
      <c r="N2" s="251"/>
    </row>
    <row r="3" spans="1:14">
      <c r="A3" s="511"/>
      <c r="B3" s="471"/>
      <c r="C3" s="470"/>
      <c r="D3" s="470"/>
      <c r="E3" s="470"/>
      <c r="F3" s="470"/>
      <c r="G3" s="470"/>
      <c r="H3" s="470"/>
      <c r="I3" s="512"/>
      <c r="J3" s="472"/>
      <c r="K3" s="470"/>
      <c r="L3" s="513" t="s">
        <v>1409</v>
      </c>
      <c r="M3" s="470" t="s">
        <v>1410</v>
      </c>
      <c r="N3" s="251"/>
    </row>
    <row r="4" spans="1:14" ht="15.5">
      <c r="A4" s="514"/>
      <c r="B4" s="514"/>
      <c r="C4" s="514"/>
      <c r="D4" s="515"/>
      <c r="E4" s="514"/>
      <c r="F4" s="514"/>
      <c r="G4" s="514"/>
      <c r="H4" s="514"/>
      <c r="I4" s="514"/>
      <c r="J4" s="516"/>
      <c r="K4" s="517" t="s">
        <v>1795</v>
      </c>
      <c r="L4" s="518" t="s">
        <v>1411</v>
      </c>
      <c r="M4" s="518" t="s">
        <v>1796</v>
      </c>
      <c r="N4" s="765" t="s">
        <v>1574</v>
      </c>
    </row>
    <row r="5" spans="1:14" ht="15.5">
      <c r="A5" s="477">
        <v>3</v>
      </c>
      <c r="B5" s="519"/>
      <c r="C5" s="476" t="s">
        <v>1267</v>
      </c>
      <c r="D5" s="520" t="s">
        <v>324</v>
      </c>
      <c r="E5" s="476" t="s">
        <v>172</v>
      </c>
      <c r="F5" s="476" t="s">
        <v>7</v>
      </c>
      <c r="G5" s="487" t="s">
        <v>1267</v>
      </c>
      <c r="H5" s="476" t="s">
        <v>156</v>
      </c>
      <c r="I5" s="477">
        <v>2</v>
      </c>
      <c r="J5" s="521"/>
      <c r="K5" s="522"/>
      <c r="L5" s="523"/>
      <c r="M5" s="524"/>
      <c r="N5" s="251"/>
    </row>
    <row r="6" spans="1:14" ht="15.5">
      <c r="A6" s="477"/>
      <c r="B6" s="519"/>
      <c r="C6" s="476"/>
      <c r="D6" s="520" t="s">
        <v>324</v>
      </c>
      <c r="E6" s="476" t="s">
        <v>172</v>
      </c>
      <c r="F6" s="525" t="s">
        <v>1576</v>
      </c>
      <c r="G6" s="487" t="s">
        <v>50</v>
      </c>
      <c r="H6" s="476" t="s">
        <v>156</v>
      </c>
      <c r="I6" s="477">
        <v>0</v>
      </c>
      <c r="J6" s="521"/>
      <c r="K6" s="522" t="s">
        <v>2052</v>
      </c>
      <c r="L6" s="523"/>
      <c r="M6" s="524"/>
      <c r="N6" s="251"/>
    </row>
    <row r="7" spans="1:14" ht="15.5">
      <c r="A7" s="477">
        <v>5</v>
      </c>
      <c r="B7" s="519"/>
      <c r="C7" s="476" t="s">
        <v>1267</v>
      </c>
      <c r="D7" s="520" t="s">
        <v>324</v>
      </c>
      <c r="E7" s="476" t="s">
        <v>179</v>
      </c>
      <c r="F7" s="476" t="s">
        <v>76</v>
      </c>
      <c r="G7" s="526" t="s">
        <v>1267</v>
      </c>
      <c r="H7" s="476" t="s">
        <v>156</v>
      </c>
      <c r="I7" s="477">
        <v>2</v>
      </c>
      <c r="J7" s="521"/>
      <c r="K7" s="477"/>
      <c r="L7" s="527"/>
      <c r="M7" s="524"/>
      <c r="N7" s="251"/>
    </row>
    <row r="8" spans="1:14" ht="15.5">
      <c r="A8" s="477">
        <v>6</v>
      </c>
      <c r="B8" s="519"/>
      <c r="C8" s="476" t="s">
        <v>1267</v>
      </c>
      <c r="D8" s="520" t="s">
        <v>324</v>
      </c>
      <c r="E8" s="476" t="s">
        <v>341</v>
      </c>
      <c r="F8" s="476" t="s">
        <v>14</v>
      </c>
      <c r="G8" s="766" t="s">
        <v>45</v>
      </c>
      <c r="H8" s="476" t="s">
        <v>22</v>
      </c>
      <c r="I8" s="477">
        <v>1</v>
      </c>
      <c r="J8" s="521"/>
      <c r="K8" s="477"/>
      <c r="L8" s="527"/>
      <c r="M8" s="524"/>
      <c r="N8" s="251"/>
    </row>
    <row r="9" spans="1:14" ht="15.5">
      <c r="A9" s="477">
        <v>8</v>
      </c>
      <c r="B9" s="519"/>
      <c r="C9" s="476" t="s">
        <v>1267</v>
      </c>
      <c r="D9" s="520" t="s">
        <v>324</v>
      </c>
      <c r="E9" s="476" t="s">
        <v>15</v>
      </c>
      <c r="F9" s="476" t="s">
        <v>15</v>
      </c>
      <c r="G9" s="487" t="s">
        <v>45</v>
      </c>
      <c r="H9" s="476" t="s">
        <v>22</v>
      </c>
      <c r="I9" s="477">
        <v>1</v>
      </c>
      <c r="J9" s="521"/>
      <c r="K9" s="477"/>
      <c r="L9" s="527"/>
      <c r="M9" s="524"/>
      <c r="N9" s="251"/>
    </row>
    <row r="10" spans="1:14" ht="15.5">
      <c r="A10" s="477">
        <v>7</v>
      </c>
      <c r="B10" s="519"/>
      <c r="C10" s="476" t="s">
        <v>1267</v>
      </c>
      <c r="D10" s="520" t="s">
        <v>324</v>
      </c>
      <c r="E10" s="476" t="s">
        <v>175</v>
      </c>
      <c r="F10" s="476" t="s">
        <v>19</v>
      </c>
      <c r="G10" s="487" t="s">
        <v>1707</v>
      </c>
      <c r="H10" s="476" t="s">
        <v>327</v>
      </c>
      <c r="I10" s="510">
        <v>1</v>
      </c>
      <c r="J10" s="521"/>
      <c r="K10" s="477" t="s">
        <v>1494</v>
      </c>
      <c r="L10" s="527"/>
      <c r="M10" s="524"/>
      <c r="N10" s="528"/>
    </row>
    <row r="11" spans="1:14" ht="15.5">
      <c r="A11" s="477">
        <v>11</v>
      </c>
      <c r="B11" s="519"/>
      <c r="C11" s="476" t="s">
        <v>1267</v>
      </c>
      <c r="D11" s="520" t="s">
        <v>324</v>
      </c>
      <c r="E11" s="476" t="s">
        <v>619</v>
      </c>
      <c r="F11" s="476" t="s">
        <v>83</v>
      </c>
      <c r="G11" s="476" t="s">
        <v>220</v>
      </c>
      <c r="H11" s="476" t="s">
        <v>296</v>
      </c>
      <c r="I11" s="477">
        <v>1</v>
      </c>
      <c r="J11" s="529"/>
      <c r="K11" s="530" t="s">
        <v>1575</v>
      </c>
      <c r="L11" s="527"/>
      <c r="M11" s="524"/>
      <c r="N11" s="251"/>
    </row>
    <row r="12" spans="1:14" ht="15.5">
      <c r="A12" s="477"/>
      <c r="B12" s="519"/>
      <c r="C12" s="476" t="s">
        <v>1267</v>
      </c>
      <c r="D12" s="520" t="s">
        <v>324</v>
      </c>
      <c r="E12" s="476" t="s">
        <v>178</v>
      </c>
      <c r="F12" s="476" t="s">
        <v>37</v>
      </c>
      <c r="G12" s="721" t="s">
        <v>1082</v>
      </c>
      <c r="H12" s="476" t="s">
        <v>296</v>
      </c>
      <c r="I12" s="477">
        <v>1</v>
      </c>
      <c r="J12" s="531"/>
      <c r="K12" s="477" t="s">
        <v>1495</v>
      </c>
      <c r="L12" s="527"/>
      <c r="M12" s="524"/>
      <c r="N12" s="251"/>
    </row>
    <row r="13" spans="1:14" ht="15.5">
      <c r="A13" s="477"/>
      <c r="B13" s="519"/>
      <c r="C13" s="476" t="s">
        <v>1267</v>
      </c>
      <c r="D13" s="520" t="s">
        <v>324</v>
      </c>
      <c r="E13" s="476" t="s">
        <v>174</v>
      </c>
      <c r="F13" s="476" t="s">
        <v>1392</v>
      </c>
      <c r="G13" s="532" t="s">
        <v>1556</v>
      </c>
      <c r="H13" s="476" t="s">
        <v>296</v>
      </c>
      <c r="I13" s="477">
        <v>1</v>
      </c>
      <c r="J13" s="531"/>
      <c r="K13" s="477" t="s">
        <v>1495</v>
      </c>
      <c r="L13" s="527"/>
      <c r="M13" s="524"/>
      <c r="N13" s="251"/>
    </row>
    <row r="14" spans="1:14" ht="15.5">
      <c r="A14" s="477">
        <v>9</v>
      </c>
      <c r="B14" s="519"/>
      <c r="C14" s="476" t="s">
        <v>1267</v>
      </c>
      <c r="D14" s="520" t="s">
        <v>324</v>
      </c>
      <c r="E14" s="533" t="s">
        <v>614</v>
      </c>
      <c r="F14" s="476" t="s">
        <v>634</v>
      </c>
      <c r="G14" s="476" t="s">
        <v>355</v>
      </c>
      <c r="H14" s="476" t="s">
        <v>356</v>
      </c>
      <c r="I14" s="477">
        <v>2</v>
      </c>
      <c r="J14" s="521">
        <v>2</v>
      </c>
      <c r="K14" s="530" t="s">
        <v>954</v>
      </c>
      <c r="L14" s="527"/>
      <c r="M14" s="524"/>
      <c r="N14" s="251"/>
    </row>
    <row r="15" spans="1:14" ht="15.5">
      <c r="A15" s="477">
        <v>10</v>
      </c>
      <c r="B15" s="519"/>
      <c r="C15" s="476" t="s">
        <v>1267</v>
      </c>
      <c r="D15" s="520" t="s">
        <v>324</v>
      </c>
      <c r="E15" s="533" t="s">
        <v>615</v>
      </c>
      <c r="F15" s="534" t="s">
        <v>1576</v>
      </c>
      <c r="G15" s="476" t="s">
        <v>318</v>
      </c>
      <c r="H15" s="476" t="s">
        <v>328</v>
      </c>
      <c r="I15" s="477">
        <v>2</v>
      </c>
      <c r="J15" s="521">
        <v>2</v>
      </c>
      <c r="K15" s="530" t="s">
        <v>954</v>
      </c>
      <c r="L15" s="527"/>
      <c r="M15" s="524"/>
      <c r="N15" s="251"/>
    </row>
    <row r="16" spans="1:14" ht="15.5">
      <c r="A16" s="514"/>
      <c r="B16" s="515"/>
      <c r="C16" s="535"/>
      <c r="D16" s="536"/>
      <c r="E16" s="535"/>
      <c r="F16" s="535"/>
      <c r="G16" s="535"/>
      <c r="H16" s="535"/>
      <c r="I16" s="514"/>
      <c r="J16" s="516"/>
      <c r="K16" s="517" t="s">
        <v>1797</v>
      </c>
      <c r="L16" s="537" t="s">
        <v>1412</v>
      </c>
      <c r="M16" s="537" t="s">
        <v>1796</v>
      </c>
      <c r="N16" s="765" t="s">
        <v>1574</v>
      </c>
    </row>
    <row r="17" spans="1:14" ht="15.5">
      <c r="A17" s="477">
        <v>13</v>
      </c>
      <c r="B17" s="519"/>
      <c r="C17" s="476" t="s">
        <v>1267</v>
      </c>
      <c r="D17" s="538" t="s">
        <v>329</v>
      </c>
      <c r="E17" s="476" t="s">
        <v>172</v>
      </c>
      <c r="F17" s="476" t="s">
        <v>7</v>
      </c>
      <c r="G17" s="526" t="s">
        <v>1267</v>
      </c>
      <c r="H17" s="476" t="s">
        <v>351</v>
      </c>
      <c r="I17" s="477">
        <v>2</v>
      </c>
      <c r="J17" s="529">
        <v>2</v>
      </c>
      <c r="K17" s="522"/>
      <c r="L17" s="539"/>
      <c r="M17" s="524"/>
      <c r="N17" s="251"/>
    </row>
    <row r="18" spans="1:14">
      <c r="A18" s="477">
        <v>15</v>
      </c>
      <c r="B18" s="519"/>
      <c r="C18" s="476" t="s">
        <v>1267</v>
      </c>
      <c r="D18" s="538" t="s">
        <v>329</v>
      </c>
      <c r="E18" s="476" t="s">
        <v>172</v>
      </c>
      <c r="F18" s="525" t="s">
        <v>1576</v>
      </c>
      <c r="G18" s="526" t="s">
        <v>50</v>
      </c>
      <c r="H18" s="476" t="s">
        <v>336</v>
      </c>
      <c r="I18" s="477">
        <v>2</v>
      </c>
      <c r="J18" s="521">
        <v>2</v>
      </c>
      <c r="K18" s="477"/>
      <c r="L18" s="523"/>
      <c r="M18" s="524"/>
      <c r="N18" s="251"/>
    </row>
    <row r="19" spans="1:14">
      <c r="A19" s="477"/>
      <c r="B19" s="519"/>
      <c r="C19" s="476" t="s">
        <v>1267</v>
      </c>
      <c r="D19" s="538" t="s">
        <v>329</v>
      </c>
      <c r="E19" s="476" t="s">
        <v>179</v>
      </c>
      <c r="F19" s="540" t="s">
        <v>76</v>
      </c>
      <c r="G19" s="526" t="s">
        <v>75</v>
      </c>
      <c r="H19" s="476" t="s">
        <v>336</v>
      </c>
      <c r="I19" s="477">
        <v>2</v>
      </c>
      <c r="J19" s="521"/>
      <c r="K19" s="477"/>
      <c r="L19" s="523"/>
      <c r="M19" s="524"/>
      <c r="N19" s="251"/>
    </row>
    <row r="20" spans="1:14" ht="18.5">
      <c r="A20" s="477">
        <v>16</v>
      </c>
      <c r="B20" s="519"/>
      <c r="C20" s="476" t="s">
        <v>1267</v>
      </c>
      <c r="D20" s="538" t="s">
        <v>329</v>
      </c>
      <c r="E20" s="476" t="s">
        <v>341</v>
      </c>
      <c r="F20" s="476" t="s">
        <v>14</v>
      </c>
      <c r="G20" s="767" t="s">
        <v>45</v>
      </c>
      <c r="H20" s="476" t="s">
        <v>344</v>
      </c>
      <c r="I20" s="477">
        <v>1</v>
      </c>
      <c r="J20" s="521"/>
      <c r="K20" s="477"/>
      <c r="L20" s="541"/>
      <c r="M20" s="524"/>
      <c r="N20" s="251"/>
    </row>
    <row r="21" spans="1:14" ht="15.5">
      <c r="A21" s="477">
        <v>8</v>
      </c>
      <c r="B21" s="519"/>
      <c r="C21" s="476" t="s">
        <v>1267</v>
      </c>
      <c r="D21" s="538" t="s">
        <v>329</v>
      </c>
      <c r="E21" s="476" t="s">
        <v>15</v>
      </c>
      <c r="F21" s="476" t="s">
        <v>15</v>
      </c>
      <c r="G21" s="526" t="s">
        <v>45</v>
      </c>
      <c r="H21" s="476" t="s">
        <v>22</v>
      </c>
      <c r="I21" s="477">
        <v>1</v>
      </c>
      <c r="J21" s="521"/>
      <c r="K21" s="477"/>
      <c r="L21" s="527"/>
      <c r="M21" s="524"/>
      <c r="N21" s="528"/>
    </row>
    <row r="22" spans="1:14">
      <c r="A22" s="477">
        <v>17</v>
      </c>
      <c r="B22" s="519"/>
      <c r="C22" s="476" t="s">
        <v>1267</v>
      </c>
      <c r="D22" s="538" t="s">
        <v>329</v>
      </c>
      <c r="E22" s="476" t="s">
        <v>175</v>
      </c>
      <c r="F22" s="476" t="s">
        <v>19</v>
      </c>
      <c r="G22" s="768" t="s">
        <v>1707</v>
      </c>
      <c r="H22" s="476" t="s">
        <v>327</v>
      </c>
      <c r="I22" s="477">
        <v>1</v>
      </c>
      <c r="J22" s="521"/>
      <c r="K22" s="477" t="s">
        <v>1577</v>
      </c>
      <c r="L22" s="523"/>
      <c r="M22" s="524"/>
      <c r="N22" s="251"/>
    </row>
    <row r="23" spans="1:14">
      <c r="A23" s="477"/>
      <c r="B23" s="519"/>
      <c r="C23" s="476"/>
      <c r="D23" s="538" t="s">
        <v>329</v>
      </c>
      <c r="E23" s="476" t="s">
        <v>619</v>
      </c>
      <c r="F23" s="476" t="s">
        <v>83</v>
      </c>
      <c r="G23" s="768" t="s">
        <v>220</v>
      </c>
      <c r="H23" s="476" t="s">
        <v>344</v>
      </c>
      <c r="I23" s="477">
        <v>1</v>
      </c>
      <c r="J23" s="521"/>
      <c r="K23" s="477"/>
      <c r="L23" s="523"/>
      <c r="M23" s="524"/>
      <c r="N23" s="251"/>
    </row>
    <row r="24" spans="1:14" ht="15.5">
      <c r="A24" s="477"/>
      <c r="B24" s="519"/>
      <c r="C24" s="476" t="s">
        <v>1267</v>
      </c>
      <c r="D24" s="538" t="s">
        <v>329</v>
      </c>
      <c r="E24" s="476" t="s">
        <v>178</v>
      </c>
      <c r="F24" s="476" t="s">
        <v>37</v>
      </c>
      <c r="G24" s="532" t="s">
        <v>50</v>
      </c>
      <c r="H24" s="476" t="s">
        <v>296</v>
      </c>
      <c r="I24" s="477">
        <v>1</v>
      </c>
      <c r="J24" s="531"/>
      <c r="K24" s="477" t="s">
        <v>1494</v>
      </c>
      <c r="L24" s="527"/>
      <c r="M24" s="524"/>
      <c r="N24" s="251"/>
    </row>
    <row r="25" spans="1:14" ht="15.5">
      <c r="A25" s="477"/>
      <c r="B25" s="519"/>
      <c r="C25" s="476" t="s">
        <v>1267</v>
      </c>
      <c r="D25" s="538" t="s">
        <v>329</v>
      </c>
      <c r="E25" s="476" t="s">
        <v>174</v>
      </c>
      <c r="F25" s="476" t="s">
        <v>1392</v>
      </c>
      <c r="G25" s="532" t="s">
        <v>1556</v>
      </c>
      <c r="H25" s="476" t="s">
        <v>296</v>
      </c>
      <c r="I25" s="477">
        <v>1</v>
      </c>
      <c r="J25" s="531"/>
      <c r="K25" s="477" t="s">
        <v>1495</v>
      </c>
      <c r="L25" s="527"/>
      <c r="M25" s="524"/>
      <c r="N25" s="251"/>
    </row>
    <row r="26" spans="1:14">
      <c r="A26" s="477">
        <v>19</v>
      </c>
      <c r="B26" s="519"/>
      <c r="C26" s="476" t="s">
        <v>1267</v>
      </c>
      <c r="D26" s="538" t="s">
        <v>329</v>
      </c>
      <c r="E26" s="533" t="s">
        <v>614</v>
      </c>
      <c r="F26" s="476" t="s">
        <v>634</v>
      </c>
      <c r="G26" s="532" t="s">
        <v>355</v>
      </c>
      <c r="H26" s="476" t="s">
        <v>356</v>
      </c>
      <c r="I26" s="477">
        <v>2</v>
      </c>
      <c r="J26" s="521">
        <v>2</v>
      </c>
      <c r="K26" s="530" t="s">
        <v>954</v>
      </c>
      <c r="L26" s="523"/>
      <c r="M26" s="524"/>
      <c r="N26" s="251"/>
    </row>
    <row r="27" spans="1:14">
      <c r="A27" s="477">
        <v>20</v>
      </c>
      <c r="B27" s="519"/>
      <c r="C27" s="476" t="s">
        <v>1267</v>
      </c>
      <c r="D27" s="538" t="s">
        <v>329</v>
      </c>
      <c r="E27" s="533" t="s">
        <v>615</v>
      </c>
      <c r="F27" s="534" t="s">
        <v>1576</v>
      </c>
      <c r="G27" s="532" t="s">
        <v>318</v>
      </c>
      <c r="H27" s="476" t="s">
        <v>328</v>
      </c>
      <c r="I27" s="477">
        <v>2</v>
      </c>
      <c r="J27" s="521">
        <v>2</v>
      </c>
      <c r="K27" s="530" t="s">
        <v>954</v>
      </c>
      <c r="L27" s="523"/>
      <c r="M27" s="524"/>
      <c r="N27" s="251"/>
    </row>
    <row r="28" spans="1:14" ht="15.5">
      <c r="A28" s="514"/>
      <c r="B28" s="515"/>
      <c r="C28" s="535"/>
      <c r="D28" s="536"/>
      <c r="E28" s="535"/>
      <c r="F28" s="535"/>
      <c r="G28" s="542"/>
      <c r="H28" s="535"/>
      <c r="I28" s="514"/>
      <c r="J28" s="516"/>
      <c r="K28" s="543" t="s">
        <v>2053</v>
      </c>
      <c r="L28" s="518" t="s">
        <v>1411</v>
      </c>
      <c r="M28" s="518" t="s">
        <v>1796</v>
      </c>
      <c r="N28" s="765" t="s">
        <v>1574</v>
      </c>
    </row>
    <row r="29" spans="1:14">
      <c r="A29" s="477">
        <v>23</v>
      </c>
      <c r="B29" s="519"/>
      <c r="C29" s="476" t="s">
        <v>1267</v>
      </c>
      <c r="D29" s="544" t="s">
        <v>330</v>
      </c>
      <c r="E29" s="476" t="s">
        <v>172</v>
      </c>
      <c r="F29" s="476" t="s">
        <v>7</v>
      </c>
      <c r="G29" s="526" t="s">
        <v>1267</v>
      </c>
      <c r="H29" s="476" t="s">
        <v>156</v>
      </c>
      <c r="I29" s="477">
        <v>2</v>
      </c>
      <c r="J29" s="529">
        <v>2</v>
      </c>
      <c r="K29" s="530" t="s">
        <v>954</v>
      </c>
      <c r="L29" s="523"/>
      <c r="M29" s="524"/>
      <c r="N29" s="251"/>
    </row>
    <row r="30" spans="1:14">
      <c r="A30" s="477">
        <v>23</v>
      </c>
      <c r="B30" s="519"/>
      <c r="C30" s="476" t="s">
        <v>1267</v>
      </c>
      <c r="D30" s="544" t="s">
        <v>330</v>
      </c>
      <c r="E30" s="476" t="s">
        <v>172</v>
      </c>
      <c r="F30" s="534" t="s">
        <v>1576</v>
      </c>
      <c r="G30" s="526" t="s">
        <v>1556</v>
      </c>
      <c r="H30" s="476" t="s">
        <v>156</v>
      </c>
      <c r="I30" s="477">
        <v>2</v>
      </c>
      <c r="J30" s="529">
        <v>2</v>
      </c>
      <c r="K30" s="530" t="s">
        <v>954</v>
      </c>
      <c r="L30" s="523"/>
      <c r="M30" s="545"/>
      <c r="N30" s="251"/>
    </row>
    <row r="31" spans="1:14">
      <c r="A31" s="477">
        <v>25</v>
      </c>
      <c r="B31" s="519"/>
      <c r="C31" s="476" t="s">
        <v>1267</v>
      </c>
      <c r="D31" s="544" t="s">
        <v>330</v>
      </c>
      <c r="E31" s="476" t="s">
        <v>179</v>
      </c>
      <c r="F31" s="476" t="s">
        <v>76</v>
      </c>
      <c r="G31" s="532" t="s">
        <v>75</v>
      </c>
      <c r="H31" s="476" t="s">
        <v>156</v>
      </c>
      <c r="I31" s="477">
        <v>2</v>
      </c>
      <c r="J31" s="546"/>
      <c r="K31" s="547"/>
      <c r="L31" s="523"/>
      <c r="M31" s="524"/>
      <c r="N31" s="251"/>
    </row>
    <row r="32" spans="1:14">
      <c r="A32" s="477">
        <v>26</v>
      </c>
      <c r="B32" s="519"/>
      <c r="C32" s="476" t="s">
        <v>1267</v>
      </c>
      <c r="D32" s="544" t="s">
        <v>330</v>
      </c>
      <c r="E32" s="476" t="s">
        <v>341</v>
      </c>
      <c r="F32" s="476" t="s">
        <v>14</v>
      </c>
      <c r="G32" s="767" t="s">
        <v>45</v>
      </c>
      <c r="H32" s="476" t="s">
        <v>351</v>
      </c>
      <c r="I32" s="477">
        <v>1</v>
      </c>
      <c r="J32" s="521"/>
      <c r="K32" s="477"/>
      <c r="L32" s="523"/>
      <c r="M32" s="524"/>
      <c r="N32" s="528"/>
    </row>
    <row r="33" spans="1:14">
      <c r="A33" s="477">
        <v>28</v>
      </c>
      <c r="B33" s="519"/>
      <c r="C33" s="476" t="s">
        <v>1267</v>
      </c>
      <c r="D33" s="544" t="s">
        <v>330</v>
      </c>
      <c r="E33" s="476" t="s">
        <v>15</v>
      </c>
      <c r="F33" s="476" t="s">
        <v>15</v>
      </c>
      <c r="G33" s="767" t="s">
        <v>45</v>
      </c>
      <c r="H33" s="476" t="s">
        <v>351</v>
      </c>
      <c r="I33" s="477">
        <v>1</v>
      </c>
      <c r="J33" s="521"/>
      <c r="K33" s="477"/>
      <c r="L33" s="523"/>
      <c r="M33" s="524"/>
      <c r="N33" s="251"/>
    </row>
    <row r="34" spans="1:14">
      <c r="A34" s="477">
        <v>27</v>
      </c>
      <c r="B34" s="519"/>
      <c r="C34" s="476" t="s">
        <v>1267</v>
      </c>
      <c r="D34" s="544" t="s">
        <v>330</v>
      </c>
      <c r="E34" s="476" t="s">
        <v>175</v>
      </c>
      <c r="F34" s="476" t="s">
        <v>19</v>
      </c>
      <c r="G34" s="548" t="s">
        <v>1707</v>
      </c>
      <c r="H34" s="476" t="s">
        <v>327</v>
      </c>
      <c r="I34" s="477">
        <v>1</v>
      </c>
      <c r="J34" s="521"/>
      <c r="K34" s="477" t="s">
        <v>1494</v>
      </c>
      <c r="L34" s="523"/>
      <c r="M34" s="524"/>
      <c r="N34" s="251"/>
    </row>
    <row r="35" spans="1:14">
      <c r="A35" s="477"/>
      <c r="B35" s="519"/>
      <c r="C35" s="476" t="s">
        <v>1267</v>
      </c>
      <c r="D35" s="544" t="s">
        <v>330</v>
      </c>
      <c r="E35" s="476" t="s">
        <v>619</v>
      </c>
      <c r="F35" s="476" t="s">
        <v>83</v>
      </c>
      <c r="G35" s="532" t="s">
        <v>220</v>
      </c>
      <c r="H35" s="476" t="s">
        <v>296</v>
      </c>
      <c r="I35" s="477">
        <v>1</v>
      </c>
      <c r="J35" s="531"/>
      <c r="K35" s="477" t="s">
        <v>1495</v>
      </c>
      <c r="L35" s="523"/>
      <c r="M35" s="524"/>
      <c r="N35" s="251"/>
    </row>
    <row r="36" spans="1:14" ht="15.5">
      <c r="A36" s="477"/>
      <c r="B36" s="519"/>
      <c r="C36" s="476" t="s">
        <v>1267</v>
      </c>
      <c r="D36" s="544" t="s">
        <v>330</v>
      </c>
      <c r="E36" s="476" t="s">
        <v>174</v>
      </c>
      <c r="F36" s="476" t="s">
        <v>1392</v>
      </c>
      <c r="G36" s="532" t="s">
        <v>1556</v>
      </c>
      <c r="H36" s="476" t="s">
        <v>296</v>
      </c>
      <c r="I36" s="477">
        <v>1</v>
      </c>
      <c r="J36" s="531"/>
      <c r="K36" s="477" t="s">
        <v>1494</v>
      </c>
      <c r="L36" s="527"/>
      <c r="M36" s="524"/>
      <c r="N36" s="251"/>
    </row>
    <row r="37" spans="1:14" ht="15.5">
      <c r="A37" s="477"/>
      <c r="B37" s="519"/>
      <c r="C37" s="476" t="s">
        <v>1267</v>
      </c>
      <c r="D37" s="544" t="s">
        <v>330</v>
      </c>
      <c r="E37" s="476" t="s">
        <v>178</v>
      </c>
      <c r="F37" s="476" t="s">
        <v>37</v>
      </c>
      <c r="G37" s="722" t="s">
        <v>1082</v>
      </c>
      <c r="H37" s="476" t="s">
        <v>296</v>
      </c>
      <c r="I37" s="477">
        <v>1</v>
      </c>
      <c r="J37" s="531"/>
      <c r="K37" s="477" t="s">
        <v>1496</v>
      </c>
      <c r="L37" s="527"/>
      <c r="M37" s="524"/>
      <c r="N37" s="251"/>
    </row>
    <row r="38" spans="1:14">
      <c r="A38" s="477">
        <v>29</v>
      </c>
      <c r="B38" s="519"/>
      <c r="C38" s="476" t="s">
        <v>1267</v>
      </c>
      <c r="D38" s="544" t="s">
        <v>330</v>
      </c>
      <c r="E38" s="533" t="s">
        <v>614</v>
      </c>
      <c r="F38" s="476" t="s">
        <v>634</v>
      </c>
      <c r="G38" s="532" t="s">
        <v>355</v>
      </c>
      <c r="H38" s="476" t="s">
        <v>356</v>
      </c>
      <c r="I38" s="477">
        <v>2</v>
      </c>
      <c r="J38" s="521">
        <v>2</v>
      </c>
      <c r="K38" s="530" t="s">
        <v>954</v>
      </c>
      <c r="L38" s="523"/>
      <c r="M38" s="524"/>
      <c r="N38" s="251"/>
    </row>
    <row r="39" spans="1:14">
      <c r="A39" s="477">
        <v>30</v>
      </c>
      <c r="B39" s="519"/>
      <c r="C39" s="476" t="s">
        <v>1267</v>
      </c>
      <c r="D39" s="544" t="s">
        <v>330</v>
      </c>
      <c r="E39" s="533" t="s">
        <v>615</v>
      </c>
      <c r="F39" s="534" t="s">
        <v>1576</v>
      </c>
      <c r="G39" s="532" t="s">
        <v>318</v>
      </c>
      <c r="H39" s="476" t="s">
        <v>328</v>
      </c>
      <c r="I39" s="477">
        <v>2</v>
      </c>
      <c r="J39" s="521">
        <v>2</v>
      </c>
      <c r="K39" s="530" t="s">
        <v>954</v>
      </c>
      <c r="L39" s="523"/>
      <c r="M39" s="524"/>
      <c r="N39" s="251"/>
    </row>
    <row r="40" spans="1:14" ht="29">
      <c r="A40" s="514"/>
      <c r="B40" s="515"/>
      <c r="C40" s="535"/>
      <c r="D40" s="536"/>
      <c r="E40" s="535"/>
      <c r="F40" s="535"/>
      <c r="G40" s="542"/>
      <c r="H40" s="535"/>
      <c r="I40" s="514"/>
      <c r="J40" s="516"/>
      <c r="K40" s="517" t="s">
        <v>1326</v>
      </c>
      <c r="L40" s="518" t="s">
        <v>1583</v>
      </c>
      <c r="M40" s="518" t="s">
        <v>1798</v>
      </c>
      <c r="N40" s="769" t="s">
        <v>1578</v>
      </c>
    </row>
    <row r="41" spans="1:14">
      <c r="A41" s="477">
        <v>91</v>
      </c>
      <c r="B41" s="519"/>
      <c r="C41" s="476" t="s">
        <v>1267</v>
      </c>
      <c r="D41" s="549" t="s">
        <v>342</v>
      </c>
      <c r="E41" s="476" t="s">
        <v>172</v>
      </c>
      <c r="F41" s="476" t="s">
        <v>7</v>
      </c>
      <c r="G41" s="526" t="s">
        <v>1267</v>
      </c>
      <c r="H41" s="476" t="s">
        <v>344</v>
      </c>
      <c r="I41" s="477">
        <v>3</v>
      </c>
      <c r="J41" s="521"/>
      <c r="K41" s="477"/>
      <c r="L41" s="550"/>
      <c r="M41" s="524"/>
      <c r="N41" s="251"/>
    </row>
    <row r="42" spans="1:14">
      <c r="A42" s="477">
        <v>96</v>
      </c>
      <c r="B42" s="519"/>
      <c r="C42" s="476" t="s">
        <v>1267</v>
      </c>
      <c r="D42" s="549" t="s">
        <v>342</v>
      </c>
      <c r="E42" s="476" t="s">
        <v>179</v>
      </c>
      <c r="F42" s="476" t="s">
        <v>76</v>
      </c>
      <c r="G42" s="532" t="s">
        <v>49</v>
      </c>
      <c r="H42" s="476" t="s">
        <v>344</v>
      </c>
      <c r="I42" s="477">
        <v>2</v>
      </c>
      <c r="J42" s="521"/>
      <c r="K42" s="477"/>
      <c r="L42" s="550"/>
      <c r="M42" s="524"/>
      <c r="N42" s="251"/>
    </row>
    <row r="43" spans="1:14">
      <c r="A43" s="477">
        <v>90</v>
      </c>
      <c r="B43" s="519"/>
      <c r="C43" s="476" t="s">
        <v>1267</v>
      </c>
      <c r="D43" s="549" t="s">
        <v>342</v>
      </c>
      <c r="E43" s="476" t="s">
        <v>341</v>
      </c>
      <c r="F43" s="476" t="s">
        <v>14</v>
      </c>
      <c r="G43" s="532" t="s">
        <v>49</v>
      </c>
      <c r="H43" s="476" t="s">
        <v>344</v>
      </c>
      <c r="I43" s="477">
        <v>1</v>
      </c>
      <c r="J43" s="521"/>
      <c r="K43" s="510"/>
      <c r="L43" s="550"/>
      <c r="M43" s="524"/>
      <c r="N43" s="528"/>
    </row>
    <row r="44" spans="1:14">
      <c r="A44" s="477">
        <v>89</v>
      </c>
      <c r="B44" s="519"/>
      <c r="C44" s="476" t="s">
        <v>1267</v>
      </c>
      <c r="D44" s="549" t="s">
        <v>342</v>
      </c>
      <c r="E44" s="476" t="s">
        <v>15</v>
      </c>
      <c r="F44" s="476" t="s">
        <v>15</v>
      </c>
      <c r="G44" s="532" t="s">
        <v>49</v>
      </c>
      <c r="H44" s="476" t="s">
        <v>344</v>
      </c>
      <c r="I44" s="477">
        <v>1</v>
      </c>
      <c r="J44" s="521"/>
      <c r="K44" s="510"/>
      <c r="L44" s="523"/>
      <c r="M44" s="524"/>
      <c r="N44" s="251"/>
    </row>
    <row r="45" spans="1:14">
      <c r="A45" s="477">
        <v>102</v>
      </c>
      <c r="B45" s="519"/>
      <c r="C45" s="476" t="s">
        <v>1267</v>
      </c>
      <c r="D45" s="549" t="s">
        <v>342</v>
      </c>
      <c r="E45" s="476" t="s">
        <v>175</v>
      </c>
      <c r="F45" s="476" t="s">
        <v>19</v>
      </c>
      <c r="G45" s="767" t="s">
        <v>49</v>
      </c>
      <c r="H45" s="476" t="s">
        <v>344</v>
      </c>
      <c r="I45" s="477">
        <v>1</v>
      </c>
      <c r="J45" s="521"/>
      <c r="K45" s="477" t="s">
        <v>1494</v>
      </c>
      <c r="L45" s="550"/>
      <c r="M45" s="524"/>
      <c r="N45" s="251"/>
    </row>
    <row r="46" spans="1:14">
      <c r="A46" s="477"/>
      <c r="B46" s="519"/>
      <c r="C46" s="476" t="s">
        <v>1267</v>
      </c>
      <c r="D46" s="549" t="s">
        <v>342</v>
      </c>
      <c r="E46" s="476" t="s">
        <v>619</v>
      </c>
      <c r="F46" s="476" t="s">
        <v>83</v>
      </c>
      <c r="G46" s="768" t="s">
        <v>51</v>
      </c>
      <c r="H46" s="476" t="s">
        <v>296</v>
      </c>
      <c r="I46" s="477">
        <v>1</v>
      </c>
      <c r="J46" s="531"/>
      <c r="K46" s="477"/>
      <c r="L46" s="523"/>
      <c r="M46" s="524"/>
      <c r="N46" s="251"/>
    </row>
    <row r="47" spans="1:14" ht="15.5">
      <c r="A47" s="477"/>
      <c r="B47" s="519"/>
      <c r="C47" s="476" t="s">
        <v>1267</v>
      </c>
      <c r="D47" s="549" t="s">
        <v>342</v>
      </c>
      <c r="E47" s="476" t="s">
        <v>174</v>
      </c>
      <c r="F47" s="476" t="s">
        <v>1392</v>
      </c>
      <c r="G47" s="532" t="s">
        <v>1556</v>
      </c>
      <c r="H47" s="476" t="s">
        <v>296</v>
      </c>
      <c r="I47" s="477">
        <v>1</v>
      </c>
      <c r="J47" s="531"/>
      <c r="K47" s="477" t="s">
        <v>1586</v>
      </c>
      <c r="L47" s="527"/>
      <c r="M47" s="524"/>
      <c r="N47" s="251"/>
    </row>
    <row r="48" spans="1:14">
      <c r="A48" s="477">
        <v>93</v>
      </c>
      <c r="B48" s="519"/>
      <c r="C48" s="476" t="s">
        <v>1267</v>
      </c>
      <c r="D48" s="549" t="s">
        <v>342</v>
      </c>
      <c r="E48" s="476" t="s">
        <v>178</v>
      </c>
      <c r="F48" s="476" t="s">
        <v>37</v>
      </c>
      <c r="G48" s="768" t="s">
        <v>51</v>
      </c>
      <c r="H48" s="476" t="s">
        <v>344</v>
      </c>
      <c r="I48" s="477">
        <v>1</v>
      </c>
      <c r="J48" s="521"/>
      <c r="K48" s="477" t="s">
        <v>1495</v>
      </c>
      <c r="L48" s="550"/>
      <c r="M48" s="524"/>
      <c r="N48" s="251"/>
    </row>
    <row r="49" spans="1:14">
      <c r="A49" s="477">
        <v>95</v>
      </c>
      <c r="B49" s="519"/>
      <c r="C49" s="476" t="s">
        <v>1267</v>
      </c>
      <c r="D49" s="549" t="s">
        <v>342</v>
      </c>
      <c r="E49" s="477" t="s">
        <v>1184</v>
      </c>
      <c r="F49" s="476" t="s">
        <v>115</v>
      </c>
      <c r="G49" s="767" t="s">
        <v>49</v>
      </c>
      <c r="H49" s="476" t="s">
        <v>344</v>
      </c>
      <c r="I49" s="477">
        <v>2</v>
      </c>
      <c r="J49" s="521"/>
      <c r="K49" s="477"/>
      <c r="L49" s="550"/>
      <c r="M49" s="524"/>
      <c r="N49" s="251"/>
    </row>
    <row r="50" spans="1:14">
      <c r="A50" s="477">
        <v>95</v>
      </c>
      <c r="B50" s="519"/>
      <c r="C50" s="476" t="s">
        <v>1267</v>
      </c>
      <c r="D50" s="549" t="s">
        <v>342</v>
      </c>
      <c r="E50" s="477" t="s">
        <v>1497</v>
      </c>
      <c r="F50" s="476" t="s">
        <v>1497</v>
      </c>
      <c r="G50" s="767" t="s">
        <v>50</v>
      </c>
      <c r="H50" s="476"/>
      <c r="I50" s="477">
        <v>2</v>
      </c>
      <c r="J50" s="521"/>
      <c r="K50" s="477"/>
      <c r="L50" s="550"/>
      <c r="M50" s="524"/>
      <c r="N50" s="251"/>
    </row>
    <row r="51" spans="1:14">
      <c r="A51" s="477">
        <v>100</v>
      </c>
      <c r="B51" s="519"/>
      <c r="C51" s="476" t="s">
        <v>1267</v>
      </c>
      <c r="D51" s="549" t="s">
        <v>342</v>
      </c>
      <c r="E51" s="530" t="s">
        <v>620</v>
      </c>
      <c r="F51" s="477" t="s">
        <v>621</v>
      </c>
      <c r="G51" s="532" t="s">
        <v>1676</v>
      </c>
      <c r="H51" s="476" t="s">
        <v>344</v>
      </c>
      <c r="I51" s="477">
        <v>2</v>
      </c>
      <c r="J51" s="521">
        <v>2</v>
      </c>
      <c r="K51" s="530" t="s">
        <v>1579</v>
      </c>
      <c r="L51" s="550"/>
      <c r="M51" s="524"/>
      <c r="N51" s="251"/>
    </row>
    <row r="52" spans="1:14">
      <c r="A52" s="477">
        <v>100</v>
      </c>
      <c r="B52" s="519"/>
      <c r="C52" s="476" t="s">
        <v>1267</v>
      </c>
      <c r="D52" s="549" t="s">
        <v>342</v>
      </c>
      <c r="E52" s="530" t="s">
        <v>620</v>
      </c>
      <c r="F52" s="534" t="s">
        <v>1576</v>
      </c>
      <c r="G52" s="532" t="s">
        <v>50</v>
      </c>
      <c r="H52" s="476" t="s">
        <v>344</v>
      </c>
      <c r="I52" s="477">
        <v>2</v>
      </c>
      <c r="J52" s="521">
        <v>2</v>
      </c>
      <c r="K52" s="530" t="s">
        <v>1579</v>
      </c>
      <c r="L52" s="550"/>
      <c r="M52" s="545"/>
      <c r="N52" s="296"/>
    </row>
    <row r="53" spans="1:14">
      <c r="A53" s="477"/>
      <c r="B53" s="519"/>
      <c r="C53" s="476" t="s">
        <v>1267</v>
      </c>
      <c r="D53" s="549" t="s">
        <v>342</v>
      </c>
      <c r="E53" s="530" t="s">
        <v>606</v>
      </c>
      <c r="F53" s="477" t="s">
        <v>622</v>
      </c>
      <c r="G53" s="532" t="s">
        <v>1695</v>
      </c>
      <c r="H53" s="476" t="s">
        <v>308</v>
      </c>
      <c r="I53" s="477">
        <v>2</v>
      </c>
      <c r="J53" s="521">
        <v>2</v>
      </c>
      <c r="K53" s="530" t="s">
        <v>1580</v>
      </c>
      <c r="L53" s="550"/>
      <c r="M53" s="524"/>
      <c r="N53" s="251"/>
    </row>
    <row r="54" spans="1:14">
      <c r="A54" s="477"/>
      <c r="B54" s="519"/>
      <c r="C54" s="476" t="s">
        <v>1267</v>
      </c>
      <c r="D54" s="549" t="s">
        <v>342</v>
      </c>
      <c r="E54" s="530" t="s">
        <v>606</v>
      </c>
      <c r="F54" s="534" t="s">
        <v>1576</v>
      </c>
      <c r="G54" s="532" t="s">
        <v>1556</v>
      </c>
      <c r="H54" s="476" t="s">
        <v>308</v>
      </c>
      <c r="I54" s="477">
        <v>2</v>
      </c>
      <c r="J54" s="521">
        <v>2</v>
      </c>
      <c r="K54" s="530" t="s">
        <v>1580</v>
      </c>
      <c r="L54" s="550"/>
      <c r="M54" s="545"/>
      <c r="N54" s="296"/>
    </row>
    <row r="55" spans="1:14">
      <c r="A55" s="477">
        <v>104</v>
      </c>
      <c r="B55" s="519"/>
      <c r="C55" s="476" t="s">
        <v>1267</v>
      </c>
      <c r="D55" s="549" t="s">
        <v>342</v>
      </c>
      <c r="E55" s="477" t="s">
        <v>1358</v>
      </c>
      <c r="F55" s="476" t="s">
        <v>137</v>
      </c>
      <c r="G55" s="532" t="s">
        <v>49</v>
      </c>
      <c r="H55" s="476" t="s">
        <v>344</v>
      </c>
      <c r="I55" s="551">
        <v>3</v>
      </c>
      <c r="J55" s="521"/>
      <c r="K55" s="477" t="s">
        <v>1414</v>
      </c>
      <c r="L55" s="550"/>
      <c r="M55" s="524"/>
      <c r="N55" s="251"/>
    </row>
    <row r="56" spans="1:14" ht="29">
      <c r="A56" s="514"/>
      <c r="B56" s="552"/>
      <c r="C56" s="535"/>
      <c r="D56" s="536"/>
      <c r="E56" s="535"/>
      <c r="F56" s="535"/>
      <c r="G56" s="542"/>
      <c r="H56" s="535"/>
      <c r="I56" s="514"/>
      <c r="J56" s="553"/>
      <c r="K56" s="554" t="s">
        <v>1500</v>
      </c>
      <c r="L56" s="537" t="s">
        <v>1799</v>
      </c>
      <c r="M56" s="537" t="s">
        <v>1502</v>
      </c>
      <c r="N56" s="769" t="s">
        <v>1578</v>
      </c>
    </row>
    <row r="57" spans="1:14">
      <c r="A57" s="477">
        <v>91</v>
      </c>
      <c r="B57" s="519"/>
      <c r="C57" s="476" t="s">
        <v>1267</v>
      </c>
      <c r="D57" s="549" t="s">
        <v>1185</v>
      </c>
      <c r="E57" s="476" t="s">
        <v>172</v>
      </c>
      <c r="F57" s="476" t="s">
        <v>7</v>
      </c>
      <c r="G57" s="526" t="s">
        <v>1267</v>
      </c>
      <c r="H57" s="476" t="s">
        <v>344</v>
      </c>
      <c r="I57" s="477">
        <v>2</v>
      </c>
      <c r="J57" s="521"/>
      <c r="K57" s="477"/>
      <c r="L57" s="550"/>
      <c r="M57" s="524"/>
      <c r="N57" s="251"/>
    </row>
    <row r="58" spans="1:14">
      <c r="A58" s="477">
        <v>92</v>
      </c>
      <c r="B58" s="519"/>
      <c r="C58" s="476" t="s">
        <v>1267</v>
      </c>
      <c r="D58" s="549" t="s">
        <v>1185</v>
      </c>
      <c r="E58" s="476" t="s">
        <v>172</v>
      </c>
      <c r="F58" s="476" t="s">
        <v>7</v>
      </c>
      <c r="G58" s="767" t="s">
        <v>1273</v>
      </c>
      <c r="H58" s="476" t="s">
        <v>344</v>
      </c>
      <c r="I58" s="477">
        <v>2</v>
      </c>
      <c r="J58" s="521">
        <v>2</v>
      </c>
      <c r="K58" s="530" t="s">
        <v>1581</v>
      </c>
      <c r="L58" s="550"/>
      <c r="M58" s="524"/>
      <c r="N58" s="251"/>
    </row>
    <row r="59" spans="1:14">
      <c r="A59" s="477">
        <v>92</v>
      </c>
      <c r="B59" s="519"/>
      <c r="C59" s="476" t="s">
        <v>1267</v>
      </c>
      <c r="D59" s="549" t="s">
        <v>1185</v>
      </c>
      <c r="E59" s="476" t="s">
        <v>172</v>
      </c>
      <c r="F59" s="534" t="s">
        <v>1576</v>
      </c>
      <c r="G59" s="676" t="s">
        <v>51</v>
      </c>
      <c r="H59" s="476" t="s">
        <v>344</v>
      </c>
      <c r="I59" s="477">
        <v>2</v>
      </c>
      <c r="J59" s="521">
        <v>2</v>
      </c>
      <c r="K59" s="530" t="s">
        <v>2024</v>
      </c>
      <c r="L59" s="550"/>
      <c r="M59" s="545"/>
      <c r="N59" s="528"/>
    </row>
    <row r="60" spans="1:14">
      <c r="A60" s="477">
        <v>96</v>
      </c>
      <c r="B60" s="519"/>
      <c r="C60" s="476" t="s">
        <v>1267</v>
      </c>
      <c r="D60" s="549" t="s">
        <v>1185</v>
      </c>
      <c r="E60" s="476" t="s">
        <v>179</v>
      </c>
      <c r="F60" s="476" t="s">
        <v>76</v>
      </c>
      <c r="G60" s="532" t="s">
        <v>49</v>
      </c>
      <c r="H60" s="476" t="s">
        <v>344</v>
      </c>
      <c r="I60" s="477">
        <v>2</v>
      </c>
      <c r="J60" s="521"/>
      <c r="K60" s="477"/>
      <c r="L60" s="550"/>
      <c r="M60" s="524"/>
      <c r="N60" s="251"/>
    </row>
    <row r="61" spans="1:14">
      <c r="A61" s="477">
        <v>90</v>
      </c>
      <c r="B61" s="519"/>
      <c r="C61" s="476" t="s">
        <v>1267</v>
      </c>
      <c r="D61" s="549" t="s">
        <v>1185</v>
      </c>
      <c r="E61" s="476" t="s">
        <v>341</v>
      </c>
      <c r="F61" s="476" t="s">
        <v>14</v>
      </c>
      <c r="G61" s="532" t="s">
        <v>11</v>
      </c>
      <c r="H61" s="476" t="s">
        <v>344</v>
      </c>
      <c r="I61" s="477">
        <v>1</v>
      </c>
      <c r="J61" s="521"/>
      <c r="K61" s="510"/>
      <c r="L61" s="550"/>
      <c r="M61" s="524"/>
      <c r="N61" s="251"/>
    </row>
    <row r="62" spans="1:14">
      <c r="A62" s="477">
        <v>89</v>
      </c>
      <c r="B62" s="519"/>
      <c r="C62" s="476" t="s">
        <v>1267</v>
      </c>
      <c r="D62" s="549" t="s">
        <v>1185</v>
      </c>
      <c r="E62" s="476" t="s">
        <v>15</v>
      </c>
      <c r="F62" s="476" t="s">
        <v>15</v>
      </c>
      <c r="G62" s="532" t="s">
        <v>11</v>
      </c>
      <c r="H62" s="476" t="s">
        <v>344</v>
      </c>
      <c r="I62" s="477">
        <v>1</v>
      </c>
      <c r="J62" s="521"/>
      <c r="K62" s="510"/>
      <c r="L62" s="523"/>
      <c r="M62" s="524"/>
      <c r="N62" s="251"/>
    </row>
    <row r="63" spans="1:14">
      <c r="A63" s="477">
        <v>102</v>
      </c>
      <c r="B63" s="519"/>
      <c r="C63" s="476" t="s">
        <v>1267</v>
      </c>
      <c r="D63" s="549" t="s">
        <v>1185</v>
      </c>
      <c r="E63" s="476" t="s">
        <v>175</v>
      </c>
      <c r="F63" s="476" t="s">
        <v>19</v>
      </c>
      <c r="G63" s="767" t="s">
        <v>1707</v>
      </c>
      <c r="H63" s="476" t="s">
        <v>344</v>
      </c>
      <c r="I63" s="477">
        <v>1</v>
      </c>
      <c r="J63" s="521"/>
      <c r="K63" s="477" t="s">
        <v>1494</v>
      </c>
      <c r="L63" s="550"/>
      <c r="M63" s="524"/>
      <c r="N63" s="251"/>
    </row>
    <row r="64" spans="1:14">
      <c r="A64" s="477"/>
      <c r="B64" s="519"/>
      <c r="C64" s="476" t="s">
        <v>1267</v>
      </c>
      <c r="D64" s="549" t="s">
        <v>1185</v>
      </c>
      <c r="E64" s="476" t="s">
        <v>619</v>
      </c>
      <c r="F64" s="476" t="s">
        <v>83</v>
      </c>
      <c r="G64" s="768" t="s">
        <v>51</v>
      </c>
      <c r="H64" s="476" t="s">
        <v>296</v>
      </c>
      <c r="I64" s="477">
        <v>1</v>
      </c>
      <c r="J64" s="531"/>
      <c r="K64" s="510"/>
      <c r="L64" s="523"/>
      <c r="M64" s="524"/>
      <c r="N64" s="251"/>
    </row>
    <row r="65" spans="1:14">
      <c r="A65" s="477">
        <v>93</v>
      </c>
      <c r="B65" s="519"/>
      <c r="C65" s="476" t="s">
        <v>1267</v>
      </c>
      <c r="D65" s="549" t="s">
        <v>1185</v>
      </c>
      <c r="E65" s="476" t="s">
        <v>178</v>
      </c>
      <c r="F65" s="476" t="s">
        <v>37</v>
      </c>
      <c r="G65" s="768" t="s">
        <v>51</v>
      </c>
      <c r="H65" s="476" t="s">
        <v>296</v>
      </c>
      <c r="I65" s="477">
        <v>1</v>
      </c>
      <c r="J65" s="521"/>
      <c r="K65" s="555" t="s">
        <v>1586</v>
      </c>
      <c r="L65" s="550"/>
      <c r="M65" s="524"/>
      <c r="N65" s="251"/>
    </row>
    <row r="66" spans="1:14">
      <c r="A66" s="477">
        <v>95</v>
      </c>
      <c r="B66" s="519"/>
      <c r="C66" s="476" t="s">
        <v>1267</v>
      </c>
      <c r="D66" s="549" t="s">
        <v>1185</v>
      </c>
      <c r="E66" s="477" t="s">
        <v>1184</v>
      </c>
      <c r="F66" s="476" t="s">
        <v>115</v>
      </c>
      <c r="G66" s="767" t="s">
        <v>1273</v>
      </c>
      <c r="H66" s="476" t="s">
        <v>344</v>
      </c>
      <c r="I66" s="477">
        <v>2</v>
      </c>
      <c r="J66" s="521"/>
      <c r="K66" s="477"/>
      <c r="L66" s="550"/>
      <c r="M66" s="524"/>
      <c r="N66" s="251"/>
    </row>
    <row r="67" spans="1:14">
      <c r="A67" s="477">
        <v>95</v>
      </c>
      <c r="B67" s="519"/>
      <c r="C67" s="476" t="s">
        <v>1267</v>
      </c>
      <c r="D67" s="549" t="s">
        <v>1185</v>
      </c>
      <c r="E67" s="477" t="s">
        <v>1497</v>
      </c>
      <c r="F67" s="476" t="s">
        <v>1497</v>
      </c>
      <c r="G67" s="767" t="s">
        <v>50</v>
      </c>
      <c r="H67" s="476" t="s">
        <v>344</v>
      </c>
      <c r="I67" s="477">
        <v>2</v>
      </c>
      <c r="J67" s="521"/>
      <c r="K67" s="477"/>
      <c r="L67" s="550"/>
      <c r="M67" s="524"/>
      <c r="N67" s="251"/>
    </row>
    <row r="68" spans="1:14">
      <c r="A68" s="477">
        <v>100</v>
      </c>
      <c r="B68" s="519"/>
      <c r="C68" s="476" t="s">
        <v>1267</v>
      </c>
      <c r="D68" s="549" t="s">
        <v>1185</v>
      </c>
      <c r="E68" s="530" t="s">
        <v>620</v>
      </c>
      <c r="F68" s="477" t="s">
        <v>621</v>
      </c>
      <c r="G68" s="526" t="s">
        <v>1676</v>
      </c>
      <c r="H68" s="476" t="s">
        <v>344</v>
      </c>
      <c r="I68" s="477">
        <v>2</v>
      </c>
      <c r="J68" s="521">
        <v>2</v>
      </c>
      <c r="K68" s="530" t="s">
        <v>1580</v>
      </c>
      <c r="L68" s="550"/>
      <c r="M68" s="524"/>
      <c r="N68" s="251"/>
    </row>
    <row r="69" spans="1:14">
      <c r="A69" s="477">
        <v>100</v>
      </c>
      <c r="B69" s="519"/>
      <c r="C69" s="476" t="s">
        <v>1267</v>
      </c>
      <c r="D69" s="549" t="s">
        <v>1185</v>
      </c>
      <c r="E69" s="530" t="s">
        <v>620</v>
      </c>
      <c r="F69" s="534" t="s">
        <v>1576</v>
      </c>
      <c r="G69" s="532" t="s">
        <v>50</v>
      </c>
      <c r="H69" s="476" t="s">
        <v>344</v>
      </c>
      <c r="I69" s="477">
        <v>2</v>
      </c>
      <c r="J69" s="521">
        <v>2</v>
      </c>
      <c r="K69" s="530" t="s">
        <v>1580</v>
      </c>
      <c r="L69" s="550"/>
      <c r="M69" s="545"/>
      <c r="N69" s="296"/>
    </row>
    <row r="70" spans="1:14">
      <c r="A70" s="477"/>
      <c r="B70" s="519"/>
      <c r="C70" s="476" t="s">
        <v>1267</v>
      </c>
      <c r="D70" s="549" t="s">
        <v>1185</v>
      </c>
      <c r="E70" s="530" t="s">
        <v>606</v>
      </c>
      <c r="F70" s="477" t="s">
        <v>622</v>
      </c>
      <c r="G70" s="532" t="s">
        <v>1695</v>
      </c>
      <c r="H70" s="476" t="s">
        <v>308</v>
      </c>
      <c r="I70" s="477">
        <v>2</v>
      </c>
      <c r="J70" s="521">
        <v>2</v>
      </c>
      <c r="K70" s="530" t="s">
        <v>1579</v>
      </c>
      <c r="L70" s="550"/>
      <c r="M70" s="524"/>
      <c r="N70" s="251"/>
    </row>
    <row r="71" spans="1:14">
      <c r="A71" s="477"/>
      <c r="B71" s="519"/>
      <c r="C71" s="476" t="s">
        <v>1267</v>
      </c>
      <c r="D71" s="549" t="s">
        <v>1185</v>
      </c>
      <c r="E71" s="530" t="s">
        <v>606</v>
      </c>
      <c r="F71" s="534" t="s">
        <v>1576</v>
      </c>
      <c r="G71" s="532" t="s">
        <v>1556</v>
      </c>
      <c r="H71" s="476" t="s">
        <v>308</v>
      </c>
      <c r="I71" s="477">
        <v>2</v>
      </c>
      <c r="J71" s="521">
        <v>2</v>
      </c>
      <c r="K71" s="530" t="s">
        <v>1579</v>
      </c>
      <c r="L71" s="550"/>
      <c r="M71" s="545"/>
      <c r="N71" s="296"/>
    </row>
    <row r="72" spans="1:14">
      <c r="A72" s="477">
        <v>104</v>
      </c>
      <c r="B72" s="519"/>
      <c r="C72" s="476" t="s">
        <v>1267</v>
      </c>
      <c r="D72" s="549" t="s">
        <v>1185</v>
      </c>
      <c r="E72" s="477" t="s">
        <v>1358</v>
      </c>
      <c r="F72" s="476" t="s">
        <v>137</v>
      </c>
      <c r="G72" s="532" t="s">
        <v>1273</v>
      </c>
      <c r="H72" s="476" t="s">
        <v>344</v>
      </c>
      <c r="I72" s="551">
        <v>3</v>
      </c>
      <c r="J72" s="521"/>
      <c r="K72" s="477" t="s">
        <v>1414</v>
      </c>
      <c r="L72" s="550"/>
      <c r="M72" s="524"/>
      <c r="N72" s="251"/>
    </row>
    <row r="73" spans="1:14" ht="29">
      <c r="A73" s="514"/>
      <c r="B73" s="552"/>
      <c r="C73" s="535"/>
      <c r="D73" s="536"/>
      <c r="E73" s="535"/>
      <c r="F73" s="535"/>
      <c r="G73" s="542"/>
      <c r="H73" s="535"/>
      <c r="I73" s="514"/>
      <c r="J73" s="553"/>
      <c r="K73" s="556" t="s">
        <v>1501</v>
      </c>
      <c r="L73" s="537" t="s">
        <v>1800</v>
      </c>
      <c r="M73" s="537" t="s">
        <v>1800</v>
      </c>
      <c r="N73" s="769" t="s">
        <v>1578</v>
      </c>
    </row>
    <row r="74" spans="1:14" ht="15.5">
      <c r="A74" s="477">
        <v>166</v>
      </c>
      <c r="B74" s="519"/>
      <c r="C74" s="476" t="s">
        <v>1267</v>
      </c>
      <c r="D74" s="557" t="s">
        <v>331</v>
      </c>
      <c r="E74" s="476" t="s">
        <v>172</v>
      </c>
      <c r="F74" s="476" t="s">
        <v>7</v>
      </c>
      <c r="G74" s="526" t="s">
        <v>1423</v>
      </c>
      <c r="H74" s="476" t="s">
        <v>121</v>
      </c>
      <c r="I74" s="510">
        <v>0</v>
      </c>
      <c r="J74" s="521"/>
      <c r="K74" s="510"/>
      <c r="L74" s="527"/>
      <c r="M74" s="524"/>
      <c r="N74" s="251"/>
    </row>
    <row r="75" spans="1:14" ht="15.5">
      <c r="A75" s="477">
        <v>168</v>
      </c>
      <c r="B75" s="519"/>
      <c r="C75" s="476" t="s">
        <v>1267</v>
      </c>
      <c r="D75" s="557" t="s">
        <v>331</v>
      </c>
      <c r="E75" s="476" t="s">
        <v>179</v>
      </c>
      <c r="F75" s="476" t="s">
        <v>76</v>
      </c>
      <c r="G75" s="526" t="s">
        <v>53</v>
      </c>
      <c r="H75" s="476" t="s">
        <v>121</v>
      </c>
      <c r="I75" s="510">
        <v>0</v>
      </c>
      <c r="J75" s="558"/>
      <c r="K75" s="547"/>
      <c r="L75" s="527"/>
      <c r="M75" s="524"/>
      <c r="N75" s="251" t="s">
        <v>1801</v>
      </c>
    </row>
    <row r="76" spans="1:14" ht="15.5">
      <c r="A76" s="477">
        <v>164</v>
      </c>
      <c r="B76" s="519"/>
      <c r="C76" s="476" t="s">
        <v>1267</v>
      </c>
      <c r="D76" s="557" t="s">
        <v>331</v>
      </c>
      <c r="E76" s="476" t="s">
        <v>179</v>
      </c>
      <c r="F76" s="534" t="s">
        <v>1576</v>
      </c>
      <c r="G76" s="532" t="s">
        <v>50</v>
      </c>
      <c r="H76" s="476" t="s">
        <v>121</v>
      </c>
      <c r="I76" s="510">
        <v>0</v>
      </c>
      <c r="J76" s="521"/>
      <c r="K76" s="547"/>
      <c r="L76" s="527"/>
      <c r="M76" s="524"/>
      <c r="N76" s="251"/>
    </row>
    <row r="77" spans="1:14" ht="15.5">
      <c r="A77" s="477"/>
      <c r="B77" s="519"/>
      <c r="C77" s="476"/>
      <c r="D77" s="557"/>
      <c r="E77" s="476" t="s">
        <v>341</v>
      </c>
      <c r="F77" s="476" t="s">
        <v>14</v>
      </c>
      <c r="G77" s="532" t="s">
        <v>51</v>
      </c>
      <c r="H77" s="559" t="s">
        <v>121</v>
      </c>
      <c r="I77" s="510">
        <v>0</v>
      </c>
      <c r="J77" s="521"/>
      <c r="K77" s="547"/>
      <c r="L77" s="527"/>
      <c r="M77" s="524"/>
      <c r="N77" s="251"/>
    </row>
    <row r="78" spans="1:14" ht="15.5">
      <c r="A78" s="477">
        <v>165</v>
      </c>
      <c r="B78" s="519"/>
      <c r="C78" s="476" t="s">
        <v>1267</v>
      </c>
      <c r="D78" s="557" t="s">
        <v>331</v>
      </c>
      <c r="E78" s="476" t="s">
        <v>1359</v>
      </c>
      <c r="F78" s="476" t="s">
        <v>15</v>
      </c>
      <c r="G78" s="770" t="s">
        <v>51</v>
      </c>
      <c r="H78" s="476" t="s">
        <v>121</v>
      </c>
      <c r="I78" s="560">
        <v>0</v>
      </c>
      <c r="J78" s="558"/>
      <c r="K78" s="547"/>
      <c r="L78" s="527"/>
      <c r="M78" s="524"/>
      <c r="N78" s="251"/>
    </row>
    <row r="79" spans="1:14" ht="15.5">
      <c r="A79" s="477">
        <v>175</v>
      </c>
      <c r="B79" s="519"/>
      <c r="C79" s="476" t="s">
        <v>1267</v>
      </c>
      <c r="D79" s="557" t="s">
        <v>331</v>
      </c>
      <c r="E79" s="476" t="s">
        <v>175</v>
      </c>
      <c r="F79" s="476" t="s">
        <v>19</v>
      </c>
      <c r="G79" s="532" t="s">
        <v>1276</v>
      </c>
      <c r="H79" s="476" t="s">
        <v>121</v>
      </c>
      <c r="I79" s="510">
        <v>0</v>
      </c>
      <c r="J79" s="521"/>
      <c r="K79" s="477"/>
      <c r="L79" s="527"/>
      <c r="M79" s="524"/>
      <c r="N79" s="251"/>
    </row>
    <row r="80" spans="1:14">
      <c r="A80" s="477"/>
      <c r="B80" s="519"/>
      <c r="C80" s="476" t="s">
        <v>1267</v>
      </c>
      <c r="D80" s="557" t="s">
        <v>331</v>
      </c>
      <c r="E80" s="476" t="s">
        <v>619</v>
      </c>
      <c r="F80" s="476" t="s">
        <v>83</v>
      </c>
      <c r="G80" s="532" t="s">
        <v>1423</v>
      </c>
      <c r="H80" s="476" t="s">
        <v>296</v>
      </c>
      <c r="I80" s="510">
        <v>0</v>
      </c>
      <c r="J80" s="531"/>
      <c r="K80" s="477" t="s">
        <v>1494</v>
      </c>
      <c r="L80" s="523"/>
      <c r="M80" s="524"/>
      <c r="N80" s="251"/>
    </row>
    <row r="81" spans="1:14">
      <c r="A81" s="477">
        <v>176</v>
      </c>
      <c r="B81" s="519"/>
      <c r="C81" s="476" t="s">
        <v>1267</v>
      </c>
      <c r="D81" s="557" t="s">
        <v>331</v>
      </c>
      <c r="E81" s="476" t="s">
        <v>174</v>
      </c>
      <c r="F81" s="476" t="s">
        <v>13</v>
      </c>
      <c r="G81" s="532" t="s">
        <v>1276</v>
      </c>
      <c r="H81" s="476" t="s">
        <v>121</v>
      </c>
      <c r="I81" s="510">
        <v>0</v>
      </c>
      <c r="J81" s="521"/>
      <c r="K81" s="477" t="s">
        <v>1494</v>
      </c>
      <c r="L81" s="523"/>
      <c r="M81" s="524"/>
      <c r="N81" s="528"/>
    </row>
    <row r="82" spans="1:14" ht="15.5">
      <c r="A82" s="477">
        <v>167</v>
      </c>
      <c r="B82" s="519"/>
      <c r="C82" s="476" t="s">
        <v>1267</v>
      </c>
      <c r="D82" s="557" t="s">
        <v>331</v>
      </c>
      <c r="E82" s="476" t="s">
        <v>178</v>
      </c>
      <c r="F82" s="476" t="s">
        <v>37</v>
      </c>
      <c r="G82" s="532" t="s">
        <v>104</v>
      </c>
      <c r="H82" s="476" t="s">
        <v>121</v>
      </c>
      <c r="I82" s="510">
        <v>0</v>
      </c>
      <c r="J82" s="521"/>
      <c r="K82" s="477" t="s">
        <v>1495</v>
      </c>
      <c r="L82" s="527"/>
      <c r="M82" s="524"/>
      <c r="N82" s="251"/>
    </row>
    <row r="83" spans="1:14" ht="15.5">
      <c r="A83" s="477">
        <v>173</v>
      </c>
      <c r="B83" s="519"/>
      <c r="C83" s="476" t="s">
        <v>1267</v>
      </c>
      <c r="D83" s="557" t="s">
        <v>331</v>
      </c>
      <c r="E83" s="477" t="s">
        <v>1184</v>
      </c>
      <c r="F83" s="476" t="s">
        <v>115</v>
      </c>
      <c r="G83" s="532" t="s">
        <v>50</v>
      </c>
      <c r="H83" s="476" t="s">
        <v>121</v>
      </c>
      <c r="I83" s="510">
        <v>0</v>
      </c>
      <c r="J83" s="521"/>
      <c r="K83" s="530" t="s">
        <v>954</v>
      </c>
      <c r="L83" s="527"/>
      <c r="M83" s="524"/>
      <c r="N83" s="251"/>
    </row>
    <row r="84" spans="1:14" ht="15.5">
      <c r="A84" s="477">
        <v>173</v>
      </c>
      <c r="B84" s="519"/>
      <c r="C84" s="476" t="s">
        <v>1267</v>
      </c>
      <c r="D84" s="557" t="s">
        <v>331</v>
      </c>
      <c r="E84" s="477" t="s">
        <v>1184</v>
      </c>
      <c r="F84" s="534" t="s">
        <v>1576</v>
      </c>
      <c r="G84" s="532" t="s">
        <v>1267</v>
      </c>
      <c r="H84" s="476" t="s">
        <v>121</v>
      </c>
      <c r="I84" s="510">
        <v>0</v>
      </c>
      <c r="J84" s="521"/>
      <c r="K84" s="530" t="s">
        <v>1407</v>
      </c>
      <c r="L84" s="527"/>
      <c r="M84" s="524"/>
      <c r="N84" s="251"/>
    </row>
    <row r="85" spans="1:14" ht="15.5">
      <c r="A85" s="477">
        <v>169</v>
      </c>
      <c r="B85" s="519"/>
      <c r="C85" s="476" t="s">
        <v>1267</v>
      </c>
      <c r="D85" s="557" t="s">
        <v>331</v>
      </c>
      <c r="E85" s="476" t="s">
        <v>1360</v>
      </c>
      <c r="F85" s="476" t="s">
        <v>77</v>
      </c>
      <c r="G85" s="532" t="s">
        <v>53</v>
      </c>
      <c r="H85" s="476" t="s">
        <v>121</v>
      </c>
      <c r="I85" s="510">
        <v>0</v>
      </c>
      <c r="J85" s="521"/>
      <c r="K85" s="477" t="s">
        <v>1495</v>
      </c>
      <c r="L85" s="527"/>
      <c r="M85" s="524"/>
      <c r="N85" s="251"/>
    </row>
    <row r="86" spans="1:14" ht="15.5">
      <c r="A86" s="477">
        <v>171</v>
      </c>
      <c r="B86" s="519"/>
      <c r="C86" s="476" t="s">
        <v>1267</v>
      </c>
      <c r="D86" s="557" t="s">
        <v>331</v>
      </c>
      <c r="E86" s="533" t="s">
        <v>615</v>
      </c>
      <c r="F86" s="476" t="s">
        <v>618</v>
      </c>
      <c r="G86" s="532" t="s">
        <v>1431</v>
      </c>
      <c r="H86" s="476"/>
      <c r="I86" s="510">
        <v>0</v>
      </c>
      <c r="J86" s="521"/>
      <c r="K86" s="530" t="s">
        <v>1499</v>
      </c>
      <c r="L86" s="527"/>
      <c r="M86" s="524"/>
      <c r="N86" s="251"/>
    </row>
    <row r="87" spans="1:14" ht="15.5">
      <c r="A87" s="476">
        <v>37</v>
      </c>
      <c r="B87" s="519"/>
      <c r="C87" s="476" t="s">
        <v>1267</v>
      </c>
      <c r="D87" s="557" t="s">
        <v>331</v>
      </c>
      <c r="E87" s="771" t="s">
        <v>615</v>
      </c>
      <c r="F87" s="772" t="s">
        <v>1576</v>
      </c>
      <c r="G87" s="773" t="s">
        <v>1276</v>
      </c>
      <c r="H87" s="476"/>
      <c r="I87" s="477">
        <v>0</v>
      </c>
      <c r="J87" s="521"/>
      <c r="K87" s="530" t="s">
        <v>1499</v>
      </c>
      <c r="L87" s="527"/>
      <c r="M87" s="524"/>
      <c r="N87" s="251"/>
    </row>
    <row r="88" spans="1:14">
      <c r="A88" s="477">
        <v>170</v>
      </c>
      <c r="B88" s="519"/>
      <c r="C88" s="476" t="s">
        <v>1267</v>
      </c>
      <c r="D88" s="557" t="s">
        <v>331</v>
      </c>
      <c r="E88" s="533" t="s">
        <v>606</v>
      </c>
      <c r="F88" s="476" t="s">
        <v>622</v>
      </c>
      <c r="G88" s="532" t="s">
        <v>1695</v>
      </c>
      <c r="H88" s="476" t="s">
        <v>308</v>
      </c>
      <c r="I88" s="510">
        <v>0</v>
      </c>
      <c r="J88" s="521"/>
      <c r="K88" s="530" t="s">
        <v>1498</v>
      </c>
      <c r="L88" s="523"/>
      <c r="M88" s="524"/>
      <c r="N88" s="251"/>
    </row>
    <row r="89" spans="1:14" ht="15.5">
      <c r="A89" s="476">
        <v>42</v>
      </c>
      <c r="B89" s="519"/>
      <c r="C89" s="476" t="s">
        <v>1267</v>
      </c>
      <c r="D89" s="557" t="s">
        <v>331</v>
      </c>
      <c r="E89" s="533" t="s">
        <v>606</v>
      </c>
      <c r="F89" s="534" t="s">
        <v>1576</v>
      </c>
      <c r="G89" s="532" t="s">
        <v>1267</v>
      </c>
      <c r="H89" s="476" t="s">
        <v>308</v>
      </c>
      <c r="I89" s="477">
        <v>0</v>
      </c>
      <c r="J89" s="521"/>
      <c r="K89" s="530" t="s">
        <v>1498</v>
      </c>
      <c r="L89" s="527"/>
      <c r="M89" s="524"/>
      <c r="N89" s="251"/>
    </row>
    <row r="90" spans="1:14">
      <c r="A90" s="477">
        <v>176</v>
      </c>
      <c r="B90" s="519"/>
      <c r="C90" s="476" t="s">
        <v>1267</v>
      </c>
      <c r="D90" s="557" t="s">
        <v>331</v>
      </c>
      <c r="E90" s="476" t="s">
        <v>1358</v>
      </c>
      <c r="F90" s="476" t="s">
        <v>137</v>
      </c>
      <c r="G90" s="532" t="s">
        <v>50</v>
      </c>
      <c r="H90" s="476"/>
      <c r="I90" s="555">
        <v>0</v>
      </c>
      <c r="J90" s="521"/>
      <c r="K90" s="477"/>
      <c r="L90" s="523"/>
      <c r="M90" s="524"/>
      <c r="N90" s="251"/>
    </row>
    <row r="91" spans="1:14" ht="29">
      <c r="A91" s="514"/>
      <c r="B91" s="515"/>
      <c r="C91" s="535"/>
      <c r="D91" s="536"/>
      <c r="E91" s="535"/>
      <c r="F91" s="535"/>
      <c r="G91" s="542"/>
      <c r="H91" s="535"/>
      <c r="I91" s="514"/>
      <c r="J91" s="553"/>
      <c r="K91" s="561" t="s">
        <v>1802</v>
      </c>
      <c r="L91" s="518" t="s">
        <v>2054</v>
      </c>
      <c r="M91" s="518" t="s">
        <v>2055</v>
      </c>
      <c r="N91" s="769" t="s">
        <v>1578</v>
      </c>
    </row>
    <row r="92" spans="1:14" ht="15.5">
      <c r="A92" s="477">
        <v>34</v>
      </c>
      <c r="B92" s="519"/>
      <c r="C92" s="476" t="s">
        <v>1267</v>
      </c>
      <c r="D92" s="562" t="s">
        <v>335</v>
      </c>
      <c r="E92" s="476" t="s">
        <v>172</v>
      </c>
      <c r="F92" s="476" t="s">
        <v>7</v>
      </c>
      <c r="G92" s="526" t="s">
        <v>1423</v>
      </c>
      <c r="H92" s="476" t="s">
        <v>338</v>
      </c>
      <c r="I92" s="477">
        <v>2</v>
      </c>
      <c r="J92" s="521"/>
      <c r="K92" s="477"/>
      <c r="L92" s="527"/>
      <c r="M92" s="524"/>
      <c r="N92" s="251"/>
    </row>
    <row r="93" spans="1:14" ht="15.5">
      <c r="A93" s="477">
        <v>34</v>
      </c>
      <c r="B93" s="519"/>
      <c r="C93" s="476" t="s">
        <v>1267</v>
      </c>
      <c r="D93" s="562" t="s">
        <v>335</v>
      </c>
      <c r="E93" s="476" t="s">
        <v>172</v>
      </c>
      <c r="F93" s="476" t="s">
        <v>7</v>
      </c>
      <c r="G93" s="526" t="s">
        <v>1423</v>
      </c>
      <c r="H93" s="476" t="s">
        <v>338</v>
      </c>
      <c r="I93" s="477">
        <v>2</v>
      </c>
      <c r="J93" s="521"/>
      <c r="K93" s="477"/>
      <c r="L93" s="527"/>
      <c r="M93" s="524"/>
      <c r="N93" s="251"/>
    </row>
    <row r="94" spans="1:14" ht="15.5">
      <c r="A94" s="477">
        <v>164</v>
      </c>
      <c r="B94" s="519"/>
      <c r="C94" s="476" t="s">
        <v>1267</v>
      </c>
      <c r="D94" s="557" t="s">
        <v>331</v>
      </c>
      <c r="E94" s="476" t="s">
        <v>172</v>
      </c>
      <c r="F94" s="534" t="s">
        <v>1576</v>
      </c>
      <c r="G94" s="532" t="s">
        <v>51</v>
      </c>
      <c r="H94" s="476" t="s">
        <v>121</v>
      </c>
      <c r="I94" s="510">
        <v>2</v>
      </c>
      <c r="J94" s="521"/>
      <c r="K94" s="547"/>
      <c r="L94" s="527"/>
      <c r="M94" s="524"/>
      <c r="N94" s="251"/>
    </row>
    <row r="95" spans="1:14" ht="15.5">
      <c r="A95" s="476">
        <v>36</v>
      </c>
      <c r="B95" s="519"/>
      <c r="C95" s="476" t="s">
        <v>1267</v>
      </c>
      <c r="D95" s="562" t="s">
        <v>335</v>
      </c>
      <c r="E95" s="476" t="s">
        <v>179</v>
      </c>
      <c r="F95" s="476" t="s">
        <v>76</v>
      </c>
      <c r="G95" s="548" t="s">
        <v>53</v>
      </c>
      <c r="H95" s="476" t="s">
        <v>338</v>
      </c>
      <c r="I95" s="477">
        <v>2</v>
      </c>
      <c r="J95" s="521">
        <v>2</v>
      </c>
      <c r="K95" s="563"/>
      <c r="L95" s="527"/>
      <c r="M95" s="524"/>
      <c r="N95" s="564"/>
    </row>
    <row r="96" spans="1:14" ht="15.5">
      <c r="A96" s="476"/>
      <c r="B96" s="519"/>
      <c r="C96" s="476"/>
      <c r="D96" s="562"/>
      <c r="E96" s="476" t="s">
        <v>179</v>
      </c>
      <c r="F96" s="534" t="s">
        <v>1576</v>
      </c>
      <c r="G96" s="548" t="s">
        <v>50</v>
      </c>
      <c r="H96" s="476" t="s">
        <v>338</v>
      </c>
      <c r="I96" s="477">
        <v>2</v>
      </c>
      <c r="J96" s="521">
        <v>2</v>
      </c>
      <c r="K96" s="563"/>
      <c r="L96" s="527"/>
      <c r="M96" s="524"/>
      <c r="N96" s="251"/>
    </row>
    <row r="97" spans="1:14" ht="15.5">
      <c r="A97" s="477">
        <v>178</v>
      </c>
      <c r="B97" s="519"/>
      <c r="C97" s="476" t="s">
        <v>1267</v>
      </c>
      <c r="D97" s="562" t="s">
        <v>335</v>
      </c>
      <c r="E97" s="476" t="s">
        <v>341</v>
      </c>
      <c r="F97" s="476" t="s">
        <v>14</v>
      </c>
      <c r="G97" s="774" t="s">
        <v>1267</v>
      </c>
      <c r="H97" s="476" t="s">
        <v>338</v>
      </c>
      <c r="I97" s="742">
        <v>1</v>
      </c>
      <c r="J97" s="798"/>
      <c r="K97" s="477"/>
      <c r="L97" s="527"/>
      <c r="M97" s="524"/>
      <c r="N97" s="251"/>
    </row>
    <row r="98" spans="1:14" ht="15.5">
      <c r="A98" s="477">
        <v>33</v>
      </c>
      <c r="B98" s="519"/>
      <c r="C98" s="476" t="s">
        <v>1267</v>
      </c>
      <c r="D98" s="562" t="s">
        <v>335</v>
      </c>
      <c r="E98" s="476" t="s">
        <v>1359</v>
      </c>
      <c r="F98" s="476" t="s">
        <v>15</v>
      </c>
      <c r="G98" s="775" t="s">
        <v>1267</v>
      </c>
      <c r="H98" s="476" t="s">
        <v>338</v>
      </c>
      <c r="I98" s="776">
        <v>1</v>
      </c>
      <c r="J98" s="776"/>
      <c r="K98" s="477"/>
      <c r="L98" s="527"/>
      <c r="M98" s="524"/>
      <c r="N98" s="251"/>
    </row>
    <row r="99" spans="1:14">
      <c r="A99" s="476">
        <v>46</v>
      </c>
      <c r="B99" s="477"/>
      <c r="C99" s="476" t="s">
        <v>1267</v>
      </c>
      <c r="D99" s="562" t="s">
        <v>335</v>
      </c>
      <c r="E99" s="476" t="s">
        <v>175</v>
      </c>
      <c r="F99" s="476" t="s">
        <v>19</v>
      </c>
      <c r="G99" s="774" t="s">
        <v>1276</v>
      </c>
      <c r="H99" s="476"/>
      <c r="I99" s="296">
        <v>1</v>
      </c>
      <c r="J99" s="798"/>
      <c r="K99" s="530" t="s">
        <v>2056</v>
      </c>
      <c r="L99" s="523"/>
      <c r="M99" s="524"/>
      <c r="N99" s="251"/>
    </row>
    <row r="100" spans="1:14" ht="15.5">
      <c r="A100" s="477">
        <v>166</v>
      </c>
      <c r="B100" s="519"/>
      <c r="C100" s="476" t="s">
        <v>1267</v>
      </c>
      <c r="D100" s="562" t="s">
        <v>335</v>
      </c>
      <c r="E100" s="476" t="s">
        <v>619</v>
      </c>
      <c r="F100" s="476" t="s">
        <v>83</v>
      </c>
      <c r="G100" s="774" t="s">
        <v>1423</v>
      </c>
      <c r="H100" s="476" t="s">
        <v>338</v>
      </c>
      <c r="I100" s="742">
        <v>2</v>
      </c>
      <c r="J100" s="565"/>
      <c r="K100" s="477"/>
      <c r="L100" s="527"/>
      <c r="M100" s="524"/>
      <c r="N100" s="528"/>
    </row>
    <row r="101" spans="1:14" ht="15.5">
      <c r="A101" s="477"/>
      <c r="B101" s="519"/>
      <c r="C101" s="476"/>
      <c r="D101" s="562"/>
      <c r="E101" s="476" t="s">
        <v>619</v>
      </c>
      <c r="F101" s="525" t="s">
        <v>1576</v>
      </c>
      <c r="G101" s="774" t="s">
        <v>50</v>
      </c>
      <c r="H101" s="476" t="s">
        <v>338</v>
      </c>
      <c r="I101" s="742">
        <v>0</v>
      </c>
      <c r="J101" s="565"/>
      <c r="K101" s="477" t="s">
        <v>2057</v>
      </c>
      <c r="L101" s="527"/>
      <c r="M101" s="524"/>
      <c r="N101" s="528"/>
    </row>
    <row r="102" spans="1:14" ht="15.5">
      <c r="A102" s="477">
        <v>35</v>
      </c>
      <c r="B102" s="519"/>
      <c r="C102" s="476" t="s">
        <v>1267</v>
      </c>
      <c r="D102" s="562" t="s">
        <v>335</v>
      </c>
      <c r="E102" s="476" t="s">
        <v>174</v>
      </c>
      <c r="F102" s="487" t="s">
        <v>13</v>
      </c>
      <c r="G102" s="774" t="s">
        <v>1276</v>
      </c>
      <c r="H102" s="476" t="s">
        <v>338</v>
      </c>
      <c r="I102" s="477">
        <v>1</v>
      </c>
      <c r="J102" s="521"/>
      <c r="K102" s="477" t="s">
        <v>1506</v>
      </c>
      <c r="L102" s="527"/>
      <c r="M102" s="524"/>
      <c r="N102" s="251"/>
    </row>
    <row r="103" spans="1:14" ht="15.5">
      <c r="A103" s="477">
        <v>35</v>
      </c>
      <c r="B103" s="519"/>
      <c r="C103" s="476" t="s">
        <v>1267</v>
      </c>
      <c r="D103" s="562" t="s">
        <v>335</v>
      </c>
      <c r="E103" s="476" t="s">
        <v>178</v>
      </c>
      <c r="F103" s="476" t="s">
        <v>37</v>
      </c>
      <c r="G103" s="774" t="s">
        <v>104</v>
      </c>
      <c r="H103" s="476" t="s">
        <v>338</v>
      </c>
      <c r="I103" s="477">
        <v>2</v>
      </c>
      <c r="J103" s="683"/>
      <c r="K103" s="477"/>
      <c r="L103" s="527"/>
      <c r="M103" s="524"/>
      <c r="N103" s="251"/>
    </row>
    <row r="104" spans="1:14">
      <c r="A104" s="476">
        <v>44</v>
      </c>
      <c r="B104" s="477"/>
      <c r="C104" s="476" t="s">
        <v>1267</v>
      </c>
      <c r="D104" s="562" t="s">
        <v>335</v>
      </c>
      <c r="E104" s="477" t="s">
        <v>1184</v>
      </c>
      <c r="F104" s="476" t="s">
        <v>115</v>
      </c>
      <c r="G104" s="722" t="s">
        <v>1276</v>
      </c>
      <c r="H104" s="476" t="s">
        <v>338</v>
      </c>
      <c r="I104" s="477">
        <v>2</v>
      </c>
      <c r="J104" s="521">
        <v>2</v>
      </c>
      <c r="K104" s="530" t="s">
        <v>1407</v>
      </c>
      <c r="L104" s="550"/>
      <c r="M104" s="524"/>
      <c r="N104" s="251"/>
    </row>
    <row r="105" spans="1:14">
      <c r="A105" s="476">
        <v>45</v>
      </c>
      <c r="B105" s="477"/>
      <c r="C105" s="476" t="s">
        <v>1267</v>
      </c>
      <c r="D105" s="562" t="s">
        <v>335</v>
      </c>
      <c r="E105" s="477" t="s">
        <v>1184</v>
      </c>
      <c r="F105" s="534" t="s">
        <v>1576</v>
      </c>
      <c r="G105" s="774" t="s">
        <v>50</v>
      </c>
      <c r="H105" s="476" t="s">
        <v>338</v>
      </c>
      <c r="I105" s="477">
        <v>2</v>
      </c>
      <c r="J105" s="521">
        <v>2</v>
      </c>
      <c r="K105" s="530" t="s">
        <v>954</v>
      </c>
      <c r="L105" s="550"/>
      <c r="M105" s="524"/>
      <c r="N105" s="251"/>
    </row>
    <row r="106" spans="1:14">
      <c r="A106" s="476"/>
      <c r="B106" s="477"/>
      <c r="C106" s="476" t="s">
        <v>1267</v>
      </c>
      <c r="D106" s="562" t="s">
        <v>335</v>
      </c>
      <c r="E106" s="477" t="s">
        <v>1497</v>
      </c>
      <c r="F106" s="476" t="s">
        <v>1497</v>
      </c>
      <c r="G106" s="774" t="s">
        <v>1276</v>
      </c>
      <c r="H106" s="476"/>
      <c r="I106" s="477">
        <v>2</v>
      </c>
      <c r="J106" s="521">
        <v>2</v>
      </c>
      <c r="K106" s="510"/>
      <c r="L106" s="550"/>
      <c r="M106" s="524"/>
      <c r="N106" s="251"/>
    </row>
    <row r="107" spans="1:14">
      <c r="A107" s="476"/>
      <c r="B107" s="477"/>
      <c r="C107" s="476"/>
      <c r="D107" s="562"/>
      <c r="E107" s="477" t="s">
        <v>1497</v>
      </c>
      <c r="F107" s="476" t="s">
        <v>1576</v>
      </c>
      <c r="G107" s="774" t="s">
        <v>1423</v>
      </c>
      <c r="H107" s="476"/>
      <c r="I107" s="477">
        <v>2</v>
      </c>
      <c r="J107" s="521">
        <v>2</v>
      </c>
      <c r="K107" s="510"/>
      <c r="L107" s="550"/>
      <c r="M107" s="524"/>
      <c r="N107" s="251"/>
    </row>
    <row r="108" spans="1:14">
      <c r="A108" s="476"/>
      <c r="B108" s="477"/>
      <c r="C108" s="476" t="s">
        <v>1267</v>
      </c>
      <c r="D108" s="562" t="s">
        <v>335</v>
      </c>
      <c r="E108" s="477" t="s">
        <v>2058</v>
      </c>
      <c r="F108" s="476" t="s">
        <v>352</v>
      </c>
      <c r="G108" s="774" t="s">
        <v>748</v>
      </c>
      <c r="H108" s="476" t="s">
        <v>338</v>
      </c>
      <c r="I108" s="477">
        <v>2</v>
      </c>
      <c r="J108" s="521"/>
      <c r="K108" s="510" t="s">
        <v>2059</v>
      </c>
      <c r="L108" s="550"/>
      <c r="M108" s="524"/>
      <c r="N108" s="251"/>
    </row>
    <row r="109" spans="1:14" ht="15.5">
      <c r="A109" s="477">
        <v>35</v>
      </c>
      <c r="B109" s="519"/>
      <c r="C109" s="476" t="s">
        <v>1267</v>
      </c>
      <c r="D109" s="562" t="s">
        <v>335</v>
      </c>
      <c r="E109" s="476" t="s">
        <v>2058</v>
      </c>
      <c r="F109" s="487" t="s">
        <v>352</v>
      </c>
      <c r="G109" s="774" t="s">
        <v>1276</v>
      </c>
      <c r="H109" s="476" t="s">
        <v>338</v>
      </c>
      <c r="I109" s="477">
        <v>0</v>
      </c>
      <c r="J109" s="521"/>
      <c r="K109" s="477" t="s">
        <v>2060</v>
      </c>
      <c r="L109" s="527"/>
      <c r="M109" s="524"/>
      <c r="N109" s="251"/>
    </row>
    <row r="110" spans="1:14">
      <c r="A110" s="476"/>
      <c r="B110" s="477"/>
      <c r="C110" s="476" t="s">
        <v>1267</v>
      </c>
      <c r="D110" s="562" t="s">
        <v>335</v>
      </c>
      <c r="E110" s="476" t="s">
        <v>1360</v>
      </c>
      <c r="F110" s="476" t="s">
        <v>77</v>
      </c>
      <c r="G110" s="548" t="s">
        <v>53</v>
      </c>
      <c r="H110" s="476" t="s">
        <v>338</v>
      </c>
      <c r="I110" s="742">
        <v>2</v>
      </c>
      <c r="J110" s="521"/>
      <c r="K110" s="530" t="s">
        <v>1586</v>
      </c>
      <c r="L110" s="550"/>
      <c r="M110" s="524"/>
      <c r="N110" s="251"/>
    </row>
    <row r="111" spans="1:14" ht="15.5">
      <c r="A111" s="476">
        <v>42</v>
      </c>
      <c r="B111" s="519"/>
      <c r="C111" s="476" t="s">
        <v>1267</v>
      </c>
      <c r="D111" s="562" t="s">
        <v>335</v>
      </c>
      <c r="E111" s="533" t="s">
        <v>606</v>
      </c>
      <c r="F111" s="476" t="s">
        <v>622</v>
      </c>
      <c r="G111" s="774" t="s">
        <v>1695</v>
      </c>
      <c r="H111" s="476" t="s">
        <v>308</v>
      </c>
      <c r="I111" s="477">
        <v>4</v>
      </c>
      <c r="J111" s="521">
        <v>2</v>
      </c>
      <c r="K111" s="530" t="s">
        <v>1582</v>
      </c>
      <c r="L111" s="527"/>
      <c r="M111" s="524"/>
      <c r="N111" s="251"/>
    </row>
    <row r="112" spans="1:14" ht="15.5">
      <c r="A112" s="476">
        <v>42</v>
      </c>
      <c r="B112" s="519"/>
      <c r="C112" s="476" t="s">
        <v>1267</v>
      </c>
      <c r="D112" s="562" t="s">
        <v>335</v>
      </c>
      <c r="E112" s="533" t="s">
        <v>606</v>
      </c>
      <c r="F112" s="534" t="s">
        <v>1576</v>
      </c>
      <c r="G112" s="774" t="s">
        <v>51</v>
      </c>
      <c r="H112" s="476" t="s">
        <v>308</v>
      </c>
      <c r="I112" s="477">
        <v>4</v>
      </c>
      <c r="J112" s="521">
        <v>2</v>
      </c>
      <c r="K112" s="530" t="s">
        <v>2025</v>
      </c>
      <c r="L112" s="527"/>
      <c r="M112" s="524"/>
      <c r="N112" s="251"/>
    </row>
    <row r="113" spans="1:14" ht="15.5">
      <c r="A113" s="476">
        <v>37</v>
      </c>
      <c r="B113" s="519"/>
      <c r="C113" s="476" t="s">
        <v>1267</v>
      </c>
      <c r="D113" s="562" t="s">
        <v>335</v>
      </c>
      <c r="E113" s="533" t="s">
        <v>615</v>
      </c>
      <c r="F113" s="476" t="s">
        <v>618</v>
      </c>
      <c r="G113" s="774" t="s">
        <v>1431</v>
      </c>
      <c r="H113" s="476"/>
      <c r="I113" s="742">
        <v>2</v>
      </c>
      <c r="J113" s="521">
        <v>2</v>
      </c>
      <c r="K113" s="530" t="s">
        <v>2061</v>
      </c>
      <c r="L113" s="527"/>
      <c r="M113" s="524"/>
      <c r="N113" s="251"/>
    </row>
    <row r="114" spans="1:14" ht="15.5">
      <c r="A114" s="476">
        <v>37</v>
      </c>
      <c r="B114" s="519"/>
      <c r="C114" s="476" t="s">
        <v>1267</v>
      </c>
      <c r="D114" s="562" t="s">
        <v>335</v>
      </c>
      <c r="E114" s="533" t="s">
        <v>615</v>
      </c>
      <c r="F114" s="534" t="s">
        <v>1576</v>
      </c>
      <c r="G114" s="566" t="s">
        <v>1276</v>
      </c>
      <c r="H114" s="476"/>
      <c r="I114" s="477">
        <v>2</v>
      </c>
      <c r="J114" s="521">
        <v>2</v>
      </c>
      <c r="K114" s="530" t="s">
        <v>1580</v>
      </c>
      <c r="L114" s="527"/>
      <c r="M114" s="524"/>
      <c r="N114" s="251"/>
    </row>
    <row r="115" spans="1:14" ht="15.5">
      <c r="A115" s="476">
        <v>42</v>
      </c>
      <c r="B115" s="519"/>
      <c r="C115" s="476" t="s">
        <v>1267</v>
      </c>
      <c r="D115" s="562" t="s">
        <v>335</v>
      </c>
      <c r="E115" s="533" t="s">
        <v>620</v>
      </c>
      <c r="F115" s="476" t="s">
        <v>621</v>
      </c>
      <c r="G115" s="532" t="s">
        <v>748</v>
      </c>
      <c r="H115" s="476" t="s">
        <v>308</v>
      </c>
      <c r="I115" s="477">
        <v>4</v>
      </c>
      <c r="J115" s="521">
        <v>2</v>
      </c>
      <c r="K115" s="530" t="s">
        <v>2062</v>
      </c>
      <c r="L115" s="527"/>
      <c r="M115" s="524"/>
      <c r="N115" s="251"/>
    </row>
    <row r="116" spans="1:14" ht="15.5">
      <c r="A116" s="476">
        <v>42</v>
      </c>
      <c r="B116" s="519"/>
      <c r="C116" s="476" t="s">
        <v>1267</v>
      </c>
      <c r="D116" s="562" t="s">
        <v>335</v>
      </c>
      <c r="E116" s="533" t="s">
        <v>620</v>
      </c>
      <c r="F116" s="476" t="s">
        <v>621</v>
      </c>
      <c r="G116" s="532" t="s">
        <v>50</v>
      </c>
      <c r="H116" s="476" t="s">
        <v>308</v>
      </c>
      <c r="I116" s="477">
        <v>4</v>
      </c>
      <c r="J116" s="521">
        <v>2</v>
      </c>
      <c r="K116" s="530" t="s">
        <v>2063</v>
      </c>
      <c r="L116" s="527"/>
      <c r="M116" s="524"/>
      <c r="N116" s="251"/>
    </row>
    <row r="117" spans="1:14" ht="29">
      <c r="A117" s="535"/>
      <c r="B117" s="514"/>
      <c r="C117" s="535"/>
      <c r="D117" s="536"/>
      <c r="E117" s="535"/>
      <c r="F117" s="535"/>
      <c r="G117" s="542"/>
      <c r="H117" s="535"/>
      <c r="I117" s="514"/>
      <c r="J117" s="553"/>
      <c r="K117" s="567" t="s">
        <v>1361</v>
      </c>
      <c r="L117" s="518" t="s">
        <v>1573</v>
      </c>
      <c r="M117" s="518" t="s">
        <v>1583</v>
      </c>
      <c r="N117" s="769" t="s">
        <v>1578</v>
      </c>
    </row>
    <row r="118" spans="1:14">
      <c r="A118" s="476">
        <v>38</v>
      </c>
      <c r="B118" s="477"/>
      <c r="C118" s="476" t="s">
        <v>1267</v>
      </c>
      <c r="D118" s="568" t="s">
        <v>782</v>
      </c>
      <c r="E118" s="476" t="s">
        <v>172</v>
      </c>
      <c r="F118" s="476" t="s">
        <v>7</v>
      </c>
      <c r="G118" s="526" t="s">
        <v>1423</v>
      </c>
      <c r="H118" s="476" t="s">
        <v>121</v>
      </c>
      <c r="I118" s="477">
        <v>2</v>
      </c>
      <c r="J118" s="521"/>
      <c r="K118" s="477"/>
      <c r="L118" s="523"/>
      <c r="M118" s="524"/>
      <c r="N118" s="251"/>
    </row>
    <row r="119" spans="1:14">
      <c r="A119" s="477"/>
      <c r="B119" s="519"/>
      <c r="C119" s="476" t="s">
        <v>1267</v>
      </c>
      <c r="D119" s="568" t="s">
        <v>782</v>
      </c>
      <c r="E119" s="477" t="s">
        <v>179</v>
      </c>
      <c r="F119" s="476" t="s">
        <v>1321</v>
      </c>
      <c r="G119" s="569" t="s">
        <v>1183</v>
      </c>
      <c r="H119" s="476" t="s">
        <v>121</v>
      </c>
      <c r="I119" s="477">
        <v>2</v>
      </c>
      <c r="J119" s="521"/>
      <c r="K119" s="510"/>
      <c r="L119" s="523"/>
      <c r="M119" s="524"/>
      <c r="N119" s="251"/>
    </row>
    <row r="120" spans="1:14">
      <c r="A120" s="477"/>
      <c r="B120" s="519"/>
      <c r="C120" s="476" t="s">
        <v>1267</v>
      </c>
      <c r="D120" s="568" t="s">
        <v>782</v>
      </c>
      <c r="E120" s="555" t="s">
        <v>174</v>
      </c>
      <c r="F120" s="570" t="s">
        <v>13</v>
      </c>
      <c r="G120" s="685" t="s">
        <v>1665</v>
      </c>
      <c r="H120" s="476" t="s">
        <v>121</v>
      </c>
      <c r="I120" s="477">
        <v>1</v>
      </c>
      <c r="J120" s="521"/>
      <c r="K120" s="510" t="s">
        <v>1494</v>
      </c>
      <c r="L120" s="523"/>
      <c r="M120" s="524"/>
      <c r="N120" s="251"/>
    </row>
    <row r="121" spans="1:14">
      <c r="A121" s="477"/>
      <c r="B121" s="519"/>
      <c r="C121" s="476" t="s">
        <v>1267</v>
      </c>
      <c r="D121" s="568" t="s">
        <v>782</v>
      </c>
      <c r="E121" s="555" t="s">
        <v>341</v>
      </c>
      <c r="F121" s="570" t="s">
        <v>14</v>
      </c>
      <c r="G121" s="685" t="s">
        <v>1665</v>
      </c>
      <c r="H121" s="476" t="s">
        <v>121</v>
      </c>
      <c r="I121" s="477">
        <v>1</v>
      </c>
      <c r="J121" s="521"/>
      <c r="K121" s="571" t="s">
        <v>1586</v>
      </c>
      <c r="L121" s="523"/>
      <c r="M121" s="524"/>
      <c r="N121" s="528" t="s">
        <v>1803</v>
      </c>
    </row>
    <row r="122" spans="1:14">
      <c r="A122" s="477">
        <v>51</v>
      </c>
      <c r="B122" s="477"/>
      <c r="C122" s="476" t="s">
        <v>1267</v>
      </c>
      <c r="D122" s="568" t="s">
        <v>782</v>
      </c>
      <c r="E122" s="476" t="s">
        <v>175</v>
      </c>
      <c r="F122" s="476" t="s">
        <v>19</v>
      </c>
      <c r="G122" s="526" t="s">
        <v>1269</v>
      </c>
      <c r="H122" s="476"/>
      <c r="I122" s="477">
        <v>1</v>
      </c>
      <c r="J122" s="521"/>
      <c r="K122" s="477" t="s">
        <v>1495</v>
      </c>
      <c r="L122" s="511"/>
      <c r="M122" s="524"/>
      <c r="N122" s="251"/>
    </row>
    <row r="123" spans="1:14">
      <c r="A123" s="477"/>
      <c r="B123" s="477"/>
      <c r="C123" s="476" t="s">
        <v>1267</v>
      </c>
      <c r="D123" s="568" t="s">
        <v>782</v>
      </c>
      <c r="E123" s="476" t="s">
        <v>1503</v>
      </c>
      <c r="F123" s="476" t="s">
        <v>83</v>
      </c>
      <c r="G123" s="566"/>
      <c r="H123" s="476"/>
      <c r="I123" s="477">
        <v>0</v>
      </c>
      <c r="J123" s="521"/>
      <c r="K123" s="477"/>
      <c r="L123" s="511"/>
      <c r="M123" s="524"/>
      <c r="N123" s="251"/>
    </row>
    <row r="124" spans="1:14">
      <c r="A124" s="477"/>
      <c r="B124" s="477"/>
      <c r="C124" s="476" t="s">
        <v>1267</v>
      </c>
      <c r="D124" s="568" t="s">
        <v>782</v>
      </c>
      <c r="E124" s="476" t="s">
        <v>174</v>
      </c>
      <c r="F124" s="476" t="s">
        <v>1392</v>
      </c>
      <c r="G124" s="566"/>
      <c r="H124" s="476"/>
      <c r="I124" s="477">
        <v>0</v>
      </c>
      <c r="J124" s="521"/>
      <c r="K124" s="477"/>
      <c r="L124" s="511"/>
      <c r="M124" s="524"/>
      <c r="N124" s="251"/>
    </row>
    <row r="125" spans="1:14">
      <c r="A125" s="476">
        <v>39</v>
      </c>
      <c r="B125" s="477"/>
      <c r="C125" s="476" t="s">
        <v>1267</v>
      </c>
      <c r="D125" s="568" t="s">
        <v>782</v>
      </c>
      <c r="E125" s="476" t="s">
        <v>178</v>
      </c>
      <c r="F125" s="476" t="s">
        <v>323</v>
      </c>
      <c r="G125" s="526" t="s">
        <v>1269</v>
      </c>
      <c r="H125" s="476" t="s">
        <v>121</v>
      </c>
      <c r="I125" s="477">
        <v>2</v>
      </c>
      <c r="J125" s="521"/>
      <c r="K125" s="510"/>
      <c r="L125" s="523"/>
      <c r="M125" s="524"/>
      <c r="N125" s="251"/>
    </row>
    <row r="126" spans="1:14">
      <c r="A126" s="477">
        <v>50</v>
      </c>
      <c r="B126" s="477"/>
      <c r="C126" s="476" t="s">
        <v>1267</v>
      </c>
      <c r="D126" s="568" t="s">
        <v>782</v>
      </c>
      <c r="E126" s="477" t="s">
        <v>1184</v>
      </c>
      <c r="F126" s="476" t="s">
        <v>115</v>
      </c>
      <c r="G126" s="526" t="s">
        <v>1269</v>
      </c>
      <c r="H126" s="476" t="s">
        <v>121</v>
      </c>
      <c r="I126" s="510">
        <v>2</v>
      </c>
      <c r="J126" s="521"/>
      <c r="K126" s="477"/>
      <c r="L126" s="523"/>
      <c r="M126" s="524"/>
      <c r="N126" s="251"/>
    </row>
    <row r="127" spans="1:14">
      <c r="A127" s="476">
        <v>40</v>
      </c>
      <c r="B127" s="477"/>
      <c r="C127" s="476" t="s">
        <v>1267</v>
      </c>
      <c r="D127" s="572" t="s">
        <v>782</v>
      </c>
      <c r="E127" s="530" t="s">
        <v>614</v>
      </c>
      <c r="F127" s="477" t="s">
        <v>634</v>
      </c>
      <c r="G127" s="569" t="s">
        <v>355</v>
      </c>
      <c r="H127" s="476"/>
      <c r="I127" s="510">
        <v>2</v>
      </c>
      <c r="J127" s="521"/>
      <c r="K127" s="477" t="s">
        <v>1498</v>
      </c>
      <c r="L127" s="523"/>
      <c r="M127" s="524"/>
      <c r="N127" s="251"/>
    </row>
    <row r="128" spans="1:14">
      <c r="A128" s="476">
        <v>40</v>
      </c>
      <c r="B128" s="477"/>
      <c r="C128" s="476" t="s">
        <v>1267</v>
      </c>
      <c r="D128" s="572" t="s">
        <v>782</v>
      </c>
      <c r="E128" s="530" t="s">
        <v>615</v>
      </c>
      <c r="F128" s="477" t="s">
        <v>1393</v>
      </c>
      <c r="G128" s="569" t="s">
        <v>337</v>
      </c>
      <c r="H128" s="477"/>
      <c r="I128" s="510">
        <v>2</v>
      </c>
      <c r="J128" s="521"/>
      <c r="K128" s="477" t="s">
        <v>1499</v>
      </c>
      <c r="L128" s="523"/>
      <c r="M128" s="524"/>
      <c r="N128" s="251"/>
    </row>
    <row r="129" spans="1:14">
      <c r="A129" s="477">
        <v>57</v>
      </c>
      <c r="B129" s="519"/>
      <c r="C129" s="476" t="s">
        <v>1267</v>
      </c>
      <c r="D129" s="568" t="s">
        <v>782</v>
      </c>
      <c r="E129" s="477"/>
      <c r="F129" s="476" t="s">
        <v>137</v>
      </c>
      <c r="G129" s="569" t="s">
        <v>1269</v>
      </c>
      <c r="H129" s="476"/>
      <c r="I129" s="680">
        <v>3.5</v>
      </c>
      <c r="J129" s="521"/>
      <c r="K129" s="477"/>
      <c r="L129" s="523"/>
      <c r="M129" s="524"/>
      <c r="N129" s="251"/>
    </row>
    <row r="130" spans="1:14" ht="29">
      <c r="A130" s="514"/>
      <c r="B130" s="515"/>
      <c r="C130" s="535"/>
      <c r="D130" s="536"/>
      <c r="E130" s="535"/>
      <c r="F130" s="535"/>
      <c r="G130" s="542"/>
      <c r="H130" s="535"/>
      <c r="I130" s="514"/>
      <c r="J130" s="553"/>
      <c r="K130" s="517" t="s">
        <v>1504</v>
      </c>
      <c r="L130" s="518" t="s">
        <v>1411</v>
      </c>
      <c r="M130" s="518" t="s">
        <v>1413</v>
      </c>
      <c r="N130" s="769" t="s">
        <v>1584</v>
      </c>
    </row>
    <row r="131" spans="1:14">
      <c r="A131" s="477"/>
      <c r="B131" s="477"/>
      <c r="C131" s="476" t="s">
        <v>1267</v>
      </c>
      <c r="D131" s="573" t="s">
        <v>566</v>
      </c>
      <c r="E131" s="533" t="s">
        <v>1179</v>
      </c>
      <c r="F131" s="476" t="s">
        <v>1180</v>
      </c>
      <c r="G131" s="532" t="s">
        <v>748</v>
      </c>
      <c r="H131" s="476" t="s">
        <v>121</v>
      </c>
      <c r="I131" s="574">
        <v>4</v>
      </c>
      <c r="J131" s="575"/>
      <c r="K131" s="477"/>
      <c r="L131" s="511"/>
      <c r="M131" s="524"/>
      <c r="N131" s="251"/>
    </row>
    <row r="132" spans="1:14">
      <c r="A132" s="477"/>
      <c r="B132" s="477"/>
      <c r="C132" s="476" t="s">
        <v>1267</v>
      </c>
      <c r="D132" s="573" t="s">
        <v>566</v>
      </c>
      <c r="E132" s="476" t="s">
        <v>1364</v>
      </c>
      <c r="F132" s="476" t="s">
        <v>1181</v>
      </c>
      <c r="G132" s="526" t="s">
        <v>1074</v>
      </c>
      <c r="H132" s="476"/>
      <c r="I132" s="574">
        <v>3</v>
      </c>
      <c r="J132" s="576"/>
      <c r="K132" s="577" t="s">
        <v>1363</v>
      </c>
      <c r="L132" s="511"/>
      <c r="M132" s="524"/>
      <c r="N132" s="251"/>
    </row>
    <row r="133" spans="1:14">
      <c r="A133" s="477"/>
      <c r="B133" s="476"/>
      <c r="C133" s="476" t="s">
        <v>1267</v>
      </c>
      <c r="D133" s="573" t="s">
        <v>566</v>
      </c>
      <c r="E133" s="476" t="s">
        <v>1364</v>
      </c>
      <c r="F133" s="476" t="s">
        <v>1181</v>
      </c>
      <c r="G133" s="578" t="s">
        <v>1273</v>
      </c>
      <c r="H133" s="476"/>
      <c r="I133" s="574">
        <v>2</v>
      </c>
      <c r="J133" s="579"/>
      <c r="K133" s="577" t="s">
        <v>1363</v>
      </c>
      <c r="L133" s="511"/>
      <c r="M133" s="524"/>
      <c r="N133" s="251"/>
    </row>
    <row r="134" spans="1:14">
      <c r="A134" s="477"/>
      <c r="B134" s="477"/>
      <c r="C134" s="476" t="s">
        <v>1267</v>
      </c>
      <c r="D134" s="573" t="s">
        <v>566</v>
      </c>
      <c r="E134" s="476" t="s">
        <v>172</v>
      </c>
      <c r="F134" s="476" t="s">
        <v>7</v>
      </c>
      <c r="G134" s="569" t="s">
        <v>553</v>
      </c>
      <c r="H134" s="477"/>
      <c r="I134" s="574">
        <v>1</v>
      </c>
      <c r="J134" s="575"/>
      <c r="K134" s="477" t="s">
        <v>1495</v>
      </c>
      <c r="L134" s="511"/>
      <c r="M134" s="524"/>
      <c r="N134" s="251"/>
    </row>
    <row r="135" spans="1:14">
      <c r="A135" s="477"/>
      <c r="B135" s="477"/>
      <c r="C135" s="476" t="s">
        <v>1267</v>
      </c>
      <c r="D135" s="573" t="s">
        <v>566</v>
      </c>
      <c r="E135" s="476" t="s">
        <v>175</v>
      </c>
      <c r="F135" s="476" t="s">
        <v>19</v>
      </c>
      <c r="G135" s="569" t="s">
        <v>1267</v>
      </c>
      <c r="H135" s="476"/>
      <c r="I135" s="574">
        <v>1</v>
      </c>
      <c r="J135" s="575"/>
      <c r="K135" s="487" t="s">
        <v>1804</v>
      </c>
      <c r="L135" s="511"/>
      <c r="M135" s="524"/>
      <c r="N135" s="251"/>
    </row>
    <row r="136" spans="1:14">
      <c r="A136" s="477"/>
      <c r="B136" s="477"/>
      <c r="C136" s="476" t="s">
        <v>1267</v>
      </c>
      <c r="D136" s="573" t="s">
        <v>566</v>
      </c>
      <c r="E136" s="476" t="s">
        <v>1170</v>
      </c>
      <c r="F136" s="476" t="s">
        <v>15</v>
      </c>
      <c r="G136" s="532" t="s">
        <v>1350</v>
      </c>
      <c r="H136" s="477"/>
      <c r="I136" s="574">
        <v>0</v>
      </c>
      <c r="J136" s="575"/>
      <c r="K136" s="580"/>
      <c r="L136" s="511"/>
      <c r="M136" s="524"/>
      <c r="N136" s="251"/>
    </row>
    <row r="137" spans="1:14">
      <c r="A137" s="477"/>
      <c r="B137" s="477"/>
      <c r="C137" s="476" t="s">
        <v>1267</v>
      </c>
      <c r="D137" s="573" t="s">
        <v>566</v>
      </c>
      <c r="E137" s="476" t="s">
        <v>1182</v>
      </c>
      <c r="F137" s="476" t="s">
        <v>14</v>
      </c>
      <c r="G137" s="532" t="s">
        <v>1350</v>
      </c>
      <c r="H137" s="477"/>
      <c r="I137" s="519">
        <v>0</v>
      </c>
      <c r="J137" s="575"/>
      <c r="K137" s="477"/>
      <c r="L137" s="511"/>
      <c r="M137" s="524"/>
      <c r="N137" s="251"/>
    </row>
    <row r="138" spans="1:14">
      <c r="A138" s="477"/>
      <c r="B138" s="477"/>
      <c r="C138" s="476" t="s">
        <v>1267</v>
      </c>
      <c r="D138" s="573" t="s">
        <v>566</v>
      </c>
      <c r="E138" s="476" t="s">
        <v>174</v>
      </c>
      <c r="F138" s="476" t="s">
        <v>13</v>
      </c>
      <c r="G138" s="526" t="s">
        <v>1183</v>
      </c>
      <c r="H138" s="477"/>
      <c r="I138" s="519">
        <v>1</v>
      </c>
      <c r="J138" s="575"/>
      <c r="K138" s="477" t="s">
        <v>1494</v>
      </c>
      <c r="L138" s="511"/>
      <c r="M138" s="524"/>
      <c r="N138" s="251"/>
    </row>
    <row r="139" spans="1:14">
      <c r="A139" s="477"/>
      <c r="B139" s="477"/>
      <c r="C139" s="476" t="s">
        <v>1267</v>
      </c>
      <c r="D139" s="573" t="s">
        <v>566</v>
      </c>
      <c r="E139" s="476" t="s">
        <v>1362</v>
      </c>
      <c r="F139" s="476"/>
      <c r="G139" s="532"/>
      <c r="H139" s="477"/>
      <c r="I139" s="581"/>
      <c r="J139" s="582"/>
      <c r="K139" s="477" t="s">
        <v>1805</v>
      </c>
      <c r="L139" s="511"/>
      <c r="M139" s="524"/>
      <c r="N139" s="251"/>
    </row>
    <row r="140" spans="1:14" ht="15.5">
      <c r="A140" s="514"/>
      <c r="B140" s="514"/>
      <c r="C140" s="535"/>
      <c r="D140" s="514"/>
      <c r="E140" s="514"/>
      <c r="F140" s="514"/>
      <c r="G140" s="583"/>
      <c r="H140" s="514"/>
      <c r="I140" s="584"/>
      <c r="J140" s="584"/>
      <c r="K140" s="517" t="s">
        <v>1806</v>
      </c>
      <c r="L140" s="585" t="s">
        <v>1807</v>
      </c>
      <c r="M140" s="586" t="s">
        <v>1505</v>
      </c>
      <c r="N140" s="251"/>
    </row>
    <row r="141" spans="1:14">
      <c r="A141" s="477"/>
      <c r="B141" s="477"/>
      <c r="C141" s="476" t="s">
        <v>1267</v>
      </c>
      <c r="D141" s="490" t="s">
        <v>755</v>
      </c>
      <c r="E141" s="533" t="s">
        <v>1179</v>
      </c>
      <c r="F141" s="476" t="s">
        <v>1180</v>
      </c>
      <c r="G141" s="532" t="s">
        <v>148</v>
      </c>
      <c r="H141" s="519" t="s">
        <v>149</v>
      </c>
      <c r="I141" s="574">
        <v>4</v>
      </c>
      <c r="J141" s="575"/>
      <c r="K141" s="477"/>
      <c r="L141" s="511"/>
      <c r="M141" s="524"/>
      <c r="N141" s="251"/>
    </row>
    <row r="142" spans="1:14">
      <c r="A142" s="477"/>
      <c r="B142" s="477"/>
      <c r="C142" s="476" t="s">
        <v>1267</v>
      </c>
      <c r="D142" s="490" t="s">
        <v>755</v>
      </c>
      <c r="E142" s="476" t="s">
        <v>1364</v>
      </c>
      <c r="F142" s="476" t="s">
        <v>1181</v>
      </c>
      <c r="G142" s="526" t="s">
        <v>1074</v>
      </c>
      <c r="H142" s="476" t="s">
        <v>156</v>
      </c>
      <c r="I142" s="574">
        <v>3</v>
      </c>
      <c r="J142" s="576"/>
      <c r="K142" s="577" t="s">
        <v>2026</v>
      </c>
      <c r="L142" s="511"/>
      <c r="M142" s="524"/>
      <c r="N142" s="251"/>
    </row>
    <row r="143" spans="1:14">
      <c r="A143" s="477"/>
      <c r="B143" s="476"/>
      <c r="C143" s="476" t="s">
        <v>1267</v>
      </c>
      <c r="D143" s="490" t="s">
        <v>755</v>
      </c>
      <c r="E143" s="476" t="s">
        <v>1364</v>
      </c>
      <c r="F143" s="476" t="s">
        <v>1181</v>
      </c>
      <c r="G143" s="722" t="s">
        <v>220</v>
      </c>
      <c r="H143" s="476" t="s">
        <v>156</v>
      </c>
      <c r="I143" s="574">
        <v>2</v>
      </c>
      <c r="J143" s="579"/>
      <c r="K143" s="577" t="s">
        <v>1363</v>
      </c>
      <c r="L143" s="511"/>
      <c r="M143" s="524"/>
      <c r="N143" s="251"/>
    </row>
    <row r="144" spans="1:14">
      <c r="A144" s="477"/>
      <c r="B144" s="477"/>
      <c r="C144" s="476" t="s">
        <v>1267</v>
      </c>
      <c r="D144" s="587" t="s">
        <v>755</v>
      </c>
      <c r="E144" s="476" t="s">
        <v>172</v>
      </c>
      <c r="F144" s="476" t="s">
        <v>7</v>
      </c>
      <c r="G144" s="569" t="s">
        <v>553</v>
      </c>
      <c r="H144" s="476" t="s">
        <v>156</v>
      </c>
      <c r="I144" s="574">
        <v>1</v>
      </c>
      <c r="J144" s="575"/>
      <c r="K144" s="477" t="s">
        <v>1506</v>
      </c>
      <c r="L144" s="511"/>
      <c r="M144" s="524"/>
      <c r="N144" s="251"/>
    </row>
    <row r="145" spans="1:14">
      <c r="A145" s="477"/>
      <c r="B145" s="477"/>
      <c r="C145" s="476" t="s">
        <v>1267</v>
      </c>
      <c r="D145" s="490" t="s">
        <v>755</v>
      </c>
      <c r="E145" s="476" t="s">
        <v>175</v>
      </c>
      <c r="F145" s="476" t="s">
        <v>19</v>
      </c>
      <c r="G145" s="588"/>
      <c r="H145" s="476" t="s">
        <v>156</v>
      </c>
      <c r="I145" s="574">
        <v>0</v>
      </c>
      <c r="J145" s="575"/>
      <c r="K145" s="476" t="s">
        <v>1365</v>
      </c>
      <c r="L145" s="511"/>
      <c r="M145" s="524"/>
      <c r="N145" s="251"/>
    </row>
    <row r="146" spans="1:14">
      <c r="A146" s="510"/>
      <c r="B146" s="510"/>
      <c r="C146" s="487" t="s">
        <v>1267</v>
      </c>
      <c r="D146" s="490" t="s">
        <v>755</v>
      </c>
      <c r="E146" s="487" t="s">
        <v>1170</v>
      </c>
      <c r="F146" s="487" t="s">
        <v>15</v>
      </c>
      <c r="G146" s="526" t="s">
        <v>1350</v>
      </c>
      <c r="H146" s="487" t="s">
        <v>156</v>
      </c>
      <c r="I146" s="574">
        <v>1</v>
      </c>
      <c r="J146" s="575"/>
      <c r="K146" s="510"/>
      <c r="L146" s="589"/>
      <c r="M146" s="590"/>
      <c r="N146" s="251"/>
    </row>
    <row r="147" spans="1:14">
      <c r="A147" s="477"/>
      <c r="B147" s="477"/>
      <c r="C147" s="476" t="s">
        <v>1267</v>
      </c>
      <c r="D147" s="587" t="s">
        <v>755</v>
      </c>
      <c r="E147" s="476" t="s">
        <v>1182</v>
      </c>
      <c r="F147" s="476" t="s">
        <v>14</v>
      </c>
      <c r="G147" s="526" t="s">
        <v>1350</v>
      </c>
      <c r="H147" s="476" t="s">
        <v>156</v>
      </c>
      <c r="I147" s="519">
        <v>1</v>
      </c>
      <c r="J147" s="575"/>
      <c r="K147" s="510"/>
      <c r="L147" s="511"/>
      <c r="M147" s="524"/>
      <c r="N147" s="251"/>
    </row>
    <row r="148" spans="1:14">
      <c r="A148" s="477"/>
      <c r="B148" s="477"/>
      <c r="C148" s="476" t="s">
        <v>1267</v>
      </c>
      <c r="D148" s="490" t="s">
        <v>755</v>
      </c>
      <c r="E148" s="476" t="s">
        <v>174</v>
      </c>
      <c r="F148" s="476" t="s">
        <v>13</v>
      </c>
      <c r="G148" s="532" t="s">
        <v>1183</v>
      </c>
      <c r="H148" s="476" t="s">
        <v>156</v>
      </c>
      <c r="I148" s="519">
        <v>0</v>
      </c>
      <c r="J148" s="575"/>
      <c r="K148" s="477" t="s">
        <v>1808</v>
      </c>
      <c r="L148" s="511"/>
      <c r="M148" s="524"/>
      <c r="N148" s="251"/>
    </row>
    <row r="149" spans="1:14">
      <c r="A149" s="477"/>
      <c r="B149" s="477"/>
      <c r="C149" s="477" t="s">
        <v>1267</v>
      </c>
      <c r="D149" s="490" t="s">
        <v>755</v>
      </c>
      <c r="E149" s="476" t="s">
        <v>1362</v>
      </c>
      <c r="F149" s="476"/>
      <c r="G149" s="532"/>
      <c r="H149" s="477"/>
      <c r="I149" s="581"/>
      <c r="J149" s="582"/>
      <c r="K149" s="477" t="s">
        <v>1809</v>
      </c>
      <c r="L149" s="511"/>
      <c r="M149" s="524"/>
      <c r="N149" s="251"/>
    </row>
    <row r="150" spans="1:14">
      <c r="A150" s="251"/>
      <c r="B150" s="251"/>
      <c r="C150" s="251"/>
      <c r="D150" s="251"/>
      <c r="E150" s="251"/>
      <c r="F150" s="777" t="s">
        <v>1810</v>
      </c>
      <c r="G150" s="251"/>
      <c r="H150" s="251"/>
      <c r="I150" s="251"/>
      <c r="K150" s="251"/>
      <c r="L150" s="251"/>
      <c r="M150" s="251"/>
      <c r="N150" s="251"/>
    </row>
  </sheetData>
  <autoFilter ref="A1:N150" xr:uid="{A1FC6161-BC5C-4D9F-B54E-9A31992694B0}"/>
  <conditionalFormatting sqref="I137:J140 I148:J149">
    <cfRule type="expression" dxfId="127" priority="1">
      <formula>NOT(I137=#REF!)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zoomScale="70" zoomScaleNormal="7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2"/>
      <c r="B1" s="373"/>
      <c r="C1" s="372" t="s">
        <v>4</v>
      </c>
      <c r="D1" s="374" t="s">
        <v>3</v>
      </c>
      <c r="E1" s="372" t="s">
        <v>192</v>
      </c>
      <c r="F1" s="372" t="s">
        <v>2</v>
      </c>
      <c r="G1" s="372" t="s">
        <v>1</v>
      </c>
      <c r="H1" s="372" t="s">
        <v>193</v>
      </c>
      <c r="I1" s="372" t="s">
        <v>190</v>
      </c>
      <c r="J1" s="402" t="s">
        <v>1196</v>
      </c>
      <c r="K1" s="372" t="s">
        <v>191</v>
      </c>
      <c r="L1" s="375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7" t="s">
        <v>172</v>
      </c>
      <c r="F3" s="377" t="s">
        <v>7</v>
      </c>
      <c r="G3" s="232" t="s">
        <v>213</v>
      </c>
      <c r="H3" s="377" t="s">
        <v>344</v>
      </c>
      <c r="I3" s="375">
        <v>6</v>
      </c>
      <c r="J3" s="233"/>
      <c r="K3" s="314" t="s">
        <v>1811</v>
      </c>
      <c r="L3" s="378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7" t="s">
        <v>172</v>
      </c>
      <c r="F4" s="377" t="s">
        <v>7</v>
      </c>
      <c r="G4" s="377" t="s">
        <v>1700</v>
      </c>
      <c r="H4" s="377" t="s">
        <v>344</v>
      </c>
      <c r="I4" s="375">
        <v>2</v>
      </c>
      <c r="J4" s="233"/>
      <c r="K4" s="418"/>
      <c r="L4" s="305"/>
      <c r="M4" s="22">
        <v>2</v>
      </c>
      <c r="N4" s="251"/>
      <c r="O4" s="251"/>
    </row>
    <row r="5" spans="1:15" ht="23.5">
      <c r="A5" s="251"/>
      <c r="B5" s="251"/>
      <c r="C5" s="591" t="s">
        <v>58</v>
      </c>
      <c r="D5" s="592" t="s">
        <v>1812</v>
      </c>
      <c r="E5" s="591" t="s">
        <v>1813</v>
      </c>
      <c r="F5" s="591" t="s">
        <v>1814</v>
      </c>
      <c r="G5" s="591" t="s">
        <v>1082</v>
      </c>
      <c r="H5" s="591" t="s">
        <v>344</v>
      </c>
      <c r="I5" s="593">
        <v>4</v>
      </c>
      <c r="J5" s="233"/>
      <c r="K5" s="378" t="s">
        <v>1815</v>
      </c>
      <c r="L5" s="378"/>
      <c r="M5" s="594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7" t="s">
        <v>179</v>
      </c>
      <c r="F6" s="377" t="s">
        <v>76</v>
      </c>
      <c r="G6" s="232" t="s">
        <v>198</v>
      </c>
      <c r="H6" s="377" t="s">
        <v>344</v>
      </c>
      <c r="I6" s="375">
        <v>4</v>
      </c>
      <c r="J6" s="233"/>
      <c r="K6" s="378"/>
      <c r="L6" s="378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7" t="s">
        <v>178</v>
      </c>
      <c r="F7" s="377" t="s">
        <v>37</v>
      </c>
      <c r="G7" s="232" t="s">
        <v>1670</v>
      </c>
      <c r="H7" s="377" t="s">
        <v>344</v>
      </c>
      <c r="I7" s="375">
        <v>2</v>
      </c>
      <c r="J7" s="233"/>
      <c r="K7" s="378"/>
      <c r="L7" s="378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7" t="s">
        <v>341</v>
      </c>
      <c r="F8" s="377" t="s">
        <v>14</v>
      </c>
      <c r="G8" s="232" t="s">
        <v>58</v>
      </c>
      <c r="H8" s="377" t="s">
        <v>344</v>
      </c>
      <c r="I8" s="693">
        <v>1</v>
      </c>
      <c r="J8" s="233"/>
      <c r="K8" s="424" t="s">
        <v>1995</v>
      </c>
      <c r="L8" s="378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7" t="s">
        <v>47</v>
      </c>
      <c r="G9" s="377" t="s">
        <v>58</v>
      </c>
      <c r="H9" s="377" t="s">
        <v>296</v>
      </c>
      <c r="I9" s="375">
        <v>2</v>
      </c>
      <c r="J9" s="233"/>
      <c r="K9" s="253"/>
      <c r="L9" s="378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7" t="s">
        <v>19</v>
      </c>
      <c r="G10" s="677" t="s">
        <v>1707</v>
      </c>
      <c r="H10" s="377" t="s">
        <v>327</v>
      </c>
      <c r="I10" s="375">
        <v>2</v>
      </c>
      <c r="J10" s="233"/>
      <c r="K10" s="253"/>
      <c r="L10" s="378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7" t="s">
        <v>174</v>
      </c>
      <c r="F11" s="377" t="s">
        <v>13</v>
      </c>
      <c r="G11" s="377" t="s">
        <v>1556</v>
      </c>
      <c r="H11" s="377" t="s">
        <v>344</v>
      </c>
      <c r="I11" s="375">
        <v>2</v>
      </c>
      <c r="J11" s="425"/>
      <c r="K11" s="378"/>
      <c r="L11" s="378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7" t="s">
        <v>620</v>
      </c>
      <c r="F12" s="377" t="s">
        <v>621</v>
      </c>
      <c r="G12" s="690" t="s">
        <v>1676</v>
      </c>
      <c r="H12" s="377" t="s">
        <v>151</v>
      </c>
      <c r="I12" s="375">
        <v>4</v>
      </c>
      <c r="J12" s="233"/>
      <c r="K12" s="253"/>
      <c r="L12" s="381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7" t="s">
        <v>1187</v>
      </c>
      <c r="F13" s="377" t="s">
        <v>343</v>
      </c>
      <c r="G13" s="232" t="s">
        <v>1082</v>
      </c>
      <c r="H13" s="377" t="s">
        <v>344</v>
      </c>
      <c r="I13" s="375">
        <v>2</v>
      </c>
      <c r="J13" s="233"/>
      <c r="K13" s="378"/>
      <c r="L13" s="378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7" t="s">
        <v>606</v>
      </c>
      <c r="F14" s="691" t="s">
        <v>1576</v>
      </c>
      <c r="G14" s="691" t="s">
        <v>1695</v>
      </c>
      <c r="H14" s="377" t="s">
        <v>308</v>
      </c>
      <c r="I14" s="375">
        <v>4</v>
      </c>
      <c r="J14" s="233"/>
      <c r="K14" s="378"/>
      <c r="L14" s="378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7" t="s">
        <v>606</v>
      </c>
      <c r="F15" s="377" t="s">
        <v>622</v>
      </c>
      <c r="G15" s="377" t="s">
        <v>307</v>
      </c>
      <c r="H15" s="377" t="s">
        <v>308</v>
      </c>
      <c r="I15" s="375">
        <v>4</v>
      </c>
      <c r="J15" s="233"/>
      <c r="K15" s="378"/>
      <c r="L15" s="378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7" t="s">
        <v>615</v>
      </c>
      <c r="F16" s="377" t="s">
        <v>618</v>
      </c>
      <c r="G16" s="232" t="s">
        <v>337</v>
      </c>
      <c r="H16" s="377" t="s">
        <v>328</v>
      </c>
      <c r="I16" s="375">
        <v>4</v>
      </c>
      <c r="J16" s="233"/>
      <c r="K16" s="378"/>
      <c r="L16" s="378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7" t="s">
        <v>1184</v>
      </c>
      <c r="F17" s="377" t="s">
        <v>115</v>
      </c>
      <c r="G17" s="377" t="s">
        <v>1670</v>
      </c>
      <c r="H17" s="377" t="s">
        <v>344</v>
      </c>
      <c r="I17" s="235">
        <v>2</v>
      </c>
      <c r="J17" s="233"/>
      <c r="K17" s="378"/>
      <c r="L17" s="378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7" t="s">
        <v>1327</v>
      </c>
      <c r="F18" s="377" t="s">
        <v>194</v>
      </c>
      <c r="G18" s="377" t="s">
        <v>198</v>
      </c>
      <c r="H18" s="377" t="s">
        <v>344</v>
      </c>
      <c r="I18" s="692">
        <v>1.5</v>
      </c>
      <c r="J18" s="233"/>
      <c r="K18" s="378"/>
      <c r="L18" s="378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9" t="s">
        <v>58</v>
      </c>
      <c r="D21" s="420" t="s">
        <v>783</v>
      </c>
      <c r="E21" s="232" t="s">
        <v>172</v>
      </c>
      <c r="F21" s="377" t="s">
        <v>7</v>
      </c>
      <c r="G21" s="377" t="s">
        <v>41</v>
      </c>
      <c r="H21" s="377" t="s">
        <v>325</v>
      </c>
      <c r="I21" s="307">
        <v>0</v>
      </c>
      <c r="J21" s="233">
        <v>0</v>
      </c>
      <c r="K21" s="421" t="s">
        <v>1556</v>
      </c>
      <c r="L21" s="305" t="s">
        <v>1816</v>
      </c>
      <c r="M21" s="353">
        <v>0</v>
      </c>
      <c r="N21" s="251"/>
      <c r="O21" s="251"/>
    </row>
    <row r="22" spans="1:15" ht="23.5">
      <c r="A22" s="296"/>
      <c r="B22" s="296"/>
      <c r="C22" s="419" t="s">
        <v>58</v>
      </c>
      <c r="D22" s="420" t="s">
        <v>783</v>
      </c>
      <c r="E22" s="377" t="s">
        <v>1259</v>
      </c>
      <c r="F22" s="377" t="s">
        <v>7</v>
      </c>
      <c r="G22" s="595" t="s">
        <v>1082</v>
      </c>
      <c r="H22" s="377" t="s">
        <v>325</v>
      </c>
      <c r="I22" s="375">
        <v>4</v>
      </c>
      <c r="J22" s="233"/>
      <c r="K22" s="378"/>
      <c r="L22" s="378"/>
      <c r="M22" s="22">
        <v>4</v>
      </c>
      <c r="N22" s="251"/>
      <c r="O22" s="251"/>
    </row>
    <row r="23" spans="1:15" ht="23.5">
      <c r="A23" s="296"/>
      <c r="B23" s="296"/>
      <c r="C23" s="419" t="s">
        <v>58</v>
      </c>
      <c r="D23" s="420" t="s">
        <v>783</v>
      </c>
      <c r="E23" s="232" t="s">
        <v>172</v>
      </c>
      <c r="F23" s="377" t="s">
        <v>7</v>
      </c>
      <c r="G23" s="377" t="s">
        <v>41</v>
      </c>
      <c r="H23" s="377" t="s">
        <v>325</v>
      </c>
      <c r="I23" s="307">
        <v>6</v>
      </c>
      <c r="J23" s="233"/>
      <c r="K23" s="422"/>
      <c r="L23" s="423"/>
      <c r="M23" s="353">
        <v>6</v>
      </c>
      <c r="N23" s="251"/>
      <c r="O23" s="251"/>
    </row>
    <row r="24" spans="1:15" ht="23.5">
      <c r="A24" s="296"/>
      <c r="B24" s="296"/>
      <c r="C24" s="419" t="s">
        <v>58</v>
      </c>
      <c r="D24" s="420" t="s">
        <v>783</v>
      </c>
      <c r="E24" s="377" t="s">
        <v>1259</v>
      </c>
      <c r="F24" s="377" t="s">
        <v>7</v>
      </c>
      <c r="G24" s="595" t="s">
        <v>1123</v>
      </c>
      <c r="H24" s="377" t="s">
        <v>325</v>
      </c>
      <c r="I24" s="375">
        <v>0</v>
      </c>
      <c r="J24" s="233">
        <v>0</v>
      </c>
      <c r="K24" s="378"/>
      <c r="L24" s="251"/>
      <c r="M24" s="22">
        <v>0</v>
      </c>
      <c r="N24" s="251"/>
      <c r="O24" s="251"/>
    </row>
    <row r="25" spans="1:15" ht="23.5">
      <c r="A25" s="296"/>
      <c r="B25" s="296"/>
      <c r="C25" s="419" t="s">
        <v>58</v>
      </c>
      <c r="D25" s="420" t="s">
        <v>783</v>
      </c>
      <c r="E25" s="232" t="s">
        <v>1184</v>
      </c>
      <c r="F25" s="377" t="s">
        <v>115</v>
      </c>
      <c r="G25" s="232" t="s">
        <v>1670</v>
      </c>
      <c r="H25" s="377" t="s">
        <v>325</v>
      </c>
      <c r="I25" s="375">
        <v>2</v>
      </c>
      <c r="J25" s="233"/>
      <c r="K25" s="378"/>
      <c r="L25" s="378"/>
      <c r="M25" s="22">
        <v>2</v>
      </c>
      <c r="N25" s="251"/>
      <c r="O25" s="251"/>
    </row>
    <row r="26" spans="1:15" ht="23.5">
      <c r="A26" s="296"/>
      <c r="B26" s="296"/>
      <c r="C26" s="419" t="s">
        <v>58</v>
      </c>
      <c r="D26" s="420" t="s">
        <v>783</v>
      </c>
      <c r="E26" s="232" t="s">
        <v>619</v>
      </c>
      <c r="F26" s="377" t="s">
        <v>83</v>
      </c>
      <c r="G26" s="232" t="s">
        <v>1556</v>
      </c>
      <c r="H26" s="377" t="s">
        <v>325</v>
      </c>
      <c r="I26" s="693">
        <v>0</v>
      </c>
      <c r="J26" s="233"/>
      <c r="K26" s="351"/>
      <c r="L26" s="251"/>
      <c r="M26" s="22">
        <v>2</v>
      </c>
      <c r="N26" s="251"/>
      <c r="O26" s="251"/>
    </row>
    <row r="27" spans="1:15" ht="23.5">
      <c r="A27" s="296"/>
      <c r="B27" s="296"/>
      <c r="C27" s="419" t="s">
        <v>58</v>
      </c>
      <c r="D27" s="420" t="s">
        <v>783</v>
      </c>
      <c r="E27" s="377" t="s">
        <v>179</v>
      </c>
      <c r="F27" s="377" t="s">
        <v>76</v>
      </c>
      <c r="G27" s="232" t="s">
        <v>1556</v>
      </c>
      <c r="H27" s="377" t="s">
        <v>325</v>
      </c>
      <c r="I27" s="375">
        <v>4</v>
      </c>
      <c r="J27" s="233"/>
      <c r="K27" s="378"/>
      <c r="L27" s="378"/>
      <c r="M27" s="22">
        <v>4</v>
      </c>
      <c r="N27" s="251"/>
      <c r="O27" s="251"/>
    </row>
    <row r="28" spans="1:15" ht="23.5">
      <c r="A28" s="296"/>
      <c r="B28" s="296"/>
      <c r="C28" s="419" t="s">
        <v>58</v>
      </c>
      <c r="D28" s="420" t="s">
        <v>783</v>
      </c>
      <c r="E28" s="377" t="s">
        <v>341</v>
      </c>
      <c r="F28" s="377" t="s">
        <v>14</v>
      </c>
      <c r="G28" s="377" t="s">
        <v>299</v>
      </c>
      <c r="H28" s="377" t="s">
        <v>325</v>
      </c>
      <c r="I28" s="375">
        <v>2</v>
      </c>
      <c r="J28" s="233"/>
      <c r="K28" s="378"/>
      <c r="L28" s="378"/>
      <c r="M28" s="22">
        <v>2</v>
      </c>
      <c r="N28" s="251"/>
      <c r="O28" s="251"/>
    </row>
    <row r="29" spans="1:15" ht="23.5">
      <c r="A29" s="296"/>
      <c r="B29" s="296"/>
      <c r="C29" s="419" t="s">
        <v>58</v>
      </c>
      <c r="D29" s="420" t="s">
        <v>783</v>
      </c>
      <c r="E29" s="377" t="s">
        <v>175</v>
      </c>
      <c r="F29" s="377" t="s">
        <v>19</v>
      </c>
      <c r="G29" s="677" t="s">
        <v>1707</v>
      </c>
      <c r="H29" s="377" t="s">
        <v>327</v>
      </c>
      <c r="I29" s="693">
        <v>1</v>
      </c>
      <c r="J29" s="233"/>
      <c r="K29" s="424" t="s">
        <v>1994</v>
      </c>
      <c r="L29" s="378"/>
      <c r="M29" s="22">
        <v>2</v>
      </c>
      <c r="N29" s="251"/>
      <c r="O29" s="251"/>
    </row>
    <row r="30" spans="1:15" ht="23.5">
      <c r="A30" s="296"/>
      <c r="B30" s="296"/>
      <c r="C30" s="419" t="s">
        <v>58</v>
      </c>
      <c r="D30" s="420" t="s">
        <v>783</v>
      </c>
      <c r="E30" s="377" t="s">
        <v>174</v>
      </c>
      <c r="F30" s="377" t="s">
        <v>13</v>
      </c>
      <c r="G30" s="690" t="s">
        <v>1556</v>
      </c>
      <c r="H30" s="377" t="s">
        <v>325</v>
      </c>
      <c r="I30" s="307">
        <v>2</v>
      </c>
      <c r="J30" s="233"/>
      <c r="K30" s="378"/>
      <c r="L30" s="378"/>
      <c r="M30" s="353">
        <v>2</v>
      </c>
      <c r="N30" s="251"/>
      <c r="O30" s="251"/>
    </row>
    <row r="31" spans="1:15" ht="23.5">
      <c r="A31" s="296"/>
      <c r="B31" s="296"/>
      <c r="C31" s="419" t="s">
        <v>58</v>
      </c>
      <c r="D31" s="420" t="s">
        <v>783</v>
      </c>
      <c r="E31" s="377" t="s">
        <v>620</v>
      </c>
      <c r="F31" s="377" t="s">
        <v>621</v>
      </c>
      <c r="G31" s="306" t="s">
        <v>1676</v>
      </c>
      <c r="H31" s="377" t="s">
        <v>151</v>
      </c>
      <c r="I31" s="693">
        <v>2</v>
      </c>
      <c r="J31" s="426"/>
      <c r="K31" s="397" t="s">
        <v>1991</v>
      </c>
      <c r="L31" s="378"/>
      <c r="M31" s="296">
        <v>4</v>
      </c>
      <c r="N31" s="251"/>
      <c r="O31" s="251"/>
    </row>
    <row r="32" spans="1:15" ht="23.5">
      <c r="A32" s="296"/>
      <c r="B32" s="296"/>
      <c r="C32" s="419" t="s">
        <v>58</v>
      </c>
      <c r="D32" s="420" t="s">
        <v>783</v>
      </c>
      <c r="E32" s="377" t="s">
        <v>606</v>
      </c>
      <c r="F32" s="691" t="s">
        <v>1576</v>
      </c>
      <c r="G32" s="691" t="s">
        <v>1695</v>
      </c>
      <c r="H32" s="377" t="s">
        <v>308</v>
      </c>
      <c r="I32" s="375">
        <v>4</v>
      </c>
      <c r="J32" s="426"/>
      <c r="K32" s="397"/>
      <c r="L32" s="378"/>
      <c r="M32" s="296"/>
      <c r="N32" s="251"/>
      <c r="O32" s="251"/>
    </row>
    <row r="33" spans="1:15" ht="23.5">
      <c r="A33" s="296"/>
      <c r="B33" s="296"/>
      <c r="C33" s="419" t="s">
        <v>58</v>
      </c>
      <c r="D33" s="420" t="s">
        <v>783</v>
      </c>
      <c r="E33" s="377" t="s">
        <v>606</v>
      </c>
      <c r="F33" s="377" t="s">
        <v>622</v>
      </c>
      <c r="G33" s="377" t="s">
        <v>307</v>
      </c>
      <c r="H33" s="377" t="s">
        <v>308</v>
      </c>
      <c r="I33" s="375">
        <v>4</v>
      </c>
      <c r="J33" s="426"/>
      <c r="K33" s="253"/>
      <c r="L33" s="378"/>
      <c r="M33" s="22">
        <v>4</v>
      </c>
      <c r="N33" s="251"/>
      <c r="O33" s="251"/>
    </row>
    <row r="34" spans="1:15" ht="23.5">
      <c r="A34" s="296"/>
      <c r="B34" s="296"/>
      <c r="C34" s="596" t="s">
        <v>58</v>
      </c>
      <c r="D34" s="597" t="s">
        <v>1812</v>
      </c>
      <c r="E34" s="591" t="s">
        <v>1813</v>
      </c>
      <c r="F34" s="591" t="s">
        <v>1814</v>
      </c>
      <c r="G34" s="591" t="s">
        <v>1082</v>
      </c>
      <c r="H34" s="377" t="s">
        <v>344</v>
      </c>
      <c r="I34" s="379">
        <v>0</v>
      </c>
      <c r="J34" s="426"/>
      <c r="K34" s="378" t="s">
        <v>1817</v>
      </c>
      <c r="L34" s="378"/>
      <c r="M34" s="22">
        <v>0</v>
      </c>
      <c r="N34" s="251"/>
      <c r="O34" s="251"/>
    </row>
    <row r="35" spans="1:15" ht="23.5">
      <c r="A35" s="296"/>
      <c r="B35" s="296"/>
      <c r="C35" s="419" t="s">
        <v>58</v>
      </c>
      <c r="D35" s="420" t="s">
        <v>783</v>
      </c>
      <c r="E35" s="377" t="s">
        <v>615</v>
      </c>
      <c r="F35" s="377" t="s">
        <v>618</v>
      </c>
      <c r="G35" s="232" t="s">
        <v>337</v>
      </c>
      <c r="H35" s="377" t="s">
        <v>328</v>
      </c>
      <c r="I35" s="375">
        <v>4</v>
      </c>
      <c r="J35" s="233"/>
      <c r="K35" s="253"/>
      <c r="L35" s="378"/>
      <c r="M35" s="22">
        <v>4</v>
      </c>
      <c r="N35" s="251"/>
      <c r="O35" s="251"/>
    </row>
    <row r="36" spans="1:15" ht="23.5">
      <c r="A36" s="296"/>
      <c r="B36" s="296"/>
      <c r="C36" s="419" t="s">
        <v>58</v>
      </c>
      <c r="D36" s="420" t="s">
        <v>783</v>
      </c>
      <c r="E36" s="377" t="s">
        <v>1327</v>
      </c>
      <c r="F36" s="377" t="s">
        <v>194</v>
      </c>
      <c r="G36" s="377" t="s">
        <v>1556</v>
      </c>
      <c r="H36" s="377" t="s">
        <v>325</v>
      </c>
      <c r="I36" s="307">
        <v>2</v>
      </c>
      <c r="J36" s="233"/>
      <c r="K36" s="253"/>
      <c r="L36" s="253"/>
      <c r="M36" s="598">
        <v>2</v>
      </c>
      <c r="N36" s="251"/>
      <c r="O36" s="251"/>
    </row>
    <row r="37" spans="1:15" ht="23.5">
      <c r="A37" s="296"/>
      <c r="B37" s="296"/>
      <c r="C37" s="419" t="s">
        <v>58</v>
      </c>
      <c r="D37" s="420" t="s">
        <v>783</v>
      </c>
      <c r="E37" s="377" t="s">
        <v>1187</v>
      </c>
      <c r="F37" s="377" t="s">
        <v>343</v>
      </c>
      <c r="G37" s="377" t="s">
        <v>1670</v>
      </c>
      <c r="H37" s="377" t="s">
        <v>325</v>
      </c>
      <c r="I37" s="307">
        <v>0</v>
      </c>
      <c r="J37" s="233"/>
      <c r="K37" s="253" t="s">
        <v>1818</v>
      </c>
      <c r="L37" s="253"/>
      <c r="M37" s="598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7" t="s">
        <v>585</v>
      </c>
      <c r="F38" s="377" t="s">
        <v>14</v>
      </c>
      <c r="G38" s="375" t="s">
        <v>1556</v>
      </c>
      <c r="H38" s="375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7" t="s">
        <v>585</v>
      </c>
      <c r="F39" s="377" t="s">
        <v>14</v>
      </c>
      <c r="G39" s="375" t="s">
        <v>198</v>
      </c>
      <c r="H39" s="375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7" t="s">
        <v>585</v>
      </c>
      <c r="F40" s="377" t="s">
        <v>14</v>
      </c>
      <c r="G40" s="377" t="s">
        <v>58</v>
      </c>
      <c r="H40" s="377"/>
      <c r="I40" s="693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7" t="s">
        <v>585</v>
      </c>
      <c r="F41" s="377" t="s">
        <v>1517</v>
      </c>
      <c r="G41" s="377" t="s">
        <v>1123</v>
      </c>
      <c r="H41" s="377"/>
      <c r="I41" s="375">
        <v>2</v>
      </c>
      <c r="J41" s="233">
        <v>0</v>
      </c>
      <c r="K41" s="253" t="s">
        <v>1390</v>
      </c>
      <c r="L41" s="598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5">
        <v>125</v>
      </c>
      <c r="B44" s="376"/>
      <c r="C44" s="308" t="s">
        <v>58</v>
      </c>
      <c r="D44" s="234" t="s">
        <v>785</v>
      </c>
      <c r="E44" s="377" t="s">
        <v>633</v>
      </c>
      <c r="F44" s="377" t="s">
        <v>172</v>
      </c>
      <c r="G44" s="377" t="s">
        <v>1123</v>
      </c>
      <c r="H44" s="377" t="s">
        <v>1425</v>
      </c>
      <c r="I44" s="375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5">
        <v>126</v>
      </c>
      <c r="B45" s="376"/>
      <c r="C45" s="308" t="s">
        <v>58</v>
      </c>
      <c r="D45" s="234" t="s">
        <v>785</v>
      </c>
      <c r="E45" s="232" t="s">
        <v>1327</v>
      </c>
      <c r="F45" s="377" t="s">
        <v>194</v>
      </c>
      <c r="G45" s="232" t="s">
        <v>1082</v>
      </c>
      <c r="H45" s="377" t="s">
        <v>1425</v>
      </c>
      <c r="I45" s="375">
        <v>2</v>
      </c>
      <c r="J45" s="233"/>
      <c r="K45" s="382"/>
      <c r="L45" s="253"/>
      <c r="M45" s="22">
        <v>2</v>
      </c>
      <c r="N45" s="251"/>
      <c r="O45" s="251"/>
    </row>
    <row r="46" spans="1:15" ht="23.5">
      <c r="A46" s="375">
        <v>127</v>
      </c>
      <c r="B46" s="376"/>
      <c r="C46" s="308" t="s">
        <v>58</v>
      </c>
      <c r="D46" s="234" t="s">
        <v>785</v>
      </c>
      <c r="E46" s="232" t="s">
        <v>1383</v>
      </c>
      <c r="F46" s="377" t="s">
        <v>83</v>
      </c>
      <c r="G46" s="232" t="s">
        <v>1700</v>
      </c>
      <c r="H46" s="377" t="s">
        <v>1425</v>
      </c>
      <c r="I46" s="693">
        <v>3</v>
      </c>
      <c r="J46" s="233"/>
      <c r="K46" s="378"/>
      <c r="L46" s="251"/>
      <c r="M46" s="22">
        <v>2</v>
      </c>
      <c r="N46" s="251"/>
      <c r="O46" s="251"/>
    </row>
    <row r="47" spans="1:15" ht="23.5">
      <c r="A47" s="375">
        <v>128</v>
      </c>
      <c r="B47" s="376"/>
      <c r="C47" s="308" t="s">
        <v>58</v>
      </c>
      <c r="D47" s="234" t="s">
        <v>785</v>
      </c>
      <c r="E47" s="377" t="s">
        <v>174</v>
      </c>
      <c r="F47" s="377" t="s">
        <v>13</v>
      </c>
      <c r="G47" s="377" t="s">
        <v>1556</v>
      </c>
      <c r="H47" s="377" t="s">
        <v>1425</v>
      </c>
      <c r="I47" s="307">
        <v>2</v>
      </c>
      <c r="J47" s="233"/>
      <c r="K47" s="378"/>
      <c r="L47" s="253"/>
      <c r="M47" s="353">
        <v>2</v>
      </c>
      <c r="N47" s="251"/>
      <c r="O47" s="251"/>
    </row>
    <row r="48" spans="1:15" ht="23.5">
      <c r="A48" s="375">
        <v>129</v>
      </c>
      <c r="B48" s="376"/>
      <c r="C48" s="308" t="s">
        <v>58</v>
      </c>
      <c r="D48" s="234" t="s">
        <v>785</v>
      </c>
      <c r="E48" s="377" t="s">
        <v>172</v>
      </c>
      <c r="F48" s="375" t="s">
        <v>7</v>
      </c>
      <c r="G48" s="377" t="s">
        <v>1700</v>
      </c>
      <c r="H48" s="377" t="s">
        <v>1425</v>
      </c>
      <c r="I48" s="380">
        <v>4</v>
      </c>
      <c r="J48" s="233"/>
      <c r="K48" s="383"/>
      <c r="L48" s="253"/>
      <c r="M48" s="348">
        <v>4</v>
      </c>
      <c r="N48" s="251"/>
      <c r="O48" s="251"/>
    </row>
    <row r="49" spans="1:15" ht="23.5">
      <c r="A49" s="375">
        <v>130</v>
      </c>
      <c r="B49" s="376"/>
      <c r="C49" s="308" t="s">
        <v>58</v>
      </c>
      <c r="D49" s="234" t="s">
        <v>785</v>
      </c>
      <c r="E49" s="375" t="s">
        <v>179</v>
      </c>
      <c r="F49" s="375" t="s">
        <v>76</v>
      </c>
      <c r="G49" s="377" t="s">
        <v>198</v>
      </c>
      <c r="H49" s="377" t="s">
        <v>1425</v>
      </c>
      <c r="I49" s="375">
        <v>4</v>
      </c>
      <c r="J49" s="233"/>
      <c r="K49" s="378"/>
      <c r="L49" s="253"/>
      <c r="M49" s="22">
        <v>4</v>
      </c>
      <c r="N49" s="251"/>
      <c r="O49" s="251"/>
    </row>
    <row r="50" spans="1:15" ht="23.5">
      <c r="A50" s="375"/>
      <c r="B50" s="376"/>
      <c r="C50" s="308" t="s">
        <v>58</v>
      </c>
      <c r="D50" s="234" t="s">
        <v>785</v>
      </c>
      <c r="E50" s="375" t="s">
        <v>606</v>
      </c>
      <c r="F50" s="694" t="s">
        <v>1576</v>
      </c>
      <c r="G50" s="694" t="s">
        <v>1695</v>
      </c>
      <c r="H50" s="375" t="s">
        <v>308</v>
      </c>
      <c r="I50" s="375">
        <v>4</v>
      </c>
      <c r="J50" s="233"/>
      <c r="K50" s="378"/>
      <c r="L50" s="253"/>
      <c r="M50" s="22"/>
      <c r="N50" s="251"/>
      <c r="O50" s="251"/>
    </row>
    <row r="51" spans="1:15" ht="23.5">
      <c r="A51" s="375">
        <v>131</v>
      </c>
      <c r="B51" s="376"/>
      <c r="C51" s="308" t="s">
        <v>58</v>
      </c>
      <c r="D51" s="234" t="s">
        <v>785</v>
      </c>
      <c r="E51" s="375" t="s">
        <v>606</v>
      </c>
      <c r="F51" s="235" t="s">
        <v>622</v>
      </c>
      <c r="G51" s="235" t="s">
        <v>307</v>
      </c>
      <c r="H51" s="375" t="s">
        <v>308</v>
      </c>
      <c r="I51" s="375">
        <v>4</v>
      </c>
      <c r="J51" s="233"/>
      <c r="K51" s="378"/>
      <c r="L51" s="253"/>
      <c r="M51" s="22">
        <v>4</v>
      </c>
      <c r="N51" s="251"/>
      <c r="O51" s="251"/>
    </row>
    <row r="52" spans="1:15" ht="23.5">
      <c r="A52" s="375">
        <v>132</v>
      </c>
      <c r="B52" s="376"/>
      <c r="C52" s="308" t="s">
        <v>58</v>
      </c>
      <c r="D52" s="234" t="s">
        <v>785</v>
      </c>
      <c r="E52" s="377" t="s">
        <v>620</v>
      </c>
      <c r="F52" s="377" t="s">
        <v>621</v>
      </c>
      <c r="G52" s="306" t="s">
        <v>1676</v>
      </c>
      <c r="H52" s="377" t="s">
        <v>151</v>
      </c>
      <c r="I52" s="375">
        <v>2</v>
      </c>
      <c r="J52" s="233"/>
      <c r="K52" s="424" t="s">
        <v>1991</v>
      </c>
      <c r="L52" s="253"/>
      <c r="M52" s="22">
        <v>0</v>
      </c>
      <c r="N52" s="251"/>
      <c r="O52" s="251"/>
    </row>
    <row r="53" spans="1:15" ht="23.5">
      <c r="A53" s="375"/>
      <c r="B53" s="376"/>
      <c r="C53" s="308" t="s">
        <v>58</v>
      </c>
      <c r="D53" s="234" t="s">
        <v>785</v>
      </c>
      <c r="E53" s="377" t="s">
        <v>175</v>
      </c>
      <c r="F53" s="377" t="s">
        <v>19</v>
      </c>
      <c r="G53" s="677" t="s">
        <v>1707</v>
      </c>
      <c r="H53" s="377"/>
      <c r="I53" s="678">
        <v>1</v>
      </c>
      <c r="J53" s="233"/>
      <c r="K53" s="424" t="s">
        <v>1993</v>
      </c>
      <c r="L53" s="253"/>
      <c r="M53" s="30">
        <v>2</v>
      </c>
      <c r="N53" s="251"/>
      <c r="O53" s="251"/>
    </row>
    <row r="54" spans="1:15" ht="23.5">
      <c r="A54" s="375">
        <v>133</v>
      </c>
      <c r="B54" s="376"/>
      <c r="C54" s="308" t="s">
        <v>58</v>
      </c>
      <c r="D54" s="234" t="s">
        <v>785</v>
      </c>
      <c r="E54" s="377" t="s">
        <v>615</v>
      </c>
      <c r="F54" s="377" t="s">
        <v>618</v>
      </c>
      <c r="G54" s="232" t="s">
        <v>1431</v>
      </c>
      <c r="H54" s="377" t="s">
        <v>328</v>
      </c>
      <c r="I54" s="694">
        <v>2</v>
      </c>
      <c r="J54" s="233"/>
      <c r="K54" s="424" t="s">
        <v>1994</v>
      </c>
      <c r="L54" s="253"/>
      <c r="M54" s="30">
        <v>4</v>
      </c>
      <c r="N54" s="251"/>
      <c r="O54" s="251"/>
    </row>
    <row r="55" spans="1:15" ht="23.5">
      <c r="A55" s="375"/>
      <c r="B55" s="376"/>
      <c r="C55" s="599" t="s">
        <v>58</v>
      </c>
      <c r="D55" s="600" t="s">
        <v>1258</v>
      </c>
      <c r="E55" s="599" t="s">
        <v>1820</v>
      </c>
      <c r="F55" s="599" t="s">
        <v>1517</v>
      </c>
      <c r="G55" s="599" t="s">
        <v>1082</v>
      </c>
      <c r="H55" s="599"/>
      <c r="I55" s="601">
        <v>4</v>
      </c>
      <c r="J55" s="233"/>
      <c r="K55" s="378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7" t="s">
        <v>585</v>
      </c>
      <c r="F56" s="377" t="s">
        <v>14</v>
      </c>
      <c r="G56" s="375" t="s">
        <v>1556</v>
      </c>
      <c r="H56" s="375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7" t="s">
        <v>585</v>
      </c>
      <c r="F57" s="377" t="s">
        <v>14</v>
      </c>
      <c r="G57" s="375" t="s">
        <v>198</v>
      </c>
      <c r="H57" s="375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7" t="s">
        <v>585</v>
      </c>
      <c r="F58" s="377" t="s">
        <v>14</v>
      </c>
      <c r="G58" s="375" t="s">
        <v>58</v>
      </c>
      <c r="H58" s="375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7" t="s">
        <v>585</v>
      </c>
      <c r="F59" s="377" t="s">
        <v>14</v>
      </c>
      <c r="G59" s="377" t="s">
        <v>1123</v>
      </c>
      <c r="H59" s="377"/>
      <c r="I59" s="375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4"/>
      <c r="D60" s="318"/>
      <c r="E60" s="384"/>
      <c r="F60" s="384"/>
      <c r="G60" s="384"/>
      <c r="H60" s="384"/>
      <c r="I60" s="385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6"/>
      <c r="B61" s="387"/>
      <c r="C61" s="388"/>
      <c r="D61" s="389"/>
      <c r="E61" s="388"/>
      <c r="F61" s="388"/>
      <c r="G61" s="388"/>
      <c r="H61" s="388"/>
      <c r="I61" s="386"/>
      <c r="J61" s="403"/>
      <c r="K61" s="390"/>
      <c r="L61" s="391"/>
      <c r="M61" s="296"/>
      <c r="N61" s="251"/>
      <c r="O61" s="251"/>
    </row>
    <row r="62" spans="1:15" ht="23.5">
      <c r="A62" s="392"/>
      <c r="B62" s="393"/>
      <c r="C62" s="309" t="s">
        <v>58</v>
      </c>
      <c r="D62" s="236" t="s">
        <v>345</v>
      </c>
      <c r="E62" s="375" t="s">
        <v>623</v>
      </c>
      <c r="F62" s="377" t="s">
        <v>346</v>
      </c>
      <c r="G62" s="377" t="s">
        <v>326</v>
      </c>
      <c r="H62" s="377" t="s">
        <v>770</v>
      </c>
      <c r="I62" s="375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2"/>
      <c r="B63" s="393"/>
      <c r="C63" s="309" t="s">
        <v>58</v>
      </c>
      <c r="D63" s="236" t="s">
        <v>345</v>
      </c>
      <c r="E63" s="377" t="s">
        <v>623</v>
      </c>
      <c r="F63" s="377" t="s">
        <v>624</v>
      </c>
      <c r="G63" s="377" t="s">
        <v>326</v>
      </c>
      <c r="H63" s="377" t="s">
        <v>770</v>
      </c>
      <c r="I63" s="375">
        <v>3</v>
      </c>
      <c r="J63" s="233">
        <v>2</v>
      </c>
      <c r="K63" s="378" t="s">
        <v>954</v>
      </c>
      <c r="L63" s="378" t="s">
        <v>955</v>
      </c>
      <c r="M63" s="296">
        <v>3</v>
      </c>
      <c r="N63" s="251"/>
      <c r="O63" s="251"/>
    </row>
    <row r="64" spans="1:15" ht="23.5">
      <c r="A64" s="392"/>
      <c r="B64" s="393"/>
      <c r="C64" s="309" t="s">
        <v>58</v>
      </c>
      <c r="D64" s="236" t="s">
        <v>345</v>
      </c>
      <c r="E64" s="377" t="s">
        <v>606</v>
      </c>
      <c r="F64" s="377" t="s">
        <v>346</v>
      </c>
      <c r="G64" s="377" t="s">
        <v>307</v>
      </c>
      <c r="H64" s="377" t="s">
        <v>308</v>
      </c>
      <c r="I64" s="375">
        <v>1</v>
      </c>
      <c r="J64" s="233">
        <v>2</v>
      </c>
      <c r="K64" s="378" t="s">
        <v>954</v>
      </c>
      <c r="L64" s="394" t="s">
        <v>956</v>
      </c>
      <c r="M64" s="22">
        <v>1</v>
      </c>
      <c r="N64" s="251"/>
      <c r="O64" s="251"/>
    </row>
    <row r="65" spans="1:15" ht="23.5">
      <c r="A65" s="392"/>
      <c r="B65" s="393"/>
      <c r="C65" s="309" t="s">
        <v>58</v>
      </c>
      <c r="D65" s="236" t="s">
        <v>345</v>
      </c>
      <c r="E65" s="375" t="s">
        <v>606</v>
      </c>
      <c r="F65" s="375" t="s">
        <v>347</v>
      </c>
      <c r="G65" s="377" t="s">
        <v>307</v>
      </c>
      <c r="H65" s="377" t="s">
        <v>308</v>
      </c>
      <c r="I65" s="375">
        <v>3</v>
      </c>
      <c r="J65" s="233">
        <v>2</v>
      </c>
      <c r="K65" s="378" t="s">
        <v>954</v>
      </c>
      <c r="L65" s="378" t="s">
        <v>957</v>
      </c>
      <c r="M65" s="22">
        <v>3</v>
      </c>
      <c r="N65" s="251"/>
      <c r="O65" s="251"/>
    </row>
    <row r="66" spans="1:15" ht="23.5">
      <c r="A66" s="385"/>
      <c r="B66" s="395"/>
      <c r="C66" s="309" t="s">
        <v>58</v>
      </c>
      <c r="D66" s="236" t="s">
        <v>345</v>
      </c>
      <c r="E66" s="375" t="s">
        <v>615</v>
      </c>
      <c r="F66" s="375" t="s">
        <v>349</v>
      </c>
      <c r="G66" s="377" t="s">
        <v>337</v>
      </c>
      <c r="H66" s="377" t="s">
        <v>328</v>
      </c>
      <c r="I66" s="693">
        <v>0.5</v>
      </c>
      <c r="J66" s="233">
        <v>2</v>
      </c>
      <c r="K66" s="378" t="s">
        <v>1997</v>
      </c>
      <c r="L66" s="378" t="s">
        <v>184</v>
      </c>
      <c r="M66" s="22">
        <v>1</v>
      </c>
      <c r="N66" s="251"/>
      <c r="O66" s="251"/>
    </row>
    <row r="67" spans="1:15" ht="23.5">
      <c r="A67" s="375">
        <v>54</v>
      </c>
      <c r="B67" s="376"/>
      <c r="C67" s="310" t="s">
        <v>58</v>
      </c>
      <c r="D67" s="236" t="s">
        <v>345</v>
      </c>
      <c r="E67" s="375" t="s">
        <v>615</v>
      </c>
      <c r="F67" s="235" t="s">
        <v>348</v>
      </c>
      <c r="G67" s="235" t="s">
        <v>337</v>
      </c>
      <c r="H67" s="375" t="s">
        <v>328</v>
      </c>
      <c r="I67" s="693">
        <v>1.5</v>
      </c>
      <c r="J67" s="233">
        <v>2</v>
      </c>
      <c r="K67" s="378" t="s">
        <v>1998</v>
      </c>
      <c r="L67" s="394" t="s">
        <v>306</v>
      </c>
      <c r="M67" s="22">
        <v>3</v>
      </c>
      <c r="N67" s="251"/>
      <c r="O67" s="251"/>
    </row>
    <row r="68" spans="1:15" ht="23.5">
      <c r="A68" s="375">
        <v>55</v>
      </c>
      <c r="B68" s="376"/>
      <c r="C68" s="310" t="s">
        <v>58</v>
      </c>
      <c r="D68" s="236" t="s">
        <v>345</v>
      </c>
      <c r="E68" s="377" t="s">
        <v>186</v>
      </c>
      <c r="F68" s="377" t="s">
        <v>349</v>
      </c>
      <c r="G68" s="377" t="s">
        <v>318</v>
      </c>
      <c r="H68" s="377" t="s">
        <v>354</v>
      </c>
      <c r="I68" s="693">
        <v>1</v>
      </c>
      <c r="J68" s="233"/>
      <c r="K68" s="424" t="s">
        <v>1999</v>
      </c>
      <c r="L68" s="602" t="s">
        <v>186</v>
      </c>
      <c r="M68" s="22">
        <v>2</v>
      </c>
      <c r="N68" s="251"/>
      <c r="O68" s="251"/>
    </row>
    <row r="69" spans="1:15" ht="23.5">
      <c r="A69" s="375">
        <v>56</v>
      </c>
      <c r="B69" s="376"/>
      <c r="C69" s="309" t="s">
        <v>58</v>
      </c>
      <c r="D69" s="236" t="s">
        <v>345</v>
      </c>
      <c r="E69" s="232" t="s">
        <v>185</v>
      </c>
      <c r="F69" s="377" t="s">
        <v>348</v>
      </c>
      <c r="G69" s="377" t="s">
        <v>355</v>
      </c>
      <c r="H69" s="377" t="s">
        <v>356</v>
      </c>
      <c r="I69" s="693">
        <v>2</v>
      </c>
      <c r="J69" s="233">
        <v>2</v>
      </c>
      <c r="K69" s="378" t="s">
        <v>2001</v>
      </c>
      <c r="L69" s="603" t="s">
        <v>185</v>
      </c>
      <c r="M69" s="22">
        <v>4</v>
      </c>
      <c r="N69" s="251"/>
      <c r="O69" s="251"/>
    </row>
    <row r="70" spans="1:15" ht="23.5">
      <c r="A70" s="375"/>
      <c r="B70" s="376"/>
      <c r="C70" s="309" t="s">
        <v>58</v>
      </c>
      <c r="D70" s="236" t="s">
        <v>345</v>
      </c>
      <c r="E70" s="375" t="s">
        <v>1825</v>
      </c>
      <c r="F70" s="375" t="s">
        <v>77</v>
      </c>
      <c r="G70" s="377" t="s">
        <v>307</v>
      </c>
      <c r="H70" s="377" t="s">
        <v>308</v>
      </c>
      <c r="I70" s="693">
        <v>3</v>
      </c>
      <c r="J70" s="233"/>
      <c r="K70" s="378"/>
      <c r="L70" s="394"/>
      <c r="M70" s="22">
        <v>2</v>
      </c>
      <c r="N70" s="251"/>
      <c r="O70" s="251"/>
    </row>
    <row r="71" spans="1:15" ht="23.5">
      <c r="A71" s="375">
        <v>65</v>
      </c>
      <c r="B71" s="376"/>
      <c r="C71" s="309" t="s">
        <v>58</v>
      </c>
      <c r="D71" s="236" t="s">
        <v>345</v>
      </c>
      <c r="E71" s="377" t="s">
        <v>179</v>
      </c>
      <c r="F71" s="377" t="s">
        <v>76</v>
      </c>
      <c r="G71" s="377" t="s">
        <v>326</v>
      </c>
      <c r="H71" s="377" t="s">
        <v>354</v>
      </c>
      <c r="I71" s="235">
        <v>4</v>
      </c>
      <c r="J71" s="233"/>
      <c r="K71" s="378"/>
      <c r="L71" s="378"/>
      <c r="M71" s="30">
        <v>4</v>
      </c>
      <c r="N71" s="251"/>
      <c r="O71" s="251"/>
    </row>
    <row r="72" spans="1:15" ht="23.5">
      <c r="A72" s="375">
        <v>66</v>
      </c>
      <c r="B72" s="376"/>
      <c r="C72" s="309" t="s">
        <v>58</v>
      </c>
      <c r="D72" s="236" t="s">
        <v>345</v>
      </c>
      <c r="E72" s="377" t="s">
        <v>178</v>
      </c>
      <c r="F72" s="377" t="s">
        <v>37</v>
      </c>
      <c r="G72" s="232" t="s">
        <v>1670</v>
      </c>
      <c r="H72" s="377" t="s">
        <v>354</v>
      </c>
      <c r="I72" s="235">
        <v>3</v>
      </c>
      <c r="J72" s="233"/>
      <c r="K72" s="378"/>
      <c r="L72" s="378"/>
      <c r="M72" s="30">
        <v>4</v>
      </c>
      <c r="N72" s="251"/>
      <c r="O72" s="251"/>
    </row>
    <row r="73" spans="1:15" ht="23.5">
      <c r="A73" s="375"/>
      <c r="B73" s="376"/>
      <c r="C73" s="309" t="s">
        <v>58</v>
      </c>
      <c r="D73" s="236" t="s">
        <v>345</v>
      </c>
      <c r="E73" s="377" t="s">
        <v>178</v>
      </c>
      <c r="F73" s="377" t="s">
        <v>1576</v>
      </c>
      <c r="G73" s="690" t="s">
        <v>71</v>
      </c>
      <c r="H73" s="377" t="s">
        <v>354</v>
      </c>
      <c r="I73" s="694">
        <v>2</v>
      </c>
      <c r="J73" s="233"/>
      <c r="K73" s="378"/>
      <c r="L73" s="378"/>
      <c r="M73" s="30"/>
      <c r="N73" s="251"/>
      <c r="O73" s="251"/>
    </row>
    <row r="74" spans="1:15" ht="23.5">
      <c r="A74" s="375">
        <v>67</v>
      </c>
      <c r="B74" s="376"/>
      <c r="C74" s="309" t="s">
        <v>58</v>
      </c>
      <c r="D74" s="236" t="s">
        <v>345</v>
      </c>
      <c r="E74" s="377" t="s">
        <v>172</v>
      </c>
      <c r="F74" s="377" t="s">
        <v>7</v>
      </c>
      <c r="G74" s="377" t="s">
        <v>1685</v>
      </c>
      <c r="H74" s="377" t="s">
        <v>354</v>
      </c>
      <c r="I74" s="235">
        <v>4</v>
      </c>
      <c r="J74" s="233"/>
      <c r="K74" s="378"/>
      <c r="L74" s="378"/>
      <c r="M74" s="30">
        <v>4</v>
      </c>
      <c r="N74" s="251"/>
      <c r="O74" s="251"/>
    </row>
    <row r="75" spans="1:15" ht="23.5">
      <c r="A75" s="375">
        <v>68</v>
      </c>
      <c r="B75" s="376"/>
      <c r="C75" s="309" t="s">
        <v>58</v>
      </c>
      <c r="D75" s="236" t="s">
        <v>345</v>
      </c>
      <c r="E75" s="377" t="s">
        <v>1370</v>
      </c>
      <c r="F75" s="377" t="s">
        <v>15</v>
      </c>
      <c r="G75" s="693" t="s">
        <v>1680</v>
      </c>
      <c r="H75" s="375" t="s">
        <v>354</v>
      </c>
      <c r="I75" s="694">
        <v>1</v>
      </c>
      <c r="J75" s="233"/>
      <c r="K75" s="424" t="s">
        <v>2002</v>
      </c>
      <c r="L75" s="378"/>
      <c r="M75" s="598">
        <v>2</v>
      </c>
      <c r="N75" s="251"/>
      <c r="O75" s="251"/>
    </row>
    <row r="76" spans="1:15" ht="23.5">
      <c r="A76" s="375">
        <v>69</v>
      </c>
      <c r="B76" s="376"/>
      <c r="C76" s="309" t="s">
        <v>58</v>
      </c>
      <c r="D76" s="236" t="s">
        <v>345</v>
      </c>
      <c r="E76" s="377" t="s">
        <v>341</v>
      </c>
      <c r="F76" s="377" t="s">
        <v>14</v>
      </c>
      <c r="G76" s="678" t="s">
        <v>1665</v>
      </c>
      <c r="H76" s="375" t="s">
        <v>354</v>
      </c>
      <c r="I76" s="694">
        <v>1</v>
      </c>
      <c r="J76" s="233"/>
      <c r="K76" s="424" t="s">
        <v>560</v>
      </c>
      <c r="L76" s="378"/>
      <c r="M76" s="30">
        <v>2</v>
      </c>
      <c r="N76" s="251"/>
      <c r="O76" s="251"/>
    </row>
    <row r="77" spans="1:15" ht="23.5">
      <c r="A77" s="375">
        <v>70</v>
      </c>
      <c r="B77" s="376"/>
      <c r="C77" s="309" t="s">
        <v>58</v>
      </c>
      <c r="D77" s="236" t="s">
        <v>345</v>
      </c>
      <c r="E77" s="377" t="s">
        <v>1382</v>
      </c>
      <c r="F77" s="377" t="s">
        <v>47</v>
      </c>
      <c r="G77" s="377" t="s">
        <v>58</v>
      </c>
      <c r="H77" s="377" t="s">
        <v>296</v>
      </c>
      <c r="I77" s="694">
        <v>1</v>
      </c>
      <c r="J77" s="233"/>
      <c r="K77" s="424" t="s">
        <v>560</v>
      </c>
      <c r="L77" s="378"/>
      <c r="M77" s="22">
        <v>2</v>
      </c>
      <c r="N77" s="251"/>
      <c r="O77" s="251"/>
    </row>
    <row r="78" spans="1:15" ht="23.5">
      <c r="A78" s="375">
        <v>71</v>
      </c>
      <c r="B78" s="376"/>
      <c r="C78" s="310" t="s">
        <v>58</v>
      </c>
      <c r="D78" s="236" t="s">
        <v>345</v>
      </c>
      <c r="E78" s="377" t="s">
        <v>175</v>
      </c>
      <c r="F78" s="377" t="s">
        <v>19</v>
      </c>
      <c r="G78" s="691" t="s">
        <v>1707</v>
      </c>
      <c r="H78" s="377" t="s">
        <v>206</v>
      </c>
      <c r="I78" s="693">
        <v>1</v>
      </c>
      <c r="J78" s="233"/>
      <c r="K78" s="695" t="s">
        <v>2002</v>
      </c>
      <c r="L78" s="378"/>
      <c r="M78" s="22">
        <v>2</v>
      </c>
      <c r="N78" s="251"/>
      <c r="O78" s="251"/>
    </row>
    <row r="79" spans="1:15" ht="23.5">
      <c r="A79" s="375">
        <v>72</v>
      </c>
      <c r="B79" s="376"/>
      <c r="C79" s="310" t="s">
        <v>58</v>
      </c>
      <c r="D79" s="236" t="s">
        <v>345</v>
      </c>
      <c r="E79" s="377" t="s">
        <v>1187</v>
      </c>
      <c r="F79" s="377" t="s">
        <v>343</v>
      </c>
      <c r="G79" s="307" t="s">
        <v>1670</v>
      </c>
      <c r="H79" s="377" t="s">
        <v>354</v>
      </c>
      <c r="I79" s="604">
        <v>0</v>
      </c>
      <c r="J79" s="238"/>
      <c r="K79" s="378"/>
      <c r="L79" s="378"/>
      <c r="M79" s="139">
        <v>2</v>
      </c>
      <c r="N79" s="251"/>
      <c r="O79" s="251"/>
    </row>
    <row r="80" spans="1:15" ht="23.5">
      <c r="A80" s="375">
        <v>73</v>
      </c>
      <c r="B80" s="376"/>
      <c r="C80" s="310" t="s">
        <v>58</v>
      </c>
      <c r="D80" s="236" t="s">
        <v>345</v>
      </c>
      <c r="E80" s="377" t="s">
        <v>174</v>
      </c>
      <c r="F80" s="306" t="s">
        <v>13</v>
      </c>
      <c r="G80" s="306" t="s">
        <v>1685</v>
      </c>
      <c r="H80" s="377" t="s">
        <v>354</v>
      </c>
      <c r="I80" s="235">
        <v>2</v>
      </c>
      <c r="J80" s="233"/>
      <c r="K80" s="378" t="s">
        <v>1826</v>
      </c>
      <c r="L80" s="378"/>
      <c r="M80" s="30">
        <v>2</v>
      </c>
      <c r="N80" s="251"/>
      <c r="O80" s="251"/>
    </row>
    <row r="81" spans="1:15" ht="23.5">
      <c r="A81" s="375">
        <v>74</v>
      </c>
      <c r="B81" s="376"/>
      <c r="C81" s="310" t="s">
        <v>58</v>
      </c>
      <c r="D81" s="236" t="s">
        <v>345</v>
      </c>
      <c r="E81" s="377" t="s">
        <v>1184</v>
      </c>
      <c r="F81" s="377" t="s">
        <v>115</v>
      </c>
      <c r="G81" s="377" t="s">
        <v>1670</v>
      </c>
      <c r="H81" s="377" t="s">
        <v>354</v>
      </c>
      <c r="I81" s="307">
        <v>2</v>
      </c>
      <c r="J81" s="233"/>
      <c r="K81" s="381"/>
      <c r="L81" s="378"/>
      <c r="M81" s="598">
        <v>2</v>
      </c>
      <c r="N81" s="251"/>
      <c r="O81" s="251"/>
    </row>
    <row r="82" spans="1:15" ht="23.5">
      <c r="A82" s="375">
        <v>76</v>
      </c>
      <c r="B82" s="376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5">
        <v>77</v>
      </c>
      <c r="B83" s="376"/>
      <c r="C83" s="311" t="s">
        <v>58</v>
      </c>
      <c r="D83" s="237" t="s">
        <v>350</v>
      </c>
      <c r="E83" s="377" t="s">
        <v>620</v>
      </c>
      <c r="F83" s="377" t="s">
        <v>347</v>
      </c>
      <c r="G83" s="377" t="s">
        <v>1676</v>
      </c>
      <c r="H83" s="377" t="s">
        <v>151</v>
      </c>
      <c r="I83" s="693">
        <v>8</v>
      </c>
      <c r="J83" s="233"/>
      <c r="K83" s="314" t="s">
        <v>1827</v>
      </c>
      <c r="L83" s="378"/>
      <c r="M83" s="22">
        <v>4</v>
      </c>
      <c r="N83" s="251"/>
      <c r="O83" s="251"/>
    </row>
    <row r="84" spans="1:15" ht="23.5">
      <c r="A84" s="375">
        <v>78</v>
      </c>
      <c r="B84" s="376"/>
      <c r="C84" s="311" t="s">
        <v>58</v>
      </c>
      <c r="D84" s="237" t="s">
        <v>350</v>
      </c>
      <c r="E84" s="377" t="s">
        <v>620</v>
      </c>
      <c r="F84" s="377" t="s">
        <v>346</v>
      </c>
      <c r="G84" s="677" t="s">
        <v>1430</v>
      </c>
      <c r="H84" s="377" t="s">
        <v>344</v>
      </c>
      <c r="I84" s="375">
        <v>2</v>
      </c>
      <c r="J84" s="233"/>
      <c r="K84" s="396"/>
      <c r="L84" s="378"/>
      <c r="M84" s="22">
        <v>2</v>
      </c>
      <c r="N84" s="251"/>
      <c r="O84" s="251"/>
    </row>
    <row r="85" spans="1:15" ht="23.5">
      <c r="A85" s="375">
        <v>79</v>
      </c>
      <c r="B85" s="376"/>
      <c r="C85" s="311" t="s">
        <v>58</v>
      </c>
      <c r="D85" s="237" t="s">
        <v>350</v>
      </c>
      <c r="E85" s="377" t="s">
        <v>620</v>
      </c>
      <c r="F85" s="377" t="s">
        <v>352</v>
      </c>
      <c r="G85" s="677" t="s">
        <v>1430</v>
      </c>
      <c r="H85" s="377" t="s">
        <v>344</v>
      </c>
      <c r="I85" s="375">
        <v>2</v>
      </c>
      <c r="J85" s="233"/>
      <c r="K85" s="378"/>
      <c r="L85" s="378"/>
      <c r="M85" s="22">
        <v>2</v>
      </c>
      <c r="N85" s="251"/>
      <c r="O85" s="251"/>
    </row>
    <row r="86" spans="1:15" ht="23.5">
      <c r="A86" s="375"/>
      <c r="B86" s="376"/>
      <c r="C86" s="311" t="s">
        <v>58</v>
      </c>
      <c r="D86" s="237" t="s">
        <v>350</v>
      </c>
      <c r="E86" s="377" t="s">
        <v>179</v>
      </c>
      <c r="F86" s="377" t="s">
        <v>76</v>
      </c>
      <c r="G86" s="377" t="s">
        <v>1183</v>
      </c>
      <c r="H86" s="377" t="s">
        <v>344</v>
      </c>
      <c r="I86" s="375">
        <v>4</v>
      </c>
      <c r="J86" s="233"/>
      <c r="K86" s="378"/>
      <c r="L86" s="378"/>
      <c r="M86" s="22">
        <v>4</v>
      </c>
      <c r="N86" s="251"/>
      <c r="O86" s="251"/>
    </row>
    <row r="87" spans="1:15" ht="23.5">
      <c r="A87" s="375"/>
      <c r="B87" s="376"/>
      <c r="C87" s="311" t="s">
        <v>58</v>
      </c>
      <c r="D87" s="237" t="s">
        <v>350</v>
      </c>
      <c r="E87" s="377" t="s">
        <v>178</v>
      </c>
      <c r="F87" s="377" t="s">
        <v>37</v>
      </c>
      <c r="G87" s="377" t="s">
        <v>1670</v>
      </c>
      <c r="H87" s="377" t="s">
        <v>344</v>
      </c>
      <c r="I87" s="375">
        <v>3</v>
      </c>
      <c r="J87" s="233"/>
      <c r="K87" s="378"/>
      <c r="L87" s="378"/>
      <c r="M87" s="22">
        <v>4</v>
      </c>
      <c r="N87" s="251"/>
      <c r="O87" s="251"/>
    </row>
    <row r="88" spans="1:15" ht="23.5">
      <c r="A88" s="375"/>
      <c r="B88" s="376"/>
      <c r="C88" s="311" t="s">
        <v>58</v>
      </c>
      <c r="D88" s="237" t="s">
        <v>350</v>
      </c>
      <c r="E88" s="377" t="s">
        <v>178</v>
      </c>
      <c r="F88" s="377" t="s">
        <v>1576</v>
      </c>
      <c r="G88" s="691" t="s">
        <v>71</v>
      </c>
      <c r="H88" s="377" t="s">
        <v>344</v>
      </c>
      <c r="I88" s="693">
        <v>2</v>
      </c>
      <c r="J88" s="233"/>
      <c r="K88" s="378"/>
      <c r="L88" s="378"/>
      <c r="M88" s="22"/>
      <c r="N88" s="251"/>
      <c r="O88" s="251"/>
    </row>
    <row r="89" spans="1:15" ht="23.5">
      <c r="A89" s="375">
        <v>80</v>
      </c>
      <c r="B89" s="376"/>
      <c r="C89" s="311" t="s">
        <v>58</v>
      </c>
      <c r="D89" s="237" t="s">
        <v>350</v>
      </c>
      <c r="E89" s="377" t="s">
        <v>172</v>
      </c>
      <c r="F89" s="377" t="s">
        <v>7</v>
      </c>
      <c r="G89" s="232" t="s">
        <v>1685</v>
      </c>
      <c r="H89" s="377" t="s">
        <v>344</v>
      </c>
      <c r="I89" s="375">
        <v>4</v>
      </c>
      <c r="J89" s="233"/>
      <c r="K89" s="396"/>
      <c r="L89" s="378"/>
      <c r="M89" s="22">
        <v>4</v>
      </c>
      <c r="N89" s="251"/>
      <c r="O89" s="251"/>
    </row>
    <row r="90" spans="1:15" ht="23.5">
      <c r="A90" s="375">
        <v>81</v>
      </c>
      <c r="B90" s="376"/>
      <c r="C90" s="311" t="s">
        <v>58</v>
      </c>
      <c r="D90" s="237" t="s">
        <v>350</v>
      </c>
      <c r="E90" s="377" t="s">
        <v>1370</v>
      </c>
      <c r="F90" s="377" t="s">
        <v>15</v>
      </c>
      <c r="G90" s="377" t="s">
        <v>1680</v>
      </c>
      <c r="H90" s="377" t="s">
        <v>344</v>
      </c>
      <c r="I90" s="693">
        <v>1</v>
      </c>
      <c r="J90" s="233"/>
      <c r="K90" s="696" t="s">
        <v>2002</v>
      </c>
      <c r="L90" s="378"/>
      <c r="M90" s="22">
        <v>2</v>
      </c>
      <c r="N90" s="251"/>
      <c r="O90" s="251"/>
    </row>
    <row r="91" spans="1:15" ht="23.5">
      <c r="A91" s="375">
        <v>82</v>
      </c>
      <c r="B91" s="376"/>
      <c r="C91" s="311" t="s">
        <v>58</v>
      </c>
      <c r="D91" s="237" t="s">
        <v>350</v>
      </c>
      <c r="E91" s="377" t="s">
        <v>341</v>
      </c>
      <c r="F91" s="377" t="s">
        <v>14</v>
      </c>
      <c r="G91" s="691" t="s">
        <v>1665</v>
      </c>
      <c r="H91" s="377" t="s">
        <v>344</v>
      </c>
      <c r="I91" s="694">
        <v>1</v>
      </c>
      <c r="J91" s="233"/>
      <c r="K91" s="424" t="s">
        <v>2003</v>
      </c>
      <c r="L91" s="378"/>
      <c r="M91" s="30">
        <v>2</v>
      </c>
      <c r="N91" s="251"/>
      <c r="O91" s="251"/>
    </row>
    <row r="92" spans="1:15" ht="23.5">
      <c r="A92" s="375">
        <v>83</v>
      </c>
      <c r="B92" s="376"/>
      <c r="C92" s="311" t="s">
        <v>58</v>
      </c>
      <c r="D92" s="237" t="s">
        <v>350</v>
      </c>
      <c r="E92" s="377" t="s">
        <v>1382</v>
      </c>
      <c r="F92" s="377" t="s">
        <v>47</v>
      </c>
      <c r="G92" s="377" t="s">
        <v>58</v>
      </c>
      <c r="H92" s="377" t="s">
        <v>344</v>
      </c>
      <c r="I92" s="694">
        <v>1</v>
      </c>
      <c r="J92" s="233"/>
      <c r="K92" s="424" t="s">
        <v>2003</v>
      </c>
      <c r="L92" s="378"/>
      <c r="M92" s="30">
        <v>2</v>
      </c>
      <c r="N92" s="251"/>
      <c r="O92" s="251"/>
    </row>
    <row r="93" spans="1:15" ht="23.5">
      <c r="A93" s="375"/>
      <c r="B93" s="376"/>
      <c r="C93" s="311" t="s">
        <v>58</v>
      </c>
      <c r="D93" s="237" t="s">
        <v>350</v>
      </c>
      <c r="E93" s="377" t="s">
        <v>175</v>
      </c>
      <c r="F93" s="377" t="s">
        <v>19</v>
      </c>
      <c r="G93" s="691" t="s">
        <v>1707</v>
      </c>
      <c r="H93" s="377" t="s">
        <v>206</v>
      </c>
      <c r="I93" s="693">
        <v>1</v>
      </c>
      <c r="J93" s="233"/>
      <c r="K93" s="695" t="s">
        <v>2003</v>
      </c>
      <c r="L93" s="378"/>
      <c r="M93" s="30">
        <v>2</v>
      </c>
      <c r="N93" s="251"/>
      <c r="O93" s="251"/>
    </row>
    <row r="94" spans="1:15" ht="23.5">
      <c r="A94" s="375">
        <v>84</v>
      </c>
      <c r="B94" s="376"/>
      <c r="C94" s="311" t="s">
        <v>58</v>
      </c>
      <c r="D94" s="237" t="s">
        <v>350</v>
      </c>
      <c r="E94" s="377" t="s">
        <v>1187</v>
      </c>
      <c r="F94" s="377" t="s">
        <v>343</v>
      </c>
      <c r="G94" s="232" t="s">
        <v>1670</v>
      </c>
      <c r="H94" s="377" t="s">
        <v>344</v>
      </c>
      <c r="I94" s="235">
        <v>0</v>
      </c>
      <c r="J94" s="233"/>
      <c r="K94" s="396"/>
      <c r="L94" s="378"/>
      <c r="M94" s="30">
        <v>2</v>
      </c>
      <c r="N94" s="251"/>
      <c r="O94" s="251"/>
    </row>
    <row r="95" spans="1:15" ht="23.5">
      <c r="A95" s="375">
        <v>85</v>
      </c>
      <c r="B95" s="376"/>
      <c r="C95" s="311" t="s">
        <v>58</v>
      </c>
      <c r="D95" s="237" t="s">
        <v>350</v>
      </c>
      <c r="E95" s="377" t="s">
        <v>174</v>
      </c>
      <c r="F95" s="377" t="s">
        <v>13</v>
      </c>
      <c r="G95" s="232" t="s">
        <v>1183</v>
      </c>
      <c r="H95" s="377" t="s">
        <v>344</v>
      </c>
      <c r="I95" s="235">
        <v>2</v>
      </c>
      <c r="J95" s="233"/>
      <c r="K95" s="396"/>
      <c r="L95" s="378"/>
      <c r="M95" s="30">
        <v>2</v>
      </c>
      <c r="N95" s="251"/>
      <c r="O95" s="251"/>
    </row>
    <row r="96" spans="1:15" ht="23.5">
      <c r="A96" s="375"/>
      <c r="B96" s="376"/>
      <c r="C96" s="311" t="s">
        <v>58</v>
      </c>
      <c r="D96" s="237" t="s">
        <v>350</v>
      </c>
      <c r="E96" s="377" t="s">
        <v>1184</v>
      </c>
      <c r="F96" s="377" t="s">
        <v>115</v>
      </c>
      <c r="G96" s="377" t="s">
        <v>1670</v>
      </c>
      <c r="H96" s="377" t="s">
        <v>344</v>
      </c>
      <c r="I96" s="235">
        <v>2</v>
      </c>
      <c r="J96" s="233"/>
      <c r="K96" s="396"/>
      <c r="L96" s="378"/>
      <c r="M96" s="30">
        <v>2</v>
      </c>
      <c r="N96" s="251"/>
      <c r="O96" s="251"/>
    </row>
    <row r="97" spans="1:15" ht="23.5">
      <c r="A97" s="375"/>
      <c r="B97" s="376"/>
      <c r="C97" s="311" t="s">
        <v>58</v>
      </c>
      <c r="D97" s="237" t="s">
        <v>350</v>
      </c>
      <c r="E97" s="377" t="s">
        <v>1542</v>
      </c>
      <c r="F97" s="377" t="s">
        <v>1543</v>
      </c>
      <c r="G97" s="377" t="s">
        <v>1183</v>
      </c>
      <c r="H97" s="377" t="s">
        <v>344</v>
      </c>
      <c r="I97" s="235">
        <v>2</v>
      </c>
      <c r="J97" s="233"/>
      <c r="K97" s="396"/>
      <c r="L97" s="378"/>
      <c r="M97" s="30">
        <v>2</v>
      </c>
      <c r="N97" s="251"/>
      <c r="O97" s="251"/>
    </row>
    <row r="98" spans="1:15" ht="23.5">
      <c r="A98" s="375">
        <v>181</v>
      </c>
      <c r="B98" s="376"/>
      <c r="C98" s="599" t="s">
        <v>58</v>
      </c>
      <c r="D98" s="605" t="s">
        <v>1828</v>
      </c>
      <c r="E98" s="599" t="s">
        <v>1516</v>
      </c>
      <c r="F98" s="599" t="s">
        <v>1517</v>
      </c>
      <c r="G98" s="599" t="s">
        <v>1123</v>
      </c>
      <c r="H98" s="599" t="s">
        <v>344</v>
      </c>
      <c r="I98" s="601">
        <v>4</v>
      </c>
      <c r="J98" s="233">
        <v>0</v>
      </c>
      <c r="K98" s="351" t="s">
        <v>1518</v>
      </c>
      <c r="L98" s="378"/>
      <c r="M98" s="30">
        <v>2</v>
      </c>
      <c r="N98" s="251"/>
      <c r="O98" s="251"/>
    </row>
    <row r="99" spans="1:15" ht="23.5">
      <c r="A99" s="375"/>
      <c r="B99" s="376"/>
      <c r="C99" s="606" t="s">
        <v>58</v>
      </c>
      <c r="D99" s="607" t="s">
        <v>1828</v>
      </c>
      <c r="E99" s="591" t="s">
        <v>1813</v>
      </c>
      <c r="F99" s="591" t="s">
        <v>1814</v>
      </c>
      <c r="G99" s="697" t="s">
        <v>71</v>
      </c>
      <c r="H99" s="591" t="s">
        <v>344</v>
      </c>
      <c r="I99" s="608">
        <v>4</v>
      </c>
      <c r="J99" s="233"/>
      <c r="K99" s="351"/>
      <c r="L99" s="378"/>
      <c r="M99" s="30">
        <v>2</v>
      </c>
      <c r="N99" s="251"/>
      <c r="O99" s="251"/>
    </row>
    <row r="100" spans="1:15" ht="23.5">
      <c r="A100" s="375"/>
      <c r="B100" s="376"/>
      <c r="C100" s="606" t="s">
        <v>58</v>
      </c>
      <c r="D100" s="607" t="s">
        <v>2013</v>
      </c>
      <c r="E100" s="591" t="s">
        <v>2014</v>
      </c>
      <c r="F100" s="591" t="s">
        <v>1543</v>
      </c>
      <c r="G100" s="697" t="s">
        <v>71</v>
      </c>
      <c r="H100" s="591" t="s">
        <v>344</v>
      </c>
      <c r="I100" s="608">
        <v>3</v>
      </c>
      <c r="J100" s="799"/>
      <c r="K100" s="786"/>
      <c r="L100" s="423"/>
      <c r="M100" s="787"/>
      <c r="N100" s="251"/>
      <c r="O100" s="251"/>
    </row>
    <row r="101" spans="1:15" ht="23.5">
      <c r="A101" s="375"/>
      <c r="B101" s="376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5"/>
      <c r="B102" s="376"/>
      <c r="C102" s="609" t="s">
        <v>58</v>
      </c>
      <c r="D102" s="610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8"/>
      <c r="M102" s="409">
        <v>1</v>
      </c>
      <c r="N102" s="409">
        <v>1</v>
      </c>
      <c r="O102" s="30">
        <v>0</v>
      </c>
    </row>
    <row r="103" spans="1:15" ht="23.5">
      <c r="A103" s="375"/>
      <c r="B103" s="376"/>
      <c r="C103" s="609" t="s">
        <v>58</v>
      </c>
      <c r="D103" s="610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8" t="s">
        <v>954</v>
      </c>
      <c r="L103" s="378" t="s">
        <v>955</v>
      </c>
      <c r="M103" s="409">
        <v>3</v>
      </c>
      <c r="N103" s="409">
        <v>3</v>
      </c>
      <c r="O103" s="30">
        <v>0</v>
      </c>
    </row>
    <row r="104" spans="1:15" ht="23.5">
      <c r="A104" s="375"/>
      <c r="B104" s="376"/>
      <c r="C104" s="609" t="s">
        <v>58</v>
      </c>
      <c r="D104" s="610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8" t="s">
        <v>954</v>
      </c>
      <c r="L104" s="394" t="s">
        <v>956</v>
      </c>
      <c r="M104" s="409">
        <v>1</v>
      </c>
      <c r="N104" s="409">
        <v>1</v>
      </c>
      <c r="O104" s="30">
        <v>0</v>
      </c>
    </row>
    <row r="105" spans="1:15" ht="23.5">
      <c r="A105" s="375"/>
      <c r="B105" s="376"/>
      <c r="C105" s="609" t="s">
        <v>58</v>
      </c>
      <c r="D105" s="610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8" t="s">
        <v>954</v>
      </c>
      <c r="L105" s="378" t="s">
        <v>957</v>
      </c>
      <c r="M105" s="409">
        <v>3</v>
      </c>
      <c r="N105" s="409">
        <v>3</v>
      </c>
      <c r="O105" s="30">
        <v>0</v>
      </c>
    </row>
    <row r="106" spans="1:15" ht="23.5">
      <c r="A106" s="375"/>
      <c r="B106" s="376"/>
      <c r="C106" s="609" t="s">
        <v>58</v>
      </c>
      <c r="D106" s="610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9">
        <v>0.5</v>
      </c>
      <c r="J106" s="233"/>
      <c r="K106" s="378" t="s">
        <v>2007</v>
      </c>
      <c r="L106" s="378" t="s">
        <v>184</v>
      </c>
      <c r="M106" s="409">
        <v>1</v>
      </c>
      <c r="N106" s="409">
        <v>1</v>
      </c>
      <c r="O106" s="30">
        <v>0</v>
      </c>
    </row>
    <row r="107" spans="1:15" ht="23.5">
      <c r="A107" s="375"/>
      <c r="B107" s="376"/>
      <c r="C107" s="609" t="s">
        <v>58</v>
      </c>
      <c r="D107" s="610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9">
        <v>1.5</v>
      </c>
      <c r="J107" s="233">
        <v>2</v>
      </c>
      <c r="K107" s="378" t="s">
        <v>2008</v>
      </c>
      <c r="L107" s="394" t="s">
        <v>306</v>
      </c>
      <c r="M107" s="409">
        <v>3</v>
      </c>
      <c r="N107" s="409">
        <v>3</v>
      </c>
      <c r="O107" s="30">
        <v>0</v>
      </c>
    </row>
    <row r="108" spans="1:15" ht="23.5">
      <c r="A108" s="375"/>
      <c r="B108" s="376"/>
      <c r="C108" s="609" t="s">
        <v>58</v>
      </c>
      <c r="D108" s="610" t="s">
        <v>1829</v>
      </c>
      <c r="E108" s="309" t="s">
        <v>615</v>
      </c>
      <c r="F108" s="309" t="s">
        <v>349</v>
      </c>
      <c r="G108" s="699" t="s">
        <v>318</v>
      </c>
      <c r="H108" s="309" t="s">
        <v>328</v>
      </c>
      <c r="I108" s="699">
        <v>1</v>
      </c>
      <c r="J108" s="233"/>
      <c r="K108" s="424" t="s">
        <v>1995</v>
      </c>
      <c r="L108" s="394"/>
      <c r="M108" s="409"/>
      <c r="N108" s="409"/>
      <c r="O108" s="30"/>
    </row>
    <row r="109" spans="1:15" ht="23.5">
      <c r="A109" s="375"/>
      <c r="B109" s="376"/>
      <c r="C109" s="609" t="s">
        <v>58</v>
      </c>
      <c r="D109" s="610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8">
        <v>2</v>
      </c>
      <c r="J109" s="233">
        <v>2</v>
      </c>
      <c r="K109" s="378" t="s">
        <v>2009</v>
      </c>
      <c r="L109" s="602" t="s">
        <v>186</v>
      </c>
      <c r="M109" s="409">
        <v>4</v>
      </c>
      <c r="N109" s="409">
        <v>4</v>
      </c>
      <c r="O109" s="30">
        <v>0</v>
      </c>
    </row>
    <row r="110" spans="1:15" ht="23.5">
      <c r="A110" s="375"/>
      <c r="B110" s="376"/>
      <c r="C110" s="609" t="s">
        <v>58</v>
      </c>
      <c r="D110" s="610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9">
        <v>3</v>
      </c>
      <c r="J110" s="233"/>
      <c r="K110" s="378"/>
      <c r="L110" s="603" t="s">
        <v>185</v>
      </c>
      <c r="M110" s="409">
        <v>2</v>
      </c>
      <c r="N110" s="409">
        <v>2</v>
      </c>
      <c r="O110" s="30">
        <v>0</v>
      </c>
    </row>
    <row r="111" spans="1:15" ht="23.5">
      <c r="A111" s="375"/>
      <c r="B111" s="376"/>
      <c r="C111" s="609" t="s">
        <v>58</v>
      </c>
      <c r="D111" s="610" t="s">
        <v>1829</v>
      </c>
      <c r="E111" s="611" t="s">
        <v>620</v>
      </c>
      <c r="F111" s="611" t="s">
        <v>347</v>
      </c>
      <c r="G111" s="611" t="s">
        <v>1676</v>
      </c>
      <c r="H111" s="611" t="s">
        <v>151</v>
      </c>
      <c r="I111" s="612">
        <v>4</v>
      </c>
      <c r="J111" s="613"/>
      <c r="K111" s="614"/>
      <c r="L111" s="615"/>
      <c r="M111" s="190">
        <v>4</v>
      </c>
      <c r="N111" s="30">
        <v>0</v>
      </c>
      <c r="O111" s="190">
        <v>4</v>
      </c>
    </row>
    <row r="112" spans="1:15" ht="23.5">
      <c r="A112" s="375"/>
      <c r="B112" s="376"/>
      <c r="C112" s="609" t="s">
        <v>58</v>
      </c>
      <c r="D112" s="610" t="s">
        <v>1829</v>
      </c>
      <c r="E112" s="611" t="s">
        <v>620</v>
      </c>
      <c r="F112" s="611" t="s">
        <v>346</v>
      </c>
      <c r="G112" s="677" t="s">
        <v>1430</v>
      </c>
      <c r="H112" s="611" t="s">
        <v>351</v>
      </c>
      <c r="I112" s="612">
        <v>2</v>
      </c>
      <c r="J112" s="613"/>
      <c r="K112" s="614"/>
      <c r="L112" s="615"/>
      <c r="M112" s="190">
        <v>2</v>
      </c>
      <c r="N112" s="30">
        <v>0</v>
      </c>
      <c r="O112" s="190">
        <v>2</v>
      </c>
    </row>
    <row r="113" spans="1:15" ht="23.5">
      <c r="A113" s="375"/>
      <c r="B113" s="376"/>
      <c r="C113" s="609" t="s">
        <v>58</v>
      </c>
      <c r="D113" s="610" t="s">
        <v>1829</v>
      </c>
      <c r="E113" s="611" t="s">
        <v>620</v>
      </c>
      <c r="F113" s="611" t="s">
        <v>352</v>
      </c>
      <c r="G113" s="677" t="s">
        <v>1688</v>
      </c>
      <c r="H113" s="611" t="s">
        <v>351</v>
      </c>
      <c r="I113" s="612">
        <v>2</v>
      </c>
      <c r="J113" s="613"/>
      <c r="K113" s="614"/>
      <c r="L113" s="615"/>
      <c r="M113" s="190">
        <v>2</v>
      </c>
      <c r="N113" s="30">
        <v>0</v>
      </c>
      <c r="O113" s="190">
        <v>2</v>
      </c>
    </row>
    <row r="114" spans="1:15" ht="23.5">
      <c r="A114" s="375"/>
      <c r="B114" s="376"/>
      <c r="C114" s="609" t="s">
        <v>58</v>
      </c>
      <c r="D114" s="610" t="s">
        <v>1829</v>
      </c>
      <c r="E114" s="609" t="s">
        <v>179</v>
      </c>
      <c r="F114" s="609" t="s">
        <v>76</v>
      </c>
      <c r="G114" s="609" t="s">
        <v>1183</v>
      </c>
      <c r="H114" s="609" t="s">
        <v>354</v>
      </c>
      <c r="I114" s="616">
        <v>4</v>
      </c>
      <c r="J114" s="233"/>
      <c r="K114" s="378"/>
      <c r="L114" s="378"/>
      <c r="M114" s="617">
        <v>4</v>
      </c>
      <c r="N114" s="617">
        <v>4</v>
      </c>
      <c r="O114" s="617">
        <v>4</v>
      </c>
    </row>
    <row r="115" spans="1:15" ht="23.5">
      <c r="A115" s="375"/>
      <c r="B115" s="376"/>
      <c r="C115" s="609" t="s">
        <v>58</v>
      </c>
      <c r="D115" s="610" t="s">
        <v>1829</v>
      </c>
      <c r="E115" s="609" t="s">
        <v>178</v>
      </c>
      <c r="F115" s="609" t="s">
        <v>37</v>
      </c>
      <c r="G115" s="609" t="s">
        <v>104</v>
      </c>
      <c r="H115" s="609" t="s">
        <v>354</v>
      </c>
      <c r="I115" s="616">
        <v>3</v>
      </c>
      <c r="J115" s="233"/>
      <c r="K115" s="378"/>
      <c r="L115" s="378"/>
      <c r="M115" s="617">
        <v>4</v>
      </c>
      <c r="N115" s="617">
        <v>4</v>
      </c>
      <c r="O115" s="617">
        <v>4</v>
      </c>
    </row>
    <row r="116" spans="1:15" ht="23.5">
      <c r="A116" s="375"/>
      <c r="B116" s="376"/>
      <c r="C116" s="609" t="s">
        <v>58</v>
      </c>
      <c r="D116" s="610" t="s">
        <v>1829</v>
      </c>
      <c r="E116" s="609" t="s">
        <v>178</v>
      </c>
      <c r="F116" s="609" t="s">
        <v>1576</v>
      </c>
      <c r="G116" s="701" t="s">
        <v>71</v>
      </c>
      <c r="H116" s="609" t="s">
        <v>354</v>
      </c>
      <c r="I116" s="700">
        <v>2</v>
      </c>
      <c r="J116" s="233"/>
      <c r="K116" s="378"/>
      <c r="L116" s="378"/>
      <c r="M116" s="617"/>
      <c r="N116" s="617"/>
      <c r="O116" s="617"/>
    </row>
    <row r="117" spans="1:15" ht="23.5">
      <c r="A117" s="375"/>
      <c r="B117" s="376"/>
      <c r="C117" s="609" t="s">
        <v>58</v>
      </c>
      <c r="D117" s="610" t="s">
        <v>1829</v>
      </c>
      <c r="E117" s="609" t="s">
        <v>172</v>
      </c>
      <c r="F117" s="609" t="s">
        <v>7</v>
      </c>
      <c r="G117" s="609" t="s">
        <v>1685</v>
      </c>
      <c r="H117" s="609" t="s">
        <v>354</v>
      </c>
      <c r="I117" s="616">
        <v>4</v>
      </c>
      <c r="J117" s="233"/>
      <c r="K117" s="378"/>
      <c r="L117" s="378"/>
      <c r="M117" s="617">
        <v>4</v>
      </c>
      <c r="N117" s="617">
        <v>4</v>
      </c>
      <c r="O117" s="617">
        <v>4</v>
      </c>
    </row>
    <row r="118" spans="1:15" ht="23.5">
      <c r="A118" s="375"/>
      <c r="B118" s="376"/>
      <c r="C118" s="609" t="s">
        <v>58</v>
      </c>
      <c r="D118" s="610" t="s">
        <v>1829</v>
      </c>
      <c r="E118" s="609" t="s">
        <v>1370</v>
      </c>
      <c r="F118" s="609" t="s">
        <v>15</v>
      </c>
      <c r="G118" s="616" t="s">
        <v>1680</v>
      </c>
      <c r="H118" s="616" t="s">
        <v>354</v>
      </c>
      <c r="I118" s="700">
        <v>1</v>
      </c>
      <c r="J118" s="233"/>
      <c r="K118" s="424" t="s">
        <v>2002</v>
      </c>
      <c r="L118" s="378"/>
      <c r="M118" s="788">
        <v>2</v>
      </c>
      <c r="N118" s="788">
        <v>2</v>
      </c>
      <c r="O118" s="788">
        <v>2</v>
      </c>
    </row>
    <row r="119" spans="1:15" ht="23.5">
      <c r="A119" s="375"/>
      <c r="B119" s="376"/>
      <c r="C119" s="609" t="s">
        <v>58</v>
      </c>
      <c r="D119" s="610" t="s">
        <v>1829</v>
      </c>
      <c r="E119" s="609" t="s">
        <v>341</v>
      </c>
      <c r="F119" s="609" t="s">
        <v>14</v>
      </c>
      <c r="G119" s="616" t="s">
        <v>1680</v>
      </c>
      <c r="H119" s="616" t="s">
        <v>354</v>
      </c>
      <c r="I119" s="700">
        <v>1</v>
      </c>
      <c r="J119" s="233"/>
      <c r="K119" s="424" t="s">
        <v>2003</v>
      </c>
      <c r="L119" s="378"/>
      <c r="M119" s="617">
        <v>2</v>
      </c>
      <c r="N119" s="617">
        <v>2</v>
      </c>
      <c r="O119" s="617">
        <v>2</v>
      </c>
    </row>
    <row r="120" spans="1:15" ht="23.5">
      <c r="A120" s="375"/>
      <c r="B120" s="376"/>
      <c r="C120" s="609" t="s">
        <v>58</v>
      </c>
      <c r="D120" s="610" t="s">
        <v>1829</v>
      </c>
      <c r="E120" s="609" t="s">
        <v>1382</v>
      </c>
      <c r="F120" s="609" t="s">
        <v>47</v>
      </c>
      <c r="G120" s="609" t="s">
        <v>58</v>
      </c>
      <c r="H120" s="609" t="s">
        <v>296</v>
      </c>
      <c r="I120" s="700">
        <v>1</v>
      </c>
      <c r="J120" s="233"/>
      <c r="K120" s="424" t="s">
        <v>2003</v>
      </c>
      <c r="L120" s="378"/>
      <c r="M120" s="617">
        <v>2</v>
      </c>
      <c r="N120" s="617">
        <v>2</v>
      </c>
      <c r="O120" s="617">
        <v>2</v>
      </c>
    </row>
    <row r="121" spans="1:15" ht="23.5">
      <c r="A121" s="235"/>
      <c r="B121" s="317"/>
      <c r="C121" s="609" t="s">
        <v>58</v>
      </c>
      <c r="D121" s="610" t="s">
        <v>1829</v>
      </c>
      <c r="E121" s="609" t="s">
        <v>175</v>
      </c>
      <c r="F121" s="609" t="s">
        <v>19</v>
      </c>
      <c r="G121" s="609" t="s">
        <v>51</v>
      </c>
      <c r="H121" s="609" t="s">
        <v>206</v>
      </c>
      <c r="I121" s="616">
        <v>2</v>
      </c>
      <c r="J121" s="233"/>
      <c r="K121" s="351"/>
      <c r="L121" s="378"/>
      <c r="M121" s="617">
        <v>2</v>
      </c>
      <c r="N121" s="617">
        <v>2</v>
      </c>
      <c r="O121" s="617">
        <v>2</v>
      </c>
    </row>
    <row r="122" spans="1:15" ht="23.5">
      <c r="A122" s="375">
        <v>182</v>
      </c>
      <c r="B122" s="376"/>
      <c r="C122" s="609" t="s">
        <v>58</v>
      </c>
      <c r="D122" s="610" t="s">
        <v>1829</v>
      </c>
      <c r="E122" s="609" t="s">
        <v>1187</v>
      </c>
      <c r="F122" s="609" t="s">
        <v>343</v>
      </c>
      <c r="G122" s="618" t="s">
        <v>1670</v>
      </c>
      <c r="H122" s="609" t="s">
        <v>354</v>
      </c>
      <c r="I122" s="619">
        <v>0</v>
      </c>
      <c r="J122" s="238"/>
      <c r="K122" s="378"/>
      <c r="L122" s="378"/>
      <c r="M122" s="620">
        <v>2</v>
      </c>
      <c r="N122" s="620">
        <v>2</v>
      </c>
      <c r="O122" s="620">
        <v>2</v>
      </c>
    </row>
    <row r="123" spans="1:15" ht="23.5">
      <c r="A123" s="375"/>
      <c r="B123" s="376"/>
      <c r="C123" s="609" t="s">
        <v>58</v>
      </c>
      <c r="D123" s="610" t="s">
        <v>1829</v>
      </c>
      <c r="E123" s="609" t="s">
        <v>174</v>
      </c>
      <c r="F123" s="621" t="s">
        <v>13</v>
      </c>
      <c r="G123" s="621" t="s">
        <v>104</v>
      </c>
      <c r="H123" s="609" t="s">
        <v>354</v>
      </c>
      <c r="I123" s="616">
        <v>2</v>
      </c>
      <c r="J123" s="233"/>
      <c r="K123" s="378" t="s">
        <v>1830</v>
      </c>
      <c r="L123" s="378"/>
      <c r="M123" s="617">
        <v>2</v>
      </c>
      <c r="N123" s="617">
        <v>2</v>
      </c>
      <c r="O123" s="617">
        <v>2</v>
      </c>
    </row>
    <row r="124" spans="1:15" ht="23.5">
      <c r="A124" s="375"/>
      <c r="B124" s="376"/>
      <c r="C124" s="609" t="s">
        <v>58</v>
      </c>
      <c r="D124" s="610" t="s">
        <v>1829</v>
      </c>
      <c r="E124" s="609" t="s">
        <v>1184</v>
      </c>
      <c r="F124" s="609" t="s">
        <v>115</v>
      </c>
      <c r="G124" s="609" t="s">
        <v>1670</v>
      </c>
      <c r="H124" s="609" t="s">
        <v>354</v>
      </c>
      <c r="I124" s="618">
        <v>2</v>
      </c>
      <c r="J124" s="233"/>
      <c r="K124" s="381"/>
      <c r="L124" s="378"/>
      <c r="M124" s="788">
        <v>2</v>
      </c>
      <c r="N124" s="788">
        <v>2</v>
      </c>
      <c r="O124" s="788">
        <v>2</v>
      </c>
    </row>
    <row r="125" spans="1:15" ht="23.5">
      <c r="A125" s="375">
        <v>183</v>
      </c>
      <c r="B125" s="376"/>
      <c r="C125" s="609" t="s">
        <v>58</v>
      </c>
      <c r="D125" s="610" t="s">
        <v>1829</v>
      </c>
      <c r="E125" s="609" t="s">
        <v>979</v>
      </c>
      <c r="F125" s="609" t="s">
        <v>194</v>
      </c>
      <c r="G125" s="609" t="s">
        <v>323</v>
      </c>
      <c r="H125" s="609" t="s">
        <v>277</v>
      </c>
      <c r="I125" s="616">
        <v>2</v>
      </c>
      <c r="J125" s="233"/>
      <c r="K125" s="378"/>
      <c r="L125" s="378"/>
      <c r="M125" s="617">
        <v>2</v>
      </c>
      <c r="N125" s="617">
        <v>2</v>
      </c>
      <c r="O125" s="617">
        <v>2</v>
      </c>
    </row>
    <row r="126" spans="1:15" ht="23.5">
      <c r="A126" s="375">
        <v>184</v>
      </c>
      <c r="B126" s="376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5">
        <v>185</v>
      </c>
      <c r="B127" s="376"/>
      <c r="C127" s="312" t="s">
        <v>58</v>
      </c>
      <c r="D127" s="239" t="s">
        <v>546</v>
      </c>
      <c r="E127" s="377" t="s">
        <v>185</v>
      </c>
      <c r="F127" s="377" t="s">
        <v>1189</v>
      </c>
      <c r="G127" s="232" t="s">
        <v>355</v>
      </c>
      <c r="H127" s="377" t="s">
        <v>356</v>
      </c>
      <c r="I127" s="375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5">
        <v>186</v>
      </c>
      <c r="B128" s="376"/>
      <c r="C128" s="312" t="s">
        <v>58</v>
      </c>
      <c r="D128" s="239" t="s">
        <v>546</v>
      </c>
      <c r="E128" s="377" t="s">
        <v>185</v>
      </c>
      <c r="F128" s="377" t="s">
        <v>1188</v>
      </c>
      <c r="G128" s="232" t="s">
        <v>60</v>
      </c>
      <c r="H128" s="377" t="s">
        <v>277</v>
      </c>
      <c r="I128" s="375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5">
        <v>187</v>
      </c>
      <c r="B129" s="376"/>
      <c r="C129" s="312" t="s">
        <v>58</v>
      </c>
      <c r="D129" s="239" t="s">
        <v>546</v>
      </c>
      <c r="E129" s="377" t="s">
        <v>185</v>
      </c>
      <c r="F129" s="377" t="s">
        <v>1189</v>
      </c>
      <c r="G129" s="232" t="s">
        <v>60</v>
      </c>
      <c r="H129" s="377" t="s">
        <v>356</v>
      </c>
      <c r="I129" s="678">
        <v>0</v>
      </c>
      <c r="J129" s="233"/>
      <c r="K129" s="254"/>
      <c r="L129" s="378"/>
      <c r="M129" s="22">
        <v>2</v>
      </c>
      <c r="N129" s="251"/>
      <c r="O129" s="251"/>
    </row>
    <row r="130" spans="1:15" ht="23.5">
      <c r="A130" s="375">
        <v>188</v>
      </c>
      <c r="B130" s="376"/>
      <c r="C130" s="312" t="s">
        <v>58</v>
      </c>
      <c r="D130" s="239" t="s">
        <v>546</v>
      </c>
      <c r="E130" s="377" t="s">
        <v>614</v>
      </c>
      <c r="F130" s="377" t="s">
        <v>634</v>
      </c>
      <c r="G130" s="377" t="s">
        <v>355</v>
      </c>
      <c r="H130" s="377" t="s">
        <v>356</v>
      </c>
      <c r="I130" s="375">
        <v>4</v>
      </c>
      <c r="J130" s="233">
        <v>2</v>
      </c>
      <c r="K130" s="254" t="s">
        <v>1391</v>
      </c>
      <c r="L130" s="378"/>
      <c r="M130" s="22">
        <v>4</v>
      </c>
      <c r="N130" s="251"/>
      <c r="O130" s="251"/>
    </row>
    <row r="131" spans="1:15" ht="23.5">
      <c r="A131" s="375"/>
      <c r="B131" s="376"/>
      <c r="C131" s="312" t="s">
        <v>58</v>
      </c>
      <c r="D131" s="239" t="s">
        <v>546</v>
      </c>
      <c r="E131" s="377" t="s">
        <v>614</v>
      </c>
      <c r="F131" s="377" t="s">
        <v>634</v>
      </c>
      <c r="G131" s="377" t="s">
        <v>60</v>
      </c>
      <c r="H131" s="377" t="s">
        <v>277</v>
      </c>
      <c r="I131" s="375">
        <v>0</v>
      </c>
      <c r="J131" s="233">
        <v>0</v>
      </c>
      <c r="K131" s="254" t="s">
        <v>1229</v>
      </c>
      <c r="L131" s="378"/>
      <c r="M131" s="22">
        <v>0</v>
      </c>
      <c r="N131" s="251"/>
      <c r="O131" s="251"/>
    </row>
    <row r="132" spans="1:15" ht="23.5">
      <c r="A132" s="375"/>
      <c r="B132" s="376"/>
      <c r="C132" s="312" t="s">
        <v>58</v>
      </c>
      <c r="D132" s="239" t="s">
        <v>546</v>
      </c>
      <c r="E132" s="377" t="s">
        <v>614</v>
      </c>
      <c r="F132" s="377" t="s">
        <v>634</v>
      </c>
      <c r="G132" s="377" t="s">
        <v>355</v>
      </c>
      <c r="H132" s="377" t="s">
        <v>356</v>
      </c>
      <c r="I132" s="375">
        <v>4</v>
      </c>
      <c r="J132" s="233">
        <v>2</v>
      </c>
      <c r="K132" s="378" t="s">
        <v>1322</v>
      </c>
      <c r="L132" s="378"/>
      <c r="M132" s="22">
        <v>4</v>
      </c>
      <c r="N132" s="251"/>
      <c r="O132" s="251"/>
    </row>
    <row r="133" spans="1:15" ht="23.5">
      <c r="A133" s="375"/>
      <c r="B133" s="376"/>
      <c r="C133" s="312" t="s">
        <v>58</v>
      </c>
      <c r="D133" s="239" t="s">
        <v>546</v>
      </c>
      <c r="E133" s="377" t="s">
        <v>615</v>
      </c>
      <c r="F133" s="377" t="s">
        <v>348</v>
      </c>
      <c r="G133" s="377" t="s">
        <v>337</v>
      </c>
      <c r="H133" s="377" t="s">
        <v>328</v>
      </c>
      <c r="I133" s="375">
        <v>4</v>
      </c>
      <c r="J133" s="233">
        <v>2</v>
      </c>
      <c r="K133" s="378" t="s">
        <v>1323</v>
      </c>
      <c r="L133" s="378"/>
      <c r="M133" s="22">
        <v>4</v>
      </c>
      <c r="N133" s="251"/>
      <c r="O133" s="251"/>
    </row>
    <row r="134" spans="1:15" ht="23.5">
      <c r="A134" s="375">
        <v>189</v>
      </c>
      <c r="B134" s="376"/>
      <c r="C134" s="312" t="s">
        <v>58</v>
      </c>
      <c r="D134" s="239" t="s">
        <v>546</v>
      </c>
      <c r="E134" s="377" t="s">
        <v>179</v>
      </c>
      <c r="F134" s="377" t="s">
        <v>76</v>
      </c>
      <c r="G134" s="691" t="s">
        <v>198</v>
      </c>
      <c r="H134" s="377" t="s">
        <v>277</v>
      </c>
      <c r="I134" s="693">
        <v>2</v>
      </c>
      <c r="J134" s="233"/>
      <c r="K134" s="696" t="s">
        <v>2003</v>
      </c>
      <c r="L134" s="378"/>
      <c r="M134" s="22">
        <v>4</v>
      </c>
      <c r="N134" s="251"/>
      <c r="O134" s="251"/>
    </row>
    <row r="135" spans="1:15" ht="23.5">
      <c r="A135" s="375"/>
      <c r="B135" s="376"/>
      <c r="C135" s="312" t="s">
        <v>58</v>
      </c>
      <c r="D135" s="239" t="s">
        <v>546</v>
      </c>
      <c r="E135" s="377" t="s">
        <v>179</v>
      </c>
      <c r="F135" s="377" t="s">
        <v>76</v>
      </c>
      <c r="G135" s="691" t="s">
        <v>357</v>
      </c>
      <c r="H135" s="377" t="s">
        <v>277</v>
      </c>
      <c r="I135" s="693">
        <v>2</v>
      </c>
      <c r="J135" s="233"/>
      <c r="K135" s="696" t="s">
        <v>2002</v>
      </c>
      <c r="L135" s="378"/>
      <c r="M135" s="22"/>
      <c r="N135" s="251"/>
      <c r="O135" s="251"/>
    </row>
    <row r="136" spans="1:15" ht="23.5">
      <c r="A136" s="375"/>
      <c r="B136" s="376"/>
      <c r="C136" s="312" t="s">
        <v>58</v>
      </c>
      <c r="D136" s="239" t="s">
        <v>546</v>
      </c>
      <c r="E136" s="377" t="s">
        <v>178</v>
      </c>
      <c r="F136" s="377" t="s">
        <v>37</v>
      </c>
      <c r="G136" s="377" t="s">
        <v>1269</v>
      </c>
      <c r="H136" s="377" t="s">
        <v>277</v>
      </c>
      <c r="I136" s="678">
        <v>3</v>
      </c>
      <c r="J136" s="233"/>
      <c r="K136" s="382" t="s">
        <v>1831</v>
      </c>
      <c r="L136" s="378"/>
      <c r="M136" s="30">
        <v>4</v>
      </c>
      <c r="N136" s="251"/>
      <c r="O136" s="251"/>
    </row>
    <row r="137" spans="1:15" ht="23.5">
      <c r="A137" s="375">
        <v>190</v>
      </c>
      <c r="B137" s="376"/>
      <c r="C137" s="312" t="s">
        <v>58</v>
      </c>
      <c r="D137" s="592" t="s">
        <v>1832</v>
      </c>
      <c r="E137" s="591" t="s">
        <v>1833</v>
      </c>
      <c r="F137" s="591" t="s">
        <v>37</v>
      </c>
      <c r="G137" s="697" t="s">
        <v>71</v>
      </c>
      <c r="H137" s="591" t="s">
        <v>277</v>
      </c>
      <c r="I137" s="608">
        <v>2</v>
      </c>
      <c r="J137" s="233"/>
      <c r="K137" s="382" t="s">
        <v>2011</v>
      </c>
      <c r="L137" s="378"/>
      <c r="M137" s="622">
        <v>2</v>
      </c>
      <c r="N137" s="251"/>
      <c r="O137" s="251"/>
    </row>
    <row r="138" spans="1:15" ht="23.5">
      <c r="A138" s="377">
        <v>191</v>
      </c>
      <c r="B138" s="376"/>
      <c r="C138" s="312" t="s">
        <v>58</v>
      </c>
      <c r="D138" s="239" t="s">
        <v>546</v>
      </c>
      <c r="E138" s="377" t="s">
        <v>172</v>
      </c>
      <c r="F138" s="377" t="s">
        <v>7</v>
      </c>
      <c r="G138" s="377" t="s">
        <v>1437</v>
      </c>
      <c r="H138" s="377" t="s">
        <v>277</v>
      </c>
      <c r="I138" s="375">
        <v>4</v>
      </c>
      <c r="J138" s="233"/>
      <c r="K138" s="378"/>
      <c r="L138" s="378"/>
      <c r="M138" s="22">
        <v>4</v>
      </c>
      <c r="N138" s="251"/>
      <c r="O138" s="251"/>
    </row>
    <row r="139" spans="1:15" ht="23.5">
      <c r="A139" s="377">
        <v>192</v>
      </c>
      <c r="B139" s="376"/>
      <c r="C139" s="312" t="s">
        <v>58</v>
      </c>
      <c r="D139" s="239" t="s">
        <v>546</v>
      </c>
      <c r="E139" s="375" t="s">
        <v>1370</v>
      </c>
      <c r="F139" s="377" t="s">
        <v>15</v>
      </c>
      <c r="G139" s="377" t="s">
        <v>272</v>
      </c>
      <c r="H139" s="377" t="s">
        <v>277</v>
      </c>
      <c r="I139" s="375">
        <v>2</v>
      </c>
      <c r="J139" s="233"/>
      <c r="K139" s="424"/>
      <c r="L139" s="378"/>
      <c r="M139" s="22">
        <v>2</v>
      </c>
      <c r="N139" s="251"/>
      <c r="O139" s="251"/>
    </row>
    <row r="140" spans="1:15" ht="23.5">
      <c r="A140" s="377"/>
      <c r="B140" s="376"/>
      <c r="C140" s="312" t="s">
        <v>58</v>
      </c>
      <c r="D140" s="239" t="s">
        <v>546</v>
      </c>
      <c r="E140" s="377" t="s">
        <v>341</v>
      </c>
      <c r="F140" s="377" t="s">
        <v>14</v>
      </c>
      <c r="G140" s="377" t="s">
        <v>58</v>
      </c>
      <c r="H140" s="377" t="s">
        <v>277</v>
      </c>
      <c r="I140" s="693">
        <v>1</v>
      </c>
      <c r="J140" s="233"/>
      <c r="K140" s="696" t="s">
        <v>2002</v>
      </c>
      <c r="L140" s="378"/>
      <c r="M140" s="22">
        <v>2</v>
      </c>
      <c r="N140" s="251"/>
      <c r="O140" s="251"/>
    </row>
    <row r="141" spans="1:15" ht="23.5">
      <c r="A141" s="377">
        <v>193</v>
      </c>
      <c r="B141" s="376"/>
      <c r="C141" s="315" t="s">
        <v>58</v>
      </c>
      <c r="D141" s="239" t="s">
        <v>546</v>
      </c>
      <c r="E141" s="377" t="s">
        <v>359</v>
      </c>
      <c r="F141" s="377" t="s">
        <v>47</v>
      </c>
      <c r="G141" s="232" t="s">
        <v>58</v>
      </c>
      <c r="H141" s="377" t="s">
        <v>296</v>
      </c>
      <c r="I141" s="375">
        <v>2</v>
      </c>
      <c r="J141" s="233">
        <v>2</v>
      </c>
      <c r="K141" s="378" t="s">
        <v>1229</v>
      </c>
      <c r="L141" s="378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7" t="s">
        <v>175</v>
      </c>
      <c r="F142" s="377" t="s">
        <v>19</v>
      </c>
      <c r="G142" s="377" t="s">
        <v>1269</v>
      </c>
      <c r="H142" s="377" t="s">
        <v>206</v>
      </c>
      <c r="I142" s="235">
        <v>2</v>
      </c>
      <c r="J142" s="233"/>
      <c r="K142" s="462"/>
      <c r="L142" s="378"/>
      <c r="M142" s="30">
        <v>2</v>
      </c>
      <c r="N142" s="468"/>
      <c r="O142" s="468"/>
    </row>
    <row r="143" spans="1:15" ht="23.5">
      <c r="A143" s="377">
        <v>193</v>
      </c>
      <c r="B143" s="376"/>
      <c r="C143" s="312" t="s">
        <v>58</v>
      </c>
      <c r="D143" s="239" t="s">
        <v>546</v>
      </c>
      <c r="E143" s="377" t="s">
        <v>181</v>
      </c>
      <c r="F143" s="377" t="s">
        <v>56</v>
      </c>
      <c r="G143" s="377" t="s">
        <v>198</v>
      </c>
      <c r="H143" s="377" t="s">
        <v>358</v>
      </c>
      <c r="I143" s="693">
        <v>1</v>
      </c>
      <c r="J143" s="233"/>
      <c r="K143" s="424" t="s">
        <v>561</v>
      </c>
      <c r="L143" s="378"/>
      <c r="M143" s="22">
        <v>2</v>
      </c>
      <c r="N143" s="251"/>
      <c r="O143" s="251"/>
    </row>
    <row r="144" spans="1:15" ht="23.5">
      <c r="A144" s="377">
        <v>194</v>
      </c>
      <c r="B144" s="375"/>
      <c r="C144" s="312" t="s">
        <v>58</v>
      </c>
      <c r="D144" s="239" t="s">
        <v>546</v>
      </c>
      <c r="E144" s="377" t="s">
        <v>174</v>
      </c>
      <c r="F144" s="377" t="s">
        <v>247</v>
      </c>
      <c r="G144" s="377" t="s">
        <v>248</v>
      </c>
      <c r="H144" s="377" t="s">
        <v>277</v>
      </c>
      <c r="I144" s="235">
        <v>2</v>
      </c>
      <c r="J144" s="233"/>
      <c r="K144" s="397"/>
      <c r="L144" s="378"/>
      <c r="M144" s="30">
        <v>2</v>
      </c>
      <c r="N144" s="251"/>
      <c r="O144" s="251"/>
    </row>
    <row r="145" spans="1:15" ht="23.5">
      <c r="A145" s="377">
        <v>196</v>
      </c>
      <c r="B145" s="375"/>
      <c r="C145" s="312" t="s">
        <v>58</v>
      </c>
      <c r="D145" s="239" t="s">
        <v>546</v>
      </c>
      <c r="E145" s="377" t="s">
        <v>979</v>
      </c>
      <c r="F145" s="377" t="s">
        <v>115</v>
      </c>
      <c r="G145" s="377" t="s">
        <v>60</v>
      </c>
      <c r="H145" s="377" t="s">
        <v>277</v>
      </c>
      <c r="I145" s="235">
        <v>2</v>
      </c>
      <c r="J145" s="233"/>
      <c r="K145" s="382"/>
      <c r="L145" s="378"/>
      <c r="M145" s="30">
        <v>2</v>
      </c>
      <c r="N145" s="251"/>
      <c r="O145" s="251"/>
    </row>
    <row r="146" spans="1:15" ht="23.5">
      <c r="A146" s="377"/>
      <c r="B146" s="375"/>
      <c r="C146" s="312" t="s">
        <v>58</v>
      </c>
      <c r="D146" s="239" t="s">
        <v>546</v>
      </c>
      <c r="E146" s="377" t="s">
        <v>979</v>
      </c>
      <c r="F146" s="377" t="s">
        <v>194</v>
      </c>
      <c r="G146" s="377" t="s">
        <v>60</v>
      </c>
      <c r="H146" s="377" t="s">
        <v>277</v>
      </c>
      <c r="I146" s="235">
        <v>2</v>
      </c>
      <c r="J146" s="233">
        <v>2</v>
      </c>
      <c r="K146" s="378" t="s">
        <v>1229</v>
      </c>
      <c r="L146" s="378"/>
      <c r="M146" s="30">
        <v>2</v>
      </c>
      <c r="N146" s="251"/>
      <c r="O146" s="251"/>
    </row>
    <row r="147" spans="1:15" ht="23.5">
      <c r="A147" s="377"/>
      <c r="B147" s="375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7">
        <v>197</v>
      </c>
      <c r="B148" s="375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7">
        <v>200</v>
      </c>
      <c r="B149" s="375"/>
      <c r="C149" s="623" t="s">
        <v>58</v>
      </c>
      <c r="D149" s="240" t="s">
        <v>547</v>
      </c>
      <c r="E149" s="232" t="s">
        <v>615</v>
      </c>
      <c r="F149" s="375" t="s">
        <v>348</v>
      </c>
      <c r="G149" s="375" t="s">
        <v>337</v>
      </c>
      <c r="H149" s="377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5">
        <v>201</v>
      </c>
      <c r="B150" s="375"/>
      <c r="C150" s="623" t="s">
        <v>58</v>
      </c>
      <c r="D150" s="240" t="s">
        <v>547</v>
      </c>
      <c r="E150" s="377" t="s">
        <v>186</v>
      </c>
      <c r="F150" s="377" t="s">
        <v>349</v>
      </c>
      <c r="G150" s="232" t="s">
        <v>318</v>
      </c>
      <c r="H150" s="377" t="s">
        <v>311</v>
      </c>
      <c r="I150" s="375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5">
        <v>202</v>
      </c>
      <c r="B151" s="375"/>
      <c r="C151" s="623" t="s">
        <v>58</v>
      </c>
      <c r="D151" s="240" t="s">
        <v>547</v>
      </c>
      <c r="E151" s="377" t="s">
        <v>186</v>
      </c>
      <c r="F151" s="377" t="s">
        <v>348</v>
      </c>
      <c r="G151" s="232" t="s">
        <v>318</v>
      </c>
      <c r="H151" s="377" t="s">
        <v>311</v>
      </c>
      <c r="I151" s="375">
        <v>2</v>
      </c>
      <c r="J151" s="233"/>
      <c r="K151" s="296"/>
      <c r="L151" s="378"/>
      <c r="M151" s="22">
        <v>2</v>
      </c>
      <c r="N151" s="251"/>
      <c r="O151" s="251"/>
    </row>
    <row r="152" spans="1:15" ht="23.5">
      <c r="A152" s="375">
        <v>203</v>
      </c>
      <c r="B152" s="375"/>
      <c r="C152" s="623" t="s">
        <v>58</v>
      </c>
      <c r="D152" s="240" t="s">
        <v>547</v>
      </c>
      <c r="E152" s="232" t="s">
        <v>615</v>
      </c>
      <c r="F152" s="375" t="s">
        <v>348</v>
      </c>
      <c r="G152" s="375" t="s">
        <v>337</v>
      </c>
      <c r="H152" s="377" t="s">
        <v>328</v>
      </c>
      <c r="I152" s="235">
        <v>4</v>
      </c>
      <c r="J152" s="233">
        <v>2</v>
      </c>
      <c r="K152" s="378" t="s">
        <v>1384</v>
      </c>
      <c r="L152" s="378"/>
      <c r="M152" s="30">
        <v>4</v>
      </c>
      <c r="N152" s="251"/>
      <c r="O152" s="251"/>
    </row>
    <row r="153" spans="1:15" ht="23.5">
      <c r="A153" s="375">
        <v>204</v>
      </c>
      <c r="B153" s="375"/>
      <c r="C153" s="623" t="s">
        <v>58</v>
      </c>
      <c r="D153" s="240" t="s">
        <v>547</v>
      </c>
      <c r="E153" s="377" t="s">
        <v>614</v>
      </c>
      <c r="F153" s="377" t="s">
        <v>1189</v>
      </c>
      <c r="G153" s="232" t="s">
        <v>355</v>
      </c>
      <c r="H153" s="375" t="s">
        <v>356</v>
      </c>
      <c r="I153" s="375">
        <v>4</v>
      </c>
      <c r="J153" s="233">
        <v>2</v>
      </c>
      <c r="K153" s="378" t="s">
        <v>1324</v>
      </c>
      <c r="L153" s="378"/>
      <c r="M153" s="22">
        <v>4</v>
      </c>
      <c r="N153" s="251"/>
      <c r="O153" s="251"/>
    </row>
    <row r="154" spans="1:15" ht="23.5">
      <c r="A154" s="377">
        <v>205</v>
      </c>
      <c r="B154" s="375"/>
      <c r="C154" s="623" t="s">
        <v>58</v>
      </c>
      <c r="D154" s="240" t="s">
        <v>547</v>
      </c>
      <c r="E154" s="377" t="s">
        <v>615</v>
      </c>
      <c r="F154" s="377" t="s">
        <v>349</v>
      </c>
      <c r="G154" s="232" t="s">
        <v>337</v>
      </c>
      <c r="H154" s="377" t="s">
        <v>328</v>
      </c>
      <c r="I154" s="375">
        <v>4</v>
      </c>
      <c r="J154" s="233">
        <v>2</v>
      </c>
      <c r="K154" s="378" t="s">
        <v>1391</v>
      </c>
      <c r="L154" s="378"/>
      <c r="M154" s="22">
        <v>4</v>
      </c>
      <c r="N154" s="251"/>
      <c r="O154" s="251"/>
    </row>
    <row r="155" spans="1:15" ht="23.5">
      <c r="A155" s="377">
        <v>206</v>
      </c>
      <c r="B155" s="375"/>
      <c r="C155" s="623" t="s">
        <v>58</v>
      </c>
      <c r="D155" s="241" t="s">
        <v>547</v>
      </c>
      <c r="E155" s="375" t="s">
        <v>179</v>
      </c>
      <c r="F155" s="375" t="s">
        <v>76</v>
      </c>
      <c r="G155" s="694" t="s">
        <v>268</v>
      </c>
      <c r="H155" s="375" t="s">
        <v>311</v>
      </c>
      <c r="I155" s="693">
        <v>2</v>
      </c>
      <c r="J155" s="233"/>
      <c r="K155" s="424" t="s">
        <v>1994</v>
      </c>
      <c r="L155" s="378"/>
      <c r="M155" s="22">
        <v>4</v>
      </c>
      <c r="N155" s="251"/>
      <c r="O155" s="251"/>
    </row>
    <row r="156" spans="1:15" ht="23.5">
      <c r="A156" s="377"/>
      <c r="B156" s="375"/>
      <c r="C156" s="623" t="s">
        <v>58</v>
      </c>
      <c r="D156" s="241" t="s">
        <v>547</v>
      </c>
      <c r="E156" s="375" t="s">
        <v>179</v>
      </c>
      <c r="F156" s="375" t="s">
        <v>76</v>
      </c>
      <c r="G156" s="694" t="s">
        <v>357</v>
      </c>
      <c r="H156" s="375" t="s">
        <v>311</v>
      </c>
      <c r="I156" s="693">
        <v>2</v>
      </c>
      <c r="J156" s="233"/>
      <c r="K156" s="424" t="s">
        <v>1995</v>
      </c>
      <c r="L156" s="378"/>
      <c r="M156" s="22"/>
      <c r="N156" s="251"/>
      <c r="O156" s="251"/>
    </row>
    <row r="157" spans="1:15" ht="23.5">
      <c r="A157" s="377">
        <v>207</v>
      </c>
      <c r="B157" s="375"/>
      <c r="C157" s="623" t="s">
        <v>58</v>
      </c>
      <c r="D157" s="592" t="s">
        <v>1832</v>
      </c>
      <c r="E157" s="591" t="s">
        <v>1833</v>
      </c>
      <c r="F157" s="591" t="s">
        <v>37</v>
      </c>
      <c r="G157" s="697" t="s">
        <v>71</v>
      </c>
      <c r="H157" s="591" t="s">
        <v>277</v>
      </c>
      <c r="I157" s="608">
        <v>0</v>
      </c>
      <c r="J157" s="233"/>
      <c r="K157" s="251"/>
      <c r="L157" s="378"/>
      <c r="M157" s="622">
        <v>0</v>
      </c>
      <c r="N157" s="251"/>
      <c r="O157" s="251"/>
    </row>
    <row r="158" spans="1:15" ht="23.5">
      <c r="A158" s="377"/>
      <c r="B158" s="375"/>
      <c r="C158" s="623" t="s">
        <v>58</v>
      </c>
      <c r="D158" s="240" t="s">
        <v>547</v>
      </c>
      <c r="E158" s="375" t="s">
        <v>178</v>
      </c>
      <c r="F158" s="377" t="s">
        <v>37</v>
      </c>
      <c r="G158" s="232" t="s">
        <v>104</v>
      </c>
      <c r="H158" s="375" t="s">
        <v>311</v>
      </c>
      <c r="I158" s="678">
        <v>3</v>
      </c>
      <c r="J158" s="233"/>
      <c r="K158" s="382" t="s">
        <v>1835</v>
      </c>
      <c r="L158" s="378"/>
      <c r="M158" s="30">
        <v>4</v>
      </c>
      <c r="N158" s="251"/>
      <c r="O158" s="251"/>
    </row>
    <row r="159" spans="1:15" ht="23.5">
      <c r="A159" s="377">
        <v>208</v>
      </c>
      <c r="B159" s="375"/>
      <c r="C159" s="623" t="s">
        <v>58</v>
      </c>
      <c r="D159" s="240" t="s">
        <v>547</v>
      </c>
      <c r="E159" s="377" t="s">
        <v>172</v>
      </c>
      <c r="F159" s="377" t="s">
        <v>7</v>
      </c>
      <c r="G159" s="232" t="s">
        <v>1437</v>
      </c>
      <c r="H159" s="377" t="s">
        <v>311</v>
      </c>
      <c r="I159" s="235">
        <v>4</v>
      </c>
      <c r="J159" s="233"/>
      <c r="K159" s="378"/>
      <c r="L159" s="378"/>
      <c r="M159" s="30">
        <v>4</v>
      </c>
      <c r="N159" s="251"/>
      <c r="O159" s="251"/>
    </row>
    <row r="160" spans="1:15" ht="23.5">
      <c r="A160" s="377">
        <v>209</v>
      </c>
      <c r="B160" s="375"/>
      <c r="C160" s="623" t="s">
        <v>58</v>
      </c>
      <c r="D160" s="240" t="s">
        <v>547</v>
      </c>
      <c r="E160" s="375" t="s">
        <v>1370</v>
      </c>
      <c r="F160" s="375" t="s">
        <v>15</v>
      </c>
      <c r="G160" s="235" t="s">
        <v>272</v>
      </c>
      <c r="H160" s="375" t="s">
        <v>311</v>
      </c>
      <c r="I160" s="375">
        <v>2</v>
      </c>
      <c r="J160" s="233"/>
      <c r="K160" s="424"/>
      <c r="L160" s="378"/>
      <c r="M160" s="22">
        <v>2</v>
      </c>
      <c r="N160" s="251"/>
      <c r="O160" s="251"/>
    </row>
    <row r="161" spans="1:15" ht="23.5">
      <c r="A161" s="377">
        <v>210</v>
      </c>
      <c r="B161" s="375"/>
      <c r="C161" s="623" t="s">
        <v>58</v>
      </c>
      <c r="D161" s="240" t="s">
        <v>547</v>
      </c>
      <c r="E161" s="377" t="s">
        <v>341</v>
      </c>
      <c r="F161" s="377" t="s">
        <v>14</v>
      </c>
      <c r="G161" s="232" t="s">
        <v>58</v>
      </c>
      <c r="H161" s="377" t="s">
        <v>311</v>
      </c>
      <c r="I161" s="693">
        <v>1</v>
      </c>
      <c r="J161" s="233"/>
      <c r="K161" s="424" t="s">
        <v>1995</v>
      </c>
      <c r="L161" s="378"/>
      <c r="M161" s="22">
        <v>2</v>
      </c>
      <c r="N161" s="251"/>
      <c r="O161" s="251"/>
    </row>
    <row r="162" spans="1:15" ht="23.5">
      <c r="A162" s="377">
        <v>211</v>
      </c>
      <c r="B162" s="375"/>
      <c r="C162" s="623" t="s">
        <v>58</v>
      </c>
      <c r="D162" s="240" t="s">
        <v>547</v>
      </c>
      <c r="E162" s="375" t="s">
        <v>359</v>
      </c>
      <c r="F162" s="377" t="s">
        <v>47</v>
      </c>
      <c r="G162" s="235" t="s">
        <v>58</v>
      </c>
      <c r="H162" s="377" t="s">
        <v>296</v>
      </c>
      <c r="I162" s="375">
        <v>2</v>
      </c>
      <c r="J162" s="233">
        <v>2</v>
      </c>
      <c r="K162" s="378" t="s">
        <v>1229</v>
      </c>
      <c r="L162" s="378"/>
      <c r="M162" s="22">
        <v>2</v>
      </c>
      <c r="N162" s="251"/>
      <c r="O162" s="251"/>
    </row>
    <row r="163" spans="1:15" ht="23.5">
      <c r="A163" s="377">
        <v>212</v>
      </c>
      <c r="B163" s="375"/>
      <c r="C163" s="624" t="s">
        <v>58</v>
      </c>
      <c r="D163" s="240" t="s">
        <v>547</v>
      </c>
      <c r="E163" s="375" t="s">
        <v>175</v>
      </c>
      <c r="F163" s="377" t="s">
        <v>19</v>
      </c>
      <c r="G163" s="235" t="s">
        <v>1269</v>
      </c>
      <c r="H163" s="377" t="s">
        <v>206</v>
      </c>
      <c r="I163" s="235">
        <v>2</v>
      </c>
      <c r="J163" s="233"/>
      <c r="K163" s="462"/>
      <c r="L163" s="378"/>
      <c r="M163" s="30">
        <v>2</v>
      </c>
      <c r="N163" s="251"/>
      <c r="O163" s="251"/>
    </row>
    <row r="164" spans="1:15" ht="23.5">
      <c r="A164" s="377">
        <v>213</v>
      </c>
      <c r="B164" s="375"/>
      <c r="C164" s="624" t="s">
        <v>58</v>
      </c>
      <c r="D164" s="240" t="s">
        <v>547</v>
      </c>
      <c r="E164" s="377" t="s">
        <v>181</v>
      </c>
      <c r="F164" s="377" t="s">
        <v>56</v>
      </c>
      <c r="G164" s="232" t="s">
        <v>198</v>
      </c>
      <c r="H164" s="377" t="s">
        <v>358</v>
      </c>
      <c r="I164" s="693">
        <v>1</v>
      </c>
      <c r="J164" s="233"/>
      <c r="K164" s="424" t="s">
        <v>2002</v>
      </c>
      <c r="L164" s="378"/>
      <c r="M164" s="22">
        <v>2</v>
      </c>
      <c r="N164" s="251"/>
      <c r="O164" s="251"/>
    </row>
    <row r="165" spans="1:15" ht="23.5">
      <c r="A165" s="375">
        <v>216</v>
      </c>
      <c r="B165" s="375"/>
      <c r="C165" s="624" t="s">
        <v>58</v>
      </c>
      <c r="D165" s="240" t="s">
        <v>547</v>
      </c>
      <c r="E165" s="377" t="s">
        <v>174</v>
      </c>
      <c r="F165" s="377" t="s">
        <v>247</v>
      </c>
      <c r="G165" s="232" t="s">
        <v>248</v>
      </c>
      <c r="H165" s="375" t="s">
        <v>311</v>
      </c>
      <c r="I165" s="235">
        <v>2</v>
      </c>
      <c r="J165" s="233"/>
      <c r="K165" s="397"/>
      <c r="L165" s="378"/>
      <c r="M165" s="30">
        <v>2</v>
      </c>
      <c r="N165" s="251"/>
      <c r="O165" s="251"/>
    </row>
    <row r="166" spans="1:15" ht="23.5">
      <c r="A166" s="375"/>
      <c r="B166" s="375"/>
      <c r="C166" s="624" t="s">
        <v>58</v>
      </c>
      <c r="D166" s="240" t="s">
        <v>547</v>
      </c>
      <c r="E166" s="377" t="s">
        <v>979</v>
      </c>
      <c r="F166" s="377" t="s">
        <v>194</v>
      </c>
      <c r="G166" s="232" t="s">
        <v>318</v>
      </c>
      <c r="H166" s="377" t="s">
        <v>311</v>
      </c>
      <c r="I166" s="375">
        <v>2</v>
      </c>
      <c r="J166" s="233">
        <v>2</v>
      </c>
      <c r="K166" s="351" t="s">
        <v>1229</v>
      </c>
      <c r="L166" s="378"/>
      <c r="M166" s="22">
        <v>2</v>
      </c>
      <c r="N166" s="251"/>
      <c r="O166" s="251"/>
    </row>
    <row r="167" spans="1:15" ht="23.5">
      <c r="A167" s="375">
        <v>217</v>
      </c>
      <c r="B167" s="375"/>
      <c r="C167" s="624" t="s">
        <v>58</v>
      </c>
      <c r="D167" s="240" t="s">
        <v>547</v>
      </c>
      <c r="E167" s="377" t="s">
        <v>979</v>
      </c>
      <c r="F167" s="377" t="s">
        <v>115</v>
      </c>
      <c r="G167" s="232" t="s">
        <v>318</v>
      </c>
      <c r="H167" s="377" t="s">
        <v>311</v>
      </c>
      <c r="I167" s="375">
        <v>2</v>
      </c>
      <c r="J167" s="233"/>
      <c r="K167" s="351"/>
      <c r="L167" s="378"/>
      <c r="M167" s="22">
        <v>0</v>
      </c>
      <c r="N167" s="251"/>
      <c r="O167" s="251"/>
    </row>
    <row r="168" spans="1:15" ht="23.5">
      <c r="A168" s="375">
        <v>218</v>
      </c>
      <c r="B168" s="375"/>
      <c r="C168" s="624" t="s">
        <v>58</v>
      </c>
      <c r="D168" s="240" t="s">
        <v>547</v>
      </c>
      <c r="E168" s="377" t="s">
        <v>979</v>
      </c>
      <c r="F168" s="377" t="s">
        <v>115</v>
      </c>
      <c r="G168" s="232" t="s">
        <v>1437</v>
      </c>
      <c r="H168" s="377" t="s">
        <v>311</v>
      </c>
      <c r="I168" s="375">
        <v>2</v>
      </c>
      <c r="J168" s="233"/>
      <c r="K168" s="351"/>
      <c r="L168" s="378"/>
      <c r="M168" s="22">
        <v>2</v>
      </c>
      <c r="N168" s="251"/>
      <c r="O168" s="251"/>
    </row>
    <row r="169" spans="1:15" ht="23.5">
      <c r="A169" s="375">
        <v>220</v>
      </c>
      <c r="B169" s="376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5">
        <v>221</v>
      </c>
      <c r="B170" s="376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opLeftCell="D1" zoomScale="115" zoomScaleNormal="115" workbookViewId="0">
      <pane xSplit="1" ySplit="1" topLeftCell="E2" activePane="bottomRight" state="frozenSplit"/>
      <selection activeCell="D1" sqref="D1"/>
      <selection pane="bottomLeft" activeCell="D2" sqref="D2"/>
      <selection pane="topRight" activeCell="E1" sqref="E1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8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5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5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5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5" t="s">
        <v>236</v>
      </c>
      <c r="H12" s="40" t="s">
        <v>270</v>
      </c>
      <c r="I12" s="40">
        <v>1</v>
      </c>
      <c r="J12" s="154"/>
      <c r="K12" s="466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5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2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6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5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5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2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2" t="s">
        <v>213</v>
      </c>
      <c r="H27" s="40" t="s">
        <v>270</v>
      </c>
      <c r="I27" s="40">
        <v>1</v>
      </c>
      <c r="J27" s="154"/>
      <c r="K27" s="466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2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6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1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6" t="s">
        <v>29</v>
      </c>
      <c r="H40" s="40" t="s">
        <v>276</v>
      </c>
      <c r="I40" s="40">
        <v>2</v>
      </c>
      <c r="J40" s="154"/>
      <c r="K40" s="466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6" t="s">
        <v>29</v>
      </c>
      <c r="H41" s="35" t="s">
        <v>276</v>
      </c>
      <c r="I41" s="35">
        <v>2</v>
      </c>
      <c r="J41" s="156"/>
      <c r="K41" s="466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7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7" t="s">
        <v>50</v>
      </c>
      <c r="H52" s="35" t="s">
        <v>199</v>
      </c>
      <c r="I52" s="35">
        <v>2</v>
      </c>
      <c r="J52" s="156"/>
      <c r="K52" s="466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7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2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7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7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2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7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7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4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4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3" t="s">
        <v>51</v>
      </c>
      <c r="H76" s="23" t="s">
        <v>828</v>
      </c>
      <c r="I76" s="22">
        <v>2</v>
      </c>
      <c r="J76" s="404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4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4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4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4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4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4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4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4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4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4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4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4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4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4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4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4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4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4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4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4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4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4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4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4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4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4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4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4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8" t="s">
        <v>51</v>
      </c>
      <c r="H107" s="23" t="s">
        <v>280</v>
      </c>
      <c r="I107" s="22">
        <v>2</v>
      </c>
      <c r="J107" s="404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8" t="s">
        <v>51</v>
      </c>
      <c r="H108" s="23" t="s">
        <v>280</v>
      </c>
      <c r="I108" s="22">
        <v>2</v>
      </c>
      <c r="J108" s="404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4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8" t="s">
        <v>51</v>
      </c>
      <c r="H110" s="23" t="s">
        <v>121</v>
      </c>
      <c r="I110" s="22">
        <v>4</v>
      </c>
      <c r="J110" s="404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4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4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4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4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4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4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8" t="s">
        <v>51</v>
      </c>
      <c r="H117" s="23" t="s">
        <v>1289</v>
      </c>
      <c r="I117" s="22">
        <v>0</v>
      </c>
      <c r="J117" s="404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3" t="s">
        <v>51</v>
      </c>
      <c r="H118" s="23" t="s">
        <v>1289</v>
      </c>
      <c r="I118" s="22">
        <v>4</v>
      </c>
      <c r="J118" s="404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3" t="s">
        <v>51</v>
      </c>
      <c r="H119" s="23" t="s">
        <v>1289</v>
      </c>
      <c r="I119" s="22">
        <v>0</v>
      </c>
      <c r="J119" s="404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4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4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4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4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4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4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4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4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4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4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4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4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4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4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4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4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4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4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4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4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4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4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4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4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4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4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4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4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4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4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4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4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4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4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3" t="s">
        <v>51</v>
      </c>
      <c r="H154" s="23" t="s">
        <v>99</v>
      </c>
      <c r="I154" s="22">
        <v>4</v>
      </c>
      <c r="J154" s="404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4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4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4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4"/>
      <c r="K158" s="22" t="s">
        <v>1909</v>
      </c>
    </row>
    <row r="159" spans="1:11">
      <c r="A159" s="251"/>
      <c r="B159" s="251"/>
      <c r="C159" s="23" t="s">
        <v>36</v>
      </c>
      <c r="D159" s="629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4"/>
      <c r="K159" s="296" t="s">
        <v>1910</v>
      </c>
    </row>
    <row r="160" spans="1:11">
      <c r="A160" s="251"/>
      <c r="B160" s="251"/>
      <c r="C160" s="23" t="s">
        <v>36</v>
      </c>
      <c r="D160" s="629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4"/>
      <c r="K160" s="296" t="s">
        <v>1911</v>
      </c>
    </row>
    <row r="161" spans="1:11">
      <c r="A161" s="251"/>
      <c r="B161" s="251"/>
      <c r="C161" s="23" t="s">
        <v>36</v>
      </c>
      <c r="D161" s="629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4"/>
      <c r="K161" s="296" t="s">
        <v>1911</v>
      </c>
    </row>
    <row r="162" spans="1:11">
      <c r="A162" s="251"/>
      <c r="B162" s="251"/>
      <c r="C162" s="23" t="s">
        <v>36</v>
      </c>
      <c r="D162" s="629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4"/>
      <c r="K162" s="296" t="s">
        <v>1912</v>
      </c>
    </row>
    <row r="163" spans="1:11">
      <c r="A163" s="251"/>
      <c r="B163" s="251"/>
      <c r="C163" s="23" t="s">
        <v>36</v>
      </c>
      <c r="D163" s="629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4"/>
      <c r="K163" s="296" t="s">
        <v>1910</v>
      </c>
    </row>
    <row r="164" spans="1:11">
      <c r="A164" s="251"/>
      <c r="B164" s="251"/>
      <c r="C164" s="23" t="s">
        <v>36</v>
      </c>
      <c r="D164" s="629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4"/>
      <c r="K164" s="296" t="s">
        <v>1913</v>
      </c>
    </row>
    <row r="165" spans="1:11">
      <c r="A165" s="251"/>
      <c r="B165" s="251"/>
      <c r="C165" s="23" t="s">
        <v>36</v>
      </c>
      <c r="D165" s="629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4"/>
      <c r="K165" s="296" t="s">
        <v>1910</v>
      </c>
    </row>
    <row r="166" spans="1:11">
      <c r="A166" s="251"/>
      <c r="B166" s="251"/>
      <c r="C166" s="23" t="s">
        <v>36</v>
      </c>
      <c r="D166" s="629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4"/>
      <c r="K166" s="296" t="s">
        <v>1914</v>
      </c>
    </row>
    <row r="167" spans="1:11">
      <c r="A167" s="251"/>
      <c r="B167" s="251"/>
      <c r="C167" s="23" t="s">
        <v>36</v>
      </c>
      <c r="D167" s="629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4"/>
      <c r="K167" s="296" t="s">
        <v>1910</v>
      </c>
    </row>
    <row r="168" spans="1:11">
      <c r="A168" s="251"/>
      <c r="B168" s="251"/>
      <c r="C168" s="251"/>
      <c r="D168" s="675" t="s">
        <v>1429</v>
      </c>
      <c r="E168" s="251"/>
      <c r="F168" s="734" t="s">
        <v>56</v>
      </c>
      <c r="G168" s="4" t="s">
        <v>51</v>
      </c>
      <c r="H168" s="251"/>
      <c r="I168" s="464">
        <v>4</v>
      </c>
      <c r="K168" s="464" t="s">
        <v>1981</v>
      </c>
    </row>
  </sheetData>
  <autoFilter ref="A1:K168" xr:uid="{15C1554D-2311-436C-83C8-6B36021280AD}"/>
  <conditionalFormatting sqref="D47:D57 D59:D72 D2:D7 D11:D44">
    <cfRule type="cellIs" dxfId="126" priority="56" operator="equal">
      <formula>"12S4"</formula>
    </cfRule>
    <cfRule type="cellIs" dxfId="125" priority="57" operator="equal">
      <formula>"12S3"</formula>
    </cfRule>
    <cfRule type="cellIs" dxfId="124" priority="58" operator="equal">
      <formula>"12S2"</formula>
    </cfRule>
    <cfRule type="cellIs" dxfId="123" priority="59" operator="equal">
      <formula>"12S1"</formula>
    </cfRule>
    <cfRule type="cellIs" dxfId="122" priority="60" operator="equal">
      <formula>"12T1"</formula>
    </cfRule>
    <cfRule type="cellIs" dxfId="121" priority="61" operator="equal">
      <formula>"11T1"</formula>
    </cfRule>
    <cfRule type="cellIs" dxfId="120" priority="62" operator="equal">
      <formula>"11S5"</formula>
    </cfRule>
    <cfRule type="cellIs" dxfId="119" priority="63" operator="equal">
      <formula>"11S4"</formula>
    </cfRule>
    <cfRule type="cellIs" dxfId="118" priority="64" stopIfTrue="1" operator="equal">
      <formula>"11S3"</formula>
    </cfRule>
    <cfRule type="containsText" dxfId="117" priority="65" operator="containsText" text="11S1">
      <formula>NOT(ISERROR(SEARCH("11S1",D2)))</formula>
    </cfRule>
    <cfRule type="containsText" dxfId="116" priority="66" operator="containsText" text="11S2">
      <formula>NOT(ISERROR(SEARCH("11S2",D2)))</formula>
    </cfRule>
  </conditionalFormatting>
  <conditionalFormatting sqref="D9:D10">
    <cfRule type="cellIs" dxfId="115" priority="45" operator="equal">
      <formula>"12S4"</formula>
    </cfRule>
    <cfRule type="cellIs" dxfId="114" priority="46" operator="equal">
      <formula>"12S3"</formula>
    </cfRule>
    <cfRule type="cellIs" dxfId="113" priority="47" operator="equal">
      <formula>"12S2"</formula>
    </cfRule>
    <cfRule type="cellIs" dxfId="112" priority="48" operator="equal">
      <formula>"12S1"</formula>
    </cfRule>
    <cfRule type="cellIs" dxfId="111" priority="49" operator="equal">
      <formula>"12T1"</formula>
    </cfRule>
    <cfRule type="cellIs" dxfId="110" priority="50" operator="equal">
      <formula>"11T1"</formula>
    </cfRule>
    <cfRule type="cellIs" dxfId="109" priority="51" operator="equal">
      <formula>"11S5"</formula>
    </cfRule>
    <cfRule type="cellIs" dxfId="108" priority="52" operator="equal">
      <formula>"11S4"</formula>
    </cfRule>
    <cfRule type="cellIs" dxfId="107" priority="53" stopIfTrue="1" operator="equal">
      <formula>"11S3"</formula>
    </cfRule>
    <cfRule type="containsText" dxfId="106" priority="54" operator="containsText" text="11S1">
      <formula>NOT(ISERROR(SEARCH("11S1",D9)))</formula>
    </cfRule>
    <cfRule type="containsText" dxfId="105" priority="55" operator="containsText" text="11S2">
      <formula>NOT(ISERROR(SEARCH("11S2",D9)))</formula>
    </cfRule>
  </conditionalFormatting>
  <conditionalFormatting sqref="D8">
    <cfRule type="cellIs" dxfId="104" priority="34" operator="equal">
      <formula>"12S4"</formula>
    </cfRule>
    <cfRule type="cellIs" dxfId="103" priority="35" operator="equal">
      <formula>"12S3"</formula>
    </cfRule>
    <cfRule type="cellIs" dxfId="102" priority="36" operator="equal">
      <formula>"12S2"</formula>
    </cfRule>
    <cfRule type="cellIs" dxfId="101" priority="37" operator="equal">
      <formula>"12S1"</formula>
    </cfRule>
    <cfRule type="cellIs" dxfId="100" priority="38" operator="equal">
      <formula>"12T1"</formula>
    </cfRule>
    <cfRule type="cellIs" dxfId="99" priority="39" operator="equal">
      <formula>"11T1"</formula>
    </cfRule>
    <cfRule type="cellIs" dxfId="98" priority="40" operator="equal">
      <formula>"11S5"</formula>
    </cfRule>
    <cfRule type="cellIs" dxfId="97" priority="41" operator="equal">
      <formula>"11S4"</formula>
    </cfRule>
    <cfRule type="cellIs" dxfId="96" priority="42" stopIfTrue="1" operator="equal">
      <formula>"11S3"</formula>
    </cfRule>
    <cfRule type="containsText" dxfId="95" priority="43" operator="containsText" text="11S1">
      <formula>NOT(ISERROR(SEARCH("11S1",D8)))</formula>
    </cfRule>
    <cfRule type="containsText" dxfId="94" priority="44" operator="containsText" text="11S2">
      <formula>NOT(ISERROR(SEARCH("11S2",D8)))</formula>
    </cfRule>
  </conditionalFormatting>
  <conditionalFormatting sqref="D45:D46">
    <cfRule type="cellIs" dxfId="93" priority="23" operator="equal">
      <formula>"12S4"</formula>
    </cfRule>
    <cfRule type="cellIs" dxfId="92" priority="24" operator="equal">
      <formula>"12S3"</formula>
    </cfRule>
    <cfRule type="cellIs" dxfId="91" priority="25" operator="equal">
      <formula>"12S2"</formula>
    </cfRule>
    <cfRule type="cellIs" dxfId="90" priority="26" operator="equal">
      <formula>"12S1"</formula>
    </cfRule>
    <cfRule type="cellIs" dxfId="89" priority="27" operator="equal">
      <formula>"12T1"</formula>
    </cfRule>
    <cfRule type="cellIs" dxfId="88" priority="28" operator="equal">
      <formula>"11T1"</formula>
    </cfRule>
    <cfRule type="cellIs" dxfId="87" priority="29" operator="equal">
      <formula>"11S5"</formula>
    </cfRule>
    <cfRule type="cellIs" dxfId="86" priority="30" operator="equal">
      <formula>"11S4"</formula>
    </cfRule>
    <cfRule type="cellIs" dxfId="85" priority="31" stopIfTrue="1" operator="equal">
      <formula>"11S3"</formula>
    </cfRule>
    <cfRule type="containsText" dxfId="84" priority="32" operator="containsText" text="11S1">
      <formula>NOT(ISERROR(SEARCH("11S1",D45)))</formula>
    </cfRule>
    <cfRule type="containsText" dxfId="83" priority="33" operator="containsText" text="11S2">
      <formula>NOT(ISERROR(SEARCH("11S2",D45)))</formula>
    </cfRule>
  </conditionalFormatting>
  <conditionalFormatting sqref="D58">
    <cfRule type="cellIs" dxfId="82" priority="12" operator="equal">
      <formula>"12S4"</formula>
    </cfRule>
    <cfRule type="cellIs" dxfId="81" priority="13" operator="equal">
      <formula>"12S3"</formula>
    </cfRule>
    <cfRule type="cellIs" dxfId="80" priority="14" operator="equal">
      <formula>"12S2"</formula>
    </cfRule>
    <cfRule type="cellIs" dxfId="79" priority="15" operator="equal">
      <formula>"12S1"</formula>
    </cfRule>
    <cfRule type="cellIs" dxfId="78" priority="16" operator="equal">
      <formula>"12T1"</formula>
    </cfRule>
    <cfRule type="cellIs" dxfId="77" priority="17" operator="equal">
      <formula>"11T1"</formula>
    </cfRule>
    <cfRule type="cellIs" dxfId="76" priority="18" operator="equal">
      <formula>"11S5"</formula>
    </cfRule>
    <cfRule type="cellIs" dxfId="75" priority="19" operator="equal">
      <formula>"11S4"</formula>
    </cfRule>
    <cfRule type="cellIs" dxfId="74" priority="20" stopIfTrue="1" operator="equal">
      <formula>"11S3"</formula>
    </cfRule>
    <cfRule type="containsText" dxfId="73" priority="21" operator="containsText" text="11S1">
      <formula>NOT(ISERROR(SEARCH("11S1",D58)))</formula>
    </cfRule>
    <cfRule type="containsText" dxfId="72" priority="22" operator="containsText" text="11S2">
      <formula>NOT(ISERROR(SEARCH("11S2",D58)))</formula>
    </cfRule>
  </conditionalFormatting>
  <conditionalFormatting sqref="D73">
    <cfRule type="cellIs" dxfId="71" priority="1" operator="equal">
      <formula>"12S4"</formula>
    </cfRule>
    <cfRule type="cellIs" dxfId="70" priority="2" operator="equal">
      <formula>"12S3"</formula>
    </cfRule>
    <cfRule type="cellIs" dxfId="69" priority="3" operator="equal">
      <formula>"12S2"</formula>
    </cfRule>
    <cfRule type="cellIs" dxfId="68" priority="4" operator="equal">
      <formula>"12S1"</formula>
    </cfRule>
    <cfRule type="cellIs" dxfId="67" priority="5" operator="equal">
      <formula>"12T1"</formula>
    </cfRule>
    <cfRule type="cellIs" dxfId="66" priority="6" operator="equal">
      <formula>"11T1"</formula>
    </cfRule>
    <cfRule type="cellIs" dxfId="65" priority="7" operator="equal">
      <formula>"11S5"</formula>
    </cfRule>
    <cfRule type="cellIs" dxfId="64" priority="8" operator="equal">
      <formula>"11S4"</formula>
    </cfRule>
    <cfRule type="cellIs" dxfId="63" priority="9" stopIfTrue="1" operator="equal">
      <formula>"11S3"</formula>
    </cfRule>
    <cfRule type="containsText" dxfId="62" priority="10" operator="containsText" text="11S1">
      <formula>NOT(ISERROR(SEARCH("11S1",D73)))</formula>
    </cfRule>
    <cfRule type="containsText" dxfId="61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251"/>
    </row>
    <row r="2" spans="1:12" ht="15.75" customHeight="1">
      <c r="A2" s="343"/>
      <c r="B2" s="37"/>
      <c r="C2" s="828" t="s">
        <v>1395</v>
      </c>
      <c r="D2" s="829"/>
      <c r="E2" s="343"/>
      <c r="F2" s="343"/>
      <c r="G2" s="343"/>
      <c r="H2" s="343"/>
      <c r="I2" s="343"/>
      <c r="J2" s="405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1" t="s">
        <v>45</v>
      </c>
      <c r="H3" s="132" t="s">
        <v>159</v>
      </c>
      <c r="I3" s="132">
        <v>2</v>
      </c>
      <c r="J3" s="148"/>
      <c r="K3" s="362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1" t="s">
        <v>161</v>
      </c>
      <c r="H4" s="132" t="s">
        <v>159</v>
      </c>
      <c r="I4" s="132">
        <v>2</v>
      </c>
      <c r="J4" s="148"/>
      <c r="K4" s="363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1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1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1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1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1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1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1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4" t="s">
        <v>177</v>
      </c>
      <c r="F12" s="364" t="s">
        <v>137</v>
      </c>
      <c r="G12" s="365" t="s">
        <v>1273</v>
      </c>
      <c r="H12" s="364" t="s">
        <v>159</v>
      </c>
      <c r="I12" s="364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4" t="s">
        <v>182</v>
      </c>
      <c r="F13" s="364" t="s">
        <v>137</v>
      </c>
      <c r="G13" s="365" t="s">
        <v>132</v>
      </c>
      <c r="H13" s="364" t="s">
        <v>159</v>
      </c>
      <c r="I13" s="364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4" t="s">
        <v>182</v>
      </c>
      <c r="F14" s="364" t="s">
        <v>137</v>
      </c>
      <c r="G14" s="365" t="s">
        <v>28</v>
      </c>
      <c r="H14" s="364" t="s">
        <v>159</v>
      </c>
      <c r="I14" s="364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4"/>
      <c r="F15" s="364" t="s">
        <v>137</v>
      </c>
      <c r="G15" s="365" t="s">
        <v>161</v>
      </c>
      <c r="H15" s="364" t="s">
        <v>159</v>
      </c>
      <c r="I15" s="364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4" t="s">
        <v>177</v>
      </c>
      <c r="F16" s="364" t="s">
        <v>137</v>
      </c>
      <c r="G16" s="365" t="s">
        <v>139</v>
      </c>
      <c r="H16" s="364" t="s">
        <v>159</v>
      </c>
      <c r="I16" s="364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4" t="s">
        <v>182</v>
      </c>
      <c r="F17" s="364" t="s">
        <v>205</v>
      </c>
      <c r="G17" s="365" t="s">
        <v>1273</v>
      </c>
      <c r="H17" s="364" t="s">
        <v>159</v>
      </c>
      <c r="I17" s="364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4" t="s">
        <v>182</v>
      </c>
      <c r="F18" s="364" t="s">
        <v>165</v>
      </c>
      <c r="G18" s="365" t="s">
        <v>1273</v>
      </c>
      <c r="H18" s="364" t="s">
        <v>159</v>
      </c>
      <c r="I18" s="364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4" t="s">
        <v>187</v>
      </c>
      <c r="F19" s="364" t="s">
        <v>163</v>
      </c>
      <c r="G19" s="365" t="s">
        <v>1166</v>
      </c>
      <c r="H19" s="364" t="s">
        <v>211</v>
      </c>
      <c r="I19" s="364">
        <v>2</v>
      </c>
      <c r="J19" s="148"/>
      <c r="K19" s="417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4" t="s">
        <v>182</v>
      </c>
      <c r="F20" s="364" t="s">
        <v>626</v>
      </c>
      <c r="G20" s="365" t="s">
        <v>1538</v>
      </c>
      <c r="H20" s="364" t="s">
        <v>159</v>
      </c>
      <c r="I20" s="364">
        <v>1</v>
      </c>
      <c r="J20" s="148"/>
      <c r="K20" s="22" t="s">
        <v>1373</v>
      </c>
      <c r="L20" s="251"/>
    </row>
    <row r="21" spans="1:12" ht="15.75" customHeight="1">
      <c r="A21" s="22"/>
      <c r="B21" s="366"/>
      <c r="C21" s="22" t="s">
        <v>28</v>
      </c>
      <c r="D21" s="132" t="s">
        <v>1609</v>
      </c>
      <c r="E21" s="364" t="s">
        <v>182</v>
      </c>
      <c r="F21" s="364" t="s">
        <v>164</v>
      </c>
      <c r="G21" s="365" t="s">
        <v>1538</v>
      </c>
      <c r="H21" s="364" t="s">
        <v>199</v>
      </c>
      <c r="I21" s="364">
        <v>1</v>
      </c>
      <c r="J21" s="148"/>
      <c r="K21" s="22"/>
      <c r="L21" s="251"/>
    </row>
    <row r="22" spans="1:12" ht="15.75" customHeight="1">
      <c r="A22" s="22"/>
      <c r="B22" s="366"/>
      <c r="C22" s="22" t="s">
        <v>28</v>
      </c>
      <c r="D22" s="132" t="s">
        <v>1609</v>
      </c>
      <c r="E22" s="364" t="s">
        <v>172</v>
      </c>
      <c r="F22" s="364" t="s">
        <v>162</v>
      </c>
      <c r="G22" s="365" t="s">
        <v>553</v>
      </c>
      <c r="H22" s="364" t="s">
        <v>159</v>
      </c>
      <c r="I22" s="364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4" t="s">
        <v>410</v>
      </c>
      <c r="F23" s="364" t="s">
        <v>204</v>
      </c>
      <c r="G23" s="365" t="s">
        <v>148</v>
      </c>
      <c r="H23" s="364" t="s">
        <v>151</v>
      </c>
      <c r="I23" s="364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4" t="s">
        <v>1375</v>
      </c>
      <c r="F24" s="364" t="s">
        <v>207</v>
      </c>
      <c r="G24" s="365" t="s">
        <v>161</v>
      </c>
      <c r="H24" s="364" t="s">
        <v>557</v>
      </c>
      <c r="I24" s="364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4" t="s">
        <v>1375</v>
      </c>
      <c r="F25" s="364" t="s">
        <v>160</v>
      </c>
      <c r="G25" s="365" t="s">
        <v>161</v>
      </c>
      <c r="H25" s="364" t="s">
        <v>557</v>
      </c>
      <c r="I25" s="364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8" t="s">
        <v>49</v>
      </c>
      <c r="D26" s="829"/>
      <c r="E26" s="364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2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30" t="s">
        <v>553</v>
      </c>
      <c r="E40" s="22"/>
      <c r="F40" s="22"/>
      <c r="G40" s="343"/>
      <c r="H40" s="22"/>
      <c r="I40" s="22"/>
      <c r="J40" s="800"/>
      <c r="K40" s="362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30" t="s">
        <v>1923</v>
      </c>
      <c r="D53" s="830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2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1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6" t="s">
        <v>1397</v>
      </c>
      <c r="D69" s="827"/>
      <c r="E69" s="23"/>
      <c r="F69" s="23"/>
      <c r="G69" s="23"/>
      <c r="H69" s="23"/>
      <c r="I69" s="368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7" t="s">
        <v>1415</v>
      </c>
    </row>
    <row r="71" spans="1:12" ht="15.75" customHeight="1">
      <c r="A71" s="369"/>
      <c r="B71" s="369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2">
        <v>0</v>
      </c>
      <c r="J71" s="149"/>
      <c r="K71" s="341" t="s">
        <v>1178</v>
      </c>
      <c r="L71" s="367" t="s">
        <v>1415</v>
      </c>
    </row>
    <row r="72" spans="1:12" ht="15.75" customHeight="1">
      <c r="A72" s="369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2">
        <v>0</v>
      </c>
      <c r="J72" s="149"/>
      <c r="K72" s="341" t="s">
        <v>1178</v>
      </c>
      <c r="L72" s="367" t="s">
        <v>1415</v>
      </c>
    </row>
    <row r="73" spans="1:12" ht="15.75" customHeight="1">
      <c r="A73" s="369"/>
      <c r="B73" s="22"/>
      <c r="C73" s="826" t="s">
        <v>1925</v>
      </c>
      <c r="D73" s="827"/>
      <c r="E73" s="23"/>
      <c r="F73" s="23"/>
      <c r="G73" s="23"/>
      <c r="H73" s="26"/>
      <c r="I73" s="370"/>
      <c r="J73" s="368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7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7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2">
        <v>0</v>
      </c>
      <c r="J76" s="321"/>
      <c r="K76" s="95" t="s">
        <v>1927</v>
      </c>
      <c r="L76" s="367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2">
        <v>0</v>
      </c>
      <c r="J77" s="321"/>
      <c r="K77" s="95" t="s">
        <v>1927</v>
      </c>
      <c r="L77" s="367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2">
        <v>0</v>
      </c>
      <c r="J78" s="321"/>
      <c r="K78" s="95" t="s">
        <v>1928</v>
      </c>
      <c r="L78" s="367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2">
        <v>0</v>
      </c>
      <c r="J79" s="321"/>
      <c r="K79" s="95" t="s">
        <v>1928</v>
      </c>
      <c r="L79" s="367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3" t="s">
        <v>51</v>
      </c>
      <c r="H80" s="25" t="s">
        <v>199</v>
      </c>
      <c r="I80" s="632">
        <v>0</v>
      </c>
      <c r="J80" s="321"/>
      <c r="K80" s="95" t="s">
        <v>1929</v>
      </c>
      <c r="L80" s="367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2">
        <v>0</v>
      </c>
      <c r="J81" s="321"/>
      <c r="K81" s="95" t="s">
        <v>1928</v>
      </c>
      <c r="L81" s="367" t="s">
        <v>1415</v>
      </c>
    </row>
    <row r="82" spans="1:12" ht="15.75" customHeight="1">
      <c r="A82" s="22"/>
      <c r="B82" s="22"/>
      <c r="C82" s="826" t="s">
        <v>1399</v>
      </c>
      <c r="D82" s="827"/>
      <c r="E82" s="23"/>
      <c r="F82" s="23"/>
      <c r="G82" s="23"/>
      <c r="H82" s="23"/>
      <c r="I82" s="370"/>
      <c r="J82" s="368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7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7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7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7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7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7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7" t="s">
        <v>1415</v>
      </c>
    </row>
    <row r="90" spans="1:12" ht="15.75" customHeight="1">
      <c r="A90" s="22"/>
      <c r="B90" s="22"/>
      <c r="C90" s="828" t="s">
        <v>1402</v>
      </c>
      <c r="D90" s="829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7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7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8"/>
      <c r="K93" s="23" t="s">
        <v>753</v>
      </c>
      <c r="L93" s="367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8"/>
      <c r="K94" s="23" t="s">
        <v>753</v>
      </c>
      <c r="L94" s="367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1"/>
      <c r="K95" s="340" t="s">
        <v>1931</v>
      </c>
      <c r="L95" s="367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8"/>
      <c r="K96" s="23" t="s">
        <v>1933</v>
      </c>
      <c r="L96" s="367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3" t="s">
        <v>51</v>
      </c>
      <c r="H97" s="23" t="s">
        <v>199</v>
      </c>
      <c r="I97" s="24">
        <v>1</v>
      </c>
      <c r="J97" s="368"/>
      <c r="K97" s="23" t="s">
        <v>1933</v>
      </c>
      <c r="L97" s="367" t="s">
        <v>1415</v>
      </c>
    </row>
    <row r="98" spans="1:12" ht="15.75" customHeight="1">
      <c r="A98" s="22"/>
      <c r="B98" s="22"/>
      <c r="C98" s="826" t="s">
        <v>1925</v>
      </c>
      <c r="D98" s="827"/>
      <c r="E98" s="23"/>
      <c r="F98" s="23"/>
      <c r="G98" s="23"/>
      <c r="H98" s="23"/>
      <c r="I98" s="368"/>
      <c r="J98" s="368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7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7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7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7" t="s">
        <v>1415</v>
      </c>
    </row>
    <row r="103" spans="1:12" ht="15.75" customHeight="1">
      <c r="A103" s="22"/>
      <c r="B103" s="22"/>
      <c r="C103" s="826" t="s">
        <v>1402</v>
      </c>
      <c r="D103" s="827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7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7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2">
        <v>1</v>
      </c>
      <c r="J106" s="149"/>
      <c r="K106" s="95" t="s">
        <v>1174</v>
      </c>
      <c r="L106" s="367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2">
        <v>1</v>
      </c>
      <c r="J107" s="149"/>
      <c r="K107" s="95" t="s">
        <v>1174</v>
      </c>
      <c r="L107" s="367" t="s">
        <v>1415</v>
      </c>
    </row>
    <row r="108" spans="1:12" ht="15.75" customHeight="1">
      <c r="A108" s="22"/>
      <c r="B108" s="22"/>
      <c r="C108" s="826" t="s">
        <v>1399</v>
      </c>
      <c r="D108" s="827"/>
      <c r="E108" s="23"/>
      <c r="F108" s="23"/>
      <c r="G108" s="23"/>
      <c r="H108" s="23"/>
      <c r="I108" s="370"/>
      <c r="J108" s="368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7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7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2">
        <v>1</v>
      </c>
      <c r="J111" s="321"/>
      <c r="K111" s="95" t="s">
        <v>1927</v>
      </c>
      <c r="L111" s="367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2">
        <v>1</v>
      </c>
      <c r="J112" s="321"/>
      <c r="K112" s="95" t="s">
        <v>1927</v>
      </c>
      <c r="L112" s="367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2">
        <v>1</v>
      </c>
      <c r="J113" s="321"/>
      <c r="K113" s="95" t="s">
        <v>1928</v>
      </c>
      <c r="L113" s="367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2">
        <v>1</v>
      </c>
      <c r="J114" s="321"/>
      <c r="K114" s="95" t="s">
        <v>1928</v>
      </c>
      <c r="L114" s="367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3" t="s">
        <v>51</v>
      </c>
      <c r="H115" s="25" t="s">
        <v>199</v>
      </c>
      <c r="I115" s="632">
        <v>1</v>
      </c>
      <c r="J115" s="321"/>
      <c r="K115" s="95" t="s">
        <v>1929</v>
      </c>
      <c r="L115" s="367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2">
        <v>1</v>
      </c>
      <c r="J116" s="321"/>
      <c r="K116" s="95" t="s">
        <v>1934</v>
      </c>
      <c r="L116" s="367" t="s">
        <v>1415</v>
      </c>
    </row>
    <row r="117" spans="1:12" ht="15.75" customHeight="1">
      <c r="A117" s="22"/>
      <c r="B117" s="22"/>
      <c r="C117" s="826" t="s">
        <v>1402</v>
      </c>
      <c r="D117" s="827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7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7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7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7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7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3"/>
      <c r="K123" s="23" t="s">
        <v>1398</v>
      </c>
      <c r="L123" s="367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8"/>
      <c r="K124" s="23" t="s">
        <v>1404</v>
      </c>
      <c r="L124" s="367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8" t="s">
        <v>1935</v>
      </c>
      <c r="D126" s="829"/>
      <c r="E126" s="41"/>
      <c r="F126" s="41"/>
      <c r="G126" s="350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7" t="s">
        <v>11</v>
      </c>
      <c r="H128" s="123" t="s">
        <v>9</v>
      </c>
      <c r="I128" s="634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5"/>
      <c r="D135" s="636"/>
      <c r="E135" s="25"/>
      <c r="F135" s="25"/>
      <c r="G135" s="25"/>
      <c r="H135" s="25"/>
      <c r="I135" s="31"/>
      <c r="J135" s="637"/>
      <c r="K135" s="30"/>
      <c r="L135" s="340"/>
    </row>
    <row r="136" spans="1:12" ht="15.75" customHeight="1">
      <c r="A136" s="132"/>
      <c r="B136" s="132"/>
      <c r="C136" s="828" t="s">
        <v>1514</v>
      </c>
      <c r="D136" s="829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3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2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3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2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3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8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6" t="s">
        <v>1938</v>
      </c>
      <c r="D142" s="827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70"/>
      <c r="B1" s="639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640" t="s">
        <v>190</v>
      </c>
      <c r="J1" s="640" t="s">
        <v>1196</v>
      </c>
      <c r="K1" s="470" t="s">
        <v>191</v>
      </c>
      <c r="L1" s="641" t="s">
        <v>1155</v>
      </c>
    </row>
    <row r="2" spans="1:12">
      <c r="A2" s="470" t="s">
        <v>1481</v>
      </c>
      <c r="B2" s="639"/>
      <c r="C2" s="470"/>
      <c r="D2" s="470"/>
      <c r="E2" s="470"/>
      <c r="F2" s="470"/>
      <c r="G2" s="470"/>
      <c r="H2" s="470"/>
      <c r="I2" s="640"/>
      <c r="J2" s="640"/>
      <c r="K2" s="470"/>
      <c r="L2" s="641"/>
    </row>
    <row r="3" spans="1:12" ht="15.75" customHeight="1">
      <c r="A3" s="511"/>
      <c r="B3" s="519"/>
      <c r="C3" s="477" t="s">
        <v>272</v>
      </c>
      <c r="D3" s="494" t="s">
        <v>218</v>
      </c>
      <c r="E3" s="494" t="s">
        <v>175</v>
      </c>
      <c r="F3" s="494" t="s">
        <v>19</v>
      </c>
      <c r="G3" s="642" t="s">
        <v>51</v>
      </c>
      <c r="H3" s="494" t="s">
        <v>199</v>
      </c>
      <c r="I3" s="642">
        <v>2</v>
      </c>
      <c r="J3" s="643"/>
      <c r="K3" s="477"/>
      <c r="L3" s="251"/>
    </row>
    <row r="4" spans="1:12" ht="15.75" customHeight="1">
      <c r="A4" s="511"/>
      <c r="B4" s="519"/>
      <c r="C4" s="477" t="s">
        <v>272</v>
      </c>
      <c r="D4" s="494" t="s">
        <v>218</v>
      </c>
      <c r="E4" s="494" t="s">
        <v>469</v>
      </c>
      <c r="F4" s="494" t="s">
        <v>789</v>
      </c>
      <c r="G4" s="644" t="s">
        <v>1167</v>
      </c>
      <c r="H4" s="494" t="s">
        <v>210</v>
      </c>
      <c r="I4" s="680">
        <v>1</v>
      </c>
      <c r="J4" s="643"/>
      <c r="K4" s="477"/>
      <c r="L4" s="251"/>
    </row>
    <row r="5" spans="1:12" ht="15.75" customHeight="1">
      <c r="A5" s="511"/>
      <c r="B5" s="519"/>
      <c r="C5" s="477" t="s">
        <v>272</v>
      </c>
      <c r="D5" s="494" t="s">
        <v>218</v>
      </c>
      <c r="E5" s="494" t="s">
        <v>1369</v>
      </c>
      <c r="F5" s="494" t="s">
        <v>215</v>
      </c>
      <c r="G5" s="679" t="s">
        <v>29</v>
      </c>
      <c r="H5" s="494" t="s">
        <v>169</v>
      </c>
      <c r="I5" s="680">
        <v>2</v>
      </c>
      <c r="J5" s="643"/>
      <c r="K5" s="477"/>
      <c r="L5" s="251"/>
    </row>
    <row r="6" spans="1:12" ht="15.75" customHeight="1">
      <c r="A6" s="511"/>
      <c r="B6" s="519"/>
      <c r="C6" s="477" t="s">
        <v>272</v>
      </c>
      <c r="D6" s="494" t="s">
        <v>218</v>
      </c>
      <c r="E6" s="494" t="s">
        <v>178</v>
      </c>
      <c r="F6" s="494" t="s">
        <v>37</v>
      </c>
      <c r="G6" s="645" t="s">
        <v>1660</v>
      </c>
      <c r="H6" s="494" t="s">
        <v>169</v>
      </c>
      <c r="I6" s="494">
        <v>2</v>
      </c>
      <c r="J6" s="643"/>
      <c r="K6" s="477"/>
      <c r="L6" s="251"/>
    </row>
    <row r="7" spans="1:12" ht="15.75" customHeight="1">
      <c r="A7" s="511"/>
      <c r="B7" s="519"/>
      <c r="C7" s="477" t="s">
        <v>272</v>
      </c>
      <c r="D7" s="494" t="s">
        <v>218</v>
      </c>
      <c r="E7" s="494" t="s">
        <v>341</v>
      </c>
      <c r="F7" s="494" t="s">
        <v>14</v>
      </c>
      <c r="G7" s="645" t="s">
        <v>29</v>
      </c>
      <c r="H7" s="494" t="s">
        <v>169</v>
      </c>
      <c r="I7" s="494">
        <v>2</v>
      </c>
      <c r="J7" s="643"/>
      <c r="K7" s="477"/>
      <c r="L7" s="251"/>
    </row>
    <row r="8" spans="1:12" ht="15.75" customHeight="1">
      <c r="A8" s="511"/>
      <c r="B8" s="519"/>
      <c r="C8" s="477" t="s">
        <v>272</v>
      </c>
      <c r="D8" s="494" t="s">
        <v>218</v>
      </c>
      <c r="E8" s="494" t="s">
        <v>182</v>
      </c>
      <c r="F8" s="494" t="s">
        <v>558</v>
      </c>
      <c r="G8" s="645" t="s">
        <v>96</v>
      </c>
      <c r="H8" s="494" t="s">
        <v>169</v>
      </c>
      <c r="I8" s="251">
        <v>4</v>
      </c>
      <c r="J8" s="521"/>
      <c r="K8" s="477"/>
      <c r="L8" s="251"/>
    </row>
    <row r="9" spans="1:12" ht="15.75" customHeight="1">
      <c r="A9" s="511"/>
      <c r="B9" s="519"/>
      <c r="C9" s="477" t="s">
        <v>272</v>
      </c>
      <c r="D9" s="494" t="s">
        <v>218</v>
      </c>
      <c r="E9" s="494" t="s">
        <v>177</v>
      </c>
      <c r="F9" s="494" t="s">
        <v>554</v>
      </c>
      <c r="G9" s="679" t="s">
        <v>733</v>
      </c>
      <c r="H9" s="494" t="s">
        <v>169</v>
      </c>
      <c r="I9" s="680">
        <v>2</v>
      </c>
      <c r="J9" s="643"/>
      <c r="K9" s="477"/>
      <c r="L9" s="251"/>
    </row>
    <row r="10" spans="1:12" ht="15.75" customHeight="1">
      <c r="A10" s="511"/>
      <c r="B10" s="519"/>
      <c r="C10" s="477" t="s">
        <v>272</v>
      </c>
      <c r="D10" s="494" t="s">
        <v>218</v>
      </c>
      <c r="E10" s="494" t="s">
        <v>620</v>
      </c>
      <c r="F10" s="494" t="s">
        <v>556</v>
      </c>
      <c r="G10" s="645" t="s">
        <v>748</v>
      </c>
      <c r="H10" s="494" t="s">
        <v>149</v>
      </c>
      <c r="I10" s="494">
        <v>4</v>
      </c>
      <c r="J10" s="643"/>
      <c r="K10" s="477"/>
      <c r="L10" s="251"/>
    </row>
    <row r="11" spans="1:12" ht="15.75" customHeight="1">
      <c r="A11" s="511"/>
      <c r="B11" s="519"/>
      <c r="C11" s="477" t="s">
        <v>272</v>
      </c>
      <c r="D11" s="494" t="s">
        <v>218</v>
      </c>
      <c r="E11" s="494" t="s">
        <v>187</v>
      </c>
      <c r="F11" s="494" t="s">
        <v>788</v>
      </c>
      <c r="G11" s="644" t="s">
        <v>1166</v>
      </c>
      <c r="H11" s="494" t="s">
        <v>211</v>
      </c>
      <c r="I11" s="494">
        <v>2</v>
      </c>
      <c r="J11" s="643"/>
      <c r="K11" s="477"/>
      <c r="L11" s="251"/>
    </row>
    <row r="12" spans="1:12" ht="15.75" customHeight="1">
      <c r="A12" s="511"/>
      <c r="B12" s="519"/>
      <c r="C12" s="477" t="s">
        <v>272</v>
      </c>
      <c r="D12" s="494" t="s">
        <v>218</v>
      </c>
      <c r="E12" s="494" t="s">
        <v>176</v>
      </c>
      <c r="F12" s="494" t="s">
        <v>555</v>
      </c>
      <c r="G12" s="645" t="s">
        <v>1688</v>
      </c>
      <c r="H12" s="494" t="s">
        <v>169</v>
      </c>
      <c r="I12" s="494">
        <v>2</v>
      </c>
      <c r="J12" s="643"/>
      <c r="K12" s="477"/>
      <c r="L12" s="251"/>
    </row>
    <row r="13" spans="1:12" ht="15.75" customHeight="1">
      <c r="A13" s="511"/>
      <c r="B13" s="519"/>
      <c r="C13" s="477" t="s">
        <v>272</v>
      </c>
      <c r="D13" s="494" t="s">
        <v>218</v>
      </c>
      <c r="E13" s="494" t="s">
        <v>179</v>
      </c>
      <c r="F13" s="494" t="s">
        <v>76</v>
      </c>
      <c r="G13" s="644" t="s">
        <v>272</v>
      </c>
      <c r="H13" s="494" t="s">
        <v>169</v>
      </c>
      <c r="I13" s="494">
        <v>2</v>
      </c>
      <c r="J13" s="643"/>
      <c r="K13" s="477"/>
      <c r="L13" s="251"/>
    </row>
    <row r="14" spans="1:12" ht="15.75" customHeight="1">
      <c r="A14" s="511"/>
      <c r="B14" s="519"/>
      <c r="C14" s="477" t="s">
        <v>272</v>
      </c>
      <c r="D14" s="494" t="s">
        <v>218</v>
      </c>
      <c r="E14" s="494" t="s">
        <v>172</v>
      </c>
      <c r="F14" s="494" t="s">
        <v>7</v>
      </c>
      <c r="G14" s="645" t="s">
        <v>553</v>
      </c>
      <c r="H14" s="494" t="s">
        <v>169</v>
      </c>
      <c r="I14" s="494">
        <v>2</v>
      </c>
      <c r="J14" s="643"/>
      <c r="K14" s="477"/>
      <c r="L14" s="251"/>
    </row>
    <row r="15" spans="1:12" ht="15.75" customHeight="1">
      <c r="A15" s="511"/>
      <c r="B15" s="519"/>
      <c r="C15" s="477" t="s">
        <v>272</v>
      </c>
      <c r="D15" s="494" t="s">
        <v>218</v>
      </c>
      <c r="E15" s="494" t="s">
        <v>174</v>
      </c>
      <c r="F15" s="494" t="s">
        <v>13</v>
      </c>
      <c r="G15" s="645" t="s">
        <v>1665</v>
      </c>
      <c r="H15" s="494" t="s">
        <v>169</v>
      </c>
      <c r="I15" s="494">
        <v>2</v>
      </c>
      <c r="J15" s="643"/>
      <c r="K15" s="477"/>
      <c r="L15" s="251"/>
    </row>
    <row r="16" spans="1:12" ht="15.75" customHeight="1">
      <c r="A16" s="511"/>
      <c r="B16" s="519"/>
      <c r="C16" s="477" t="s">
        <v>272</v>
      </c>
      <c r="D16" s="494" t="s">
        <v>218</v>
      </c>
      <c r="E16" s="494" t="s">
        <v>177</v>
      </c>
      <c r="F16" s="494" t="s">
        <v>554</v>
      </c>
      <c r="G16" s="644" t="s">
        <v>161</v>
      </c>
      <c r="H16" s="494" t="s">
        <v>169</v>
      </c>
      <c r="I16" s="494">
        <v>2</v>
      </c>
      <c r="J16" s="643"/>
      <c r="K16" s="477"/>
      <c r="L16" s="251"/>
    </row>
    <row r="17" spans="1:12" ht="15.75" customHeight="1">
      <c r="A17" s="511"/>
      <c r="B17" s="519"/>
      <c r="C17" s="477" t="s">
        <v>272</v>
      </c>
      <c r="D17" s="494" t="s">
        <v>218</v>
      </c>
      <c r="E17" s="494" t="s">
        <v>182</v>
      </c>
      <c r="F17" s="494" t="s">
        <v>558</v>
      </c>
      <c r="G17" s="644" t="s">
        <v>553</v>
      </c>
      <c r="H17" s="494" t="s">
        <v>169</v>
      </c>
      <c r="I17" s="494">
        <v>2</v>
      </c>
      <c r="J17" s="643"/>
      <c r="K17" s="477"/>
      <c r="L17" s="251"/>
    </row>
    <row r="18" spans="1:12" ht="15.75" customHeight="1">
      <c r="A18" s="511"/>
      <c r="B18" s="519"/>
      <c r="C18" s="477"/>
      <c r="D18" s="494"/>
      <c r="E18" s="494"/>
      <c r="F18" s="494"/>
      <c r="G18" s="644"/>
      <c r="H18" s="494"/>
      <c r="I18" s="494"/>
      <c r="J18" s="643"/>
      <c r="K18" s="477"/>
      <c r="L18" s="251"/>
    </row>
    <row r="19" spans="1:12" ht="15.75" customHeight="1">
      <c r="A19" s="511" t="s">
        <v>1482</v>
      </c>
      <c r="B19" s="519"/>
      <c r="C19" s="477"/>
      <c r="D19" s="494"/>
      <c r="E19" s="494"/>
      <c r="F19" s="494"/>
      <c r="G19" s="644"/>
      <c r="H19" s="494"/>
      <c r="I19" s="494"/>
      <c r="J19" s="643"/>
      <c r="K19" s="477"/>
      <c r="L19" s="251"/>
    </row>
    <row r="20" spans="1:12" ht="15.75" customHeight="1">
      <c r="A20" s="511"/>
      <c r="B20" s="519"/>
      <c r="C20" s="477" t="s">
        <v>272</v>
      </c>
      <c r="D20" s="646" t="s">
        <v>170</v>
      </c>
      <c r="E20" s="646" t="s">
        <v>187</v>
      </c>
      <c r="F20" s="646" t="s">
        <v>788</v>
      </c>
      <c r="G20" s="645" t="s">
        <v>1166</v>
      </c>
      <c r="H20" s="646" t="s">
        <v>211</v>
      </c>
      <c r="I20" s="646">
        <v>2</v>
      </c>
      <c r="J20" s="643"/>
      <c r="K20" s="477"/>
      <c r="L20" s="251"/>
    </row>
    <row r="21" spans="1:12" ht="15.75" customHeight="1">
      <c r="A21" s="511"/>
      <c r="B21" s="519"/>
      <c r="C21" s="477" t="s">
        <v>272</v>
      </c>
      <c r="D21" s="646" t="s">
        <v>170</v>
      </c>
      <c r="E21" s="646" t="s">
        <v>1369</v>
      </c>
      <c r="F21" s="646" t="s">
        <v>215</v>
      </c>
      <c r="G21" s="680" t="s">
        <v>29</v>
      </c>
      <c r="H21" s="646" t="s">
        <v>171</v>
      </c>
      <c r="I21" s="680">
        <v>2</v>
      </c>
      <c r="J21" s="643"/>
      <c r="K21" s="477"/>
      <c r="L21" s="251"/>
    </row>
    <row r="22" spans="1:12" ht="15.75" customHeight="1">
      <c r="A22" s="511"/>
      <c r="B22" s="519"/>
      <c r="C22" s="477" t="s">
        <v>272</v>
      </c>
      <c r="D22" s="646" t="s">
        <v>170</v>
      </c>
      <c r="E22" s="646" t="s">
        <v>178</v>
      </c>
      <c r="F22" s="646" t="s">
        <v>37</v>
      </c>
      <c r="G22" s="647" t="s">
        <v>1660</v>
      </c>
      <c r="H22" s="646" t="s">
        <v>171</v>
      </c>
      <c r="I22" s="646">
        <v>2</v>
      </c>
      <c r="J22" s="643"/>
      <c r="K22" s="477"/>
      <c r="L22" s="251"/>
    </row>
    <row r="23" spans="1:12" ht="15.75" customHeight="1">
      <c r="A23" s="511"/>
      <c r="B23" s="519"/>
      <c r="C23" s="477" t="s">
        <v>272</v>
      </c>
      <c r="D23" s="646" t="s">
        <v>170</v>
      </c>
      <c r="E23" s="646" t="s">
        <v>182</v>
      </c>
      <c r="F23" s="646" t="s">
        <v>558</v>
      </c>
      <c r="G23" s="645" t="s">
        <v>96</v>
      </c>
      <c r="H23" s="646" t="s">
        <v>171</v>
      </c>
      <c r="I23" s="646">
        <v>0</v>
      </c>
      <c r="J23" s="643"/>
      <c r="K23" s="648"/>
      <c r="L23" s="251"/>
    </row>
    <row r="24" spans="1:12" ht="15.75" customHeight="1">
      <c r="A24" s="511"/>
      <c r="B24" s="519"/>
      <c r="C24" s="477" t="s">
        <v>272</v>
      </c>
      <c r="D24" s="646" t="s">
        <v>170</v>
      </c>
      <c r="E24" s="646" t="s">
        <v>341</v>
      </c>
      <c r="F24" s="646" t="s">
        <v>14</v>
      </c>
      <c r="G24" s="645" t="s">
        <v>29</v>
      </c>
      <c r="H24" s="646" t="s">
        <v>171</v>
      </c>
      <c r="I24" s="646">
        <v>2</v>
      </c>
      <c r="J24" s="643"/>
      <c r="K24" s="251"/>
      <c r="L24" s="251"/>
    </row>
    <row r="25" spans="1:12" ht="15.75" customHeight="1">
      <c r="A25" s="511"/>
      <c r="B25" s="519"/>
      <c r="C25" s="477" t="s">
        <v>272</v>
      </c>
      <c r="D25" s="646" t="s">
        <v>170</v>
      </c>
      <c r="E25" s="646" t="s">
        <v>620</v>
      </c>
      <c r="F25" s="646" t="s">
        <v>556</v>
      </c>
      <c r="G25" s="647" t="s">
        <v>1676</v>
      </c>
      <c r="H25" s="251" t="s">
        <v>151</v>
      </c>
      <c r="I25" s="646">
        <v>0</v>
      </c>
      <c r="J25" s="643"/>
      <c r="K25" s="477"/>
      <c r="L25" s="251"/>
    </row>
    <row r="26" spans="1:12" ht="15.75" customHeight="1">
      <c r="A26" s="511"/>
      <c r="B26" s="519"/>
      <c r="C26" s="477"/>
      <c r="D26" s="646" t="s">
        <v>170</v>
      </c>
      <c r="E26" s="646"/>
      <c r="F26" s="646" t="s">
        <v>556</v>
      </c>
      <c r="G26" s="647" t="s">
        <v>748</v>
      </c>
      <c r="H26" s="646" t="s">
        <v>149</v>
      </c>
      <c r="I26" s="646">
        <v>4</v>
      </c>
      <c r="J26" s="643"/>
      <c r="K26" s="477"/>
      <c r="L26" s="251"/>
    </row>
    <row r="27" spans="1:12" ht="15.75" customHeight="1">
      <c r="A27" s="511"/>
      <c r="B27" s="519"/>
      <c r="C27" s="477" t="s">
        <v>272</v>
      </c>
      <c r="D27" s="646" t="s">
        <v>170</v>
      </c>
      <c r="E27" s="646" t="s">
        <v>177</v>
      </c>
      <c r="F27" s="646" t="s">
        <v>554</v>
      </c>
      <c r="G27" s="679" t="s">
        <v>733</v>
      </c>
      <c r="H27" s="646" t="s">
        <v>171</v>
      </c>
      <c r="I27" s="646">
        <v>4</v>
      </c>
      <c r="J27" s="643"/>
      <c r="K27" s="477"/>
      <c r="L27" s="251"/>
    </row>
    <row r="28" spans="1:12" ht="15.75" customHeight="1">
      <c r="A28" s="511"/>
      <c r="B28" s="519"/>
      <c r="C28" s="477" t="s">
        <v>272</v>
      </c>
      <c r="D28" s="646" t="s">
        <v>170</v>
      </c>
      <c r="E28" s="646" t="s">
        <v>187</v>
      </c>
      <c r="F28" s="646" t="s">
        <v>788</v>
      </c>
      <c r="G28" s="647" t="s">
        <v>1166</v>
      </c>
      <c r="H28" s="646" t="s">
        <v>211</v>
      </c>
      <c r="I28" s="646">
        <v>0</v>
      </c>
      <c r="J28" s="643"/>
      <c r="K28" s="477"/>
      <c r="L28" s="251"/>
    </row>
    <row r="29" spans="1:12" ht="15.75" customHeight="1">
      <c r="A29" s="511"/>
      <c r="B29" s="519"/>
      <c r="C29" s="477" t="s">
        <v>272</v>
      </c>
      <c r="D29" s="646" t="s">
        <v>170</v>
      </c>
      <c r="E29" s="646" t="s">
        <v>177</v>
      </c>
      <c r="F29" s="646" t="s">
        <v>554</v>
      </c>
      <c r="G29" s="680" t="s">
        <v>1074</v>
      </c>
      <c r="H29" s="646" t="s">
        <v>171</v>
      </c>
      <c r="I29" s="646">
        <v>2</v>
      </c>
      <c r="J29" s="643"/>
      <c r="K29" s="477"/>
      <c r="L29" s="251"/>
    </row>
    <row r="30" spans="1:12" ht="15.75" customHeight="1">
      <c r="A30" s="511"/>
      <c r="B30" s="519"/>
      <c r="C30" s="477" t="s">
        <v>272</v>
      </c>
      <c r="D30" s="646" t="s">
        <v>170</v>
      </c>
      <c r="E30" s="646" t="s">
        <v>176</v>
      </c>
      <c r="F30" s="646" t="s">
        <v>555</v>
      </c>
      <c r="G30" s="647" t="s">
        <v>1688</v>
      </c>
      <c r="H30" s="646" t="s">
        <v>171</v>
      </c>
      <c r="I30" s="646">
        <v>2</v>
      </c>
      <c r="J30" s="643"/>
      <c r="K30" s="477" t="s">
        <v>1940</v>
      </c>
      <c r="L30" s="251"/>
    </row>
    <row r="31" spans="1:12" ht="15.75" customHeight="1">
      <c r="A31" s="511"/>
      <c r="B31" s="519"/>
      <c r="C31" s="477" t="s">
        <v>272</v>
      </c>
      <c r="D31" s="646" t="s">
        <v>170</v>
      </c>
      <c r="E31" s="646" t="s">
        <v>175</v>
      </c>
      <c r="F31" s="646" t="s">
        <v>19</v>
      </c>
      <c r="G31" s="642" t="s">
        <v>51</v>
      </c>
      <c r="H31" s="646" t="s">
        <v>199</v>
      </c>
      <c r="I31" s="555">
        <v>2</v>
      </c>
      <c r="J31" s="643"/>
      <c r="K31" s="649"/>
      <c r="L31" s="251"/>
    </row>
    <row r="32" spans="1:12" ht="15.75" customHeight="1">
      <c r="A32" s="511"/>
      <c r="B32" s="519"/>
      <c r="C32" s="477" t="s">
        <v>272</v>
      </c>
      <c r="D32" s="646" t="s">
        <v>170</v>
      </c>
      <c r="E32" s="646" t="s">
        <v>182</v>
      </c>
      <c r="F32" s="646" t="s">
        <v>558</v>
      </c>
      <c r="G32" s="647" t="s">
        <v>96</v>
      </c>
      <c r="H32" s="646" t="s">
        <v>171</v>
      </c>
      <c r="I32" s="646">
        <v>4</v>
      </c>
      <c r="J32" s="643"/>
      <c r="K32" s="648"/>
      <c r="L32" s="251"/>
    </row>
    <row r="33" spans="1:12" ht="15.75" customHeight="1">
      <c r="A33" s="511"/>
      <c r="B33" s="519"/>
      <c r="C33" s="477" t="s">
        <v>272</v>
      </c>
      <c r="D33" s="646" t="s">
        <v>170</v>
      </c>
      <c r="E33" s="646" t="s">
        <v>179</v>
      </c>
      <c r="F33" s="646" t="s">
        <v>76</v>
      </c>
      <c r="G33" s="647" t="s">
        <v>272</v>
      </c>
      <c r="H33" s="646" t="s">
        <v>171</v>
      </c>
      <c r="I33" s="646">
        <v>2</v>
      </c>
      <c r="J33" s="643"/>
      <c r="K33" s="477"/>
      <c r="L33" s="251"/>
    </row>
    <row r="34" spans="1:12" ht="15.75" customHeight="1">
      <c r="A34" s="511"/>
      <c r="B34" s="519"/>
      <c r="C34" s="477" t="s">
        <v>272</v>
      </c>
      <c r="D34" s="646" t="s">
        <v>170</v>
      </c>
      <c r="E34" s="646" t="s">
        <v>172</v>
      </c>
      <c r="F34" s="646" t="s">
        <v>7</v>
      </c>
      <c r="G34" s="647" t="s">
        <v>553</v>
      </c>
      <c r="H34" s="646" t="s">
        <v>171</v>
      </c>
      <c r="I34" s="646">
        <v>2</v>
      </c>
      <c r="J34" s="643"/>
      <c r="K34" s="477"/>
      <c r="L34" s="251"/>
    </row>
    <row r="35" spans="1:12" ht="15.75" customHeight="1">
      <c r="A35" s="511"/>
      <c r="B35" s="519"/>
      <c r="C35" s="477" t="s">
        <v>272</v>
      </c>
      <c r="D35" s="646" t="s">
        <v>170</v>
      </c>
      <c r="E35" s="646" t="s">
        <v>174</v>
      </c>
      <c r="F35" s="646" t="s">
        <v>13</v>
      </c>
      <c r="G35" s="647" t="s">
        <v>1665</v>
      </c>
      <c r="H35" s="646" t="s">
        <v>171</v>
      </c>
      <c r="I35" s="646">
        <v>2</v>
      </c>
      <c r="J35" s="643"/>
      <c r="K35" s="477"/>
      <c r="L35" s="251"/>
    </row>
    <row r="36" spans="1:12" ht="15.75" customHeight="1">
      <c r="A36" s="511"/>
      <c r="B36" s="519"/>
      <c r="C36" s="477" t="s">
        <v>272</v>
      </c>
      <c r="D36" s="646" t="s">
        <v>170</v>
      </c>
      <c r="E36" s="646" t="s">
        <v>469</v>
      </c>
      <c r="F36" s="646" t="s">
        <v>789</v>
      </c>
      <c r="G36" s="650" t="s">
        <v>1167</v>
      </c>
      <c r="H36" s="646" t="s">
        <v>210</v>
      </c>
      <c r="I36" s="680">
        <v>1</v>
      </c>
      <c r="J36" s="643"/>
      <c r="K36" s="477"/>
      <c r="L36" s="251"/>
    </row>
    <row r="37" spans="1:12" ht="15.75" customHeight="1">
      <c r="A37" s="511"/>
      <c r="B37" s="519"/>
      <c r="C37" s="477" t="s">
        <v>272</v>
      </c>
      <c r="D37" s="646" t="s">
        <v>170</v>
      </c>
      <c r="E37" s="646" t="s">
        <v>182</v>
      </c>
      <c r="F37" s="646" t="s">
        <v>558</v>
      </c>
      <c r="G37" s="651" t="s">
        <v>553</v>
      </c>
      <c r="H37" s="646" t="s">
        <v>171</v>
      </c>
      <c r="I37" s="646">
        <v>2</v>
      </c>
      <c r="J37" s="643"/>
      <c r="K37" s="477"/>
      <c r="L37" s="251"/>
    </row>
    <row r="38" spans="1:12" ht="15.75" customHeight="1">
      <c r="A38" s="645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5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4"/>
      <c r="B40" s="296"/>
      <c r="C40" s="477" t="s">
        <v>272</v>
      </c>
      <c r="D40" s="652" t="s">
        <v>208</v>
      </c>
      <c r="E40" s="652" t="s">
        <v>182</v>
      </c>
      <c r="F40" s="652" t="s">
        <v>216</v>
      </c>
      <c r="G40" s="653" t="s">
        <v>217</v>
      </c>
      <c r="H40" s="652" t="s">
        <v>155</v>
      </c>
      <c r="I40" s="740">
        <v>3</v>
      </c>
      <c r="J40" s="643"/>
      <c r="K40" s="547"/>
      <c r="L40" s="296"/>
    </row>
    <row r="41" spans="1:12" ht="15.75" customHeight="1">
      <c r="A41" s="511"/>
      <c r="B41" s="519"/>
      <c r="C41" s="477" t="s">
        <v>272</v>
      </c>
      <c r="D41" s="652" t="s">
        <v>208</v>
      </c>
      <c r="E41" s="652" t="s">
        <v>182</v>
      </c>
      <c r="F41" s="652" t="s">
        <v>152</v>
      </c>
      <c r="G41" s="653" t="s">
        <v>45</v>
      </c>
      <c r="H41" s="652" t="s">
        <v>155</v>
      </c>
      <c r="I41" s="740">
        <v>2</v>
      </c>
      <c r="J41" s="643"/>
      <c r="K41" s="477"/>
      <c r="L41" s="741"/>
    </row>
    <row r="42" spans="1:12" ht="15.75" customHeight="1">
      <c r="A42" s="511"/>
      <c r="B42" s="519"/>
      <c r="C42" s="477" t="s">
        <v>272</v>
      </c>
      <c r="D42" s="652" t="s">
        <v>208</v>
      </c>
      <c r="E42" s="652" t="s">
        <v>469</v>
      </c>
      <c r="F42" s="652" t="s">
        <v>153</v>
      </c>
      <c r="G42" s="653" t="s">
        <v>1167</v>
      </c>
      <c r="H42" s="652" t="s">
        <v>210</v>
      </c>
      <c r="I42" s="147">
        <v>1</v>
      </c>
      <c r="J42" s="643"/>
      <c r="K42" s="477"/>
      <c r="L42" s="741"/>
    </row>
    <row r="43" spans="1:12" ht="15.75" customHeight="1">
      <c r="A43" s="511"/>
      <c r="B43" s="519"/>
      <c r="C43" s="477" t="s">
        <v>272</v>
      </c>
      <c r="D43" s="652" t="s">
        <v>208</v>
      </c>
      <c r="E43" s="652" t="s">
        <v>179</v>
      </c>
      <c r="F43" s="652" t="s">
        <v>76</v>
      </c>
      <c r="G43" s="653" t="s">
        <v>36</v>
      </c>
      <c r="H43" s="652" t="s">
        <v>155</v>
      </c>
      <c r="I43" s="740">
        <v>2</v>
      </c>
      <c r="J43" s="643"/>
      <c r="K43" s="477" t="s">
        <v>1941</v>
      </c>
      <c r="L43" s="741"/>
    </row>
    <row r="44" spans="1:12" ht="15.75" customHeight="1">
      <c r="A44" s="511"/>
      <c r="B44" s="519"/>
      <c r="C44" s="477" t="s">
        <v>272</v>
      </c>
      <c r="D44" s="652" t="s">
        <v>208</v>
      </c>
      <c r="E44" s="652" t="s">
        <v>341</v>
      </c>
      <c r="F44" s="652" t="s">
        <v>14</v>
      </c>
      <c r="G44" s="653" t="s">
        <v>272</v>
      </c>
      <c r="H44" s="652" t="s">
        <v>157</v>
      </c>
      <c r="I44" s="740">
        <v>2</v>
      </c>
      <c r="J44" s="643"/>
      <c r="K44" s="477"/>
      <c r="L44" s="741"/>
    </row>
    <row r="45" spans="1:12" ht="15.75" customHeight="1">
      <c r="A45" s="511"/>
      <c r="B45" s="519"/>
      <c r="C45" s="477" t="s">
        <v>272</v>
      </c>
      <c r="D45" s="652" t="s">
        <v>208</v>
      </c>
      <c r="E45" s="652" t="s">
        <v>620</v>
      </c>
      <c r="F45" s="652" t="s">
        <v>556</v>
      </c>
      <c r="G45" s="653" t="s">
        <v>148</v>
      </c>
      <c r="H45" s="654" t="s">
        <v>149</v>
      </c>
      <c r="I45" s="740">
        <v>4</v>
      </c>
      <c r="J45" s="521"/>
      <c r="K45" s="477"/>
      <c r="L45" s="741"/>
    </row>
    <row r="46" spans="1:12" ht="15.75" customHeight="1">
      <c r="A46" s="511"/>
      <c r="B46" s="519"/>
      <c r="C46" s="477" t="s">
        <v>272</v>
      </c>
      <c r="D46" s="652" t="s">
        <v>208</v>
      </c>
      <c r="E46" s="652" t="s">
        <v>1370</v>
      </c>
      <c r="F46" s="652" t="s">
        <v>215</v>
      </c>
      <c r="G46" s="653" t="s">
        <v>101</v>
      </c>
      <c r="H46" s="654" t="s">
        <v>155</v>
      </c>
      <c r="I46" s="740">
        <v>2</v>
      </c>
      <c r="J46" s="643"/>
      <c r="K46" s="477"/>
      <c r="L46" s="741"/>
    </row>
    <row r="47" spans="1:12" ht="15.75" customHeight="1">
      <c r="A47" s="511"/>
      <c r="B47" s="519"/>
      <c r="C47" s="477" t="s">
        <v>272</v>
      </c>
      <c r="D47" s="652" t="s">
        <v>208</v>
      </c>
      <c r="E47" s="652" t="s">
        <v>620</v>
      </c>
      <c r="F47" s="652" t="s">
        <v>556</v>
      </c>
      <c r="G47" s="653" t="s">
        <v>748</v>
      </c>
      <c r="H47" s="654" t="s">
        <v>151</v>
      </c>
      <c r="I47" s="740">
        <v>4</v>
      </c>
      <c r="J47" s="521"/>
      <c r="K47" s="477"/>
      <c r="L47" s="741"/>
    </row>
    <row r="48" spans="1:12" ht="15.75" customHeight="1">
      <c r="A48" s="511"/>
      <c r="B48" s="519"/>
      <c r="C48" s="477" t="s">
        <v>272</v>
      </c>
      <c r="D48" s="652" t="s">
        <v>208</v>
      </c>
      <c r="E48" s="652" t="s">
        <v>187</v>
      </c>
      <c r="F48" s="652" t="s">
        <v>788</v>
      </c>
      <c r="G48" s="653" t="s">
        <v>1166</v>
      </c>
      <c r="H48" s="652" t="s">
        <v>211</v>
      </c>
      <c r="I48" s="740">
        <v>2</v>
      </c>
      <c r="J48" s="643"/>
      <c r="K48" s="477"/>
      <c r="L48" s="741"/>
    </row>
    <row r="49" spans="1:12" ht="15.75" customHeight="1">
      <c r="A49" s="511"/>
      <c r="B49" s="519"/>
      <c r="C49" s="477" t="s">
        <v>272</v>
      </c>
      <c r="D49" s="652" t="s">
        <v>208</v>
      </c>
      <c r="E49" s="652" t="s">
        <v>627</v>
      </c>
      <c r="F49" s="652" t="s">
        <v>554</v>
      </c>
      <c r="G49" s="653" t="s">
        <v>42</v>
      </c>
      <c r="H49" s="652" t="s">
        <v>155</v>
      </c>
      <c r="I49" s="740">
        <v>2</v>
      </c>
      <c r="J49" s="643"/>
      <c r="K49" s="296"/>
      <c r="L49" s="741"/>
    </row>
    <row r="50" spans="1:12" ht="15.75" customHeight="1">
      <c r="A50" s="511"/>
      <c r="B50" s="519"/>
      <c r="C50" s="477" t="s">
        <v>272</v>
      </c>
      <c r="D50" s="652" t="s">
        <v>208</v>
      </c>
      <c r="E50" s="652" t="s">
        <v>176</v>
      </c>
      <c r="F50" s="652" t="s">
        <v>555</v>
      </c>
      <c r="G50" s="653" t="s">
        <v>1680</v>
      </c>
      <c r="H50" s="652" t="s">
        <v>155</v>
      </c>
      <c r="I50" s="740">
        <v>2</v>
      </c>
      <c r="J50" s="643"/>
      <c r="K50" s="477"/>
      <c r="L50" s="741"/>
    </row>
    <row r="51" spans="1:12" ht="15.75" customHeight="1">
      <c r="A51" s="511"/>
      <c r="B51" s="519"/>
      <c r="C51" s="477" t="s">
        <v>272</v>
      </c>
      <c r="D51" s="652" t="s">
        <v>208</v>
      </c>
      <c r="E51" s="652" t="s">
        <v>182</v>
      </c>
      <c r="F51" s="652" t="s">
        <v>138</v>
      </c>
      <c r="G51" s="653" t="s">
        <v>217</v>
      </c>
      <c r="H51" s="652" t="s">
        <v>155</v>
      </c>
      <c r="I51" s="147">
        <v>1</v>
      </c>
      <c r="J51" s="643"/>
      <c r="K51" s="477"/>
      <c r="L51" s="741"/>
    </row>
    <row r="52" spans="1:12" ht="15.75" customHeight="1">
      <c r="A52" s="511"/>
      <c r="B52" s="519"/>
      <c r="C52" s="477" t="s">
        <v>272</v>
      </c>
      <c r="D52" s="652" t="s">
        <v>208</v>
      </c>
      <c r="E52" s="652" t="s">
        <v>172</v>
      </c>
      <c r="F52" s="652" t="s">
        <v>209</v>
      </c>
      <c r="G52" s="653" t="s">
        <v>213</v>
      </c>
      <c r="H52" s="652" t="s">
        <v>155</v>
      </c>
      <c r="I52" s="742">
        <v>2</v>
      </c>
      <c r="J52" s="643"/>
      <c r="K52" s="649"/>
      <c r="L52" s="741"/>
    </row>
    <row r="53" spans="1:12" ht="15.75" customHeight="1">
      <c r="A53" s="511"/>
      <c r="B53" s="519"/>
      <c r="C53" s="477" t="s">
        <v>272</v>
      </c>
      <c r="D53" s="652" t="s">
        <v>208</v>
      </c>
      <c r="E53" s="652" t="s">
        <v>174</v>
      </c>
      <c r="F53" s="652" t="s">
        <v>13</v>
      </c>
      <c r="G53" s="653" t="s">
        <v>562</v>
      </c>
      <c r="H53" s="652" t="s">
        <v>155</v>
      </c>
      <c r="I53" s="740">
        <v>2</v>
      </c>
      <c r="J53" s="643"/>
      <c r="K53" s="477"/>
      <c r="L53" s="741"/>
    </row>
    <row r="54" spans="1:12" ht="15.75" customHeight="1">
      <c r="A54" s="511"/>
      <c r="B54" s="519"/>
      <c r="C54" s="477" t="s">
        <v>272</v>
      </c>
      <c r="D54" s="652" t="s">
        <v>208</v>
      </c>
      <c r="E54" s="652" t="s">
        <v>175</v>
      </c>
      <c r="F54" s="652" t="s">
        <v>19</v>
      </c>
      <c r="G54" s="653" t="s">
        <v>217</v>
      </c>
      <c r="H54" s="652" t="s">
        <v>199</v>
      </c>
      <c r="I54" s="147">
        <v>1</v>
      </c>
      <c r="J54" s="643"/>
      <c r="K54" s="511"/>
      <c r="L54" s="741"/>
    </row>
    <row r="55" spans="1:12">
      <c r="A55" s="511"/>
      <c r="B55" s="519"/>
      <c r="C55" s="477" t="s">
        <v>272</v>
      </c>
      <c r="D55" s="652" t="s">
        <v>208</v>
      </c>
      <c r="E55" s="652" t="s">
        <v>178</v>
      </c>
      <c r="F55" s="652" t="s">
        <v>37</v>
      </c>
      <c r="G55" s="653" t="s">
        <v>1030</v>
      </c>
      <c r="H55" s="652" t="s">
        <v>155</v>
      </c>
      <c r="I55" s="740">
        <v>2</v>
      </c>
      <c r="J55" s="643"/>
      <c r="K55" s="477"/>
      <c r="L55" s="741"/>
    </row>
    <row r="56" spans="1:12">
      <c r="A56" s="511"/>
      <c r="B56" s="519"/>
      <c r="C56" s="477" t="s">
        <v>272</v>
      </c>
      <c r="D56" s="652" t="s">
        <v>208</v>
      </c>
      <c r="E56" s="652" t="s">
        <v>172</v>
      </c>
      <c r="F56" s="652" t="s">
        <v>7</v>
      </c>
      <c r="G56" s="653" t="s">
        <v>1030</v>
      </c>
      <c r="H56" s="652" t="s">
        <v>155</v>
      </c>
      <c r="I56" s="740">
        <v>2</v>
      </c>
      <c r="J56" s="643"/>
      <c r="K56" s="477"/>
      <c r="L56" s="741"/>
    </row>
    <row r="57" spans="1:12">
      <c r="A57" s="511"/>
      <c r="B57" s="519"/>
      <c r="C57" s="477"/>
      <c r="D57" s="530" t="s">
        <v>208</v>
      </c>
      <c r="E57" s="530" t="s">
        <v>178</v>
      </c>
      <c r="F57" s="530" t="s">
        <v>216</v>
      </c>
      <c r="G57" s="655" t="s">
        <v>142</v>
      </c>
      <c r="H57" s="530" t="s">
        <v>147</v>
      </c>
      <c r="I57" s="530">
        <v>2</v>
      </c>
      <c r="J57" s="643"/>
      <c r="K57" s="477"/>
      <c r="L57" s="741"/>
    </row>
    <row r="58" spans="1:12">
      <c r="A58" s="511" t="s">
        <v>1484</v>
      </c>
      <c r="B58" s="519"/>
      <c r="C58" s="477"/>
      <c r="D58" s="652"/>
      <c r="E58" s="652"/>
      <c r="F58" s="652"/>
      <c r="G58" s="653"/>
      <c r="H58" s="652"/>
      <c r="I58" s="740"/>
      <c r="J58" s="643"/>
      <c r="K58" s="477"/>
      <c r="L58" s="741"/>
    </row>
    <row r="59" spans="1:12">
      <c r="A59" s="511"/>
      <c r="B59" s="519"/>
      <c r="C59" s="477" t="s">
        <v>272</v>
      </c>
      <c r="D59" s="530" t="s">
        <v>212</v>
      </c>
      <c r="E59" s="530" t="s">
        <v>182</v>
      </c>
      <c r="F59" s="530" t="s">
        <v>152</v>
      </c>
      <c r="G59" s="655" t="s">
        <v>45</v>
      </c>
      <c r="H59" s="530" t="s">
        <v>147</v>
      </c>
      <c r="I59" s="530">
        <v>2</v>
      </c>
      <c r="J59" s="643"/>
      <c r="K59" s="477"/>
      <c r="L59" s="743"/>
    </row>
    <row r="60" spans="1:12">
      <c r="A60" s="511"/>
      <c r="B60" s="519"/>
      <c r="C60" s="477" t="s">
        <v>272</v>
      </c>
      <c r="D60" s="530" t="s">
        <v>212</v>
      </c>
      <c r="E60" s="530" t="s">
        <v>469</v>
      </c>
      <c r="F60" s="530" t="s">
        <v>153</v>
      </c>
      <c r="G60" s="655" t="s">
        <v>1167</v>
      </c>
      <c r="H60" s="530" t="s">
        <v>210</v>
      </c>
      <c r="I60" s="680">
        <v>1</v>
      </c>
      <c r="J60" s="643"/>
      <c r="K60" s="477"/>
      <c r="L60" s="741"/>
    </row>
    <row r="61" spans="1:12">
      <c r="A61" s="511"/>
      <c r="B61" s="519"/>
      <c r="C61" s="477" t="s">
        <v>272</v>
      </c>
      <c r="D61" s="530" t="s">
        <v>212</v>
      </c>
      <c r="E61" s="530" t="s">
        <v>179</v>
      </c>
      <c r="F61" s="530" t="s">
        <v>76</v>
      </c>
      <c r="G61" s="655" t="s">
        <v>36</v>
      </c>
      <c r="H61" s="530" t="s">
        <v>147</v>
      </c>
      <c r="I61" s="530">
        <v>2</v>
      </c>
      <c r="J61" s="643"/>
      <c r="K61" s="477"/>
      <c r="L61" s="743"/>
    </row>
    <row r="62" spans="1:12">
      <c r="A62" s="511"/>
      <c r="B62" s="656"/>
      <c r="C62" s="477" t="s">
        <v>272</v>
      </c>
      <c r="D62" s="530" t="s">
        <v>212</v>
      </c>
      <c r="E62" s="530" t="s">
        <v>341</v>
      </c>
      <c r="F62" s="530" t="s">
        <v>14</v>
      </c>
      <c r="G62" s="655" t="s">
        <v>272</v>
      </c>
      <c r="H62" s="530" t="s">
        <v>147</v>
      </c>
      <c r="I62" s="530">
        <v>2</v>
      </c>
      <c r="J62" s="643"/>
      <c r="K62" s="477"/>
      <c r="L62" s="743"/>
    </row>
    <row r="63" spans="1:12">
      <c r="A63" s="511"/>
      <c r="B63" s="519"/>
      <c r="C63" s="477" t="s">
        <v>272</v>
      </c>
      <c r="D63" s="530" t="s">
        <v>212</v>
      </c>
      <c r="E63" s="530" t="s">
        <v>620</v>
      </c>
      <c r="F63" s="530" t="s">
        <v>556</v>
      </c>
      <c r="G63" s="655" t="s">
        <v>148</v>
      </c>
      <c r="H63" s="530" t="s">
        <v>151</v>
      </c>
      <c r="I63" s="530">
        <v>4</v>
      </c>
      <c r="J63" s="643"/>
      <c r="K63" s="477"/>
      <c r="L63" s="741"/>
    </row>
    <row r="64" spans="1:12">
      <c r="A64" s="511"/>
      <c r="B64" s="519"/>
      <c r="C64" s="477" t="s">
        <v>272</v>
      </c>
      <c r="D64" s="530" t="s">
        <v>212</v>
      </c>
      <c r="E64" s="530" t="s">
        <v>1370</v>
      </c>
      <c r="F64" s="530" t="s">
        <v>215</v>
      </c>
      <c r="G64" s="655" t="s">
        <v>101</v>
      </c>
      <c r="H64" s="530" t="s">
        <v>147</v>
      </c>
      <c r="I64" s="530">
        <v>2</v>
      </c>
      <c r="J64" s="643"/>
      <c r="K64" s="477"/>
      <c r="L64" s="741"/>
    </row>
    <row r="65" spans="1:12">
      <c r="A65" s="511"/>
      <c r="B65" s="519"/>
      <c r="C65" s="477" t="s">
        <v>272</v>
      </c>
      <c r="D65" s="530" t="s">
        <v>212</v>
      </c>
      <c r="E65" s="530" t="s">
        <v>620</v>
      </c>
      <c r="F65" s="530" t="s">
        <v>556</v>
      </c>
      <c r="G65" s="655" t="s">
        <v>748</v>
      </c>
      <c r="H65" s="530" t="s">
        <v>149</v>
      </c>
      <c r="I65" s="530">
        <v>4</v>
      </c>
      <c r="J65" s="643"/>
      <c r="K65" s="477"/>
      <c r="L65" s="741"/>
    </row>
    <row r="66" spans="1:12">
      <c r="A66" s="511"/>
      <c r="B66" s="519"/>
      <c r="C66" s="477" t="s">
        <v>272</v>
      </c>
      <c r="D66" s="530" t="s">
        <v>212</v>
      </c>
      <c r="E66" s="530" t="s">
        <v>182</v>
      </c>
      <c r="F66" s="530" t="s">
        <v>216</v>
      </c>
      <c r="G66" s="655" t="s">
        <v>1670</v>
      </c>
      <c r="H66" s="530" t="s">
        <v>147</v>
      </c>
      <c r="I66" s="555">
        <v>3</v>
      </c>
      <c r="J66" s="643"/>
      <c r="K66" s="477"/>
      <c r="L66" s="741"/>
    </row>
    <row r="67" spans="1:12">
      <c r="A67" s="511"/>
      <c r="B67" s="519"/>
      <c r="C67" s="477" t="s">
        <v>272</v>
      </c>
      <c r="D67" s="530" t="s">
        <v>212</v>
      </c>
      <c r="E67" s="530" t="s">
        <v>172</v>
      </c>
      <c r="F67" s="530" t="s">
        <v>7</v>
      </c>
      <c r="G67" s="642" t="s">
        <v>1030</v>
      </c>
      <c r="H67" s="530" t="s">
        <v>147</v>
      </c>
      <c r="I67" s="530">
        <v>2</v>
      </c>
      <c r="J67" s="643"/>
      <c r="K67" s="477" t="s">
        <v>1635</v>
      </c>
      <c r="L67" s="743"/>
    </row>
    <row r="68" spans="1:12">
      <c r="A68" s="511"/>
      <c r="B68" s="519"/>
      <c r="C68" s="477" t="s">
        <v>272</v>
      </c>
      <c r="D68" s="530" t="s">
        <v>212</v>
      </c>
      <c r="E68" s="530" t="s">
        <v>187</v>
      </c>
      <c r="F68" s="530" t="s">
        <v>788</v>
      </c>
      <c r="G68" s="655" t="s">
        <v>1166</v>
      </c>
      <c r="H68" s="530" t="s">
        <v>211</v>
      </c>
      <c r="I68" s="530">
        <v>2</v>
      </c>
      <c r="J68" s="643"/>
      <c r="K68" s="477"/>
      <c r="L68" s="743"/>
    </row>
    <row r="69" spans="1:12">
      <c r="A69" s="511"/>
      <c r="B69" s="519"/>
      <c r="C69" s="477" t="s">
        <v>272</v>
      </c>
      <c r="D69" s="530" t="s">
        <v>212</v>
      </c>
      <c r="E69" s="530" t="s">
        <v>176</v>
      </c>
      <c r="F69" s="530" t="s">
        <v>554</v>
      </c>
      <c r="G69" s="655" t="s">
        <v>42</v>
      </c>
      <c r="H69" s="530" t="s">
        <v>147</v>
      </c>
      <c r="I69" s="530">
        <v>2</v>
      </c>
      <c r="J69" s="643"/>
      <c r="K69" s="477"/>
      <c r="L69" s="744"/>
    </row>
    <row r="70" spans="1:12">
      <c r="A70" s="511"/>
      <c r="B70" s="519"/>
      <c r="C70" s="477" t="s">
        <v>272</v>
      </c>
      <c r="D70" s="530" t="s">
        <v>212</v>
      </c>
      <c r="E70" s="530" t="s">
        <v>627</v>
      </c>
      <c r="F70" s="530" t="s">
        <v>555</v>
      </c>
      <c r="G70" s="655" t="s">
        <v>1680</v>
      </c>
      <c r="H70" s="530" t="s">
        <v>147</v>
      </c>
      <c r="I70" s="530">
        <v>2</v>
      </c>
      <c r="J70" s="643"/>
      <c r="K70" s="477" t="s">
        <v>1940</v>
      </c>
      <c r="L70" s="745"/>
    </row>
    <row r="71" spans="1:12">
      <c r="A71" s="511"/>
      <c r="B71" s="519"/>
      <c r="C71" s="477" t="s">
        <v>272</v>
      </c>
      <c r="D71" s="530" t="s">
        <v>212</v>
      </c>
      <c r="E71" s="530" t="s">
        <v>182</v>
      </c>
      <c r="F71" s="530" t="s">
        <v>138</v>
      </c>
      <c r="G71" s="642" t="s">
        <v>1166</v>
      </c>
      <c r="H71" s="530" t="s">
        <v>147</v>
      </c>
      <c r="I71" s="555">
        <v>2</v>
      </c>
      <c r="J71" s="643"/>
      <c r="K71" s="477" t="s">
        <v>1166</v>
      </c>
      <c r="L71" s="464"/>
    </row>
    <row r="72" spans="1:12">
      <c r="A72" s="511"/>
      <c r="B72" s="519"/>
      <c r="C72" s="477" t="s">
        <v>272</v>
      </c>
      <c r="D72" s="530" t="s">
        <v>212</v>
      </c>
      <c r="E72" s="530" t="s">
        <v>174</v>
      </c>
      <c r="F72" s="530" t="s">
        <v>13</v>
      </c>
      <c r="G72" s="655" t="s">
        <v>1276</v>
      </c>
      <c r="H72" s="530" t="s">
        <v>147</v>
      </c>
      <c r="I72" s="530">
        <v>2</v>
      </c>
      <c r="J72" s="643"/>
      <c r="K72" s="477"/>
      <c r="L72" s="464"/>
    </row>
    <row r="73" spans="1:12">
      <c r="A73" s="511"/>
      <c r="B73" s="519"/>
      <c r="C73" s="477" t="s">
        <v>272</v>
      </c>
      <c r="D73" s="530" t="s">
        <v>212</v>
      </c>
      <c r="E73" s="530" t="s">
        <v>172</v>
      </c>
      <c r="F73" s="530" t="s">
        <v>209</v>
      </c>
      <c r="G73" s="655" t="s">
        <v>213</v>
      </c>
      <c r="H73" s="530" t="s">
        <v>147</v>
      </c>
      <c r="I73" s="649">
        <v>2</v>
      </c>
      <c r="J73" s="643"/>
      <c r="K73" s="649"/>
      <c r="L73" s="657"/>
    </row>
    <row r="74" spans="1:12">
      <c r="A74" s="511"/>
      <c r="B74" s="519"/>
      <c r="C74" s="477" t="s">
        <v>272</v>
      </c>
      <c r="D74" s="530" t="s">
        <v>212</v>
      </c>
      <c r="E74" s="530" t="s">
        <v>175</v>
      </c>
      <c r="F74" s="530" t="s">
        <v>19</v>
      </c>
      <c r="G74" s="655" t="s">
        <v>1276</v>
      </c>
      <c r="H74" s="530" t="s">
        <v>199</v>
      </c>
      <c r="I74" s="530">
        <v>2</v>
      </c>
      <c r="J74" s="643"/>
      <c r="K74" s="477"/>
      <c r="L74" s="296"/>
    </row>
    <row r="75" spans="1:12">
      <c r="A75" s="511"/>
      <c r="B75" s="519"/>
      <c r="C75" s="477" t="s">
        <v>272</v>
      </c>
      <c r="D75" s="530" t="s">
        <v>212</v>
      </c>
      <c r="E75" s="530" t="s">
        <v>178</v>
      </c>
      <c r="F75" s="530" t="s">
        <v>37</v>
      </c>
      <c r="G75" s="655" t="s">
        <v>402</v>
      </c>
      <c r="H75" s="530" t="s">
        <v>147</v>
      </c>
      <c r="I75" s="530">
        <v>2</v>
      </c>
      <c r="J75" s="643"/>
      <c r="K75" s="477"/>
      <c r="L75" s="741"/>
    </row>
    <row r="76" spans="1:12">
      <c r="A76" s="511"/>
      <c r="B76" s="519"/>
      <c r="C76" s="477" t="s">
        <v>272</v>
      </c>
      <c r="D76" s="530" t="s">
        <v>212</v>
      </c>
      <c r="E76" s="530" t="s">
        <v>178</v>
      </c>
      <c r="F76" s="530" t="s">
        <v>216</v>
      </c>
      <c r="G76" s="655" t="s">
        <v>142</v>
      </c>
      <c r="H76" s="530" t="s">
        <v>147</v>
      </c>
      <c r="I76" s="530">
        <v>2</v>
      </c>
      <c r="J76" s="643"/>
      <c r="K76" s="477"/>
      <c r="L76" s="741"/>
    </row>
    <row r="77" spans="1:12">
      <c r="A77" s="511" t="s">
        <v>1485</v>
      </c>
      <c r="B77" s="519"/>
      <c r="C77" s="477"/>
      <c r="D77" s="530"/>
      <c r="E77" s="530"/>
      <c r="F77" s="530"/>
      <c r="G77" s="655"/>
      <c r="H77" s="530"/>
      <c r="I77" s="530"/>
      <c r="J77" s="643"/>
      <c r="K77" s="477"/>
      <c r="L77" s="296"/>
    </row>
    <row r="78" spans="1:12">
      <c r="A78" s="511"/>
      <c r="B78" s="519"/>
      <c r="C78" s="477" t="s">
        <v>272</v>
      </c>
      <c r="D78" s="658" t="s">
        <v>146</v>
      </c>
      <c r="E78" s="649" t="s">
        <v>620</v>
      </c>
      <c r="F78" s="649" t="s">
        <v>556</v>
      </c>
      <c r="G78" s="650" t="s">
        <v>148</v>
      </c>
      <c r="H78" s="649" t="s">
        <v>151</v>
      </c>
      <c r="I78" s="649">
        <v>4</v>
      </c>
      <c r="J78" s="643">
        <v>2</v>
      </c>
      <c r="K78" s="477" t="s">
        <v>1257</v>
      </c>
      <c r="L78" s="741"/>
    </row>
    <row r="79" spans="1:12">
      <c r="A79" s="641"/>
      <c r="B79" s="746"/>
      <c r="C79" s="659" t="s">
        <v>272</v>
      </c>
      <c r="D79" s="660" t="s">
        <v>146</v>
      </c>
      <c r="E79" s="649" t="s">
        <v>179</v>
      </c>
      <c r="F79" s="649" t="s">
        <v>76</v>
      </c>
      <c r="G79" s="650" t="s">
        <v>1690</v>
      </c>
      <c r="H79" s="649" t="s">
        <v>158</v>
      </c>
      <c r="I79" s="649">
        <v>2</v>
      </c>
      <c r="J79" s="643"/>
      <c r="K79" s="661"/>
      <c r="L79" s="743"/>
    </row>
    <row r="80" spans="1:12">
      <c r="A80" s="641"/>
      <c r="B80" s="746"/>
      <c r="C80" s="659" t="s">
        <v>272</v>
      </c>
      <c r="D80" s="658" t="s">
        <v>146</v>
      </c>
      <c r="E80" s="662" t="s">
        <v>469</v>
      </c>
      <c r="F80" s="662" t="s">
        <v>153</v>
      </c>
      <c r="G80" s="747" t="s">
        <v>1167</v>
      </c>
      <c r="H80" s="662" t="s">
        <v>210</v>
      </c>
      <c r="I80" s="662">
        <v>2</v>
      </c>
      <c r="J80" s="643"/>
      <c r="K80" s="547"/>
      <c r="L80" s="748"/>
    </row>
    <row r="81" spans="1:12">
      <c r="A81" s="641"/>
      <c r="B81" s="746"/>
      <c r="C81" s="477" t="s">
        <v>272</v>
      </c>
      <c r="D81" s="658" t="s">
        <v>146</v>
      </c>
      <c r="E81" s="649" t="s">
        <v>182</v>
      </c>
      <c r="F81" s="649" t="s">
        <v>152</v>
      </c>
      <c r="G81" s="650" t="s">
        <v>45</v>
      </c>
      <c r="H81" s="649" t="s">
        <v>158</v>
      </c>
      <c r="I81" s="649">
        <v>2</v>
      </c>
      <c r="J81" s="643"/>
      <c r="K81" s="547"/>
      <c r="L81" s="741"/>
    </row>
    <row r="82" spans="1:12">
      <c r="A82" s="511"/>
      <c r="B82" s="519"/>
      <c r="C82" s="477" t="s">
        <v>272</v>
      </c>
      <c r="D82" s="658" t="s">
        <v>146</v>
      </c>
      <c r="E82" s="649" t="s">
        <v>620</v>
      </c>
      <c r="F82" s="649" t="s">
        <v>556</v>
      </c>
      <c r="G82" s="650" t="s">
        <v>1676</v>
      </c>
      <c r="H82" s="649" t="s">
        <v>149</v>
      </c>
      <c r="I82" s="649">
        <v>4</v>
      </c>
      <c r="J82" s="643">
        <v>2</v>
      </c>
      <c r="K82" s="477" t="s">
        <v>1486</v>
      </c>
      <c r="L82" s="464"/>
    </row>
    <row r="83" spans="1:12">
      <c r="A83" s="511"/>
      <c r="B83" s="519"/>
      <c r="C83" s="477" t="s">
        <v>272</v>
      </c>
      <c r="D83" s="658" t="s">
        <v>146</v>
      </c>
      <c r="E83" s="649" t="s">
        <v>341</v>
      </c>
      <c r="F83" s="649" t="s">
        <v>14</v>
      </c>
      <c r="G83" s="650" t="s">
        <v>29</v>
      </c>
      <c r="H83" s="649" t="s">
        <v>158</v>
      </c>
      <c r="I83" s="649">
        <v>2</v>
      </c>
      <c r="J83" s="643"/>
      <c r="K83" s="477"/>
      <c r="L83" s="741"/>
    </row>
    <row r="84" spans="1:12">
      <c r="A84" s="511"/>
      <c r="B84" s="519"/>
      <c r="C84" s="477" t="s">
        <v>272</v>
      </c>
      <c r="D84" s="658" t="s">
        <v>146</v>
      </c>
      <c r="E84" s="649" t="s">
        <v>172</v>
      </c>
      <c r="F84" s="649" t="s">
        <v>7</v>
      </c>
      <c r="G84" s="650" t="s">
        <v>1685</v>
      </c>
      <c r="H84" s="649" t="s">
        <v>158</v>
      </c>
      <c r="I84" s="649">
        <v>2</v>
      </c>
      <c r="J84" s="643"/>
      <c r="K84" s="477"/>
      <c r="L84" s="741"/>
    </row>
    <row r="85" spans="1:12">
      <c r="A85" s="511"/>
      <c r="B85" s="519"/>
      <c r="C85" s="477" t="s">
        <v>272</v>
      </c>
      <c r="D85" s="658" t="s">
        <v>146</v>
      </c>
      <c r="E85" s="649" t="s">
        <v>187</v>
      </c>
      <c r="F85" s="649" t="s">
        <v>237</v>
      </c>
      <c r="G85" s="650" t="s">
        <v>1166</v>
      </c>
      <c r="H85" s="649" t="s">
        <v>211</v>
      </c>
      <c r="I85" s="649">
        <v>2</v>
      </c>
      <c r="J85" s="643"/>
      <c r="K85" s="477"/>
      <c r="L85" s="741"/>
    </row>
    <row r="86" spans="1:12">
      <c r="A86" s="524"/>
      <c r="B86" s="296"/>
      <c r="C86" s="477" t="s">
        <v>272</v>
      </c>
      <c r="D86" s="658" t="s">
        <v>146</v>
      </c>
      <c r="E86" s="649" t="s">
        <v>176</v>
      </c>
      <c r="F86" s="649" t="s">
        <v>554</v>
      </c>
      <c r="G86" s="650" t="s">
        <v>42</v>
      </c>
      <c r="H86" s="649" t="s">
        <v>158</v>
      </c>
      <c r="I86" s="649">
        <v>2</v>
      </c>
      <c r="J86" s="320"/>
      <c r="K86" s="296"/>
      <c r="L86" s="741"/>
    </row>
    <row r="87" spans="1:12">
      <c r="A87" s="524"/>
      <c r="B87" s="296"/>
      <c r="C87" s="477" t="s">
        <v>272</v>
      </c>
      <c r="D87" s="658" t="s">
        <v>1371</v>
      </c>
      <c r="E87" s="649" t="s">
        <v>177</v>
      </c>
      <c r="F87" s="649" t="s">
        <v>555</v>
      </c>
      <c r="G87" s="650" t="s">
        <v>1688</v>
      </c>
      <c r="H87" s="649" t="s">
        <v>158</v>
      </c>
      <c r="I87" s="649">
        <v>2</v>
      </c>
      <c r="J87" s="320"/>
      <c r="K87" s="296"/>
      <c r="L87" s="743"/>
    </row>
    <row r="88" spans="1:12">
      <c r="A88" s="511"/>
      <c r="B88" s="519"/>
      <c r="C88" s="477" t="s">
        <v>272</v>
      </c>
      <c r="D88" s="658" t="s">
        <v>146</v>
      </c>
      <c r="E88" s="649" t="s">
        <v>1369</v>
      </c>
      <c r="F88" s="649" t="s">
        <v>215</v>
      </c>
      <c r="G88" s="650" t="s">
        <v>96</v>
      </c>
      <c r="H88" s="649" t="s">
        <v>158</v>
      </c>
      <c r="I88" s="649">
        <v>2</v>
      </c>
      <c r="J88" s="643"/>
      <c r="K88" s="477"/>
      <c r="L88" s="741"/>
    </row>
    <row r="89" spans="1:12">
      <c r="A89" s="511"/>
      <c r="B89" s="519"/>
      <c r="C89" s="477" t="s">
        <v>272</v>
      </c>
      <c r="D89" s="658" t="s">
        <v>146</v>
      </c>
      <c r="E89" s="649" t="s">
        <v>182</v>
      </c>
      <c r="F89" s="649" t="s">
        <v>138</v>
      </c>
      <c r="G89" s="650" t="s">
        <v>51</v>
      </c>
      <c r="H89" s="649" t="s">
        <v>158</v>
      </c>
      <c r="I89" s="649">
        <v>2</v>
      </c>
      <c r="J89" s="643"/>
      <c r="K89" s="477"/>
      <c r="L89" s="741"/>
    </row>
    <row r="90" spans="1:12">
      <c r="A90" s="511"/>
      <c r="B90" s="519"/>
      <c r="C90" s="477" t="s">
        <v>272</v>
      </c>
      <c r="D90" s="658" t="s">
        <v>146</v>
      </c>
      <c r="E90" s="649" t="s">
        <v>174</v>
      </c>
      <c r="F90" s="649" t="s">
        <v>13</v>
      </c>
      <c r="G90" s="650" t="s">
        <v>1276</v>
      </c>
      <c r="H90" s="649" t="s">
        <v>158</v>
      </c>
      <c r="I90" s="649">
        <v>2</v>
      </c>
      <c r="J90" s="643"/>
      <c r="K90" s="477"/>
      <c r="L90" s="743"/>
    </row>
    <row r="91" spans="1:12">
      <c r="A91" s="524"/>
      <c r="B91" s="296"/>
      <c r="C91" s="477" t="s">
        <v>272</v>
      </c>
      <c r="D91" s="658" t="s">
        <v>146</v>
      </c>
      <c r="E91" s="649" t="s">
        <v>172</v>
      </c>
      <c r="F91" s="649" t="s">
        <v>209</v>
      </c>
      <c r="G91" s="650" t="s">
        <v>1700</v>
      </c>
      <c r="H91" s="649" t="s">
        <v>158</v>
      </c>
      <c r="I91" s="649">
        <v>1</v>
      </c>
      <c r="J91" s="643"/>
      <c r="K91" s="477"/>
      <c r="L91" s="743"/>
    </row>
    <row r="92" spans="1:12">
      <c r="A92" s="511"/>
      <c r="B92" s="519"/>
      <c r="C92" s="477" t="s">
        <v>272</v>
      </c>
      <c r="D92" s="658" t="s">
        <v>146</v>
      </c>
      <c r="E92" s="649" t="s">
        <v>175</v>
      </c>
      <c r="F92" s="649" t="s">
        <v>19</v>
      </c>
      <c r="G92" s="650" t="s">
        <v>1276</v>
      </c>
      <c r="H92" s="649" t="s">
        <v>199</v>
      </c>
      <c r="I92" s="649">
        <v>2</v>
      </c>
      <c r="J92" s="643"/>
      <c r="K92" s="661"/>
      <c r="L92" s="741"/>
    </row>
    <row r="93" spans="1:12">
      <c r="A93" s="511"/>
      <c r="B93" s="519"/>
      <c r="C93" s="477" t="s">
        <v>272</v>
      </c>
      <c r="D93" s="658" t="s">
        <v>146</v>
      </c>
      <c r="E93" s="649" t="s">
        <v>178</v>
      </c>
      <c r="F93" s="649" t="s">
        <v>37</v>
      </c>
      <c r="G93" s="650" t="s">
        <v>402</v>
      </c>
      <c r="H93" s="649" t="s">
        <v>158</v>
      </c>
      <c r="I93" s="649">
        <v>2</v>
      </c>
      <c r="J93" s="643"/>
      <c r="K93" s="477"/>
      <c r="L93" s="743"/>
    </row>
    <row r="94" spans="1:12">
      <c r="A94" s="511"/>
      <c r="B94" s="519"/>
      <c r="C94" s="477" t="s">
        <v>272</v>
      </c>
      <c r="D94" s="658" t="s">
        <v>146</v>
      </c>
      <c r="E94" s="649" t="s">
        <v>182</v>
      </c>
      <c r="F94" s="649" t="s">
        <v>216</v>
      </c>
      <c r="G94" s="650" t="s">
        <v>145</v>
      </c>
      <c r="H94" s="649" t="s">
        <v>158</v>
      </c>
      <c r="I94" s="555">
        <v>3</v>
      </c>
      <c r="J94" s="643"/>
      <c r="K94" s="477"/>
      <c r="L94" s="749"/>
    </row>
    <row r="95" spans="1:12">
      <c r="A95" s="511"/>
      <c r="B95" s="519"/>
      <c r="C95" s="477" t="s">
        <v>272</v>
      </c>
      <c r="D95" s="530" t="s">
        <v>146</v>
      </c>
      <c r="E95" s="530" t="s">
        <v>178</v>
      </c>
      <c r="F95" s="530" t="s">
        <v>216</v>
      </c>
      <c r="G95" s="655" t="s">
        <v>142</v>
      </c>
      <c r="H95" s="530" t="s">
        <v>147</v>
      </c>
      <c r="I95" s="530">
        <v>2</v>
      </c>
      <c r="J95" s="643"/>
      <c r="K95" s="477"/>
      <c r="L95" s="741"/>
    </row>
    <row r="96" spans="1:12">
      <c r="A96" s="511" t="s">
        <v>1487</v>
      </c>
      <c r="B96" s="519"/>
      <c r="C96" s="477"/>
      <c r="D96" s="658"/>
      <c r="E96" s="649"/>
      <c r="F96" s="649"/>
      <c r="G96" s="642"/>
      <c r="H96" s="649"/>
      <c r="I96" s="649"/>
      <c r="J96" s="643"/>
      <c r="K96" s="477"/>
      <c r="L96" s="743"/>
    </row>
    <row r="97" spans="1:12">
      <c r="A97" s="511"/>
      <c r="B97" s="519"/>
      <c r="C97" s="477" t="s">
        <v>272</v>
      </c>
      <c r="D97" s="663" t="s">
        <v>154</v>
      </c>
      <c r="E97" s="663" t="s">
        <v>172</v>
      </c>
      <c r="F97" s="663" t="s">
        <v>7</v>
      </c>
      <c r="G97" s="664" t="s">
        <v>1030</v>
      </c>
      <c r="H97" s="663" t="s">
        <v>157</v>
      </c>
      <c r="I97" s="663">
        <v>2</v>
      </c>
      <c r="J97" s="643"/>
      <c r="K97" s="477"/>
      <c r="L97" s="743"/>
    </row>
    <row r="98" spans="1:12">
      <c r="A98" s="641"/>
      <c r="B98" s="746"/>
      <c r="C98" s="659" t="s">
        <v>272</v>
      </c>
      <c r="D98" s="665" t="s">
        <v>154</v>
      </c>
      <c r="E98" s="663" t="s">
        <v>179</v>
      </c>
      <c r="F98" s="663" t="s">
        <v>76</v>
      </c>
      <c r="G98" s="664" t="s">
        <v>272</v>
      </c>
      <c r="H98" s="663" t="s">
        <v>157</v>
      </c>
      <c r="I98" s="663">
        <v>2</v>
      </c>
      <c r="J98" s="643"/>
      <c r="K98" s="661"/>
      <c r="L98" s="743"/>
    </row>
    <row r="99" spans="1:12">
      <c r="A99" s="641"/>
      <c r="B99" s="746"/>
      <c r="C99" s="659" t="s">
        <v>272</v>
      </c>
      <c r="D99" s="663" t="s">
        <v>154</v>
      </c>
      <c r="E99" s="665" t="s">
        <v>182</v>
      </c>
      <c r="F99" s="665" t="s">
        <v>152</v>
      </c>
      <c r="G99" s="750" t="s">
        <v>1167</v>
      </c>
      <c r="H99" s="665" t="s">
        <v>157</v>
      </c>
      <c r="I99" s="665">
        <v>2</v>
      </c>
      <c r="J99" s="643"/>
      <c r="K99" s="547"/>
      <c r="L99" s="743"/>
    </row>
    <row r="100" spans="1:12">
      <c r="A100" s="641"/>
      <c r="B100" s="746"/>
      <c r="C100" s="477" t="s">
        <v>272</v>
      </c>
      <c r="D100" s="663" t="s">
        <v>154</v>
      </c>
      <c r="E100" s="663" t="s">
        <v>469</v>
      </c>
      <c r="F100" s="663" t="s">
        <v>153</v>
      </c>
      <c r="G100" s="664" t="s">
        <v>1167</v>
      </c>
      <c r="H100" s="663" t="s">
        <v>210</v>
      </c>
      <c r="I100" s="663">
        <v>2</v>
      </c>
      <c r="J100" s="643"/>
      <c r="K100" s="547"/>
      <c r="L100" s="743"/>
    </row>
    <row r="101" spans="1:12">
      <c r="A101" s="511"/>
      <c r="B101" s="519"/>
      <c r="C101" s="477" t="s">
        <v>272</v>
      </c>
      <c r="D101" s="663" t="s">
        <v>154</v>
      </c>
      <c r="E101" s="663" t="s">
        <v>620</v>
      </c>
      <c r="F101" s="663" t="s">
        <v>556</v>
      </c>
      <c r="G101" s="664" t="s">
        <v>148</v>
      </c>
      <c r="H101" s="663" t="s">
        <v>149</v>
      </c>
      <c r="I101" s="663">
        <v>4</v>
      </c>
      <c r="J101" s="643">
        <v>2</v>
      </c>
      <c r="K101" s="477" t="s">
        <v>1942</v>
      </c>
      <c r="L101" s="743"/>
    </row>
    <row r="102" spans="1:12">
      <c r="A102" s="511"/>
      <c r="B102" s="519"/>
      <c r="C102" s="477" t="s">
        <v>272</v>
      </c>
      <c r="D102" s="663" t="s">
        <v>154</v>
      </c>
      <c r="E102" s="663" t="s">
        <v>620</v>
      </c>
      <c r="F102" s="663" t="s">
        <v>556</v>
      </c>
      <c r="G102" s="664" t="s">
        <v>1676</v>
      </c>
      <c r="H102" s="663" t="s">
        <v>151</v>
      </c>
      <c r="I102" s="663">
        <v>4</v>
      </c>
      <c r="J102" s="643">
        <v>2</v>
      </c>
      <c r="K102" s="477" t="s">
        <v>1257</v>
      </c>
      <c r="L102" s="743"/>
    </row>
    <row r="103" spans="1:12">
      <c r="A103" s="511"/>
      <c r="B103" s="519"/>
      <c r="C103" s="477" t="s">
        <v>272</v>
      </c>
      <c r="D103" s="663" t="s">
        <v>154</v>
      </c>
      <c r="E103" s="663" t="s">
        <v>1369</v>
      </c>
      <c r="F103" s="663" t="s">
        <v>215</v>
      </c>
      <c r="G103" s="664" t="s">
        <v>96</v>
      </c>
      <c r="H103" s="663" t="s">
        <v>157</v>
      </c>
      <c r="I103" s="663">
        <v>2</v>
      </c>
      <c r="J103" s="643"/>
      <c r="K103" s="477"/>
      <c r="L103" s="743"/>
    </row>
    <row r="104" spans="1:12">
      <c r="A104" s="511"/>
      <c r="B104" s="519"/>
      <c r="C104" s="477" t="s">
        <v>272</v>
      </c>
      <c r="D104" s="663" t="s">
        <v>154</v>
      </c>
      <c r="E104" s="663" t="s">
        <v>341</v>
      </c>
      <c r="F104" s="663" t="s">
        <v>14</v>
      </c>
      <c r="G104" s="666" t="s">
        <v>29</v>
      </c>
      <c r="H104" s="663" t="s">
        <v>157</v>
      </c>
      <c r="I104" s="663">
        <v>2</v>
      </c>
      <c r="J104" s="643"/>
      <c r="K104" s="477"/>
      <c r="L104" s="743"/>
    </row>
    <row r="105" spans="1:12">
      <c r="A105" s="511"/>
      <c r="B105" s="519"/>
      <c r="C105" s="477" t="s">
        <v>272</v>
      </c>
      <c r="D105" s="663" t="s">
        <v>154</v>
      </c>
      <c r="E105" s="663" t="s">
        <v>187</v>
      </c>
      <c r="F105" s="663" t="s">
        <v>237</v>
      </c>
      <c r="G105" s="666" t="s">
        <v>1166</v>
      </c>
      <c r="H105" s="663" t="s">
        <v>211</v>
      </c>
      <c r="I105" s="663">
        <v>2</v>
      </c>
      <c r="J105" s="643"/>
      <c r="K105" s="477"/>
      <c r="L105" s="743"/>
    </row>
    <row r="106" spans="1:12">
      <c r="A106" s="524"/>
      <c r="B106" s="296"/>
      <c r="C106" s="477" t="s">
        <v>272</v>
      </c>
      <c r="D106" s="663" t="s">
        <v>154</v>
      </c>
      <c r="E106" s="663" t="s">
        <v>176</v>
      </c>
      <c r="F106" s="663" t="s">
        <v>554</v>
      </c>
      <c r="G106" s="666" t="s">
        <v>1680</v>
      </c>
      <c r="H106" s="663" t="s">
        <v>157</v>
      </c>
      <c r="I106" s="663">
        <v>2</v>
      </c>
      <c r="J106" s="320"/>
      <c r="K106" s="296"/>
      <c r="L106" s="743"/>
    </row>
    <row r="107" spans="1:12">
      <c r="A107" s="524"/>
      <c r="B107" s="296"/>
      <c r="C107" s="477" t="s">
        <v>272</v>
      </c>
      <c r="D107" s="663" t="s">
        <v>154</v>
      </c>
      <c r="E107" s="663" t="s">
        <v>177</v>
      </c>
      <c r="F107" s="663" t="s">
        <v>555</v>
      </c>
      <c r="G107" s="666" t="s">
        <v>1688</v>
      </c>
      <c r="H107" s="663" t="s">
        <v>157</v>
      </c>
      <c r="I107" s="663">
        <v>2</v>
      </c>
      <c r="J107" s="320"/>
      <c r="K107" s="296" t="s">
        <v>1940</v>
      </c>
      <c r="L107" s="743"/>
    </row>
    <row r="108" spans="1:12">
      <c r="A108" s="524"/>
      <c r="B108" s="296"/>
      <c r="C108" s="477" t="s">
        <v>272</v>
      </c>
      <c r="D108" s="663" t="s">
        <v>154</v>
      </c>
      <c r="E108" s="663" t="s">
        <v>172</v>
      </c>
      <c r="F108" s="663" t="s">
        <v>209</v>
      </c>
      <c r="G108" s="650" t="s">
        <v>1700</v>
      </c>
      <c r="H108" s="663" t="s">
        <v>157</v>
      </c>
      <c r="I108" s="663">
        <v>1</v>
      </c>
      <c r="J108" s="643"/>
      <c r="K108" s="477"/>
      <c r="L108" s="743"/>
    </row>
    <row r="109" spans="1:12">
      <c r="A109" s="511"/>
      <c r="B109" s="519"/>
      <c r="C109" s="477" t="s">
        <v>272</v>
      </c>
      <c r="D109" s="663" t="s">
        <v>154</v>
      </c>
      <c r="E109" s="663" t="s">
        <v>174</v>
      </c>
      <c r="F109" s="663" t="s">
        <v>13</v>
      </c>
      <c r="G109" s="650" t="s">
        <v>1665</v>
      </c>
      <c r="H109" s="663" t="s">
        <v>157</v>
      </c>
      <c r="I109" s="663">
        <v>2</v>
      </c>
      <c r="J109" s="643"/>
      <c r="K109" s="477"/>
      <c r="L109" s="743"/>
    </row>
    <row r="110" spans="1:12">
      <c r="A110" s="511"/>
      <c r="B110" s="519"/>
      <c r="C110" s="477" t="s">
        <v>272</v>
      </c>
      <c r="D110" s="663" t="s">
        <v>154</v>
      </c>
      <c r="E110" s="663" t="s">
        <v>178</v>
      </c>
      <c r="F110" s="663" t="s">
        <v>37</v>
      </c>
      <c r="G110" s="666" t="s">
        <v>1030</v>
      </c>
      <c r="H110" s="663" t="s">
        <v>157</v>
      </c>
      <c r="I110" s="663">
        <v>2</v>
      </c>
      <c r="J110" s="643"/>
      <c r="K110" s="477"/>
      <c r="L110" s="743"/>
    </row>
    <row r="111" spans="1:12">
      <c r="A111" s="511"/>
      <c r="B111" s="519"/>
      <c r="C111" s="477" t="s">
        <v>272</v>
      </c>
      <c r="D111" s="663" t="s">
        <v>154</v>
      </c>
      <c r="E111" s="663" t="s">
        <v>182</v>
      </c>
      <c r="F111" s="663" t="s">
        <v>216</v>
      </c>
      <c r="G111" s="666" t="s">
        <v>217</v>
      </c>
      <c r="H111" s="663" t="s">
        <v>157</v>
      </c>
      <c r="I111" s="663">
        <v>3</v>
      </c>
      <c r="J111" s="643"/>
      <c r="K111" s="477"/>
      <c r="L111" s="743"/>
    </row>
    <row r="112" spans="1:12">
      <c r="A112" s="511"/>
      <c r="B112" s="519"/>
      <c r="C112" s="477" t="s">
        <v>272</v>
      </c>
      <c r="D112" s="663" t="s">
        <v>154</v>
      </c>
      <c r="E112" s="663" t="s">
        <v>175</v>
      </c>
      <c r="F112" s="663" t="s">
        <v>19</v>
      </c>
      <c r="G112" s="666" t="s">
        <v>145</v>
      </c>
      <c r="H112" s="663" t="s">
        <v>199</v>
      </c>
      <c r="I112" s="663">
        <v>2</v>
      </c>
      <c r="J112" s="643"/>
      <c r="K112" s="661"/>
      <c r="L112" s="743"/>
    </row>
    <row r="113" spans="1:12">
      <c r="A113" s="511"/>
      <c r="B113" s="519"/>
      <c r="C113" s="477" t="s">
        <v>272</v>
      </c>
      <c r="D113" s="663" t="s">
        <v>154</v>
      </c>
      <c r="E113" s="663" t="s">
        <v>182</v>
      </c>
      <c r="F113" s="663" t="s">
        <v>138</v>
      </c>
      <c r="G113" s="650" t="s">
        <v>51</v>
      </c>
      <c r="H113" s="663" t="s">
        <v>157</v>
      </c>
      <c r="I113" s="663">
        <v>2</v>
      </c>
      <c r="J113" s="643"/>
      <c r="K113" s="477"/>
      <c r="L113" s="743"/>
    </row>
    <row r="114" spans="1:12">
      <c r="A114" s="511"/>
      <c r="B114" s="519"/>
      <c r="C114" s="477" t="s">
        <v>272</v>
      </c>
      <c r="D114" s="530" t="s">
        <v>154</v>
      </c>
      <c r="E114" s="530" t="s">
        <v>178</v>
      </c>
      <c r="F114" s="530" t="s">
        <v>216</v>
      </c>
      <c r="G114" s="655" t="s">
        <v>142</v>
      </c>
      <c r="H114" s="530" t="s">
        <v>147</v>
      </c>
      <c r="I114" s="530">
        <v>2</v>
      </c>
      <c r="J114" s="643"/>
      <c r="K114" s="477"/>
      <c r="L114" s="741"/>
    </row>
    <row r="115" spans="1:12">
      <c r="A115" s="511"/>
      <c r="B115" s="519"/>
      <c r="C115" s="477"/>
      <c r="D115" s="663"/>
      <c r="E115" s="663"/>
      <c r="F115" s="663"/>
      <c r="G115" s="666"/>
      <c r="H115" s="663"/>
      <c r="I115" s="663"/>
      <c r="J115" s="643"/>
      <c r="K115" s="477"/>
      <c r="L115" s="743"/>
    </row>
    <row r="116" spans="1:12">
      <c r="A116" s="511" t="s">
        <v>1488</v>
      </c>
      <c r="B116" s="519"/>
      <c r="C116" s="477"/>
      <c r="D116" s="663"/>
      <c r="E116" s="663"/>
      <c r="F116" s="663"/>
      <c r="G116" s="666"/>
      <c r="H116" s="663"/>
      <c r="I116" s="663"/>
      <c r="J116" s="643"/>
      <c r="K116" s="477"/>
      <c r="L116" s="743"/>
    </row>
    <row r="117" spans="1:12">
      <c r="A117" s="511"/>
      <c r="B117" s="519"/>
      <c r="C117" s="477" t="s">
        <v>272</v>
      </c>
      <c r="D117" s="649" t="s">
        <v>929</v>
      </c>
      <c r="E117" s="649" t="s">
        <v>620</v>
      </c>
      <c r="F117" s="649" t="s">
        <v>556</v>
      </c>
      <c r="G117" s="642" t="s">
        <v>1676</v>
      </c>
      <c r="H117" s="649" t="s">
        <v>151</v>
      </c>
      <c r="I117" s="649">
        <v>4</v>
      </c>
      <c r="J117" s="643">
        <v>2</v>
      </c>
      <c r="K117" s="477" t="s">
        <v>1486</v>
      </c>
      <c r="L117" s="751"/>
    </row>
    <row r="118" spans="1:12">
      <c r="A118" s="641"/>
      <c r="B118" s="746"/>
      <c r="C118" s="659" t="s">
        <v>272</v>
      </c>
      <c r="D118" s="662" t="s">
        <v>929</v>
      </c>
      <c r="E118" s="649" t="s">
        <v>182</v>
      </c>
      <c r="F118" s="649" t="s">
        <v>152</v>
      </c>
      <c r="G118" s="642" t="s">
        <v>45</v>
      </c>
      <c r="H118" s="649" t="s">
        <v>333</v>
      </c>
      <c r="I118" s="649">
        <v>2</v>
      </c>
      <c r="J118" s="643"/>
      <c r="K118" s="477"/>
      <c r="L118" s="751"/>
    </row>
    <row r="119" spans="1:12">
      <c r="A119" s="641"/>
      <c r="B119" s="746"/>
      <c r="C119" s="659" t="s">
        <v>272</v>
      </c>
      <c r="D119" s="649" t="s">
        <v>929</v>
      </c>
      <c r="E119" s="662" t="s">
        <v>469</v>
      </c>
      <c r="F119" s="662" t="s">
        <v>153</v>
      </c>
      <c r="G119" s="752" t="s">
        <v>1167</v>
      </c>
      <c r="H119" s="662" t="s">
        <v>210</v>
      </c>
      <c r="I119" s="662">
        <v>2</v>
      </c>
      <c r="J119" s="643"/>
      <c r="K119" s="547"/>
      <c r="L119" s="751"/>
    </row>
    <row r="120" spans="1:12">
      <c r="A120" s="641"/>
      <c r="B120" s="746"/>
      <c r="C120" s="477" t="s">
        <v>272</v>
      </c>
      <c r="D120" s="649" t="s">
        <v>929</v>
      </c>
      <c r="E120" s="649" t="s">
        <v>179</v>
      </c>
      <c r="F120" s="649" t="s">
        <v>76</v>
      </c>
      <c r="G120" s="642" t="s">
        <v>272</v>
      </c>
      <c r="H120" s="649" t="s">
        <v>333</v>
      </c>
      <c r="I120" s="649">
        <v>2</v>
      </c>
      <c r="J120" s="643"/>
      <c r="K120" s="528"/>
      <c r="L120" s="751"/>
    </row>
    <row r="121" spans="1:12">
      <c r="A121" s="511"/>
      <c r="B121" s="519"/>
      <c r="C121" s="477" t="s">
        <v>272</v>
      </c>
      <c r="D121" s="649" t="s">
        <v>929</v>
      </c>
      <c r="E121" s="649" t="s">
        <v>178</v>
      </c>
      <c r="F121" s="649" t="s">
        <v>37</v>
      </c>
      <c r="G121" s="642" t="s">
        <v>1030</v>
      </c>
      <c r="H121" s="649" t="s">
        <v>333</v>
      </c>
      <c r="I121" s="649">
        <v>2</v>
      </c>
      <c r="J121" s="643"/>
      <c r="K121" s="477"/>
      <c r="L121" s="751"/>
    </row>
    <row r="122" spans="1:12">
      <c r="A122" s="511"/>
      <c r="B122" s="519"/>
      <c r="C122" s="477" t="s">
        <v>272</v>
      </c>
      <c r="D122" s="649" t="s">
        <v>929</v>
      </c>
      <c r="E122" s="649" t="s">
        <v>174</v>
      </c>
      <c r="F122" s="649" t="s">
        <v>13</v>
      </c>
      <c r="G122" s="642" t="s">
        <v>1665</v>
      </c>
      <c r="H122" s="649" t="s">
        <v>333</v>
      </c>
      <c r="I122" s="649">
        <v>2</v>
      </c>
      <c r="J122" s="643"/>
      <c r="K122" s="477"/>
      <c r="L122" s="751"/>
    </row>
    <row r="123" spans="1:12">
      <c r="A123" s="511"/>
      <c r="B123" s="519"/>
      <c r="C123" s="477" t="s">
        <v>272</v>
      </c>
      <c r="D123" s="649" t="s">
        <v>929</v>
      </c>
      <c r="E123" s="649" t="s">
        <v>620</v>
      </c>
      <c r="F123" s="649" t="s">
        <v>556</v>
      </c>
      <c r="G123" s="642" t="s">
        <v>1430</v>
      </c>
      <c r="H123" s="649" t="s">
        <v>149</v>
      </c>
      <c r="I123" s="649">
        <v>4</v>
      </c>
      <c r="J123" s="643">
        <v>2</v>
      </c>
      <c r="K123" s="477" t="s">
        <v>1942</v>
      </c>
      <c r="L123" s="751"/>
    </row>
    <row r="124" spans="1:12">
      <c r="A124" s="511"/>
      <c r="B124" s="519"/>
      <c r="C124" s="477" t="s">
        <v>272</v>
      </c>
      <c r="D124" s="649" t="s">
        <v>929</v>
      </c>
      <c r="E124" s="649" t="s">
        <v>341</v>
      </c>
      <c r="F124" s="649" t="s">
        <v>14</v>
      </c>
      <c r="G124" s="642" t="s">
        <v>29</v>
      </c>
      <c r="H124" s="649" t="s">
        <v>333</v>
      </c>
      <c r="I124" s="649">
        <v>2</v>
      </c>
      <c r="J124" s="643"/>
      <c r="K124" s="649"/>
      <c r="L124" s="751"/>
    </row>
    <row r="125" spans="1:12">
      <c r="A125" s="511"/>
      <c r="B125" s="519"/>
      <c r="C125" s="477" t="s">
        <v>272</v>
      </c>
      <c r="D125" s="649" t="s">
        <v>929</v>
      </c>
      <c r="E125" s="649" t="s">
        <v>187</v>
      </c>
      <c r="F125" s="649" t="s">
        <v>237</v>
      </c>
      <c r="G125" s="642" t="s">
        <v>1166</v>
      </c>
      <c r="H125" s="649" t="s">
        <v>211</v>
      </c>
      <c r="I125" s="649">
        <v>2</v>
      </c>
      <c r="J125" s="643"/>
      <c r="K125" s="477"/>
      <c r="L125" s="751"/>
    </row>
    <row r="126" spans="1:12">
      <c r="A126" s="524"/>
      <c r="B126" s="296"/>
      <c r="C126" s="477" t="s">
        <v>272</v>
      </c>
      <c r="D126" s="649" t="s">
        <v>929</v>
      </c>
      <c r="E126" s="649" t="s">
        <v>176</v>
      </c>
      <c r="F126" s="649" t="s">
        <v>554</v>
      </c>
      <c r="G126" s="642" t="s">
        <v>42</v>
      </c>
      <c r="H126" s="649" t="s">
        <v>333</v>
      </c>
      <c r="I126" s="649">
        <v>2</v>
      </c>
      <c r="J126" s="320"/>
      <c r="K126" s="296"/>
      <c r="L126" s="751"/>
    </row>
    <row r="127" spans="1:12">
      <c r="A127" s="524"/>
      <c r="B127" s="296"/>
      <c r="C127" s="477" t="s">
        <v>272</v>
      </c>
      <c r="D127" s="649" t="s">
        <v>929</v>
      </c>
      <c r="E127" s="649" t="s">
        <v>177</v>
      </c>
      <c r="F127" s="649" t="s">
        <v>555</v>
      </c>
      <c r="G127" s="642" t="s">
        <v>1430</v>
      </c>
      <c r="H127" s="649" t="s">
        <v>333</v>
      </c>
      <c r="I127" s="649">
        <v>2</v>
      </c>
      <c r="J127" s="320"/>
      <c r="K127" s="296"/>
      <c r="L127" s="751"/>
    </row>
    <row r="128" spans="1:12">
      <c r="A128" s="511"/>
      <c r="B128" s="519"/>
      <c r="C128" s="477" t="s">
        <v>272</v>
      </c>
      <c r="D128" s="649" t="s">
        <v>929</v>
      </c>
      <c r="E128" s="649" t="s">
        <v>1369</v>
      </c>
      <c r="F128" s="649" t="s">
        <v>215</v>
      </c>
      <c r="G128" s="642" t="s">
        <v>101</v>
      </c>
      <c r="H128" s="649" t="s">
        <v>333</v>
      </c>
      <c r="I128" s="649">
        <v>2</v>
      </c>
      <c r="J128" s="643"/>
      <c r="K128" s="477"/>
      <c r="L128" s="751"/>
    </row>
    <row r="129" spans="1:12">
      <c r="A129" s="511"/>
      <c r="B129" s="519"/>
      <c r="C129" s="477" t="s">
        <v>272</v>
      </c>
      <c r="D129" s="649" t="s">
        <v>929</v>
      </c>
      <c r="E129" s="649" t="s">
        <v>175</v>
      </c>
      <c r="F129" s="649" t="s">
        <v>19</v>
      </c>
      <c r="G129" s="642" t="s">
        <v>1276</v>
      </c>
      <c r="H129" s="649" t="s">
        <v>199</v>
      </c>
      <c r="I129" s="649">
        <v>2</v>
      </c>
      <c r="J129" s="643"/>
      <c r="K129" s="661"/>
      <c r="L129" s="751"/>
    </row>
    <row r="130" spans="1:12">
      <c r="A130" s="524"/>
      <c r="B130" s="296"/>
      <c r="C130" s="477" t="s">
        <v>272</v>
      </c>
      <c r="D130" s="649" t="s">
        <v>929</v>
      </c>
      <c r="E130" s="649" t="s">
        <v>172</v>
      </c>
      <c r="F130" s="649" t="s">
        <v>209</v>
      </c>
      <c r="G130" s="650" t="s">
        <v>213</v>
      </c>
      <c r="H130" s="649" t="s">
        <v>333</v>
      </c>
      <c r="I130" s="680">
        <v>1</v>
      </c>
      <c r="J130" s="643"/>
      <c r="K130" s="477"/>
      <c r="L130" s="751"/>
    </row>
    <row r="131" spans="1:12">
      <c r="A131" s="511"/>
      <c r="B131" s="519"/>
      <c r="C131" s="477" t="s">
        <v>272</v>
      </c>
      <c r="D131" s="649" t="s">
        <v>929</v>
      </c>
      <c r="E131" s="649" t="s">
        <v>172</v>
      </c>
      <c r="F131" s="649" t="s">
        <v>7</v>
      </c>
      <c r="G131" s="642" t="s">
        <v>1030</v>
      </c>
      <c r="H131" s="649" t="s">
        <v>333</v>
      </c>
      <c r="I131" s="649">
        <v>2</v>
      </c>
      <c r="J131" s="643"/>
      <c r="K131" s="477"/>
      <c r="L131" s="751"/>
    </row>
    <row r="132" spans="1:12">
      <c r="A132" s="511"/>
      <c r="B132" s="519"/>
      <c r="C132" s="477" t="s">
        <v>272</v>
      </c>
      <c r="D132" s="649" t="s">
        <v>929</v>
      </c>
      <c r="E132" s="649" t="s">
        <v>182</v>
      </c>
      <c r="F132" s="649" t="s">
        <v>216</v>
      </c>
      <c r="G132" s="680" t="s">
        <v>217</v>
      </c>
      <c r="H132" s="649" t="s">
        <v>333</v>
      </c>
      <c r="I132" s="649">
        <v>3</v>
      </c>
      <c r="J132" s="643"/>
      <c r="K132" s="477"/>
      <c r="L132" s="751"/>
    </row>
    <row r="133" spans="1:12">
      <c r="A133" s="641"/>
      <c r="B133" s="746"/>
      <c r="C133" s="662" t="s">
        <v>272</v>
      </c>
      <c r="D133" s="662" t="s">
        <v>929</v>
      </c>
      <c r="E133" s="662" t="s">
        <v>182</v>
      </c>
      <c r="F133" s="662" t="s">
        <v>138</v>
      </c>
      <c r="G133" s="667" t="s">
        <v>1685</v>
      </c>
      <c r="H133" s="753" t="s">
        <v>333</v>
      </c>
      <c r="I133" s="662">
        <v>1</v>
      </c>
      <c r="J133" s="801"/>
      <c r="K133" s="547"/>
      <c r="L133" s="754"/>
    </row>
    <row r="134" spans="1:12">
      <c r="A134" s="511"/>
      <c r="B134" s="519"/>
      <c r="C134" s="477" t="s">
        <v>272</v>
      </c>
      <c r="D134" s="530" t="s">
        <v>929</v>
      </c>
      <c r="E134" s="530" t="s">
        <v>178</v>
      </c>
      <c r="F134" s="530" t="s">
        <v>216</v>
      </c>
      <c r="G134" s="655" t="s">
        <v>142</v>
      </c>
      <c r="H134" s="530" t="s">
        <v>147</v>
      </c>
      <c r="I134" s="530">
        <v>2</v>
      </c>
      <c r="J134" s="643"/>
      <c r="K134" s="477"/>
      <c r="L134" s="741"/>
    </row>
  </sheetData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>
        <v>0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9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9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90" t="s">
        <v>139</v>
      </c>
      <c r="H7" s="182" t="s">
        <v>224</v>
      </c>
      <c r="I7" s="790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90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9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60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60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60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60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9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9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9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9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9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9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9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9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9" t="s">
        <v>1700</v>
      </c>
      <c r="H69" s="186" t="s">
        <v>261</v>
      </c>
      <c r="I69" s="107">
        <v>1</v>
      </c>
      <c r="J69" s="187"/>
      <c r="K69" s="673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9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3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3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1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9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1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9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9" t="s">
        <v>1690</v>
      </c>
      <c r="H125" s="194" t="s">
        <v>155</v>
      </c>
      <c r="I125" s="789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9" t="s">
        <v>51</v>
      </c>
      <c r="H126" s="194" t="s">
        <v>155</v>
      </c>
      <c r="I126" s="789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1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1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1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9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3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3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3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9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3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3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3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9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3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4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4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4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4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4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4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4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4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4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3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4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4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4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4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8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9"/>
      <c r="E251" s="409"/>
      <c r="F251" s="409"/>
      <c r="G251" s="409"/>
      <c r="H251" s="409"/>
      <c r="I251" s="409"/>
      <c r="J251" s="148"/>
      <c r="K251" s="91"/>
      <c r="L251" s="108"/>
    </row>
    <row r="252" spans="1:12" ht="15.75" customHeight="1">
      <c r="A252" s="343"/>
      <c r="B252" s="24"/>
      <c r="C252" s="22"/>
      <c r="D252" s="409"/>
      <c r="E252" s="409"/>
      <c r="F252" s="409"/>
      <c r="G252" s="409"/>
      <c r="H252" s="409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9"/>
      <c r="E253" s="409"/>
      <c r="F253" s="409"/>
      <c r="G253" s="147"/>
      <c r="H253" s="409"/>
      <c r="I253" s="409"/>
      <c r="J253" s="148"/>
      <c r="K253" s="22"/>
      <c r="L253" s="108"/>
    </row>
    <row r="254" spans="1:12" ht="15.75" customHeight="1">
      <c r="A254" s="343"/>
      <c r="B254" s="24"/>
      <c r="C254" s="22"/>
      <c r="D254" s="409"/>
      <c r="E254" s="409"/>
      <c r="F254" s="409"/>
      <c r="G254" s="107"/>
      <c r="H254" s="409"/>
      <c r="I254" s="409"/>
      <c r="J254" s="148"/>
      <c r="K254" s="22"/>
      <c r="L254" s="108"/>
    </row>
    <row r="255" spans="1:12" ht="15.75" customHeight="1">
      <c r="A255" s="343"/>
      <c r="B255" s="24"/>
      <c r="C255" s="22"/>
      <c r="D255" s="409"/>
      <c r="E255" s="409"/>
      <c r="F255" s="409"/>
      <c r="G255" s="147"/>
      <c r="H255" s="409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9"/>
      <c r="E256" s="409"/>
      <c r="F256" s="409"/>
      <c r="G256" s="409"/>
      <c r="H256" s="409"/>
      <c r="I256" s="409"/>
      <c r="J256" s="148"/>
      <c r="K256" s="91"/>
      <c r="L256" s="108"/>
    </row>
    <row r="257" spans="1:12" ht="15.75" customHeight="1">
      <c r="A257" s="343"/>
      <c r="B257" s="24"/>
      <c r="C257" s="22"/>
      <c r="D257" s="409"/>
      <c r="E257" s="409"/>
      <c r="F257" s="409"/>
      <c r="G257" s="409"/>
      <c r="H257" s="409"/>
      <c r="I257" s="409"/>
      <c r="J257" s="148"/>
      <c r="K257" s="22"/>
      <c r="L257" s="108"/>
    </row>
    <row r="258" spans="1:12">
      <c r="A258" s="343"/>
      <c r="B258" s="24"/>
      <c r="C258" s="22"/>
      <c r="D258" s="409"/>
      <c r="E258" s="409"/>
      <c r="F258" s="409"/>
      <c r="G258" s="409"/>
      <c r="H258" s="409"/>
      <c r="I258" s="409"/>
      <c r="J258" s="148"/>
      <c r="K258" s="22"/>
      <c r="L258" s="108"/>
    </row>
    <row r="259" spans="1:12" ht="15.75" customHeight="1">
      <c r="A259" s="343"/>
      <c r="B259" s="24"/>
      <c r="C259" s="22"/>
      <c r="D259" s="409"/>
      <c r="E259" s="409"/>
      <c r="F259" s="409"/>
      <c r="G259" s="409"/>
      <c r="H259" s="409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9"/>
      <c r="E260" s="409"/>
      <c r="F260" s="409"/>
      <c r="G260" s="147"/>
      <c r="H260" s="409"/>
      <c r="I260" s="409"/>
      <c r="J260" s="148"/>
      <c r="K260" s="22"/>
      <c r="L260" s="108"/>
    </row>
    <row r="261" spans="1:12" ht="15.75" customHeight="1">
      <c r="A261" s="343"/>
      <c r="B261" s="24"/>
      <c r="C261" s="22"/>
      <c r="D261" s="409"/>
      <c r="E261" s="409"/>
      <c r="F261" s="409"/>
      <c r="G261" s="147"/>
      <c r="H261" s="409"/>
      <c r="I261" s="409"/>
      <c r="J261" s="148"/>
      <c r="K261" s="147"/>
      <c r="L261" s="108"/>
    </row>
    <row r="262" spans="1:12" ht="15.75" customHeight="1">
      <c r="A262" s="343"/>
      <c r="B262" s="24"/>
      <c r="C262" s="22"/>
      <c r="D262" s="409"/>
      <c r="E262" s="409"/>
      <c r="F262" s="409"/>
      <c r="G262" s="409"/>
      <c r="H262" s="409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9"/>
      <c r="E263" s="409"/>
      <c r="F263" s="409"/>
      <c r="G263" s="409"/>
      <c r="H263" s="409"/>
      <c r="I263" s="409"/>
      <c r="J263" s="148"/>
      <c r="K263" s="22"/>
      <c r="L263" s="108"/>
    </row>
    <row r="264" spans="1:12" ht="15.75" customHeight="1">
      <c r="A264" s="343"/>
      <c r="B264" s="24"/>
      <c r="C264" s="22"/>
      <c r="D264" s="409"/>
      <c r="E264" s="409"/>
      <c r="F264" s="409"/>
      <c r="G264" s="409"/>
      <c r="H264" s="409"/>
      <c r="I264" s="409"/>
      <c r="J264" s="148"/>
      <c r="K264" s="22"/>
      <c r="L264" s="108"/>
    </row>
    <row r="265" spans="1:12" ht="15.75" customHeight="1">
      <c r="A265" s="343"/>
      <c r="B265" s="24"/>
      <c r="C265" s="22"/>
      <c r="D265" s="409"/>
      <c r="E265" s="409"/>
      <c r="F265" s="409"/>
      <c r="G265" s="409"/>
      <c r="H265" s="409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9"/>
      <c r="E266" s="409"/>
      <c r="F266" s="409"/>
      <c r="G266" s="409"/>
      <c r="H266" s="409"/>
      <c r="I266" s="409"/>
      <c r="J266" s="148"/>
      <c r="K266" s="22"/>
      <c r="L266" s="108"/>
    </row>
    <row r="267" spans="1:12" ht="15.75" customHeight="1">
      <c r="A267" s="343"/>
      <c r="B267" s="24"/>
      <c r="C267" s="22"/>
      <c r="D267" s="409"/>
      <c r="E267" s="409"/>
      <c r="F267" s="409"/>
      <c r="G267" s="409"/>
      <c r="H267" s="409"/>
      <c r="I267" s="409"/>
      <c r="J267" s="148"/>
      <c r="K267" s="22"/>
      <c r="L267" s="108"/>
    </row>
    <row r="268" spans="1:12" ht="15.75" customHeight="1">
      <c r="A268" s="343"/>
      <c r="B268" s="24"/>
      <c r="C268" s="22"/>
      <c r="D268" s="409"/>
      <c r="E268" s="409"/>
      <c r="F268" s="409"/>
      <c r="G268" s="409"/>
      <c r="H268" s="409"/>
      <c r="I268" s="409"/>
      <c r="J268" s="148"/>
      <c r="K268" s="22"/>
      <c r="L268" s="108"/>
    </row>
    <row r="269" spans="1:12" ht="15.75" customHeight="1">
      <c r="A269" s="201"/>
      <c r="B269" s="410"/>
      <c r="C269" s="362"/>
      <c r="D269" s="362"/>
      <c r="E269" s="362"/>
      <c r="F269" s="362"/>
      <c r="G269" s="147"/>
      <c r="H269" s="362"/>
      <c r="I269" s="362"/>
      <c r="J269" s="413"/>
      <c r="K269" s="362"/>
      <c r="L269" s="202"/>
    </row>
    <row r="270" spans="1:12" ht="15.75" customHeight="1">
      <c r="A270" s="201"/>
      <c r="B270" s="410"/>
      <c r="C270" s="362"/>
      <c r="D270" s="362"/>
      <c r="E270" s="362"/>
      <c r="F270" s="362"/>
      <c r="G270" s="362"/>
      <c r="H270" s="362"/>
      <c r="I270" s="362"/>
      <c r="J270" s="413"/>
      <c r="K270" s="362"/>
      <c r="L270" s="202"/>
    </row>
    <row r="271" spans="1:12" ht="15.75" customHeight="1">
      <c r="A271" s="201"/>
      <c r="B271" s="410"/>
      <c r="C271" s="362"/>
      <c r="D271" s="362"/>
      <c r="E271" s="362"/>
      <c r="F271" s="362"/>
      <c r="G271" s="362"/>
      <c r="H271" s="362"/>
      <c r="I271" s="362"/>
      <c r="J271" s="413"/>
      <c r="K271" s="362"/>
      <c r="L271" s="202"/>
    </row>
    <row r="272" spans="1:12" ht="15.75" customHeight="1">
      <c r="A272" s="201"/>
      <c r="B272" s="410"/>
      <c r="C272" s="362"/>
      <c r="D272" s="362"/>
      <c r="E272" s="362"/>
      <c r="F272" s="362"/>
      <c r="G272" s="362"/>
      <c r="H272" s="362"/>
      <c r="I272" s="362"/>
      <c r="J272" s="413"/>
      <c r="K272" s="362"/>
      <c r="L272" s="202"/>
    </row>
    <row r="273" spans="1:12" ht="15.75" customHeight="1">
      <c r="A273" s="201"/>
      <c r="B273" s="410"/>
      <c r="C273" s="362"/>
      <c r="D273" s="362"/>
      <c r="E273" s="362"/>
      <c r="F273" s="362"/>
      <c r="G273" s="147"/>
      <c r="H273" s="362"/>
      <c r="I273" s="411"/>
      <c r="J273" s="413"/>
      <c r="K273" s="147"/>
      <c r="L273" s="202"/>
    </row>
    <row r="274" spans="1:12" ht="15.75" customHeight="1">
      <c r="A274" s="201"/>
      <c r="B274" s="410"/>
      <c r="C274" s="362"/>
      <c r="D274" s="362"/>
      <c r="E274" s="362"/>
      <c r="F274" s="362"/>
      <c r="G274" s="147"/>
      <c r="H274" s="362"/>
      <c r="I274" s="362"/>
      <c r="J274" s="413"/>
      <c r="K274" s="362"/>
      <c r="L274" s="202"/>
    </row>
    <row r="275" spans="1:12" ht="15.75" customHeight="1">
      <c r="A275" s="201"/>
      <c r="B275" s="410"/>
      <c r="C275" s="362"/>
      <c r="D275" s="362"/>
      <c r="E275" s="362"/>
      <c r="F275" s="362"/>
      <c r="G275" s="147"/>
      <c r="H275" s="362"/>
      <c r="I275" s="147"/>
      <c r="J275" s="413"/>
      <c r="K275" s="362"/>
      <c r="L275" s="202"/>
    </row>
    <row r="276" spans="1:12">
      <c r="A276" s="201"/>
      <c r="B276" s="410"/>
      <c r="C276" s="362"/>
      <c r="D276" s="362"/>
      <c r="E276" s="362"/>
      <c r="F276" s="362"/>
      <c r="G276" s="362"/>
      <c r="H276" s="362"/>
      <c r="I276" s="362"/>
      <c r="J276" s="413"/>
      <c r="K276" s="362"/>
      <c r="L276" s="202"/>
    </row>
    <row r="277" spans="1:12">
      <c r="A277" s="201"/>
      <c r="B277" s="410"/>
      <c r="C277" s="362"/>
      <c r="D277" s="362"/>
      <c r="E277" s="362"/>
      <c r="F277" s="362"/>
      <c r="G277" s="147"/>
      <c r="H277" s="362"/>
      <c r="I277" s="362"/>
      <c r="J277" s="413"/>
      <c r="K277" s="362"/>
      <c r="L277" s="202"/>
    </row>
    <row r="278" spans="1:12">
      <c r="A278" s="201"/>
      <c r="B278" s="410"/>
      <c r="C278" s="362"/>
      <c r="D278" s="362"/>
      <c r="E278" s="362"/>
      <c r="F278" s="362"/>
      <c r="G278" s="362"/>
      <c r="H278" s="362"/>
      <c r="I278" s="362"/>
      <c r="J278" s="413"/>
      <c r="K278" s="362"/>
      <c r="L278" s="202"/>
    </row>
    <row r="279" spans="1:12">
      <c r="A279" s="201"/>
      <c r="B279" s="410"/>
      <c r="C279" s="362"/>
      <c r="D279" s="362"/>
      <c r="E279" s="362"/>
      <c r="F279" s="362"/>
      <c r="G279" s="147"/>
      <c r="H279" s="362"/>
      <c r="I279" s="362"/>
      <c r="J279" s="413"/>
      <c r="K279" s="362"/>
      <c r="L279" s="202"/>
    </row>
    <row r="280" spans="1:12">
      <c r="A280" s="201"/>
      <c r="B280" s="410"/>
      <c r="C280" s="362"/>
      <c r="D280" s="362"/>
      <c r="E280" s="362"/>
      <c r="F280" s="362"/>
      <c r="G280" s="362"/>
      <c r="H280" s="362"/>
      <c r="I280" s="362"/>
      <c r="J280" s="413"/>
      <c r="K280" s="362"/>
      <c r="L280" s="202"/>
    </row>
    <row r="281" spans="1:12">
      <c r="A281" s="201"/>
      <c r="B281" s="410"/>
      <c r="C281" s="362"/>
      <c r="D281" s="362"/>
      <c r="E281" s="362"/>
      <c r="F281" s="362"/>
      <c r="G281" s="147"/>
      <c r="H281" s="362"/>
      <c r="I281" s="362"/>
      <c r="J281" s="413"/>
      <c r="K281" s="362"/>
      <c r="L281" s="202"/>
    </row>
    <row r="282" spans="1:12">
      <c r="A282" s="201"/>
      <c r="B282" s="410"/>
      <c r="C282" s="362"/>
      <c r="D282" s="362"/>
      <c r="E282" s="362"/>
      <c r="F282" s="362"/>
      <c r="G282" s="362"/>
      <c r="H282" s="362"/>
      <c r="I282" s="362"/>
      <c r="J282" s="413"/>
      <c r="K282" s="411"/>
      <c r="L282" s="202"/>
    </row>
    <row r="283" spans="1:12">
      <c r="A283" s="201"/>
      <c r="B283" s="410"/>
      <c r="C283" s="362"/>
      <c r="D283" s="362"/>
      <c r="E283" s="362"/>
      <c r="F283" s="362"/>
      <c r="G283" s="362"/>
      <c r="H283" s="362"/>
      <c r="I283" s="362"/>
      <c r="J283" s="413"/>
      <c r="K283" s="362"/>
      <c r="L283" s="202"/>
    </row>
    <row r="284" spans="1:12">
      <c r="A284" s="201"/>
      <c r="B284" s="410"/>
      <c r="C284" s="362"/>
      <c r="D284" s="362"/>
      <c r="E284" s="362"/>
      <c r="F284" s="362"/>
      <c r="G284" s="147"/>
      <c r="H284" s="362"/>
      <c r="I284" s="147"/>
      <c r="J284" s="148"/>
      <c r="K284" s="147"/>
      <c r="L284" s="202"/>
    </row>
    <row r="285" spans="1:12">
      <c r="A285" s="201"/>
      <c r="B285" s="410"/>
      <c r="C285" s="362"/>
      <c r="D285" s="362"/>
      <c r="E285" s="362"/>
      <c r="F285" s="362"/>
      <c r="G285" s="147"/>
      <c r="H285" s="362"/>
      <c r="I285" s="411"/>
      <c r="J285" s="413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7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9"/>
      <c r="E291" s="409"/>
      <c r="F291" s="409"/>
      <c r="G291" s="186"/>
      <c r="H291" s="409"/>
      <c r="I291" s="147"/>
      <c r="J291" s="148"/>
      <c r="K291" s="407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7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7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7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7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7"/>
      <c r="L296" s="108"/>
    </row>
    <row r="297" spans="1:12">
      <c r="A297" s="201"/>
      <c r="B297" s="410"/>
      <c r="C297" s="362"/>
      <c r="D297" s="362"/>
      <c r="E297" s="362"/>
      <c r="F297" s="362"/>
      <c r="G297" s="186"/>
      <c r="H297" s="362"/>
      <c r="I297" s="147"/>
      <c r="J297" s="413"/>
      <c r="K297" s="407"/>
      <c r="L297" s="202"/>
    </row>
    <row r="298" spans="1:12">
      <c r="A298" s="201"/>
      <c r="B298" s="410"/>
      <c r="C298" s="362"/>
      <c r="D298" s="362"/>
      <c r="E298" s="362"/>
      <c r="F298" s="362"/>
      <c r="G298" s="186"/>
      <c r="H298" s="362"/>
      <c r="I298" s="411"/>
      <c r="J298" s="413"/>
      <c r="K298" s="407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10"/>
      <c r="C300" s="362"/>
      <c r="D300" s="362"/>
      <c r="E300" s="362"/>
      <c r="F300" s="362"/>
      <c r="G300" s="362"/>
      <c r="H300" s="362"/>
      <c r="I300" s="362"/>
      <c r="J300" s="413"/>
      <c r="K300" s="362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5"/>
      <c r="K301" s="343"/>
      <c r="L301" s="412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7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10"/>
      <c r="C322" s="362"/>
      <c r="D322" s="362"/>
      <c r="E322" s="362"/>
      <c r="F322" s="362"/>
      <c r="G322" s="147"/>
      <c r="H322" s="362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1" t="s">
        <v>631</v>
      </c>
      <c r="B1" s="831"/>
      <c r="C1" s="831"/>
      <c r="D1" s="831"/>
      <c r="E1" s="831"/>
      <c r="F1" s="831"/>
      <c r="G1" s="831"/>
      <c r="H1" s="831"/>
      <c r="I1" s="831"/>
      <c r="J1" s="831"/>
      <c r="K1" s="831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2" t="s">
        <v>631</v>
      </c>
      <c r="W1" s="832"/>
      <c r="X1" s="832"/>
      <c r="Y1" s="832"/>
      <c r="Z1" s="832"/>
      <c r="AA1" s="832"/>
      <c r="AB1" s="832"/>
      <c r="AC1" s="832"/>
      <c r="AD1" s="832"/>
      <c r="AE1" s="832"/>
      <c r="AF1" s="832"/>
      <c r="AG1" s="832"/>
      <c r="AH1" s="832"/>
      <c r="AI1" s="832"/>
      <c r="AJ1" s="832"/>
      <c r="AK1" s="832"/>
      <c r="AL1" s="832"/>
      <c r="AM1" s="832"/>
      <c r="AN1" s="832"/>
      <c r="AO1" s="832"/>
      <c r="AP1" s="832"/>
      <c r="AQ1" s="832"/>
      <c r="AR1" s="832"/>
      <c r="AS1" s="832"/>
      <c r="AT1" s="832"/>
      <c r="AU1" s="832"/>
      <c r="AV1" s="832"/>
      <c r="AW1" s="832"/>
      <c r="AX1" s="832"/>
      <c r="AY1" s="832"/>
      <c r="AZ1" s="832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 t="s">
        <v>2086</v>
      </c>
      <c r="L65" s="289">
        <v>0</v>
      </c>
      <c r="M65" s="71">
        <f t="shared" si="2"/>
        <v>0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7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7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D108" s="11" t="s">
        <v>2085</v>
      </c>
      <c r="E108" s="8" t="s">
        <v>1585</v>
      </c>
      <c r="F108" s="14"/>
      <c r="G108" s="244" t="s">
        <v>182</v>
      </c>
      <c r="H108" s="244" t="s">
        <v>219</v>
      </c>
      <c r="I108" s="244"/>
      <c r="J108" s="249"/>
      <c r="K108" s="27"/>
      <c r="L108" s="13">
        <v>25.5</v>
      </c>
      <c r="M108" s="13">
        <f t="shared" si="5"/>
        <v>25.5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 t="s">
        <v>2084</v>
      </c>
      <c r="D109" s="67" t="s">
        <v>2083</v>
      </c>
      <c r="E109" s="68" t="s">
        <v>1408</v>
      </c>
      <c r="F109" s="69"/>
      <c r="G109" s="67" t="s">
        <v>184</v>
      </c>
      <c r="H109" s="67" t="s">
        <v>179</v>
      </c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5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2779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6"/>
      <c r="E172" s="727"/>
      <c r="F172" s="727"/>
      <c r="G172" s="256"/>
      <c r="H172" s="256"/>
      <c r="I172" s="256"/>
      <c r="J172" s="256"/>
      <c r="K172" s="728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9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30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7" t="str">
        <f>"Einsatzplanung 2019/2020 für " &amp; $A$5</f>
        <v>Einsatzplanung 2019/2020 für SET</v>
      </c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837"/>
      <c r="P1" s="837"/>
      <c r="Q1" s="837"/>
      <c r="R1" s="837"/>
      <c r="S1" s="837"/>
      <c r="T1" s="837"/>
      <c r="U1" s="837"/>
      <c r="V1" s="837"/>
      <c r="W1" s="837"/>
      <c r="X1" s="837"/>
      <c r="Y1" s="837"/>
      <c r="Z1" s="837"/>
      <c r="AA1" s="837"/>
      <c r="AB1" s="837"/>
      <c r="AC1" s="837"/>
      <c r="AD1" s="837"/>
      <c r="AE1" s="837"/>
      <c r="AF1" s="837"/>
      <c r="AG1" s="837"/>
      <c r="AH1" s="837"/>
      <c r="AI1" s="837"/>
      <c r="AJ1" s="837"/>
      <c r="AK1" s="837"/>
      <c r="AL1" s="837"/>
      <c r="AM1" s="837"/>
      <c r="AN1" s="837"/>
      <c r="AO1" s="837"/>
      <c r="AP1" s="837"/>
      <c r="AQ1" s="837"/>
      <c r="AR1" s="837"/>
      <c r="AS1" s="837"/>
      <c r="AT1" s="837"/>
      <c r="AU1" s="837"/>
      <c r="AV1" s="837"/>
    </row>
    <row r="2" spans="1:201">
      <c r="A2" s="836" t="str">
        <f ca="1">"Stand: "&amp;TEXT(TODAY(), "TT.MM.JJJ")</f>
        <v>Stand: 01.05.2021</v>
      </c>
      <c r="B2" s="836"/>
      <c r="C2" s="836"/>
      <c r="D2" s="836"/>
      <c r="E2" s="836"/>
      <c r="F2" s="836"/>
      <c r="G2" s="836"/>
      <c r="H2" s="836"/>
      <c r="I2" s="836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6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3" t="s">
        <v>193</v>
      </c>
      <c r="O7" s="833"/>
      <c r="P7" s="833"/>
      <c r="Q7" s="833"/>
      <c r="R7" s="833"/>
      <c r="S7" s="833" t="s">
        <v>1424</v>
      </c>
      <c r="T7" s="833"/>
      <c r="U7" s="833"/>
      <c r="V7" s="833"/>
      <c r="W7" s="833"/>
      <c r="X7" s="834" t="s">
        <v>191</v>
      </c>
      <c r="Y7" s="835"/>
      <c r="Z7" s="835"/>
      <c r="AA7" s="835"/>
      <c r="AB7" s="835"/>
      <c r="AC7" s="835"/>
      <c r="AD7" s="835"/>
      <c r="AE7" s="835"/>
      <c r="AF7" s="835"/>
      <c r="AG7" s="835"/>
      <c r="AH7" s="835"/>
      <c r="AI7" s="835"/>
      <c r="AJ7" s="835"/>
      <c r="AK7" s="835"/>
      <c r="AL7" s="835"/>
      <c r="AM7" s="835"/>
      <c r="AN7" s="835"/>
      <c r="AO7" s="835"/>
      <c r="AP7" s="835"/>
      <c r="AQ7" s="835"/>
      <c r="AR7" s="835"/>
      <c r="AS7" s="835"/>
      <c r="AT7" s="835"/>
      <c r="AU7" s="835"/>
      <c r="AV7" s="835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6"/>
  <sheetViews>
    <sheetView topLeftCell="A303" workbookViewId="0">
      <selection activeCell="D1169" sqref="D1169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186</v>
      </c>
      <c r="F107" s="49"/>
      <c r="G107" s="49" t="s">
        <v>44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179</v>
      </c>
      <c r="F108" s="49"/>
      <c r="G108" s="49" t="s">
        <v>44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175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614</v>
      </c>
      <c r="F110" s="49"/>
      <c r="G110" s="49" t="s">
        <v>355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186</v>
      </c>
      <c r="F111" s="49"/>
      <c r="G111" s="49" t="s">
        <v>93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462</v>
      </c>
      <c r="F112" s="49"/>
      <c r="G112" s="49" t="s">
        <v>93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620</v>
      </c>
      <c r="F113" s="49"/>
      <c r="G113" s="49" t="s">
        <v>1676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176</v>
      </c>
      <c r="F114" s="49"/>
      <c r="G114" s="49" t="s">
        <v>42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291</v>
      </c>
      <c r="F115" s="49"/>
      <c r="G115" s="49" t="s">
        <v>42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617</v>
      </c>
      <c r="F116" s="49"/>
      <c r="G116" s="49" t="s">
        <v>87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1241</v>
      </c>
      <c r="F117" s="49"/>
      <c r="G117" s="49" t="s">
        <v>1183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341</v>
      </c>
      <c r="F118" s="49"/>
      <c r="G118" s="49" t="s">
        <v>1183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179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1467</v>
      </c>
      <c r="F120" s="49"/>
      <c r="G120" s="49" t="s">
        <v>1680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341</v>
      </c>
      <c r="F121" s="49"/>
      <c r="G121" s="49" t="s">
        <v>1680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175</v>
      </c>
      <c r="F122" s="49"/>
      <c r="G122" s="49" t="s">
        <v>1267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396</v>
      </c>
      <c r="F123" s="49"/>
      <c r="G123" s="49" t="s">
        <v>1267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187</v>
      </c>
      <c r="F124" s="49"/>
      <c r="G124" s="49" t="s">
        <v>144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172</v>
      </c>
      <c r="F125" s="49"/>
      <c r="G125" s="49" t="s">
        <v>20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174</v>
      </c>
      <c r="F126" s="49"/>
      <c r="G126" s="49" t="s">
        <v>20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184</v>
      </c>
      <c r="F127" s="49"/>
      <c r="G127" s="49" t="s">
        <v>299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306</v>
      </c>
      <c r="F128" s="49"/>
      <c r="G128" s="49" t="s">
        <v>299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178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189</v>
      </c>
      <c r="F130" s="49"/>
      <c r="G130" s="49" t="s">
        <v>1646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341</v>
      </c>
      <c r="F131" s="49"/>
      <c r="G131" s="49" t="s">
        <v>1646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372</v>
      </c>
      <c r="F132" s="49"/>
      <c r="G132" s="49" t="s">
        <v>733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175</v>
      </c>
      <c r="F133" s="49"/>
      <c r="G133" s="49" t="s">
        <v>733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180</v>
      </c>
      <c r="F134" s="49"/>
      <c r="G134" s="49" t="s">
        <v>1423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172</v>
      </c>
      <c r="F135" s="49"/>
      <c r="G135" s="49" t="s">
        <v>1423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172</v>
      </c>
      <c r="F136" s="49"/>
      <c r="G136" s="49" t="s">
        <v>1685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174</v>
      </c>
      <c r="F137" s="49"/>
      <c r="G137" s="49" t="s">
        <v>1685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184</v>
      </c>
      <c r="F138" s="49"/>
      <c r="G138" s="49" t="s">
        <v>96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341</v>
      </c>
      <c r="F139" s="49"/>
      <c r="G139" s="49" t="s">
        <v>96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326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306</v>
      </c>
      <c r="F141" s="49"/>
      <c r="G141" s="49" t="s">
        <v>326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185</v>
      </c>
      <c r="F142" s="49"/>
      <c r="G142" s="49" t="s">
        <v>111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179</v>
      </c>
      <c r="F143" s="49"/>
      <c r="G143" s="49" t="s">
        <v>111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184</v>
      </c>
      <c r="F144" s="49"/>
      <c r="G144" s="49" t="s">
        <v>75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306</v>
      </c>
      <c r="F145" s="49"/>
      <c r="G145" s="49" t="s">
        <v>75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469</v>
      </c>
      <c r="F146" s="49"/>
      <c r="G146" s="49" t="s">
        <v>140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172</v>
      </c>
      <c r="F147" s="49"/>
      <c r="G147" s="49" t="s">
        <v>140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468</v>
      </c>
      <c r="F148" s="49"/>
      <c r="G148" s="49" t="s">
        <v>71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178</v>
      </c>
      <c r="F149" s="49"/>
      <c r="G149" s="49" t="s">
        <v>71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172</v>
      </c>
      <c r="F150" s="49"/>
      <c r="G150" s="49" t="s">
        <v>1082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1082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185</v>
      </c>
      <c r="F152" s="49"/>
      <c r="G152" s="49" t="s">
        <v>97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492</v>
      </c>
      <c r="F153" s="49"/>
      <c r="G153" s="49" t="s">
        <v>97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172</v>
      </c>
      <c r="F154" s="49"/>
      <c r="G154" s="49" t="s">
        <v>967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341</v>
      </c>
      <c r="F155" s="49"/>
      <c r="G155" s="49" t="s">
        <v>967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1741</v>
      </c>
      <c r="F156" s="49"/>
      <c r="G156" s="49" t="s">
        <v>1688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410</v>
      </c>
      <c r="F157" s="49"/>
      <c r="G157" s="49" t="s">
        <v>1688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182</v>
      </c>
      <c r="F158" s="49"/>
      <c r="G158" s="49" t="s">
        <v>1690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179</v>
      </c>
      <c r="F159" s="49"/>
      <c r="G159" s="49" t="s">
        <v>1690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184</v>
      </c>
      <c r="F160" s="49"/>
      <c r="G160" s="49" t="s">
        <v>65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306</v>
      </c>
      <c r="F161" s="49"/>
      <c r="G161" s="49" t="s">
        <v>65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182</v>
      </c>
      <c r="F162" s="49"/>
      <c r="G162" s="49" t="s">
        <v>1585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219</v>
      </c>
      <c r="F163" s="49"/>
      <c r="G163" s="49" t="s">
        <v>1585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184</v>
      </c>
      <c r="F164" s="49"/>
      <c r="G164" s="49" t="s">
        <v>1408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179</v>
      </c>
      <c r="F165" s="49"/>
      <c r="G165" s="49" t="s">
        <v>1408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172</v>
      </c>
      <c r="F166" s="49"/>
      <c r="G166" s="49" t="s">
        <v>40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178</v>
      </c>
      <c r="F167" s="49"/>
      <c r="G167" s="49" t="s">
        <v>40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182</v>
      </c>
      <c r="F168" s="49"/>
      <c r="G168" s="49" t="s">
        <v>143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185</v>
      </c>
      <c r="F169" s="49"/>
      <c r="G169" s="49" t="s">
        <v>57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188</v>
      </c>
      <c r="F170" s="49"/>
      <c r="G170" s="49" t="s">
        <v>57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176</v>
      </c>
      <c r="F171" s="49"/>
      <c r="G171" s="49" t="s">
        <v>28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341</v>
      </c>
      <c r="F172" s="49"/>
      <c r="G172" s="49" t="s">
        <v>28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172</v>
      </c>
      <c r="F173" s="49"/>
      <c r="G173" s="49" t="s">
        <v>1437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1469</v>
      </c>
      <c r="F174" s="49"/>
      <c r="G174" s="49" t="s">
        <v>1437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178</v>
      </c>
      <c r="F175" s="49"/>
      <c r="G175" s="49" t="s">
        <v>104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174</v>
      </c>
      <c r="F176" s="49"/>
      <c r="G176" s="49" t="s">
        <v>104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978</v>
      </c>
      <c r="F177" s="49"/>
      <c r="G177" s="49" t="s">
        <v>81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180</v>
      </c>
      <c r="F178" s="49"/>
      <c r="G178" s="49" t="s">
        <v>1700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172</v>
      </c>
      <c r="F179" s="49"/>
      <c r="G179" s="49" t="s">
        <v>1700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183</v>
      </c>
      <c r="F180" s="49"/>
      <c r="G180" s="49" t="s">
        <v>562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174</v>
      </c>
      <c r="F181" s="49"/>
      <c r="G181" s="49" t="s">
        <v>562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175</v>
      </c>
      <c r="F182" s="49"/>
      <c r="G182" s="49" t="s">
        <v>49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396</v>
      </c>
      <c r="F183" s="49"/>
      <c r="G183" s="49" t="s">
        <v>49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185</v>
      </c>
      <c r="F184" s="49"/>
      <c r="G184" s="49" t="s">
        <v>60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179</v>
      </c>
      <c r="F185" s="49"/>
      <c r="G185" s="49" t="s">
        <v>60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1466</v>
      </c>
      <c r="F186" s="49"/>
      <c r="G186" s="49" t="s">
        <v>1440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175</v>
      </c>
      <c r="F187" s="49"/>
      <c r="G187" s="49" t="s">
        <v>1440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182</v>
      </c>
      <c r="F188" s="49"/>
      <c r="G188" s="49" t="s">
        <v>1192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219</v>
      </c>
      <c r="F189" s="49"/>
      <c r="G189" s="49" t="s">
        <v>1192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177</v>
      </c>
      <c r="F190" s="49"/>
      <c r="G190" s="49" t="s">
        <v>161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173</v>
      </c>
      <c r="F191" s="49"/>
      <c r="G191" s="49" t="s">
        <v>11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341</v>
      </c>
      <c r="F192" s="49"/>
      <c r="G192" s="49" t="s">
        <v>11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182</v>
      </c>
      <c r="F193" s="49"/>
      <c r="G193" s="49" t="s">
        <v>1629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219</v>
      </c>
      <c r="F194" s="49"/>
      <c r="G194" s="49" t="s">
        <v>1629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184</v>
      </c>
      <c r="F195" s="49"/>
      <c r="G195" s="49" t="s">
        <v>282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306</v>
      </c>
      <c r="F196" s="49"/>
      <c r="G196" s="49" t="s">
        <v>282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180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396</v>
      </c>
      <c r="F198" s="49"/>
      <c r="G198" s="49" t="s">
        <v>1074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627</v>
      </c>
      <c r="F199" s="49"/>
      <c r="G199" s="49" t="s">
        <v>1074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189</v>
      </c>
      <c r="F200" s="49"/>
      <c r="G200" s="49" t="s">
        <v>1350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341</v>
      </c>
      <c r="F201" s="49"/>
      <c r="G201" s="49" t="s">
        <v>1350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615</v>
      </c>
      <c r="F202" s="49"/>
      <c r="G202" s="49" t="s">
        <v>337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422</v>
      </c>
      <c r="F203" s="49"/>
      <c r="G203" s="49" t="s">
        <v>58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172</v>
      </c>
      <c r="F204" s="49"/>
      <c r="G204" s="49" t="s">
        <v>58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172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178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233</v>
      </c>
      <c r="F207" s="49"/>
      <c r="G207" s="49" t="s">
        <v>228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182</v>
      </c>
      <c r="F208" s="49"/>
      <c r="G208" s="49" t="s">
        <v>228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172</v>
      </c>
      <c r="F209" s="49"/>
      <c r="G209" s="49" t="s">
        <v>213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174</v>
      </c>
      <c r="F210" s="49"/>
      <c r="G210" s="49" t="s">
        <v>213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186</v>
      </c>
      <c r="F211" s="49"/>
      <c r="G211" s="49" t="s">
        <v>54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396</v>
      </c>
      <c r="F212" s="49"/>
      <c r="G212" s="49" t="s">
        <v>54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178</v>
      </c>
      <c r="F213" s="49"/>
      <c r="G213" s="49" t="s">
        <v>530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233</v>
      </c>
      <c r="F214" s="49"/>
      <c r="G214" s="49" t="s">
        <v>530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182</v>
      </c>
      <c r="F215" s="49"/>
      <c r="G215" s="49" t="s">
        <v>220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396</v>
      </c>
      <c r="F216" s="49"/>
      <c r="G216" s="49" t="s">
        <v>220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1241</v>
      </c>
      <c r="F217" s="49"/>
      <c r="G217" s="49" t="s">
        <v>1276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175</v>
      </c>
      <c r="F218" s="49"/>
      <c r="G218" s="49" t="s">
        <v>1276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172</v>
      </c>
      <c r="F219" s="49"/>
      <c r="G219" s="49" t="s">
        <v>1030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1030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173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178</v>
      </c>
      <c r="F222" s="49"/>
      <c r="G222" s="49" t="s">
        <v>1607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627</v>
      </c>
      <c r="F223" s="49"/>
      <c r="G223" s="49" t="s">
        <v>1607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179</v>
      </c>
      <c r="F224" s="49"/>
      <c r="G224" s="49" t="s">
        <v>198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181</v>
      </c>
      <c r="F225" s="49"/>
      <c r="G225" s="49" t="s">
        <v>198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186</v>
      </c>
      <c r="F226" s="49"/>
      <c r="G226" s="49" t="s">
        <v>1707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175</v>
      </c>
      <c r="F227" s="49"/>
      <c r="G227" s="49" t="s">
        <v>1707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1468</v>
      </c>
      <c r="F228" s="49"/>
      <c r="G228" s="49" t="s">
        <v>1556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174</v>
      </c>
      <c r="F229" s="49"/>
      <c r="G229" s="49" t="s">
        <v>1556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189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341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132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174</v>
      </c>
      <c r="F233" s="49"/>
      <c r="G233" s="49" t="s">
        <v>132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182</v>
      </c>
      <c r="F234" s="49"/>
      <c r="G234" s="49" t="s">
        <v>217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175</v>
      </c>
      <c r="F235" s="49"/>
      <c r="G235" s="49" t="s">
        <v>217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176</v>
      </c>
      <c r="F236" s="49"/>
      <c r="G236" s="49" t="s">
        <v>25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180</v>
      </c>
      <c r="F237" s="49"/>
      <c r="G237" s="49" t="s">
        <v>25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172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 t="s">
        <v>372</v>
      </c>
      <c r="F239" s="49"/>
      <c r="G239" s="49" t="s">
        <v>553</v>
      </c>
      <c r="H239" s="5"/>
      <c r="I239" s="49">
        <v>0</v>
      </c>
      <c r="J239" s="50"/>
      <c r="K239" s="146"/>
    </row>
    <row r="240" spans="1:11" s="17" customFormat="1">
      <c r="A240" s="51"/>
      <c r="B240" s="51"/>
      <c r="C240" s="51"/>
      <c r="D240" s="49"/>
      <c r="E240" s="49" t="s">
        <v>396</v>
      </c>
      <c r="F240" s="49"/>
      <c r="G240" s="49" t="s">
        <v>553</v>
      </c>
      <c r="H240" s="5"/>
      <c r="I240" s="49">
        <v>0</v>
      </c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/>
      <c r="B242" s="51"/>
      <c r="C242" s="51"/>
      <c r="D242" s="49"/>
      <c r="E242" s="49"/>
      <c r="F242" s="49"/>
      <c r="G242" s="49"/>
      <c r="H242" s="5"/>
      <c r="I242" s="49"/>
      <c r="J242" s="49"/>
      <c r="K242" s="146"/>
      <c r="L242" s="146"/>
      <c r="M242" s="146"/>
      <c r="N242" s="146"/>
    </row>
    <row r="243" spans="1:14" s="17" customFormat="1">
      <c r="A243" s="51"/>
      <c r="B243" s="51"/>
      <c r="C243" s="51"/>
      <c r="D243" s="49"/>
      <c r="E243" s="49"/>
      <c r="F243" s="49"/>
      <c r="G243" s="49"/>
      <c r="H243" s="5"/>
      <c r="I243" s="49"/>
      <c r="J243" s="49"/>
      <c r="K243" s="146"/>
      <c r="L243" s="146"/>
      <c r="M243" s="146"/>
      <c r="N243" s="146"/>
    </row>
    <row r="244" spans="1:14" s="17" customFormat="1">
      <c r="A244" s="51">
        <v>4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88</v>
      </c>
      <c r="H244" s="5" t="s">
        <v>294</v>
      </c>
      <c r="I244" s="49">
        <v>2</v>
      </c>
      <c r="J244" s="49"/>
      <c r="K244" s="146"/>
      <c r="L244" s="146"/>
      <c r="M244" s="146"/>
      <c r="N244" s="146"/>
    </row>
    <row r="245" spans="1:14" s="17" customFormat="1">
      <c r="A245" s="51">
        <v>5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293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6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293</v>
      </c>
      <c r="H246" s="5" t="s">
        <v>294</v>
      </c>
      <c r="I246" s="49">
        <v>4</v>
      </c>
      <c r="J246" s="49">
        <v>2</v>
      </c>
      <c r="K246" s="146" t="s">
        <v>1415</v>
      </c>
      <c r="L246" s="146"/>
      <c r="M246" s="146"/>
      <c r="N246" s="146"/>
    </row>
    <row r="247" spans="1:14" s="17" customFormat="1">
      <c r="A247" s="51">
        <v>7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295</v>
      </c>
      <c r="H247" s="5" t="s">
        <v>294</v>
      </c>
      <c r="I247" s="49">
        <v>6</v>
      </c>
      <c r="J247" s="49"/>
      <c r="K247" s="146" t="s">
        <v>1415</v>
      </c>
      <c r="L247" s="146"/>
      <c r="M247" s="146"/>
      <c r="N247" s="146"/>
    </row>
    <row r="248" spans="1:14" s="17" customFormat="1">
      <c r="A248" s="51">
        <v>8</v>
      </c>
      <c r="B248" s="51"/>
      <c r="C248" s="51" t="s">
        <v>299</v>
      </c>
      <c r="D248" s="49" t="s">
        <v>1197</v>
      </c>
      <c r="E248" s="49" t="s">
        <v>184</v>
      </c>
      <c r="F248" s="49" t="s">
        <v>604</v>
      </c>
      <c r="G248" s="49" t="s">
        <v>278</v>
      </c>
      <c r="H248" s="5" t="s">
        <v>294</v>
      </c>
      <c r="I248" s="49">
        <v>6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9</v>
      </c>
      <c r="B249" s="51"/>
      <c r="C249" s="51" t="s">
        <v>299</v>
      </c>
      <c r="D249" s="49" t="s">
        <v>1197</v>
      </c>
      <c r="E249" s="49" t="s">
        <v>184</v>
      </c>
      <c r="F249" s="49" t="s">
        <v>604</v>
      </c>
      <c r="G249" s="49" t="s">
        <v>278</v>
      </c>
      <c r="H249" s="5" t="s">
        <v>296</v>
      </c>
      <c r="I249" s="49">
        <v>4</v>
      </c>
      <c r="J249" s="49">
        <v>2</v>
      </c>
      <c r="K249" s="146" t="s">
        <v>1415</v>
      </c>
      <c r="L249" s="146"/>
      <c r="M249" s="146"/>
      <c r="N249" s="146"/>
    </row>
    <row r="250" spans="1:14" s="17" customFormat="1">
      <c r="A250" s="51">
        <v>10</v>
      </c>
      <c r="B250" s="51"/>
      <c r="C250" s="51" t="s">
        <v>299</v>
      </c>
      <c r="D250" s="49" t="s">
        <v>1197</v>
      </c>
      <c r="E250" s="49" t="s">
        <v>341</v>
      </c>
      <c r="F250" s="49" t="s">
        <v>14</v>
      </c>
      <c r="G250" s="49" t="s">
        <v>88</v>
      </c>
      <c r="H250" s="5" t="s">
        <v>294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11</v>
      </c>
      <c r="B251" s="51"/>
      <c r="C251" s="51" t="s">
        <v>299</v>
      </c>
      <c r="D251" s="49" t="s">
        <v>1197</v>
      </c>
      <c r="E251" s="49" t="s">
        <v>341</v>
      </c>
      <c r="F251" s="49" t="s">
        <v>15</v>
      </c>
      <c r="G251" s="49" t="s">
        <v>88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12</v>
      </c>
      <c r="B252" s="51"/>
      <c r="C252" s="51" t="s">
        <v>299</v>
      </c>
      <c r="D252" s="49" t="s">
        <v>1197</v>
      </c>
      <c r="E252" s="49" t="s">
        <v>175</v>
      </c>
      <c r="F252" s="49" t="s">
        <v>19</v>
      </c>
      <c r="G252" s="49" t="s">
        <v>1707</v>
      </c>
      <c r="H252" s="5" t="s">
        <v>565</v>
      </c>
      <c r="I252" s="49">
        <v>2</v>
      </c>
      <c r="J252" s="49"/>
      <c r="K252" s="146" t="s">
        <v>1415</v>
      </c>
      <c r="L252" s="146"/>
      <c r="M252" s="146"/>
      <c r="N252" s="146"/>
    </row>
    <row r="253" spans="1:14" s="17" customFormat="1">
      <c r="A253" s="51">
        <v>13</v>
      </c>
      <c r="B253" s="51"/>
      <c r="C253" s="51" t="s">
        <v>299</v>
      </c>
      <c r="D253" s="49" t="s">
        <v>1197</v>
      </c>
      <c r="E253" s="49" t="s">
        <v>172</v>
      </c>
      <c r="F253" s="49" t="s">
        <v>7</v>
      </c>
      <c r="G253" s="49" t="s">
        <v>967</v>
      </c>
      <c r="H253" s="5" t="s">
        <v>294</v>
      </c>
      <c r="I253" s="49">
        <v>2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14</v>
      </c>
      <c r="B254" s="51"/>
      <c r="C254" s="51" t="s">
        <v>299</v>
      </c>
      <c r="D254" s="49" t="s">
        <v>1197</v>
      </c>
      <c r="E254" s="49" t="s">
        <v>174</v>
      </c>
      <c r="F254" s="49" t="s">
        <v>247</v>
      </c>
      <c r="G254" s="49" t="s">
        <v>51</v>
      </c>
      <c r="H254" s="5" t="s">
        <v>294</v>
      </c>
      <c r="I254" s="49">
        <v>2</v>
      </c>
      <c r="J254" s="49"/>
      <c r="K254" s="146"/>
      <c r="L254" s="146"/>
      <c r="M254" s="146"/>
      <c r="N254" s="146"/>
    </row>
    <row r="255" spans="1:14" s="17" customFormat="1">
      <c r="A255" s="51">
        <v>22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61</v>
      </c>
      <c r="H255" s="5" t="s">
        <v>298</v>
      </c>
      <c r="I255" s="49">
        <v>2.5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23</v>
      </c>
      <c r="B256" s="51"/>
      <c r="C256" s="51" t="s">
        <v>299</v>
      </c>
      <c r="D256" s="49" t="s">
        <v>907</v>
      </c>
      <c r="E256" s="49" t="s">
        <v>175</v>
      </c>
      <c r="F256" s="49" t="s">
        <v>19</v>
      </c>
      <c r="G256" s="49" t="s">
        <v>1707</v>
      </c>
      <c r="H256" s="5" t="s">
        <v>320</v>
      </c>
      <c r="I256" s="49">
        <v>0.41666666666666663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24</v>
      </c>
      <c r="B257" s="51"/>
      <c r="C257" s="51" t="s">
        <v>299</v>
      </c>
      <c r="D257" s="49" t="s">
        <v>907</v>
      </c>
      <c r="E257" s="49" t="s">
        <v>184</v>
      </c>
      <c r="F257" s="49" t="s">
        <v>604</v>
      </c>
      <c r="G257" s="49" t="s">
        <v>299</v>
      </c>
      <c r="H257" s="5" t="s">
        <v>298</v>
      </c>
      <c r="I257" s="49">
        <v>1.6666666666666665</v>
      </c>
      <c r="J257" s="49"/>
      <c r="K257" s="146" t="s">
        <v>1415</v>
      </c>
      <c r="L257" s="146"/>
      <c r="M257" s="146"/>
      <c r="N257" s="146"/>
    </row>
    <row r="258" spans="1:14" s="17" customFormat="1">
      <c r="A258" s="51">
        <v>25</v>
      </c>
      <c r="B258" s="51"/>
      <c r="C258" s="51" t="s">
        <v>299</v>
      </c>
      <c r="D258" s="49" t="s">
        <v>907</v>
      </c>
      <c r="E258" s="49" t="s">
        <v>172</v>
      </c>
      <c r="F258" s="49" t="s">
        <v>7</v>
      </c>
      <c r="G258" s="49" t="s">
        <v>967</v>
      </c>
      <c r="H258" s="5" t="s">
        <v>298</v>
      </c>
      <c r="I258" s="49">
        <v>0.83333333333333326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26</v>
      </c>
      <c r="B259" s="51"/>
      <c r="C259" s="51" t="s">
        <v>299</v>
      </c>
      <c r="D259" s="49" t="s">
        <v>907</v>
      </c>
      <c r="E259" s="49" t="s">
        <v>174</v>
      </c>
      <c r="F259" s="49" t="s">
        <v>247</v>
      </c>
      <c r="G259" s="49" t="s">
        <v>1685</v>
      </c>
      <c r="H259" s="5" t="s">
        <v>298</v>
      </c>
      <c r="I259" s="49">
        <v>0.83333333333333326</v>
      </c>
      <c r="J259" s="49"/>
      <c r="K259" s="146"/>
      <c r="L259" s="146"/>
      <c r="M259" s="146"/>
      <c r="N259" s="146"/>
    </row>
    <row r="260" spans="1:14" s="17" customFormat="1">
      <c r="A260" s="51">
        <v>27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300</v>
      </c>
      <c r="H260" s="5" t="s">
        <v>298</v>
      </c>
      <c r="I260" s="49">
        <v>2.5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28</v>
      </c>
      <c r="B261" s="51"/>
      <c r="C261" s="51" t="s">
        <v>299</v>
      </c>
      <c r="D261" s="49" t="s">
        <v>907</v>
      </c>
      <c r="E261" s="49" t="s">
        <v>184</v>
      </c>
      <c r="F261" s="49" t="s">
        <v>604</v>
      </c>
      <c r="G261" s="49" t="s">
        <v>51</v>
      </c>
      <c r="H261" s="5" t="s">
        <v>298</v>
      </c>
      <c r="I261" s="49">
        <v>2.5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29</v>
      </c>
      <c r="B262" s="51"/>
      <c r="C262" s="51" t="s">
        <v>299</v>
      </c>
      <c r="D262" s="49" t="s">
        <v>907</v>
      </c>
      <c r="E262" s="49" t="s">
        <v>184</v>
      </c>
      <c r="F262" s="49" t="s">
        <v>604</v>
      </c>
      <c r="G262" s="49" t="s">
        <v>326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30</v>
      </c>
      <c r="B263" s="51"/>
      <c r="C263" s="51" t="s">
        <v>299</v>
      </c>
      <c r="D263" s="49" t="s">
        <v>907</v>
      </c>
      <c r="E263" s="49" t="s">
        <v>341</v>
      </c>
      <c r="F263" s="49" t="s">
        <v>15</v>
      </c>
      <c r="G263" s="49" t="s">
        <v>967</v>
      </c>
      <c r="H263" s="5" t="s">
        <v>298</v>
      </c>
      <c r="I263" s="49">
        <v>0.83333333333333326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31</v>
      </c>
      <c r="B264" s="51"/>
      <c r="C264" s="51" t="s">
        <v>299</v>
      </c>
      <c r="D264" s="49" t="s">
        <v>907</v>
      </c>
      <c r="E264" s="49" t="s">
        <v>341</v>
      </c>
      <c r="F264" s="49" t="s">
        <v>14</v>
      </c>
      <c r="G264" s="49" t="s">
        <v>1665</v>
      </c>
      <c r="H264" s="5" t="s">
        <v>298</v>
      </c>
      <c r="I264" s="49">
        <v>0.83333333333333326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33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61</v>
      </c>
      <c r="H265" s="5" t="s">
        <v>962</v>
      </c>
      <c r="I265" s="49">
        <v>2.5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34</v>
      </c>
      <c r="B266" s="51"/>
      <c r="C266" s="51" t="s">
        <v>299</v>
      </c>
      <c r="D266" s="49" t="s">
        <v>906</v>
      </c>
      <c r="E266" s="49" t="s">
        <v>175</v>
      </c>
      <c r="F266" s="49" t="s">
        <v>19</v>
      </c>
      <c r="G266" s="49" t="s">
        <v>1707</v>
      </c>
      <c r="H266" s="5" t="s">
        <v>320</v>
      </c>
      <c r="I266" s="49">
        <v>0.41666666666666663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35</v>
      </c>
      <c r="B267" s="51"/>
      <c r="C267" s="51" t="s">
        <v>299</v>
      </c>
      <c r="D267" s="49" t="s">
        <v>906</v>
      </c>
      <c r="E267" s="49" t="s">
        <v>184</v>
      </c>
      <c r="F267" s="49" t="s">
        <v>604</v>
      </c>
      <c r="G267" s="49" t="s">
        <v>299</v>
      </c>
      <c r="H267" s="5" t="s">
        <v>962</v>
      </c>
      <c r="I267" s="49">
        <v>1.6666666666666665</v>
      </c>
      <c r="J267" s="49"/>
      <c r="K267" s="146" t="s">
        <v>1415</v>
      </c>
      <c r="L267" s="146"/>
      <c r="M267" s="146"/>
      <c r="N267" s="146"/>
    </row>
    <row r="268" spans="1:14" s="17" customFormat="1">
      <c r="A268" s="51">
        <v>36</v>
      </c>
      <c r="B268" s="51"/>
      <c r="C268" s="51" t="s">
        <v>299</v>
      </c>
      <c r="D268" s="49" t="s">
        <v>906</v>
      </c>
      <c r="E268" s="49" t="s">
        <v>172</v>
      </c>
      <c r="F268" s="49" t="s">
        <v>7</v>
      </c>
      <c r="G268" s="49" t="s">
        <v>967</v>
      </c>
      <c r="H268" s="5" t="s">
        <v>962</v>
      </c>
      <c r="I268" s="49">
        <v>0.83333333333333326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37</v>
      </c>
      <c r="B269" s="51"/>
      <c r="C269" s="51" t="s">
        <v>299</v>
      </c>
      <c r="D269" s="49" t="s">
        <v>906</v>
      </c>
      <c r="E269" s="49" t="s">
        <v>174</v>
      </c>
      <c r="F269" s="49" t="s">
        <v>247</v>
      </c>
      <c r="G269" s="49" t="s">
        <v>1685</v>
      </c>
      <c r="H269" s="5" t="s">
        <v>962</v>
      </c>
      <c r="I269" s="49">
        <v>0.83333333333333326</v>
      </c>
      <c r="J269" s="49"/>
      <c r="K269" s="146"/>
      <c r="L269" s="146"/>
      <c r="M269" s="146"/>
      <c r="N269" s="146"/>
    </row>
    <row r="270" spans="1:14" s="17" customFormat="1">
      <c r="A270" s="51">
        <v>38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300</v>
      </c>
      <c r="H270" s="5" t="s">
        <v>962</v>
      </c>
      <c r="I270" s="49">
        <v>2.5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39</v>
      </c>
      <c r="B271" s="51"/>
      <c r="C271" s="51" t="s">
        <v>299</v>
      </c>
      <c r="D271" s="49" t="s">
        <v>906</v>
      </c>
      <c r="E271" s="49" t="s">
        <v>184</v>
      </c>
      <c r="F271" s="49" t="s">
        <v>604</v>
      </c>
      <c r="G271" s="49" t="s">
        <v>51</v>
      </c>
      <c r="H271" s="5" t="s">
        <v>962</v>
      </c>
      <c r="I271" s="49">
        <v>2.5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40</v>
      </c>
      <c r="B272" s="51"/>
      <c r="C272" s="51" t="s">
        <v>299</v>
      </c>
      <c r="D272" s="49" t="s">
        <v>906</v>
      </c>
      <c r="E272" s="49" t="s">
        <v>184</v>
      </c>
      <c r="F272" s="49" t="s">
        <v>604</v>
      </c>
      <c r="G272" s="49" t="s">
        <v>326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41</v>
      </c>
      <c r="B273" s="51"/>
      <c r="C273" s="51" t="s">
        <v>299</v>
      </c>
      <c r="D273" s="49" t="s">
        <v>906</v>
      </c>
      <c r="E273" s="49" t="s">
        <v>341</v>
      </c>
      <c r="F273" s="49" t="s">
        <v>15</v>
      </c>
      <c r="G273" s="49" t="s">
        <v>967</v>
      </c>
      <c r="H273" s="5" t="s">
        <v>962</v>
      </c>
      <c r="I273" s="49">
        <v>0.83333333333333326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42</v>
      </c>
      <c r="B274" s="51"/>
      <c r="C274" s="51" t="s">
        <v>299</v>
      </c>
      <c r="D274" s="49" t="s">
        <v>906</v>
      </c>
      <c r="E274" s="49" t="s">
        <v>341</v>
      </c>
      <c r="F274" s="49" t="s">
        <v>14</v>
      </c>
      <c r="G274" s="49" t="s">
        <v>1665</v>
      </c>
      <c r="H274" s="5" t="s">
        <v>962</v>
      </c>
      <c r="I274" s="49">
        <v>0.83333333333333326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44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61</v>
      </c>
      <c r="H275" s="5" t="s">
        <v>298</v>
      </c>
      <c r="I275" s="49">
        <v>2.1666666666666665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45</v>
      </c>
      <c r="B276" s="51"/>
      <c r="C276" s="51" t="s">
        <v>299</v>
      </c>
      <c r="D276" s="49" t="s">
        <v>918</v>
      </c>
      <c r="E276" s="49" t="s">
        <v>175</v>
      </c>
      <c r="F276" s="49" t="s">
        <v>19</v>
      </c>
      <c r="G276" s="49" t="s">
        <v>1707</v>
      </c>
      <c r="H276" s="5" t="s">
        <v>320</v>
      </c>
      <c r="I276" s="49">
        <v>0.3611111111111111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46</v>
      </c>
      <c r="B277" s="51"/>
      <c r="C277" s="51" t="s">
        <v>299</v>
      </c>
      <c r="D277" s="49" t="s">
        <v>918</v>
      </c>
      <c r="E277" s="49" t="s">
        <v>184</v>
      </c>
      <c r="F277" s="49" t="s">
        <v>604</v>
      </c>
      <c r="G277" s="49" t="s">
        <v>299</v>
      </c>
      <c r="H277" s="5" t="s">
        <v>298</v>
      </c>
      <c r="I277" s="49">
        <v>1.4444444444444444</v>
      </c>
      <c r="J277" s="49"/>
      <c r="K277" s="146" t="s">
        <v>1415</v>
      </c>
      <c r="L277" s="146"/>
      <c r="M277" s="146"/>
      <c r="N277" s="146"/>
    </row>
    <row r="278" spans="1:14" s="17" customFormat="1">
      <c r="A278" s="51">
        <v>47</v>
      </c>
      <c r="B278" s="51"/>
      <c r="C278" s="51" t="s">
        <v>299</v>
      </c>
      <c r="D278" s="49" t="s">
        <v>918</v>
      </c>
      <c r="E278" s="49" t="s">
        <v>172</v>
      </c>
      <c r="F278" s="49" t="s">
        <v>7</v>
      </c>
      <c r="G278" s="49" t="s">
        <v>967</v>
      </c>
      <c r="H278" s="5" t="s">
        <v>298</v>
      </c>
      <c r="I278" s="49">
        <v>0.72222222222222221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48</v>
      </c>
      <c r="B279" s="51"/>
      <c r="C279" s="51" t="s">
        <v>299</v>
      </c>
      <c r="D279" s="49" t="s">
        <v>918</v>
      </c>
      <c r="E279" s="49" t="s">
        <v>174</v>
      </c>
      <c r="F279" s="49" t="s">
        <v>247</v>
      </c>
      <c r="G279" s="49" t="s">
        <v>1685</v>
      </c>
      <c r="H279" s="5" t="s">
        <v>298</v>
      </c>
      <c r="I279" s="49">
        <v>0.72222222222222221</v>
      </c>
      <c r="J279" s="49"/>
      <c r="K279" s="146"/>
      <c r="L279" s="146"/>
      <c r="M279" s="146"/>
      <c r="N279" s="146"/>
    </row>
    <row r="280" spans="1:14" s="17" customFormat="1">
      <c r="A280" s="51">
        <v>49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51</v>
      </c>
      <c r="H280" s="5" t="s">
        <v>298</v>
      </c>
      <c r="I280" s="49">
        <v>2.1666666666666665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50</v>
      </c>
      <c r="B281" s="51"/>
      <c r="C281" s="51" t="s">
        <v>299</v>
      </c>
      <c r="D281" s="49" t="s">
        <v>918</v>
      </c>
      <c r="E281" s="49" t="s">
        <v>184</v>
      </c>
      <c r="F281" s="49" t="s">
        <v>604</v>
      </c>
      <c r="G281" s="49" t="s">
        <v>300</v>
      </c>
      <c r="H281" s="5" t="s">
        <v>298</v>
      </c>
      <c r="I281" s="49">
        <v>2.1666666666666665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51</v>
      </c>
      <c r="B282" s="51"/>
      <c r="C282" s="51" t="s">
        <v>299</v>
      </c>
      <c r="D282" s="49" t="s">
        <v>918</v>
      </c>
      <c r="E282" s="49" t="s">
        <v>184</v>
      </c>
      <c r="F282" s="49" t="s">
        <v>604</v>
      </c>
      <c r="G282" s="49" t="s">
        <v>326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52</v>
      </c>
      <c r="B283" s="51"/>
      <c r="C283" s="51" t="s">
        <v>299</v>
      </c>
      <c r="D283" s="49" t="s">
        <v>918</v>
      </c>
      <c r="E283" s="49" t="s">
        <v>341</v>
      </c>
      <c r="F283" s="49" t="s">
        <v>15</v>
      </c>
      <c r="G283" s="49" t="s">
        <v>967</v>
      </c>
      <c r="H283" s="5" t="s">
        <v>298</v>
      </c>
      <c r="I283" s="49">
        <v>0.72222222222222221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53</v>
      </c>
      <c r="B284" s="51"/>
      <c r="C284" s="51" t="s">
        <v>299</v>
      </c>
      <c r="D284" s="49" t="s">
        <v>918</v>
      </c>
      <c r="E284" s="49" t="s">
        <v>341</v>
      </c>
      <c r="F284" s="49" t="s">
        <v>14</v>
      </c>
      <c r="G284" s="49" t="s">
        <v>1665</v>
      </c>
      <c r="H284" s="5" t="s">
        <v>298</v>
      </c>
      <c r="I284" s="49">
        <v>0.72222222222222221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55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61</v>
      </c>
      <c r="H285" s="5" t="s">
        <v>962</v>
      </c>
      <c r="I285" s="49">
        <v>2.1666666666666665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56</v>
      </c>
      <c r="B286" s="51"/>
      <c r="C286" s="51" t="s">
        <v>299</v>
      </c>
      <c r="D286" s="49" t="s">
        <v>896</v>
      </c>
      <c r="E286" s="49" t="s">
        <v>175</v>
      </c>
      <c r="F286" s="49" t="s">
        <v>19</v>
      </c>
      <c r="G286" s="49" t="s">
        <v>1707</v>
      </c>
      <c r="H286" s="5" t="s">
        <v>320</v>
      </c>
      <c r="I286" s="49">
        <v>0.3611111111111111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57</v>
      </c>
      <c r="B287" s="51"/>
      <c r="C287" s="51" t="s">
        <v>299</v>
      </c>
      <c r="D287" s="49" t="s">
        <v>896</v>
      </c>
      <c r="E287" s="49" t="s">
        <v>184</v>
      </c>
      <c r="F287" s="49" t="s">
        <v>604</v>
      </c>
      <c r="G287" s="49" t="s">
        <v>299</v>
      </c>
      <c r="H287" s="5" t="s">
        <v>962</v>
      </c>
      <c r="I287" s="49">
        <v>1.4444444444444444</v>
      </c>
      <c r="J287" s="49"/>
      <c r="K287" s="146" t="s">
        <v>1415</v>
      </c>
      <c r="L287" s="146"/>
      <c r="M287" s="146"/>
      <c r="N287" s="146"/>
    </row>
    <row r="288" spans="1:14" s="17" customFormat="1">
      <c r="A288" s="51">
        <v>58</v>
      </c>
      <c r="B288" s="51"/>
      <c r="C288" s="51" t="s">
        <v>299</v>
      </c>
      <c r="D288" s="49" t="s">
        <v>896</v>
      </c>
      <c r="E288" s="49" t="s">
        <v>172</v>
      </c>
      <c r="F288" s="49" t="s">
        <v>7</v>
      </c>
      <c r="G288" s="49" t="s">
        <v>967</v>
      </c>
      <c r="H288" s="5" t="s">
        <v>962</v>
      </c>
      <c r="I288" s="49">
        <v>0.72222222222222221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59</v>
      </c>
      <c r="B289" s="51"/>
      <c r="C289" s="51" t="s">
        <v>299</v>
      </c>
      <c r="D289" s="49" t="s">
        <v>896</v>
      </c>
      <c r="E289" s="49" t="s">
        <v>174</v>
      </c>
      <c r="F289" s="49" t="s">
        <v>247</v>
      </c>
      <c r="G289" s="49" t="s">
        <v>1685</v>
      </c>
      <c r="H289" s="5" t="s">
        <v>962</v>
      </c>
      <c r="I289" s="49">
        <v>0.72222222222222221</v>
      </c>
      <c r="J289" s="49"/>
      <c r="K289" s="146"/>
      <c r="L289" s="146"/>
      <c r="M289" s="146"/>
      <c r="N289" s="146"/>
    </row>
    <row r="290" spans="1:14" s="17" customFormat="1">
      <c r="A290" s="51">
        <v>60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51</v>
      </c>
      <c r="H290" s="5" t="s">
        <v>298</v>
      </c>
      <c r="I290" s="49">
        <v>2.1666666666666665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61</v>
      </c>
      <c r="B291" s="51"/>
      <c r="C291" s="51" t="s">
        <v>299</v>
      </c>
      <c r="D291" s="49" t="s">
        <v>896</v>
      </c>
      <c r="E291" s="49" t="s">
        <v>184</v>
      </c>
      <c r="F291" s="49" t="s">
        <v>604</v>
      </c>
      <c r="G291" s="49" t="s">
        <v>300</v>
      </c>
      <c r="H291" s="5" t="s">
        <v>962</v>
      </c>
      <c r="I291" s="49">
        <v>2.1666666666666665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62</v>
      </c>
      <c r="B292" s="51"/>
      <c r="C292" s="51" t="s">
        <v>299</v>
      </c>
      <c r="D292" s="49" t="s">
        <v>896</v>
      </c>
      <c r="E292" s="49" t="s">
        <v>184</v>
      </c>
      <c r="F292" s="49" t="s">
        <v>604</v>
      </c>
      <c r="G292" s="49" t="s">
        <v>326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63</v>
      </c>
      <c r="B293" s="51"/>
      <c r="C293" s="51" t="s">
        <v>299</v>
      </c>
      <c r="D293" s="49" t="s">
        <v>896</v>
      </c>
      <c r="E293" s="49" t="s">
        <v>341</v>
      </c>
      <c r="F293" s="49" t="s">
        <v>15</v>
      </c>
      <c r="G293" s="49" t="s">
        <v>967</v>
      </c>
      <c r="H293" s="5" t="s">
        <v>962</v>
      </c>
      <c r="I293" s="49">
        <v>0.72222222222222221</v>
      </c>
      <c r="J293" s="49"/>
      <c r="K293" s="146" t="s">
        <v>1415</v>
      </c>
      <c r="L293" s="146"/>
      <c r="M293" s="146"/>
      <c r="N293" s="146"/>
    </row>
    <row r="294" spans="1:14" s="17" customFormat="1">
      <c r="A294" s="51">
        <v>64</v>
      </c>
      <c r="B294" s="51"/>
      <c r="C294" s="51" t="s">
        <v>299</v>
      </c>
      <c r="D294" s="49" t="s">
        <v>896</v>
      </c>
      <c r="E294" s="49" t="s">
        <v>341</v>
      </c>
      <c r="F294" s="49" t="s">
        <v>14</v>
      </c>
      <c r="G294" s="49" t="s">
        <v>1665</v>
      </c>
      <c r="H294" s="5" t="s">
        <v>962</v>
      </c>
      <c r="I294" s="49">
        <v>0.72222222222222221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66</v>
      </c>
      <c r="B295" s="51"/>
      <c r="C295" s="51" t="s">
        <v>299</v>
      </c>
      <c r="D295" s="49" t="s">
        <v>913</v>
      </c>
      <c r="E295" s="49" t="s">
        <v>184</v>
      </c>
      <c r="F295" s="49" t="s">
        <v>604</v>
      </c>
      <c r="G295" s="49" t="s">
        <v>61</v>
      </c>
      <c r="H295" s="5" t="s">
        <v>298</v>
      </c>
      <c r="I295" s="49">
        <v>0.66666666666666663</v>
      </c>
      <c r="J295" s="50">
        <v>2</v>
      </c>
      <c r="K295" s="146" t="s">
        <v>1415</v>
      </c>
      <c r="L295" s="146"/>
      <c r="M295" s="146"/>
      <c r="N295" s="146"/>
    </row>
    <row r="296" spans="1:14" s="17" customFormat="1">
      <c r="A296" s="51">
        <v>67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61</v>
      </c>
      <c r="H296" s="5" t="s">
        <v>298</v>
      </c>
      <c r="I296" s="49">
        <v>1.3333333333333333</v>
      </c>
      <c r="J296" s="49"/>
      <c r="K296" s="146" t="s">
        <v>1415</v>
      </c>
      <c r="L296" s="146"/>
      <c r="M296" s="146"/>
      <c r="N296" s="146"/>
    </row>
    <row r="297" spans="1:14" s="17" customFormat="1">
      <c r="A297" s="51">
        <v>68</v>
      </c>
      <c r="B297" s="51"/>
      <c r="C297" s="51" t="s">
        <v>299</v>
      </c>
      <c r="D297" s="49" t="s">
        <v>913</v>
      </c>
      <c r="E297" s="49" t="s">
        <v>175</v>
      </c>
      <c r="F297" s="49" t="s">
        <v>19</v>
      </c>
      <c r="G297" s="49" t="s">
        <v>1707</v>
      </c>
      <c r="H297" s="5" t="s">
        <v>320</v>
      </c>
      <c r="I297" s="49">
        <v>0.66666666666666663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69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/>
      <c r="L298" s="146"/>
      <c r="M298" s="146"/>
      <c r="N298" s="146"/>
    </row>
    <row r="299" spans="1:14" s="17" customFormat="1">
      <c r="A299" s="51">
        <v>70</v>
      </c>
      <c r="B299" s="51"/>
      <c r="C299" s="51" t="s">
        <v>299</v>
      </c>
      <c r="D299" s="49" t="s">
        <v>913</v>
      </c>
      <c r="E299" s="49" t="s">
        <v>184</v>
      </c>
      <c r="F299" s="49" t="s">
        <v>604</v>
      </c>
      <c r="G299" s="49" t="s">
        <v>299</v>
      </c>
      <c r="H299" s="5" t="s">
        <v>298</v>
      </c>
      <c r="I299" s="49">
        <v>1.3333333333333333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71</v>
      </c>
      <c r="B300" s="51"/>
      <c r="C300" s="51" t="s">
        <v>299</v>
      </c>
      <c r="D300" s="49" t="s">
        <v>913</v>
      </c>
      <c r="E300" s="49" t="s">
        <v>184</v>
      </c>
      <c r="F300" s="49" t="s">
        <v>604</v>
      </c>
      <c r="G300" s="49" t="s">
        <v>299</v>
      </c>
      <c r="H300" s="5" t="s">
        <v>770</v>
      </c>
      <c r="I300" s="49">
        <v>0.66666666666666663</v>
      </c>
      <c r="J300" s="49">
        <v>2</v>
      </c>
      <c r="K300" s="146" t="s">
        <v>1415</v>
      </c>
      <c r="L300" s="146"/>
      <c r="M300" s="146"/>
      <c r="N300" s="146"/>
    </row>
    <row r="301" spans="1:14" s="17" customFormat="1">
      <c r="A301" s="51">
        <v>72</v>
      </c>
      <c r="B301" s="51"/>
      <c r="C301" s="51" t="s">
        <v>299</v>
      </c>
      <c r="D301" s="49" t="s">
        <v>913</v>
      </c>
      <c r="E301" s="49" t="s">
        <v>172</v>
      </c>
      <c r="F301" s="49" t="s">
        <v>7</v>
      </c>
      <c r="G301" s="49" t="s">
        <v>967</v>
      </c>
      <c r="H301" s="5" t="s">
        <v>298</v>
      </c>
      <c r="I301" s="49">
        <v>0.66666666666666663</v>
      </c>
      <c r="J301" s="49"/>
      <c r="K301" s="146" t="s">
        <v>1415</v>
      </c>
      <c r="L301" s="146"/>
      <c r="M301" s="146"/>
      <c r="N301" s="146"/>
    </row>
    <row r="302" spans="1:14" s="17" customFormat="1">
      <c r="A302" s="51">
        <v>73</v>
      </c>
      <c r="B302" s="51"/>
      <c r="C302" s="51" t="s">
        <v>299</v>
      </c>
      <c r="D302" s="49" t="s">
        <v>913</v>
      </c>
      <c r="E302" s="49" t="s">
        <v>174</v>
      </c>
      <c r="F302" s="49" t="s">
        <v>247</v>
      </c>
      <c r="G302" s="49" t="s">
        <v>1685</v>
      </c>
      <c r="H302" s="5" t="s">
        <v>298</v>
      </c>
      <c r="I302" s="49">
        <v>0.66666666666666663</v>
      </c>
      <c r="J302" s="49"/>
      <c r="K302" s="146"/>
      <c r="L302" s="146"/>
      <c r="M302" s="146"/>
      <c r="N302" s="146"/>
    </row>
    <row r="303" spans="1:14" s="17" customFormat="1">
      <c r="A303" s="51">
        <v>74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300</v>
      </c>
      <c r="H303" s="5" t="s">
        <v>298</v>
      </c>
      <c r="I303" s="49">
        <v>0.66666666666666663</v>
      </c>
      <c r="J303" s="50">
        <v>2</v>
      </c>
      <c r="K303" s="146" t="s">
        <v>1415</v>
      </c>
      <c r="L303" s="146"/>
      <c r="M303" s="146"/>
      <c r="N303" s="146"/>
    </row>
    <row r="304" spans="1:14" s="17" customFormat="1">
      <c r="A304" s="51">
        <v>75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300</v>
      </c>
      <c r="H304" s="5" t="s">
        <v>298</v>
      </c>
      <c r="I304" s="49">
        <v>1.3333333333333333</v>
      </c>
      <c r="J304" s="49"/>
      <c r="K304" s="146" t="s">
        <v>1415</v>
      </c>
      <c r="L304" s="146"/>
      <c r="M304" s="146"/>
      <c r="N304" s="146"/>
    </row>
    <row r="305" spans="1:14" s="17" customFormat="1">
      <c r="A305" s="51">
        <v>76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51</v>
      </c>
      <c r="H305" s="5" t="s">
        <v>298</v>
      </c>
      <c r="I305" s="49">
        <v>1.3333333333333333</v>
      </c>
      <c r="J305" s="49"/>
      <c r="K305" s="146" t="s">
        <v>1415</v>
      </c>
      <c r="L305" s="146"/>
      <c r="M305" s="146"/>
      <c r="N305" s="146"/>
    </row>
    <row r="306" spans="1:14" s="17" customFormat="1">
      <c r="A306" s="51">
        <v>77</v>
      </c>
      <c r="B306" s="51"/>
      <c r="C306" s="51" t="s">
        <v>299</v>
      </c>
      <c r="D306" s="49" t="s">
        <v>913</v>
      </c>
      <c r="E306" s="49" t="s">
        <v>184</v>
      </c>
      <c r="F306" s="49" t="s">
        <v>604</v>
      </c>
      <c r="G306" s="49" t="s">
        <v>51</v>
      </c>
      <c r="H306" s="5" t="s">
        <v>298</v>
      </c>
      <c r="I306" s="49">
        <v>0.66666666666666663</v>
      </c>
      <c r="J306" s="49">
        <v>2</v>
      </c>
      <c r="K306" s="146" t="s">
        <v>1415</v>
      </c>
      <c r="L306" s="146"/>
      <c r="M306" s="146"/>
      <c r="N306" s="146"/>
    </row>
    <row r="307" spans="1:14" s="17" customFormat="1">
      <c r="A307" s="51">
        <v>78</v>
      </c>
      <c r="B307" s="51"/>
      <c r="C307" s="51" t="s">
        <v>299</v>
      </c>
      <c r="D307" s="49" t="s">
        <v>913</v>
      </c>
      <c r="E307" s="49" t="s">
        <v>184</v>
      </c>
      <c r="F307" s="49" t="s">
        <v>604</v>
      </c>
      <c r="G307" s="49" t="s">
        <v>326</v>
      </c>
      <c r="H307" s="5" t="s">
        <v>770</v>
      </c>
      <c r="I307" s="49">
        <v>0.66666666666666663</v>
      </c>
      <c r="J307" s="49">
        <v>2</v>
      </c>
      <c r="K307" s="146" t="s">
        <v>1415</v>
      </c>
      <c r="L307" s="146"/>
      <c r="M307" s="146"/>
      <c r="N307" s="146"/>
    </row>
    <row r="308" spans="1:14" s="17" customFormat="1">
      <c r="A308" s="51">
        <v>79</v>
      </c>
      <c r="B308" s="51"/>
      <c r="C308" s="51" t="s">
        <v>299</v>
      </c>
      <c r="D308" s="49" t="s">
        <v>913</v>
      </c>
      <c r="E308" s="49" t="s">
        <v>341</v>
      </c>
      <c r="F308" s="49" t="s">
        <v>15</v>
      </c>
      <c r="G308" s="49" t="s">
        <v>967</v>
      </c>
      <c r="H308" s="5" t="s">
        <v>298</v>
      </c>
      <c r="I308" s="49">
        <v>0.66666666666666663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80</v>
      </c>
      <c r="B309" s="51"/>
      <c r="C309" s="51" t="s">
        <v>299</v>
      </c>
      <c r="D309" s="49" t="s">
        <v>913</v>
      </c>
      <c r="E309" s="49" t="s">
        <v>341</v>
      </c>
      <c r="F309" s="49" t="s">
        <v>14</v>
      </c>
      <c r="G309" s="49" t="s">
        <v>1665</v>
      </c>
      <c r="H309" s="5" t="s">
        <v>298</v>
      </c>
      <c r="I309" s="49">
        <v>0.66666666666666663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83</v>
      </c>
      <c r="B310" s="51"/>
      <c r="C310" s="51" t="s">
        <v>299</v>
      </c>
      <c r="D310" s="49" t="s">
        <v>301</v>
      </c>
      <c r="E310" s="49" t="s">
        <v>178</v>
      </c>
      <c r="F310" s="49" t="s">
        <v>37</v>
      </c>
      <c r="G310" s="49" t="s">
        <v>1082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84</v>
      </c>
      <c r="B311" s="51"/>
      <c r="C311" s="51" t="s">
        <v>299</v>
      </c>
      <c r="D311" s="49" t="s">
        <v>301</v>
      </c>
      <c r="E311" s="49" t="s">
        <v>341</v>
      </c>
      <c r="F311" s="49" t="s">
        <v>14</v>
      </c>
      <c r="G311" s="49" t="s">
        <v>293</v>
      </c>
      <c r="H311" s="5" t="s">
        <v>302</v>
      </c>
      <c r="I311" s="49">
        <v>1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85</v>
      </c>
      <c r="B312" s="51"/>
      <c r="C312" s="51" t="s">
        <v>299</v>
      </c>
      <c r="D312" s="49" t="s">
        <v>301</v>
      </c>
      <c r="E312" s="49" t="s">
        <v>341</v>
      </c>
      <c r="F312" s="49" t="s">
        <v>15</v>
      </c>
      <c r="G312" s="49" t="s">
        <v>293</v>
      </c>
      <c r="H312" s="5" t="s">
        <v>302</v>
      </c>
      <c r="I312" s="49">
        <v>1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86</v>
      </c>
      <c r="B313" s="51"/>
      <c r="C313" s="51" t="s">
        <v>299</v>
      </c>
      <c r="D313" s="49" t="s">
        <v>301</v>
      </c>
      <c r="E313" s="49" t="s">
        <v>184</v>
      </c>
      <c r="F313" s="49" t="s">
        <v>604</v>
      </c>
      <c r="G313" s="49" t="s">
        <v>282</v>
      </c>
      <c r="H313" s="5" t="s">
        <v>302</v>
      </c>
      <c r="I313" s="49">
        <v>4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87</v>
      </c>
      <c r="B314" s="51"/>
      <c r="C314" s="51" t="s">
        <v>299</v>
      </c>
      <c r="D314" s="49" t="s">
        <v>301</v>
      </c>
      <c r="E314" s="49" t="s">
        <v>184</v>
      </c>
      <c r="F314" s="49" t="s">
        <v>604</v>
      </c>
      <c r="G314" s="49" t="s">
        <v>295</v>
      </c>
      <c r="H314" s="5" t="s">
        <v>302</v>
      </c>
      <c r="I314" s="49">
        <v>2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88</v>
      </c>
      <c r="B315" s="51"/>
      <c r="C315" s="51" t="s">
        <v>299</v>
      </c>
      <c r="D315" s="49" t="s">
        <v>301</v>
      </c>
      <c r="E315" s="49" t="s">
        <v>172</v>
      </c>
      <c r="F315" s="49" t="s">
        <v>7</v>
      </c>
      <c r="G315" s="49" t="s">
        <v>323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89</v>
      </c>
      <c r="B316" s="51"/>
      <c r="C316" s="51" t="s">
        <v>299</v>
      </c>
      <c r="D316" s="49" t="s">
        <v>301</v>
      </c>
      <c r="E316" s="49" t="s">
        <v>175</v>
      </c>
      <c r="F316" s="49" t="s">
        <v>19</v>
      </c>
      <c r="G316" s="49" t="s">
        <v>1538</v>
      </c>
      <c r="H316" s="5" t="s">
        <v>565</v>
      </c>
      <c r="I316" s="49">
        <v>1</v>
      </c>
      <c r="J316" s="49"/>
      <c r="K316" s="146" t="s">
        <v>1415</v>
      </c>
      <c r="L316" s="146"/>
      <c r="M316" s="146"/>
      <c r="N316" s="146"/>
    </row>
    <row r="317" spans="1:14" s="17" customFormat="1">
      <c r="A317" s="51">
        <v>90</v>
      </c>
      <c r="B317" s="51"/>
      <c r="C317" s="51" t="s">
        <v>299</v>
      </c>
      <c r="D317" s="49" t="s">
        <v>301</v>
      </c>
      <c r="E317" s="49" t="s">
        <v>174</v>
      </c>
      <c r="F317" s="49" t="s">
        <v>13</v>
      </c>
      <c r="G317" s="49" t="s">
        <v>20</v>
      </c>
      <c r="H317" s="5" t="s">
        <v>302</v>
      </c>
      <c r="I317" s="49">
        <v>1</v>
      </c>
      <c r="J317" s="49"/>
      <c r="K317" s="146" t="s">
        <v>1415</v>
      </c>
      <c r="L317" s="146"/>
      <c r="M317" s="146"/>
      <c r="N317" s="146"/>
    </row>
    <row r="318" spans="1:14" s="17" customFormat="1">
      <c r="A318" s="51">
        <v>92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>
        <v>2</v>
      </c>
      <c r="K318" s="146" t="s">
        <v>1415</v>
      </c>
      <c r="L318" s="146"/>
      <c r="M318" s="146"/>
      <c r="N318" s="146"/>
    </row>
    <row r="319" spans="1:14" s="17" customFormat="1">
      <c r="A319" s="51">
        <v>93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>
        <v>2</v>
      </c>
      <c r="K319" s="146" t="s">
        <v>1415</v>
      </c>
      <c r="L319" s="146"/>
      <c r="M319" s="146"/>
      <c r="N319" s="146"/>
    </row>
    <row r="320" spans="1:14" s="17" customFormat="1">
      <c r="A320" s="51">
        <v>94</v>
      </c>
      <c r="B320" s="51"/>
      <c r="C320" s="51" t="s">
        <v>299</v>
      </c>
      <c r="D320" s="49" t="s">
        <v>303</v>
      </c>
      <c r="E320" s="49" t="s">
        <v>184</v>
      </c>
      <c r="F320" s="49" t="s">
        <v>604</v>
      </c>
      <c r="G320" s="49" t="s">
        <v>300</v>
      </c>
      <c r="H320" s="5" t="s">
        <v>302</v>
      </c>
      <c r="I320" s="49">
        <v>2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95</v>
      </c>
      <c r="B321" s="51"/>
      <c r="C321" s="51" t="s">
        <v>299</v>
      </c>
      <c r="D321" s="49" t="s">
        <v>303</v>
      </c>
      <c r="E321" s="49" t="s">
        <v>184</v>
      </c>
      <c r="F321" s="49" t="s">
        <v>604</v>
      </c>
      <c r="G321" s="49" t="s">
        <v>323</v>
      </c>
      <c r="H321" s="5" t="s">
        <v>302</v>
      </c>
      <c r="I321" s="49">
        <v>2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96</v>
      </c>
      <c r="B322" s="51"/>
      <c r="C322" s="51" t="s">
        <v>299</v>
      </c>
      <c r="D322" s="49" t="s">
        <v>303</v>
      </c>
      <c r="E322" s="49" t="s">
        <v>341</v>
      </c>
      <c r="F322" s="49" t="s">
        <v>14</v>
      </c>
      <c r="G322" s="49" t="s">
        <v>293</v>
      </c>
      <c r="H322" s="5" t="s">
        <v>302</v>
      </c>
      <c r="I322" s="49">
        <v>1</v>
      </c>
      <c r="J322" s="49"/>
      <c r="K322" s="146" t="s">
        <v>1415</v>
      </c>
      <c r="L322" s="146"/>
      <c r="M322" s="146"/>
      <c r="N322" s="146"/>
    </row>
    <row r="323" spans="1:14" s="17" customFormat="1">
      <c r="A323" s="51">
        <v>97</v>
      </c>
      <c r="B323" s="51"/>
      <c r="C323" s="51" t="s">
        <v>299</v>
      </c>
      <c r="D323" s="49" t="s">
        <v>303</v>
      </c>
      <c r="E323" s="49" t="s">
        <v>341</v>
      </c>
      <c r="F323" s="49" t="s">
        <v>15</v>
      </c>
      <c r="G323" s="49" t="s">
        <v>293</v>
      </c>
      <c r="H323" s="5" t="s">
        <v>302</v>
      </c>
      <c r="I323" s="49">
        <v>1</v>
      </c>
      <c r="J323" s="49"/>
      <c r="K323" s="146" t="s">
        <v>1415</v>
      </c>
      <c r="L323" s="146"/>
      <c r="M323" s="146"/>
      <c r="N323" s="146"/>
    </row>
    <row r="324" spans="1:14" s="17" customFormat="1">
      <c r="A324" s="51">
        <v>98</v>
      </c>
      <c r="B324" s="51"/>
      <c r="C324" s="51" t="s">
        <v>299</v>
      </c>
      <c r="D324" s="49" t="s">
        <v>303</v>
      </c>
      <c r="E324" s="49" t="s">
        <v>184</v>
      </c>
      <c r="F324" s="49" t="s">
        <v>604</v>
      </c>
      <c r="G324" s="49" t="s">
        <v>300</v>
      </c>
      <c r="H324" s="5" t="s">
        <v>302</v>
      </c>
      <c r="I324" s="49">
        <v>4</v>
      </c>
      <c r="J324" s="49">
        <v>2</v>
      </c>
      <c r="K324" s="146" t="s">
        <v>1415</v>
      </c>
      <c r="L324" s="146"/>
      <c r="M324" s="146"/>
      <c r="N324" s="146"/>
    </row>
    <row r="325" spans="1:14" s="17" customFormat="1">
      <c r="A325" s="51">
        <v>99</v>
      </c>
      <c r="B325" s="51"/>
      <c r="C325" s="51" t="s">
        <v>299</v>
      </c>
      <c r="D325" s="49" t="s">
        <v>303</v>
      </c>
      <c r="E325" s="49" t="s">
        <v>184</v>
      </c>
      <c r="F325" s="49" t="s">
        <v>604</v>
      </c>
      <c r="G325" s="49" t="s">
        <v>293</v>
      </c>
      <c r="H325" s="5" t="s">
        <v>302</v>
      </c>
      <c r="I325" s="49">
        <v>4</v>
      </c>
      <c r="J325" s="49">
        <v>2</v>
      </c>
      <c r="K325" s="146" t="s">
        <v>1415</v>
      </c>
      <c r="L325" s="146"/>
      <c r="M325" s="146"/>
      <c r="N325" s="146"/>
    </row>
    <row r="326" spans="1:14" s="17" customFormat="1">
      <c r="A326" s="51">
        <v>101</v>
      </c>
      <c r="B326" s="51"/>
      <c r="C326" s="51" t="s">
        <v>299</v>
      </c>
      <c r="D326" s="49" t="s">
        <v>304</v>
      </c>
      <c r="E326" s="49" t="s">
        <v>184</v>
      </c>
      <c r="F326" s="49" t="s">
        <v>604</v>
      </c>
      <c r="G326" s="49" t="s">
        <v>295</v>
      </c>
      <c r="H326" s="5" t="s">
        <v>302</v>
      </c>
      <c r="I326" s="49">
        <v>4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102</v>
      </c>
      <c r="B327" s="51"/>
      <c r="C327" s="51" t="s">
        <v>299</v>
      </c>
      <c r="D327" s="49" t="s">
        <v>304</v>
      </c>
      <c r="E327" s="49" t="s">
        <v>184</v>
      </c>
      <c r="F327" s="49" t="s">
        <v>604</v>
      </c>
      <c r="G327" s="49" t="s">
        <v>282</v>
      </c>
      <c r="H327" s="5" t="s">
        <v>302</v>
      </c>
      <c r="I327" s="49">
        <v>2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103</v>
      </c>
      <c r="B328" s="51"/>
      <c r="C328" s="51" t="s">
        <v>299</v>
      </c>
      <c r="D328" s="49" t="s">
        <v>304</v>
      </c>
      <c r="E328" s="49" t="s">
        <v>172</v>
      </c>
      <c r="F328" s="49" t="s">
        <v>7</v>
      </c>
      <c r="G328" s="49" t="s">
        <v>323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104</v>
      </c>
      <c r="B329" s="51"/>
      <c r="C329" s="51" t="s">
        <v>299</v>
      </c>
      <c r="D329" s="49" t="s">
        <v>304</v>
      </c>
      <c r="E329" s="49" t="s">
        <v>341</v>
      </c>
      <c r="F329" s="49" t="s">
        <v>14</v>
      </c>
      <c r="G329" s="49" t="s">
        <v>293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105</v>
      </c>
      <c r="B330" s="51"/>
      <c r="C330" s="51" t="s">
        <v>299</v>
      </c>
      <c r="D330" s="49" t="s">
        <v>304</v>
      </c>
      <c r="E330" s="49" t="s">
        <v>341</v>
      </c>
      <c r="F330" s="49" t="s">
        <v>15</v>
      </c>
      <c r="G330" s="49" t="s">
        <v>293</v>
      </c>
      <c r="H330" s="5" t="s">
        <v>302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106</v>
      </c>
      <c r="B331" s="51"/>
      <c r="C331" s="51" t="s">
        <v>299</v>
      </c>
      <c r="D331" s="49" t="s">
        <v>304</v>
      </c>
      <c r="E331" s="49" t="s">
        <v>174</v>
      </c>
      <c r="F331" s="49" t="s">
        <v>13</v>
      </c>
      <c r="G331" s="49" t="s">
        <v>20</v>
      </c>
      <c r="H331" s="5" t="s">
        <v>302</v>
      </c>
      <c r="I331" s="49">
        <v>1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107</v>
      </c>
      <c r="B332" s="51"/>
      <c r="C332" s="51" t="s">
        <v>299</v>
      </c>
      <c r="D332" s="49" t="s">
        <v>304</v>
      </c>
      <c r="E332" s="49" t="s">
        <v>175</v>
      </c>
      <c r="F332" s="49" t="s">
        <v>19</v>
      </c>
      <c r="G332" s="49" t="s">
        <v>1538</v>
      </c>
      <c r="H332" s="5" t="s">
        <v>206</v>
      </c>
      <c r="I332" s="49">
        <v>1</v>
      </c>
      <c r="J332" s="49"/>
      <c r="K332" s="146" t="s">
        <v>1415</v>
      </c>
      <c r="L332" s="146"/>
      <c r="M332" s="146"/>
      <c r="N332" s="146"/>
    </row>
    <row r="333" spans="1:14" s="17" customFormat="1">
      <c r="A333" s="51">
        <v>110</v>
      </c>
      <c r="B333" s="51"/>
      <c r="C333" s="51" t="s">
        <v>299</v>
      </c>
      <c r="D333" s="49" t="s">
        <v>1198</v>
      </c>
      <c r="E333" s="49" t="s">
        <v>306</v>
      </c>
      <c r="F333" s="49" t="s">
        <v>605</v>
      </c>
      <c r="G333" s="49" t="s">
        <v>293</v>
      </c>
      <c r="H333" s="5" t="s">
        <v>305</v>
      </c>
      <c r="I333" s="49">
        <v>4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111</v>
      </c>
      <c r="B334" s="51"/>
      <c r="C334" s="51" t="s">
        <v>299</v>
      </c>
      <c r="D334" s="49" t="s">
        <v>1198</v>
      </c>
      <c r="E334" s="49" t="s">
        <v>606</v>
      </c>
      <c r="F334" s="49" t="s">
        <v>605</v>
      </c>
      <c r="G334" s="49" t="s">
        <v>1695</v>
      </c>
      <c r="H334" s="5" t="s">
        <v>308</v>
      </c>
      <c r="I334" s="49">
        <v>4</v>
      </c>
      <c r="J334" s="49">
        <v>2</v>
      </c>
      <c r="K334" s="146" t="s">
        <v>1415</v>
      </c>
      <c r="L334" s="146"/>
      <c r="M334" s="146"/>
      <c r="N334" s="146"/>
    </row>
    <row r="335" spans="1:14" s="17" customFormat="1">
      <c r="A335" s="51">
        <v>112</v>
      </c>
      <c r="B335" s="51"/>
      <c r="C335" s="51" t="s">
        <v>299</v>
      </c>
      <c r="D335" s="49" t="s">
        <v>1198</v>
      </c>
      <c r="E335" s="49" t="s">
        <v>178</v>
      </c>
      <c r="F335" s="49" t="s">
        <v>37</v>
      </c>
      <c r="G335" s="49" t="s">
        <v>1623</v>
      </c>
      <c r="H335" s="5" t="s">
        <v>305</v>
      </c>
      <c r="I335" s="49">
        <v>2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113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299</v>
      </c>
      <c r="H336" s="5" t="s">
        <v>305</v>
      </c>
      <c r="I336" s="49">
        <v>2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114</v>
      </c>
      <c r="B337" s="51"/>
      <c r="C337" s="51" t="s">
        <v>299</v>
      </c>
      <c r="D337" s="49" t="s">
        <v>1198</v>
      </c>
      <c r="E337" s="49" t="s">
        <v>359</v>
      </c>
      <c r="F337" s="49" t="s">
        <v>47</v>
      </c>
      <c r="G337" s="49" t="s">
        <v>299</v>
      </c>
      <c r="H337" s="5" t="s">
        <v>296</v>
      </c>
      <c r="I337" s="49">
        <v>4</v>
      </c>
      <c r="J337" s="50"/>
      <c r="K337" s="146" t="s">
        <v>1415</v>
      </c>
      <c r="L337" s="146"/>
      <c r="M337" s="146"/>
      <c r="N337" s="146"/>
    </row>
    <row r="338" spans="1:14" s="17" customFormat="1">
      <c r="A338" s="51">
        <v>115</v>
      </c>
      <c r="B338" s="51"/>
      <c r="C338" s="51" t="s">
        <v>299</v>
      </c>
      <c r="D338" s="49" t="s">
        <v>1198</v>
      </c>
      <c r="E338" s="49" t="s">
        <v>306</v>
      </c>
      <c r="F338" s="49" t="s">
        <v>605</v>
      </c>
      <c r="G338" s="49" t="s">
        <v>282</v>
      </c>
      <c r="H338" s="5" t="s">
        <v>305</v>
      </c>
      <c r="I338" s="49">
        <v>8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116</v>
      </c>
      <c r="B339" s="51"/>
      <c r="C339" s="51" t="s">
        <v>299</v>
      </c>
      <c r="D339" s="49" t="s">
        <v>1198</v>
      </c>
      <c r="E339" s="49" t="s">
        <v>306</v>
      </c>
      <c r="F339" s="49" t="s">
        <v>605</v>
      </c>
      <c r="G339" s="49" t="s">
        <v>282</v>
      </c>
      <c r="H339" s="5" t="s">
        <v>296</v>
      </c>
      <c r="I339" s="49">
        <v>4</v>
      </c>
      <c r="J339" s="49">
        <v>2</v>
      </c>
      <c r="K339" s="146" t="s">
        <v>1415</v>
      </c>
      <c r="L339" s="146"/>
      <c r="M339" s="146"/>
      <c r="N339" s="146"/>
    </row>
    <row r="340" spans="1:14" s="17" customFormat="1">
      <c r="A340" s="51">
        <v>117</v>
      </c>
      <c r="B340" s="51"/>
      <c r="C340" s="51" t="s">
        <v>299</v>
      </c>
      <c r="D340" s="49" t="s">
        <v>1198</v>
      </c>
      <c r="E340" s="49" t="s">
        <v>341</v>
      </c>
      <c r="F340" s="49" t="s">
        <v>15</v>
      </c>
      <c r="G340" s="49" t="s">
        <v>11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118</v>
      </c>
      <c r="B341" s="51"/>
      <c r="C341" s="51" t="s">
        <v>299</v>
      </c>
      <c r="D341" s="49" t="s">
        <v>1198</v>
      </c>
      <c r="E341" s="49" t="s">
        <v>341</v>
      </c>
      <c r="F341" s="49" t="s">
        <v>14</v>
      </c>
      <c r="G341" s="49" t="s">
        <v>11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119</v>
      </c>
      <c r="B342" s="51"/>
      <c r="C342" s="51" t="s">
        <v>299</v>
      </c>
      <c r="D342" s="49" t="s">
        <v>1198</v>
      </c>
      <c r="E342" s="49" t="s">
        <v>175</v>
      </c>
      <c r="F342" s="49" t="s">
        <v>19</v>
      </c>
      <c r="G342" s="49" t="s">
        <v>1538</v>
      </c>
      <c r="H342" s="5" t="s">
        <v>305</v>
      </c>
      <c r="I342" s="49">
        <v>2</v>
      </c>
      <c r="J342" s="49"/>
      <c r="K342" s="146" t="s">
        <v>1415</v>
      </c>
      <c r="L342" s="146"/>
      <c r="M342" s="146"/>
      <c r="N342" s="146"/>
    </row>
    <row r="343" spans="1:14" s="17" customFormat="1">
      <c r="A343" s="51">
        <v>120</v>
      </c>
      <c r="B343" s="51"/>
      <c r="C343" s="51" t="s">
        <v>299</v>
      </c>
      <c r="D343" s="49" t="s">
        <v>1198</v>
      </c>
      <c r="E343" s="49" t="s">
        <v>172</v>
      </c>
      <c r="F343" s="49" t="s">
        <v>7</v>
      </c>
      <c r="G343" s="49" t="s">
        <v>1623</v>
      </c>
      <c r="H343" s="5" t="s">
        <v>305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121</v>
      </c>
      <c r="B344" s="51"/>
      <c r="C344" s="51" t="s">
        <v>299</v>
      </c>
      <c r="D344" s="49" t="s">
        <v>1198</v>
      </c>
      <c r="E344" s="49" t="s">
        <v>174</v>
      </c>
      <c r="F344" s="49" t="s">
        <v>13</v>
      </c>
      <c r="G344" s="49" t="s">
        <v>1665</v>
      </c>
      <c r="H344" s="5" t="s">
        <v>305</v>
      </c>
      <c r="I344" s="49">
        <v>2</v>
      </c>
      <c r="J344" s="50"/>
      <c r="K344" s="146"/>
      <c r="L344" s="146"/>
      <c r="M344" s="146"/>
      <c r="N344" s="146"/>
    </row>
    <row r="345" spans="1:14" s="17" customFormat="1">
      <c r="A345" s="51">
        <v>124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278</v>
      </c>
      <c r="H345" s="5" t="s">
        <v>310</v>
      </c>
      <c r="I345" s="49">
        <v>2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125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88</v>
      </c>
      <c r="H346" s="5" t="s">
        <v>310</v>
      </c>
      <c r="I346" s="49">
        <v>2</v>
      </c>
      <c r="J346" s="49">
        <v>2</v>
      </c>
      <c r="K346" s="146" t="s">
        <v>1415</v>
      </c>
      <c r="L346" s="146"/>
      <c r="M346" s="146"/>
      <c r="N346" s="146"/>
    </row>
    <row r="347" spans="1:14" s="17" customFormat="1">
      <c r="A347" s="51">
        <v>126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88</v>
      </c>
      <c r="H347" s="5" t="s">
        <v>311</v>
      </c>
      <c r="I347" s="49">
        <v>1</v>
      </c>
      <c r="J347" s="49"/>
      <c r="K347" s="146" t="s">
        <v>1415</v>
      </c>
      <c r="L347" s="146"/>
      <c r="M347" s="146"/>
      <c r="N347" s="146"/>
    </row>
    <row r="348" spans="1:14" s="17" customFormat="1">
      <c r="A348" s="51">
        <v>127</v>
      </c>
      <c r="B348" s="51"/>
      <c r="C348" s="51" t="s">
        <v>299</v>
      </c>
      <c r="D348" s="49" t="s">
        <v>309</v>
      </c>
      <c r="E348" s="49" t="s">
        <v>184</v>
      </c>
      <c r="F348" s="49" t="s">
        <v>607</v>
      </c>
      <c r="G348" s="49" t="s">
        <v>65</v>
      </c>
      <c r="H348" s="5" t="s">
        <v>310</v>
      </c>
      <c r="I348" s="49">
        <v>2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128</v>
      </c>
      <c r="B349" s="51"/>
      <c r="C349" s="51" t="s">
        <v>299</v>
      </c>
      <c r="D349" s="49" t="s">
        <v>309</v>
      </c>
      <c r="E349" s="49" t="s">
        <v>184</v>
      </c>
      <c r="F349" s="49" t="s">
        <v>607</v>
      </c>
      <c r="G349" s="49" t="s">
        <v>65</v>
      </c>
      <c r="H349" s="5" t="s">
        <v>310</v>
      </c>
      <c r="I349" s="49">
        <v>2</v>
      </c>
      <c r="J349" s="49">
        <v>2</v>
      </c>
      <c r="K349" s="146" t="s">
        <v>1415</v>
      </c>
      <c r="L349" s="146"/>
      <c r="M349" s="146"/>
      <c r="N349" s="146"/>
    </row>
    <row r="350" spans="1:14" s="17" customFormat="1">
      <c r="A350" s="51">
        <v>129</v>
      </c>
      <c r="B350" s="51"/>
      <c r="C350" s="51" t="s">
        <v>299</v>
      </c>
      <c r="D350" s="49" t="s">
        <v>309</v>
      </c>
      <c r="E350" s="49" t="s">
        <v>341</v>
      </c>
      <c r="F350" s="49" t="s">
        <v>14</v>
      </c>
      <c r="G350" s="49" t="s">
        <v>1680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130</v>
      </c>
      <c r="B351" s="51"/>
      <c r="C351" s="51" t="s">
        <v>299</v>
      </c>
      <c r="D351" s="49" t="s">
        <v>309</v>
      </c>
      <c r="E351" s="49" t="s">
        <v>341</v>
      </c>
      <c r="F351" s="49" t="s">
        <v>15</v>
      </c>
      <c r="G351" s="49" t="s">
        <v>1680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131</v>
      </c>
      <c r="B352" s="51"/>
      <c r="C352" s="51" t="s">
        <v>299</v>
      </c>
      <c r="D352" s="49" t="s">
        <v>309</v>
      </c>
      <c r="E352" s="49" t="s">
        <v>175</v>
      </c>
      <c r="F352" s="49" t="s">
        <v>19</v>
      </c>
      <c r="G352" s="49" t="s">
        <v>1276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132</v>
      </c>
      <c r="B353" s="51"/>
      <c r="C353" s="51" t="s">
        <v>299</v>
      </c>
      <c r="D353" s="49" t="s">
        <v>309</v>
      </c>
      <c r="E353" s="49" t="s">
        <v>172</v>
      </c>
      <c r="F353" s="49" t="s">
        <v>7</v>
      </c>
      <c r="G353" s="49" t="s">
        <v>967</v>
      </c>
      <c r="H353" s="5" t="s">
        <v>310</v>
      </c>
      <c r="I353" s="49">
        <v>1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133</v>
      </c>
      <c r="B354" s="51"/>
      <c r="C354" s="51" t="s">
        <v>299</v>
      </c>
      <c r="D354" s="49" t="s">
        <v>309</v>
      </c>
      <c r="E354" s="49" t="s">
        <v>174</v>
      </c>
      <c r="F354" s="49" t="s">
        <v>13</v>
      </c>
      <c r="G354" s="49" t="s">
        <v>1665</v>
      </c>
      <c r="H354" s="5" t="s">
        <v>310</v>
      </c>
      <c r="I354" s="49">
        <v>1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135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65</v>
      </c>
      <c r="H355" s="5" t="s">
        <v>310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136</v>
      </c>
      <c r="B356" s="51"/>
      <c r="C356" s="51" t="s">
        <v>299</v>
      </c>
      <c r="D356" s="49" t="s">
        <v>312</v>
      </c>
      <c r="E356" s="49" t="s">
        <v>184</v>
      </c>
      <c r="F356" s="49" t="s">
        <v>607</v>
      </c>
      <c r="G356" s="49" t="s">
        <v>88</v>
      </c>
      <c r="H356" s="5" t="s">
        <v>310</v>
      </c>
      <c r="I356" s="49">
        <v>2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137</v>
      </c>
      <c r="B357" s="51"/>
      <c r="C357" s="51" t="s">
        <v>299</v>
      </c>
      <c r="D357" s="49" t="s">
        <v>312</v>
      </c>
      <c r="E357" s="49" t="s">
        <v>184</v>
      </c>
      <c r="F357" s="49" t="s">
        <v>607</v>
      </c>
      <c r="G357" s="49" t="s">
        <v>278</v>
      </c>
      <c r="H357" s="5" t="s">
        <v>311</v>
      </c>
      <c r="I357" s="49">
        <v>2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138</v>
      </c>
      <c r="B358" s="51"/>
      <c r="C358" s="51" t="s">
        <v>299</v>
      </c>
      <c r="D358" s="49" t="s">
        <v>312</v>
      </c>
      <c r="E358" s="49" t="s">
        <v>341</v>
      </c>
      <c r="F358" s="49" t="s">
        <v>15</v>
      </c>
      <c r="G358" s="49" t="s">
        <v>88</v>
      </c>
      <c r="H358" s="5" t="s">
        <v>310</v>
      </c>
      <c r="I358" s="49">
        <v>1</v>
      </c>
      <c r="J358" s="49"/>
      <c r="K358" s="146" t="s">
        <v>1415</v>
      </c>
      <c r="L358" s="146"/>
      <c r="M358" s="146"/>
      <c r="N358" s="146"/>
    </row>
    <row r="359" spans="1:14" s="17" customFormat="1">
      <c r="A359" s="51">
        <v>139</v>
      </c>
      <c r="B359" s="51"/>
      <c r="C359" s="51" t="s">
        <v>299</v>
      </c>
      <c r="D359" s="49" t="s">
        <v>312</v>
      </c>
      <c r="E359" s="49" t="s">
        <v>341</v>
      </c>
      <c r="F359" s="49" t="s">
        <v>14</v>
      </c>
      <c r="G359" s="49" t="s">
        <v>88</v>
      </c>
      <c r="H359" s="5" t="s">
        <v>310</v>
      </c>
      <c r="I359" s="49">
        <v>1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141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278</v>
      </c>
      <c r="H360" s="5" t="s">
        <v>311</v>
      </c>
      <c r="I360" s="49">
        <v>2</v>
      </c>
      <c r="J360" s="49">
        <v>2</v>
      </c>
      <c r="K360" s="146" t="s">
        <v>1415</v>
      </c>
      <c r="L360" s="146"/>
      <c r="M360" s="146"/>
      <c r="N360" s="146"/>
    </row>
    <row r="361" spans="1:14" s="17" customFormat="1">
      <c r="A361" s="51">
        <v>142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65</v>
      </c>
      <c r="H361" s="5" t="s">
        <v>310</v>
      </c>
      <c r="I361" s="49">
        <v>2</v>
      </c>
      <c r="J361" s="49"/>
      <c r="K361" s="146" t="s">
        <v>1415</v>
      </c>
      <c r="L361" s="146"/>
      <c r="M361" s="146"/>
      <c r="N361" s="146"/>
    </row>
    <row r="362" spans="1:14" s="17" customFormat="1">
      <c r="A362" s="51">
        <v>143</v>
      </c>
      <c r="B362" s="51"/>
      <c r="C362" s="51" t="s">
        <v>299</v>
      </c>
      <c r="D362" s="49" t="s">
        <v>313</v>
      </c>
      <c r="E362" s="49" t="s">
        <v>184</v>
      </c>
      <c r="F362" s="49" t="s">
        <v>607</v>
      </c>
      <c r="G362" s="49" t="s">
        <v>65</v>
      </c>
      <c r="H362" s="5" t="s">
        <v>311</v>
      </c>
      <c r="I362" s="49">
        <v>2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144</v>
      </c>
      <c r="B363" s="51"/>
      <c r="C363" s="51" t="s">
        <v>299</v>
      </c>
      <c r="D363" s="49" t="s">
        <v>313</v>
      </c>
      <c r="E363" s="49" t="s">
        <v>184</v>
      </c>
      <c r="F363" s="49" t="s">
        <v>607</v>
      </c>
      <c r="G363" s="49" t="s">
        <v>88</v>
      </c>
      <c r="H363" s="5" t="s">
        <v>310</v>
      </c>
      <c r="I363" s="49">
        <v>2</v>
      </c>
      <c r="J363" s="49">
        <v>2</v>
      </c>
      <c r="K363" s="146" t="s">
        <v>1415</v>
      </c>
      <c r="L363" s="146"/>
      <c r="M363" s="146"/>
      <c r="N363" s="146"/>
    </row>
    <row r="364" spans="1:14" s="17" customFormat="1">
      <c r="A364" s="51">
        <v>145</v>
      </c>
      <c r="B364" s="51"/>
      <c r="C364" s="51" t="s">
        <v>299</v>
      </c>
      <c r="D364" s="49" t="s">
        <v>313</v>
      </c>
      <c r="E364" s="49" t="s">
        <v>184</v>
      </c>
      <c r="F364" s="49" t="s">
        <v>15</v>
      </c>
      <c r="G364" s="49" t="s">
        <v>278</v>
      </c>
      <c r="H364" s="5" t="s">
        <v>310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146</v>
      </c>
      <c r="B365" s="51"/>
      <c r="C365" s="51" t="s">
        <v>299</v>
      </c>
      <c r="D365" s="49" t="s">
        <v>313</v>
      </c>
      <c r="E365" s="49" t="s">
        <v>184</v>
      </c>
      <c r="F365" s="49" t="s">
        <v>14</v>
      </c>
      <c r="G365" s="49" t="s">
        <v>278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147</v>
      </c>
      <c r="B366" s="51"/>
      <c r="C366" s="51" t="s">
        <v>299</v>
      </c>
      <c r="D366" s="49" t="s">
        <v>313</v>
      </c>
      <c r="E366" s="49" t="s">
        <v>184</v>
      </c>
      <c r="F366" s="49" t="s">
        <v>607</v>
      </c>
      <c r="G366" s="49" t="s">
        <v>88</v>
      </c>
      <c r="H366" s="5" t="s">
        <v>311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148</v>
      </c>
      <c r="B367" s="51"/>
      <c r="C367" s="51" t="s">
        <v>299</v>
      </c>
      <c r="D367" s="49" t="s">
        <v>313</v>
      </c>
      <c r="E367" s="49" t="s">
        <v>172</v>
      </c>
      <c r="F367" s="49" t="s">
        <v>7</v>
      </c>
      <c r="G367" s="49" t="s">
        <v>967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149</v>
      </c>
      <c r="B368" s="51"/>
      <c r="C368" s="51" t="s">
        <v>299</v>
      </c>
      <c r="D368" s="49" t="s">
        <v>313</v>
      </c>
      <c r="E368" s="49" t="s">
        <v>174</v>
      </c>
      <c r="F368" s="49" t="s">
        <v>13</v>
      </c>
      <c r="G368" s="49" t="s">
        <v>1665</v>
      </c>
      <c r="H368" s="5" t="s">
        <v>310</v>
      </c>
      <c r="I368" s="49">
        <v>1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150</v>
      </c>
      <c r="B369" s="51"/>
      <c r="C369" s="51" t="s">
        <v>299</v>
      </c>
      <c r="D369" s="49" t="s">
        <v>313</v>
      </c>
      <c r="E369" s="49" t="s">
        <v>175</v>
      </c>
      <c r="F369" s="49" t="s">
        <v>19</v>
      </c>
      <c r="G369" s="49" t="s">
        <v>1276</v>
      </c>
      <c r="H369" s="5" t="s">
        <v>310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153</v>
      </c>
      <c r="B370" s="51"/>
      <c r="C370" s="51" t="s">
        <v>299</v>
      </c>
      <c r="D370" s="49" t="s">
        <v>314</v>
      </c>
      <c r="E370" s="49" t="s">
        <v>186</v>
      </c>
      <c r="F370" s="49" t="s">
        <v>608</v>
      </c>
      <c r="G370" s="49" t="s">
        <v>93</v>
      </c>
      <c r="H370" s="5" t="s">
        <v>311</v>
      </c>
      <c r="I370" s="49">
        <v>2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154</v>
      </c>
      <c r="B371" s="51"/>
      <c r="C371" s="51" t="s">
        <v>299</v>
      </c>
      <c r="D371" s="49" t="s">
        <v>314</v>
      </c>
      <c r="E371" s="49" t="s">
        <v>186</v>
      </c>
      <c r="F371" s="49" t="s">
        <v>608</v>
      </c>
      <c r="G371" s="49" t="s">
        <v>53</v>
      </c>
      <c r="H371" s="5" t="s">
        <v>311</v>
      </c>
      <c r="I371" s="49">
        <v>1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155</v>
      </c>
      <c r="B372" s="51"/>
      <c r="C372" s="51" t="s">
        <v>299</v>
      </c>
      <c r="D372" s="49" t="s">
        <v>314</v>
      </c>
      <c r="E372" s="49" t="s">
        <v>341</v>
      </c>
      <c r="F372" s="49" t="s">
        <v>14</v>
      </c>
      <c r="G372" s="49" t="s">
        <v>1646</v>
      </c>
      <c r="H372" s="5" t="s">
        <v>311</v>
      </c>
      <c r="I372" s="49">
        <v>0.5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156</v>
      </c>
      <c r="B373" s="51"/>
      <c r="C373" s="51" t="s">
        <v>299</v>
      </c>
      <c r="D373" s="49" t="s">
        <v>314</v>
      </c>
      <c r="E373" s="49" t="s">
        <v>341</v>
      </c>
      <c r="F373" s="49" t="s">
        <v>15</v>
      </c>
      <c r="G373" s="49" t="s">
        <v>1646</v>
      </c>
      <c r="H373" s="5" t="s">
        <v>311</v>
      </c>
      <c r="I373" s="49">
        <v>0.5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158</v>
      </c>
      <c r="B374" s="51"/>
      <c r="C374" s="51" t="s">
        <v>299</v>
      </c>
      <c r="D374" s="49" t="s">
        <v>889</v>
      </c>
      <c r="E374" s="49" t="s">
        <v>186</v>
      </c>
      <c r="F374" s="49" t="s">
        <v>608</v>
      </c>
      <c r="G374" s="49" t="s">
        <v>93</v>
      </c>
      <c r="H374" s="5" t="s">
        <v>311</v>
      </c>
      <c r="I374" s="49">
        <v>2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159</v>
      </c>
      <c r="B375" s="51"/>
      <c r="C375" s="51" t="s">
        <v>299</v>
      </c>
      <c r="D375" s="49" t="s">
        <v>889</v>
      </c>
      <c r="E375" s="49" t="s">
        <v>186</v>
      </c>
      <c r="F375" s="49" t="s">
        <v>608</v>
      </c>
      <c r="G375" s="49" t="s">
        <v>53</v>
      </c>
      <c r="H375" s="5" t="s">
        <v>311</v>
      </c>
      <c r="I375" s="49">
        <v>1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160</v>
      </c>
      <c r="B376" s="51"/>
      <c r="C376" s="51" t="s">
        <v>299</v>
      </c>
      <c r="D376" s="49" t="s">
        <v>889</v>
      </c>
      <c r="E376" s="49" t="s">
        <v>341</v>
      </c>
      <c r="F376" s="49" t="s">
        <v>14</v>
      </c>
      <c r="G376" s="49" t="s">
        <v>967</v>
      </c>
      <c r="H376" s="5" t="s">
        <v>311</v>
      </c>
      <c r="I376" s="49">
        <v>0.5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161</v>
      </c>
      <c r="B377" s="51"/>
      <c r="C377" s="51" t="s">
        <v>299</v>
      </c>
      <c r="D377" s="49" t="s">
        <v>889</v>
      </c>
      <c r="E377" s="49" t="s">
        <v>341</v>
      </c>
      <c r="F377" s="49" t="s">
        <v>15</v>
      </c>
      <c r="G377" s="49" t="s">
        <v>967</v>
      </c>
      <c r="H377" s="5" t="s">
        <v>311</v>
      </c>
      <c r="I377" s="49">
        <v>0.5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163</v>
      </c>
      <c r="B378" s="51"/>
      <c r="C378" s="51" t="s">
        <v>299</v>
      </c>
      <c r="D378" s="49" t="s">
        <v>315</v>
      </c>
      <c r="E378" s="49" t="s">
        <v>178</v>
      </c>
      <c r="F378" s="49" t="s">
        <v>37</v>
      </c>
      <c r="G378" s="49" t="s">
        <v>40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164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53</v>
      </c>
      <c r="H379" s="5" t="s">
        <v>316</v>
      </c>
      <c r="I379" s="49">
        <v>2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165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93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166</v>
      </c>
      <c r="B381" s="51"/>
      <c r="C381" s="51" t="s">
        <v>299</v>
      </c>
      <c r="D381" s="49" t="s">
        <v>315</v>
      </c>
      <c r="E381" s="49" t="s">
        <v>186</v>
      </c>
      <c r="F381" s="49" t="s">
        <v>608</v>
      </c>
      <c r="G381" s="49" t="s">
        <v>318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167</v>
      </c>
      <c r="B382" s="51"/>
      <c r="C382" s="51" t="s">
        <v>299</v>
      </c>
      <c r="D382" s="49" t="s">
        <v>315</v>
      </c>
      <c r="E382" s="49" t="s">
        <v>186</v>
      </c>
      <c r="F382" s="49" t="s">
        <v>608</v>
      </c>
      <c r="G382" s="49" t="s">
        <v>318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168</v>
      </c>
      <c r="B383" s="51"/>
      <c r="C383" s="51" t="s">
        <v>299</v>
      </c>
      <c r="D383" s="49" t="s">
        <v>315</v>
      </c>
      <c r="E383" s="49" t="s">
        <v>341</v>
      </c>
      <c r="F383" s="49" t="s">
        <v>14</v>
      </c>
      <c r="G383" s="49" t="s">
        <v>1646</v>
      </c>
      <c r="H383" s="5" t="s">
        <v>316</v>
      </c>
      <c r="I383" s="49">
        <v>1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169</v>
      </c>
      <c r="B384" s="51"/>
      <c r="C384" s="51" t="s">
        <v>299</v>
      </c>
      <c r="D384" s="49" t="s">
        <v>315</v>
      </c>
      <c r="E384" s="49" t="s">
        <v>341</v>
      </c>
      <c r="F384" s="49" t="s">
        <v>15</v>
      </c>
      <c r="G384" s="49" t="s">
        <v>1646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170</v>
      </c>
      <c r="B385" s="51"/>
      <c r="C385" s="51" t="s">
        <v>299</v>
      </c>
      <c r="D385" s="49" t="s">
        <v>315</v>
      </c>
      <c r="E385" s="49" t="s">
        <v>175</v>
      </c>
      <c r="F385" s="49" t="s">
        <v>19</v>
      </c>
      <c r="G385" s="49" t="s">
        <v>1538</v>
      </c>
      <c r="H385" s="5" t="s">
        <v>320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171</v>
      </c>
      <c r="B386" s="51"/>
      <c r="C386" s="51" t="s">
        <v>299</v>
      </c>
      <c r="D386" s="49" t="s">
        <v>315</v>
      </c>
      <c r="E386" s="49" t="s">
        <v>172</v>
      </c>
      <c r="F386" s="49" t="s">
        <v>7</v>
      </c>
      <c r="G386" s="49" t="s">
        <v>268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173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53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174</v>
      </c>
      <c r="B388" s="51"/>
      <c r="C388" s="51" t="s">
        <v>299</v>
      </c>
      <c r="D388" s="49" t="s">
        <v>321</v>
      </c>
      <c r="E388" s="49" t="s">
        <v>186</v>
      </c>
      <c r="F388" s="49" t="s">
        <v>608</v>
      </c>
      <c r="G388" s="49" t="s">
        <v>318</v>
      </c>
      <c r="H388" s="5" t="s">
        <v>316</v>
      </c>
      <c r="I388" s="49">
        <v>2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175</v>
      </c>
      <c r="B389" s="51"/>
      <c r="C389" s="51" t="s">
        <v>299</v>
      </c>
      <c r="D389" s="49" t="s">
        <v>321</v>
      </c>
      <c r="E389" s="49" t="s">
        <v>186</v>
      </c>
      <c r="F389" s="49" t="s">
        <v>608</v>
      </c>
      <c r="G389" s="49" t="s">
        <v>93</v>
      </c>
      <c r="H389" s="5" t="s">
        <v>316</v>
      </c>
      <c r="I389" s="49">
        <v>2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176</v>
      </c>
      <c r="B390" s="51"/>
      <c r="C390" s="51" t="s">
        <v>299</v>
      </c>
      <c r="D390" s="49" t="s">
        <v>321</v>
      </c>
      <c r="E390" s="49" t="s">
        <v>341</v>
      </c>
      <c r="F390" s="49" t="s">
        <v>14</v>
      </c>
      <c r="G390" s="49" t="s">
        <v>967</v>
      </c>
      <c r="H390" s="5" t="s">
        <v>316</v>
      </c>
      <c r="I390" s="49">
        <v>1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177</v>
      </c>
      <c r="B391" s="51"/>
      <c r="C391" s="51" t="s">
        <v>299</v>
      </c>
      <c r="D391" s="49" t="s">
        <v>321</v>
      </c>
      <c r="E391" s="49" t="s">
        <v>341</v>
      </c>
      <c r="F391" s="49" t="s">
        <v>15</v>
      </c>
      <c r="G391" s="49" t="s">
        <v>967</v>
      </c>
      <c r="H391" s="5" t="s">
        <v>316</v>
      </c>
      <c r="I391" s="49">
        <v>1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179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318</v>
      </c>
      <c r="H392" s="5" t="s">
        <v>316</v>
      </c>
      <c r="I392" s="49">
        <v>4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180</v>
      </c>
      <c r="B393" s="51"/>
      <c r="C393" s="51" t="s">
        <v>299</v>
      </c>
      <c r="D393" s="49" t="s">
        <v>322</v>
      </c>
      <c r="E393" s="49" t="s">
        <v>186</v>
      </c>
      <c r="F393" s="49" t="s">
        <v>608</v>
      </c>
      <c r="G393" s="49" t="s">
        <v>93</v>
      </c>
      <c r="H393" s="5" t="s">
        <v>316</v>
      </c>
      <c r="I393" s="49">
        <v>2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181</v>
      </c>
      <c r="B394" s="51"/>
      <c r="C394" s="51" t="s">
        <v>299</v>
      </c>
      <c r="D394" s="49" t="s">
        <v>322</v>
      </c>
      <c r="E394" s="49" t="s">
        <v>186</v>
      </c>
      <c r="F394" s="49" t="s">
        <v>608</v>
      </c>
      <c r="G394" s="49" t="s">
        <v>53</v>
      </c>
      <c r="H394" s="5" t="s">
        <v>316</v>
      </c>
      <c r="I394" s="49">
        <v>2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182</v>
      </c>
      <c r="B395" s="51"/>
      <c r="C395" s="51" t="s">
        <v>299</v>
      </c>
      <c r="D395" s="49" t="s">
        <v>322</v>
      </c>
      <c r="E395" s="49" t="s">
        <v>341</v>
      </c>
      <c r="F395" s="49" t="s">
        <v>14</v>
      </c>
      <c r="G395" s="49" t="s">
        <v>967</v>
      </c>
      <c r="H395" s="5" t="s">
        <v>316</v>
      </c>
      <c r="I395" s="49">
        <v>1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183</v>
      </c>
      <c r="B396" s="51"/>
      <c r="C396" s="51" t="s">
        <v>299</v>
      </c>
      <c r="D396" s="49" t="s">
        <v>322</v>
      </c>
      <c r="E396" s="49" t="s">
        <v>341</v>
      </c>
      <c r="F396" s="49" t="s">
        <v>15</v>
      </c>
      <c r="G396" s="49" t="s">
        <v>967</v>
      </c>
      <c r="H396" s="5" t="s">
        <v>316</v>
      </c>
      <c r="I396" s="49">
        <v>1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184</v>
      </c>
      <c r="B397" s="51"/>
      <c r="C397" s="51" t="s">
        <v>299</v>
      </c>
      <c r="D397" s="49" t="s">
        <v>322</v>
      </c>
      <c r="E397" s="49" t="s">
        <v>172</v>
      </c>
      <c r="F397" s="49" t="s">
        <v>7</v>
      </c>
      <c r="G397" s="49" t="s">
        <v>967</v>
      </c>
      <c r="H397" s="5" t="s">
        <v>316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>
        <v>185</v>
      </c>
      <c r="B398" s="51"/>
      <c r="C398" s="51" t="s">
        <v>299</v>
      </c>
      <c r="D398" s="49" t="s">
        <v>322</v>
      </c>
      <c r="E398" s="49" t="s">
        <v>174</v>
      </c>
      <c r="F398" s="49" t="s">
        <v>13</v>
      </c>
      <c r="G398" s="49" t="s">
        <v>1276</v>
      </c>
      <c r="H398" s="5" t="s">
        <v>316</v>
      </c>
      <c r="I398" s="49">
        <v>2</v>
      </c>
      <c r="J398" s="49"/>
      <c r="K398" s="146" t="s">
        <v>1415</v>
      </c>
      <c r="L398" s="146"/>
      <c r="M398" s="146"/>
      <c r="N398" s="146"/>
    </row>
    <row r="399" spans="1:14" s="17" customFormat="1">
      <c r="A399" s="51">
        <v>186</v>
      </c>
      <c r="B399" s="51"/>
      <c r="C399" s="51" t="s">
        <v>299</v>
      </c>
      <c r="D399" s="49" t="s">
        <v>322</v>
      </c>
      <c r="E399" s="49" t="s">
        <v>175</v>
      </c>
      <c r="F399" s="49" t="s">
        <v>19</v>
      </c>
      <c r="G399" s="49" t="s">
        <v>1276</v>
      </c>
      <c r="H399" s="5" t="s">
        <v>327</v>
      </c>
      <c r="I399" s="49">
        <v>2</v>
      </c>
      <c r="J399" s="49"/>
      <c r="K399" s="146" t="s">
        <v>1415</v>
      </c>
      <c r="L399" s="146"/>
      <c r="M399" s="146"/>
      <c r="N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/>
      <c r="B401" s="51"/>
      <c r="C401" s="51"/>
      <c r="D401" s="49"/>
      <c r="E401" s="49"/>
      <c r="F401" s="49"/>
      <c r="G401" s="49"/>
      <c r="H401" s="5"/>
      <c r="I401" s="49"/>
      <c r="J401" s="50"/>
      <c r="K401" s="146"/>
      <c r="L401" s="146"/>
      <c r="M401" s="146"/>
      <c r="N401" s="146"/>
    </row>
    <row r="402" spans="1:14" s="17" customFormat="1">
      <c r="A402" s="51"/>
      <c r="B402" s="51"/>
      <c r="C402" s="51"/>
      <c r="D402" s="49"/>
      <c r="E402" s="49"/>
      <c r="F402" s="49"/>
      <c r="G402" s="49"/>
      <c r="H402" s="5"/>
      <c r="I402" s="49"/>
      <c r="J402" s="50"/>
      <c r="K402" s="146"/>
      <c r="L402" s="146"/>
      <c r="M402" s="146"/>
      <c r="N402" s="146"/>
    </row>
    <row r="403" spans="1:14" s="17" customFormat="1">
      <c r="A403" s="51">
        <v>4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100</v>
      </c>
      <c r="H403" s="5" t="s">
        <v>99</v>
      </c>
      <c r="I403" s="49">
        <v>2.5</v>
      </c>
      <c r="J403" s="49"/>
      <c r="K403" s="146"/>
      <c r="L403" s="146"/>
      <c r="M403" s="146"/>
      <c r="N403" s="146"/>
    </row>
    <row r="404" spans="1:14" s="17" customFormat="1">
      <c r="A404" s="51">
        <v>5</v>
      </c>
      <c r="B404" s="51"/>
      <c r="C404" s="51" t="s">
        <v>95</v>
      </c>
      <c r="D404" s="49" t="s">
        <v>98</v>
      </c>
      <c r="E404" s="49" t="s">
        <v>185</v>
      </c>
      <c r="F404" s="49" t="s">
        <v>609</v>
      </c>
      <c r="G404" s="49" t="s">
        <v>57</v>
      </c>
      <c r="H404" s="5" t="s">
        <v>99</v>
      </c>
      <c r="I404" s="49">
        <v>2</v>
      </c>
      <c r="J404" s="49"/>
      <c r="K404" s="146"/>
      <c r="L404" s="146"/>
      <c r="M404" s="146"/>
      <c r="N404" s="146"/>
    </row>
    <row r="405" spans="1:14" s="17" customFormat="1">
      <c r="A405" s="51">
        <v>6</v>
      </c>
      <c r="B405" s="51"/>
      <c r="C405" s="51" t="s">
        <v>95</v>
      </c>
      <c r="D405" s="49" t="s">
        <v>98</v>
      </c>
      <c r="E405" s="49" t="s">
        <v>185</v>
      </c>
      <c r="F405" s="49" t="s">
        <v>609</v>
      </c>
      <c r="G405" s="49" t="s">
        <v>97</v>
      </c>
      <c r="H405" s="5" t="s">
        <v>99</v>
      </c>
      <c r="I405" s="49">
        <v>2</v>
      </c>
      <c r="J405" s="49"/>
      <c r="K405" s="146"/>
      <c r="L405" s="146"/>
      <c r="M405" s="146"/>
      <c r="N405" s="146"/>
    </row>
    <row r="406" spans="1:14" s="17" customFormat="1">
      <c r="A406" s="51">
        <v>7</v>
      </c>
      <c r="B406" s="51"/>
      <c r="C406" s="51" t="s">
        <v>95</v>
      </c>
      <c r="D406" s="49" t="s">
        <v>98</v>
      </c>
      <c r="E406" s="49" t="s">
        <v>341</v>
      </c>
      <c r="F406" s="49" t="s">
        <v>15</v>
      </c>
      <c r="G406" s="49" t="s">
        <v>101</v>
      </c>
      <c r="H406" s="5" t="s">
        <v>99</v>
      </c>
      <c r="I406" s="49">
        <v>0.5</v>
      </c>
      <c r="J406" s="49"/>
      <c r="K406" s="146"/>
      <c r="L406" s="146"/>
      <c r="M406" s="146"/>
      <c r="N406" s="146"/>
    </row>
    <row r="407" spans="1:14" s="17" customFormat="1">
      <c r="A407" s="51">
        <v>10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100</v>
      </c>
      <c r="H407" s="5" t="s">
        <v>99</v>
      </c>
      <c r="I407" s="49">
        <v>2.5</v>
      </c>
      <c r="J407" s="49"/>
      <c r="K407" s="146"/>
      <c r="L407" s="146"/>
      <c r="M407" s="146"/>
      <c r="N407" s="146"/>
    </row>
    <row r="408" spans="1:14" s="17" customFormat="1">
      <c r="A408" s="51">
        <v>11</v>
      </c>
      <c r="B408" s="51"/>
      <c r="C408" s="51" t="s">
        <v>95</v>
      </c>
      <c r="D408" s="49" t="s">
        <v>102</v>
      </c>
      <c r="E408" s="49" t="s">
        <v>185</v>
      </c>
      <c r="F408" s="49" t="s">
        <v>609</v>
      </c>
      <c r="G408" s="49" t="s">
        <v>57</v>
      </c>
      <c r="H408" s="5" t="s">
        <v>99</v>
      </c>
      <c r="I408" s="49">
        <v>2</v>
      </c>
      <c r="J408" s="50"/>
      <c r="K408" s="146"/>
      <c r="L408" s="146"/>
      <c r="M408" s="146"/>
      <c r="N408" s="146"/>
    </row>
    <row r="409" spans="1:14" s="17" customFormat="1">
      <c r="A409" s="51">
        <v>12</v>
      </c>
      <c r="B409" s="51"/>
      <c r="C409" s="51" t="s">
        <v>95</v>
      </c>
      <c r="D409" s="49" t="s">
        <v>102</v>
      </c>
      <c r="E409" s="49" t="s">
        <v>185</v>
      </c>
      <c r="F409" s="49" t="s">
        <v>609</v>
      </c>
      <c r="G409" s="49" t="s">
        <v>97</v>
      </c>
      <c r="H409" s="5" t="s">
        <v>99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13</v>
      </c>
      <c r="B410" s="51"/>
      <c r="C410" s="51" t="s">
        <v>95</v>
      </c>
      <c r="D410" s="49" t="s">
        <v>102</v>
      </c>
      <c r="E410" s="49" t="s">
        <v>341</v>
      </c>
      <c r="F410" s="49" t="s">
        <v>15</v>
      </c>
      <c r="G410" s="49" t="s">
        <v>101</v>
      </c>
      <c r="H410" s="5" t="s">
        <v>99</v>
      </c>
      <c r="I410" s="49">
        <v>0.5</v>
      </c>
      <c r="J410" s="50"/>
      <c r="K410" s="146"/>
      <c r="L410" s="146"/>
      <c r="M410" s="146"/>
      <c r="N410" s="146"/>
    </row>
    <row r="411" spans="1:14" s="17" customFormat="1">
      <c r="A411" s="51">
        <v>16</v>
      </c>
      <c r="B411" s="51"/>
      <c r="C411" s="51" t="s">
        <v>95</v>
      </c>
      <c r="D411" s="49" t="s">
        <v>1199</v>
      </c>
      <c r="E411" s="49" t="s">
        <v>172</v>
      </c>
      <c r="F411" s="49" t="s">
        <v>7</v>
      </c>
      <c r="G411" s="49" t="s">
        <v>20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17</v>
      </c>
      <c r="B412" s="51"/>
      <c r="C412" s="51" t="s">
        <v>95</v>
      </c>
      <c r="D412" s="49" t="s">
        <v>1199</v>
      </c>
      <c r="E412" s="49" t="s">
        <v>183</v>
      </c>
      <c r="F412" s="49" t="s">
        <v>47</v>
      </c>
      <c r="G412" s="49" t="s">
        <v>51</v>
      </c>
      <c r="H412" s="5" t="s">
        <v>103</v>
      </c>
      <c r="I412" s="49">
        <v>1</v>
      </c>
      <c r="J412" s="49"/>
      <c r="K412" s="146"/>
      <c r="L412" s="146"/>
      <c r="M412" s="146"/>
      <c r="N412" s="146"/>
    </row>
    <row r="413" spans="1:14" s="17" customFormat="1">
      <c r="A413" s="51">
        <v>18</v>
      </c>
      <c r="B413" s="51"/>
      <c r="C413" s="51" t="s">
        <v>95</v>
      </c>
      <c r="D413" s="49" t="s">
        <v>1199</v>
      </c>
      <c r="E413" s="49" t="s">
        <v>178</v>
      </c>
      <c r="F413" s="49" t="s">
        <v>37</v>
      </c>
      <c r="G413" s="49" t="s">
        <v>402</v>
      </c>
      <c r="H413" s="5" t="s">
        <v>103</v>
      </c>
      <c r="I413" s="49">
        <v>2</v>
      </c>
      <c r="J413" s="49"/>
      <c r="K413" s="146"/>
      <c r="L413" s="146"/>
      <c r="M413" s="146"/>
      <c r="N413" s="146"/>
    </row>
    <row r="414" spans="1:14" s="17" customFormat="1">
      <c r="A414" s="51">
        <v>19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60</v>
      </c>
      <c r="H414" s="5" t="s">
        <v>103</v>
      </c>
      <c r="I414" s="49">
        <v>2</v>
      </c>
      <c r="J414" s="49"/>
      <c r="K414" s="146"/>
      <c r="L414" s="146"/>
      <c r="M414" s="146"/>
      <c r="N414" s="146"/>
    </row>
    <row r="415" spans="1:14" s="17" customFormat="1">
      <c r="A415" s="51">
        <v>20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52</v>
      </c>
      <c r="H415" s="5" t="s">
        <v>103</v>
      </c>
      <c r="I415" s="49">
        <v>1</v>
      </c>
      <c r="J415" s="49"/>
      <c r="K415" s="146"/>
      <c r="L415" s="146"/>
      <c r="M415" s="146"/>
      <c r="N415" s="146"/>
    </row>
    <row r="416" spans="1:14" s="17" customFormat="1">
      <c r="A416" s="51">
        <v>21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52</v>
      </c>
      <c r="H416" s="5" t="s">
        <v>103</v>
      </c>
      <c r="I416" s="49">
        <v>3</v>
      </c>
      <c r="J416" s="50"/>
      <c r="K416" s="146"/>
      <c r="L416" s="146"/>
      <c r="M416" s="146"/>
      <c r="N416" s="146"/>
    </row>
    <row r="417" spans="1:14" s="17" customFormat="1">
      <c r="A417" s="51">
        <v>22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105</v>
      </c>
      <c r="H417" s="5" t="s">
        <v>103</v>
      </c>
      <c r="I417" s="49">
        <v>4</v>
      </c>
      <c r="J417" s="49"/>
      <c r="K417" s="146"/>
      <c r="L417" s="146"/>
      <c r="M417" s="146"/>
      <c r="N417" s="146"/>
    </row>
    <row r="418" spans="1:14" s="17" customFormat="1">
      <c r="A418" s="51">
        <v>23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100</v>
      </c>
      <c r="H418" s="5" t="s">
        <v>103</v>
      </c>
      <c r="I418" s="49">
        <v>2</v>
      </c>
      <c r="J418" s="49"/>
      <c r="K418" s="146"/>
      <c r="L418" s="146"/>
      <c r="M418" s="146"/>
      <c r="N418" s="146"/>
    </row>
    <row r="419" spans="1:14" s="17" customFormat="1">
      <c r="A419" s="51">
        <v>24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100</v>
      </c>
      <c r="H419" s="5" t="s">
        <v>103</v>
      </c>
      <c r="I419" s="49">
        <v>2</v>
      </c>
      <c r="J419" s="49"/>
      <c r="K419" s="146"/>
      <c r="L419" s="146"/>
      <c r="M419" s="146"/>
      <c r="N419" s="146"/>
    </row>
    <row r="420" spans="1:14" s="17" customFormat="1">
      <c r="A420" s="51">
        <v>25</v>
      </c>
      <c r="B420" s="51"/>
      <c r="C420" s="51" t="s">
        <v>95</v>
      </c>
      <c r="D420" s="49" t="s">
        <v>1199</v>
      </c>
      <c r="E420" s="49" t="s">
        <v>185</v>
      </c>
      <c r="F420" s="49" t="s">
        <v>609</v>
      </c>
      <c r="G420" s="49" t="s">
        <v>1621</v>
      </c>
      <c r="H420" s="5" t="s">
        <v>103</v>
      </c>
      <c r="I420" s="49">
        <v>3</v>
      </c>
      <c r="J420" s="49"/>
      <c r="K420" s="146"/>
      <c r="L420" s="146"/>
      <c r="M420" s="146"/>
      <c r="N420" s="146"/>
    </row>
    <row r="421" spans="1:14" s="17" customFormat="1">
      <c r="A421" s="51">
        <v>26</v>
      </c>
      <c r="B421" s="51"/>
      <c r="C421" s="51" t="s">
        <v>95</v>
      </c>
      <c r="D421" s="49" t="s">
        <v>1199</v>
      </c>
      <c r="E421" s="49" t="s">
        <v>185</v>
      </c>
      <c r="F421" s="49" t="s">
        <v>609</v>
      </c>
      <c r="G421" s="49" t="s">
        <v>97</v>
      </c>
      <c r="H421" s="5" t="s">
        <v>103</v>
      </c>
      <c r="I421" s="49">
        <v>3</v>
      </c>
      <c r="J421" s="49"/>
      <c r="K421" s="146"/>
      <c r="L421" s="146"/>
      <c r="M421" s="146"/>
      <c r="N421" s="146"/>
    </row>
    <row r="422" spans="1:14" s="17" customFormat="1">
      <c r="A422" s="51">
        <v>27</v>
      </c>
      <c r="B422" s="51"/>
      <c r="C422" s="51" t="s">
        <v>95</v>
      </c>
      <c r="D422" s="49" t="s">
        <v>1199</v>
      </c>
      <c r="E422" s="49" t="s">
        <v>188</v>
      </c>
      <c r="F422" s="49" t="s">
        <v>609</v>
      </c>
      <c r="G422" s="49" t="s">
        <v>57</v>
      </c>
      <c r="H422" s="5" t="s">
        <v>103</v>
      </c>
      <c r="I422" s="49">
        <v>4</v>
      </c>
      <c r="J422" s="49"/>
      <c r="K422" s="146"/>
      <c r="L422" s="146"/>
      <c r="M422" s="146"/>
      <c r="N422" s="146"/>
    </row>
    <row r="423" spans="1:14" s="17" customFormat="1">
      <c r="A423" s="51">
        <v>28</v>
      </c>
      <c r="B423" s="51"/>
      <c r="C423" s="51" t="s">
        <v>95</v>
      </c>
      <c r="D423" s="49" t="s">
        <v>1199</v>
      </c>
      <c r="E423" s="49" t="s">
        <v>174</v>
      </c>
      <c r="F423" s="49" t="s">
        <v>13</v>
      </c>
      <c r="G423" s="49" t="s">
        <v>20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29</v>
      </c>
      <c r="B424" s="51"/>
      <c r="C424" s="51" t="s">
        <v>95</v>
      </c>
      <c r="D424" s="49" t="s">
        <v>1199</v>
      </c>
      <c r="E424" s="49" t="s">
        <v>341</v>
      </c>
      <c r="F424" s="49" t="s">
        <v>14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30</v>
      </c>
      <c r="B425" s="51"/>
      <c r="C425" s="51" t="s">
        <v>95</v>
      </c>
      <c r="D425" s="49" t="s">
        <v>1199</v>
      </c>
      <c r="E425" s="49" t="s">
        <v>175</v>
      </c>
      <c r="F425" s="49" t="s">
        <v>19</v>
      </c>
      <c r="G425" s="49" t="s">
        <v>44</v>
      </c>
      <c r="H425" s="5" t="s">
        <v>103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31</v>
      </c>
      <c r="B426" s="51"/>
      <c r="C426" s="51" t="s">
        <v>95</v>
      </c>
      <c r="D426" s="49" t="s">
        <v>1199</v>
      </c>
      <c r="E426" s="49" t="s">
        <v>341</v>
      </c>
      <c r="F426" s="49" t="s">
        <v>15</v>
      </c>
      <c r="G426" s="49" t="s">
        <v>101</v>
      </c>
      <c r="H426" s="5" t="s">
        <v>103</v>
      </c>
      <c r="I426" s="49">
        <v>2</v>
      </c>
      <c r="J426" s="49"/>
      <c r="K426" s="146"/>
      <c r="L426" s="146"/>
      <c r="M426" s="146"/>
      <c r="N426" s="146"/>
    </row>
    <row r="427" spans="1:14" s="17" customFormat="1">
      <c r="A427" s="51">
        <v>34</v>
      </c>
      <c r="B427" s="51"/>
      <c r="C427" s="51" t="s">
        <v>95</v>
      </c>
      <c r="D427" s="49" t="s">
        <v>1200</v>
      </c>
      <c r="E427" s="49" t="s">
        <v>172</v>
      </c>
      <c r="F427" s="49" t="s">
        <v>7</v>
      </c>
      <c r="G427" s="49" t="s">
        <v>20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35</v>
      </c>
      <c r="B428" s="51"/>
      <c r="C428" s="51" t="s">
        <v>95</v>
      </c>
      <c r="D428" s="49" t="s">
        <v>1200</v>
      </c>
      <c r="E428" s="49" t="s">
        <v>183</v>
      </c>
      <c r="F428" s="49" t="s">
        <v>47</v>
      </c>
      <c r="G428" s="49" t="s">
        <v>51</v>
      </c>
      <c r="H428" s="5" t="s">
        <v>106</v>
      </c>
      <c r="I428" s="49">
        <v>1</v>
      </c>
      <c r="J428" s="50"/>
      <c r="K428" s="146"/>
      <c r="L428" s="146"/>
      <c r="M428" s="146"/>
      <c r="N428" s="146"/>
    </row>
    <row r="429" spans="1:14" s="17" customFormat="1">
      <c r="A429" s="51">
        <v>36</v>
      </c>
      <c r="B429" s="51"/>
      <c r="C429" s="51" t="s">
        <v>95</v>
      </c>
      <c r="D429" s="49" t="s">
        <v>1200</v>
      </c>
      <c r="E429" s="49" t="s">
        <v>178</v>
      </c>
      <c r="F429" s="49" t="s">
        <v>37</v>
      </c>
      <c r="G429" s="49" t="s">
        <v>402</v>
      </c>
      <c r="H429" s="5" t="s">
        <v>106</v>
      </c>
      <c r="I429" s="49">
        <v>2</v>
      </c>
      <c r="J429" s="49"/>
      <c r="K429" s="146"/>
      <c r="L429" s="146"/>
      <c r="M429" s="146"/>
      <c r="N429" s="146"/>
    </row>
    <row r="430" spans="1:14" s="17" customFormat="1">
      <c r="A430" s="51">
        <v>37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60</v>
      </c>
      <c r="H430" s="5" t="s">
        <v>106</v>
      </c>
      <c r="I430" s="49">
        <v>2</v>
      </c>
      <c r="J430" s="49"/>
      <c r="K430" s="146"/>
      <c r="L430" s="146"/>
      <c r="M430" s="146"/>
      <c r="N430" s="146"/>
    </row>
    <row r="431" spans="1:14" s="17" customFormat="1">
      <c r="A431" s="51">
        <v>38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52</v>
      </c>
      <c r="H431" s="5" t="s">
        <v>106</v>
      </c>
      <c r="I431" s="49">
        <v>1</v>
      </c>
      <c r="J431" s="50"/>
      <c r="K431" s="146"/>
      <c r="L431" s="146"/>
      <c r="M431" s="146"/>
      <c r="N431" s="146"/>
    </row>
    <row r="432" spans="1:14" s="17" customFormat="1">
      <c r="A432" s="51">
        <v>39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52</v>
      </c>
      <c r="H432" s="5" t="s">
        <v>106</v>
      </c>
      <c r="I432" s="49">
        <v>3</v>
      </c>
      <c r="J432" s="49"/>
      <c r="K432" s="146"/>
      <c r="L432" s="146"/>
      <c r="M432" s="146"/>
      <c r="N432" s="146"/>
    </row>
    <row r="433" spans="1:14" s="17" customFormat="1">
      <c r="A433" s="51">
        <v>40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105</v>
      </c>
      <c r="H433" s="5" t="s">
        <v>106</v>
      </c>
      <c r="I433" s="49">
        <v>4</v>
      </c>
      <c r="J433" s="49"/>
      <c r="K433" s="146"/>
      <c r="L433" s="146"/>
      <c r="M433" s="146"/>
      <c r="N433" s="146"/>
    </row>
    <row r="434" spans="1:14" s="17" customFormat="1">
      <c r="A434" s="51">
        <v>41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100</v>
      </c>
      <c r="H434" s="5" t="s">
        <v>106</v>
      </c>
      <c r="I434" s="49">
        <v>2</v>
      </c>
      <c r="J434" s="49"/>
      <c r="K434" s="146"/>
      <c r="L434" s="146"/>
      <c r="M434" s="146"/>
      <c r="N434" s="146"/>
    </row>
    <row r="435" spans="1:14" s="17" customFormat="1">
      <c r="A435" s="51">
        <v>42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100</v>
      </c>
      <c r="H435" s="5" t="s">
        <v>106</v>
      </c>
      <c r="I435" s="49">
        <v>2</v>
      </c>
      <c r="J435" s="49"/>
      <c r="K435" s="146"/>
      <c r="L435" s="146"/>
      <c r="M435" s="146"/>
      <c r="N435" s="146"/>
    </row>
    <row r="436" spans="1:14" s="17" customFormat="1">
      <c r="A436" s="51">
        <v>43</v>
      </c>
      <c r="B436" s="51"/>
      <c r="C436" s="51" t="s">
        <v>95</v>
      </c>
      <c r="D436" s="49" t="s">
        <v>1200</v>
      </c>
      <c r="E436" s="49" t="s">
        <v>185</v>
      </c>
      <c r="F436" s="49" t="s">
        <v>609</v>
      </c>
      <c r="G436" s="49" t="s">
        <v>1621</v>
      </c>
      <c r="H436" s="5" t="s">
        <v>106</v>
      </c>
      <c r="I436" s="49">
        <v>3</v>
      </c>
      <c r="J436" s="49"/>
      <c r="K436" s="146"/>
      <c r="L436" s="146"/>
      <c r="M436" s="146"/>
      <c r="N436" s="146"/>
    </row>
    <row r="437" spans="1:14" s="17" customFormat="1">
      <c r="A437" s="51">
        <v>44</v>
      </c>
      <c r="B437" s="51"/>
      <c r="C437" s="51" t="s">
        <v>95</v>
      </c>
      <c r="D437" s="49" t="s">
        <v>1200</v>
      </c>
      <c r="E437" s="49" t="s">
        <v>185</v>
      </c>
      <c r="F437" s="49" t="s">
        <v>609</v>
      </c>
      <c r="G437" s="49" t="s">
        <v>97</v>
      </c>
      <c r="H437" s="5" t="s">
        <v>106</v>
      </c>
      <c r="I437" s="49">
        <v>3</v>
      </c>
      <c r="J437" s="49"/>
      <c r="K437" s="146"/>
      <c r="L437" s="146"/>
      <c r="M437" s="146"/>
      <c r="N437" s="146"/>
    </row>
    <row r="438" spans="1:14" s="17" customFormat="1">
      <c r="A438" s="51">
        <v>45</v>
      </c>
      <c r="B438" s="51"/>
      <c r="C438" s="51" t="s">
        <v>95</v>
      </c>
      <c r="D438" s="49" t="s">
        <v>1200</v>
      </c>
      <c r="E438" s="49" t="s">
        <v>188</v>
      </c>
      <c r="F438" s="49" t="s">
        <v>609</v>
      </c>
      <c r="G438" s="49" t="s">
        <v>57</v>
      </c>
      <c r="H438" s="5" t="s">
        <v>106</v>
      </c>
      <c r="I438" s="49">
        <v>4</v>
      </c>
      <c r="J438" s="50"/>
      <c r="K438" s="146"/>
      <c r="L438" s="146"/>
      <c r="M438" s="146"/>
      <c r="N438" s="146"/>
    </row>
    <row r="439" spans="1:14" s="17" customFormat="1">
      <c r="A439" s="51">
        <v>46</v>
      </c>
      <c r="B439" s="51"/>
      <c r="C439" s="51" t="s">
        <v>95</v>
      </c>
      <c r="D439" s="49" t="s">
        <v>1200</v>
      </c>
      <c r="E439" s="49" t="s">
        <v>174</v>
      </c>
      <c r="F439" s="49" t="s">
        <v>13</v>
      </c>
      <c r="G439" s="49" t="s">
        <v>20</v>
      </c>
      <c r="H439" s="5" t="s">
        <v>106</v>
      </c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47</v>
      </c>
      <c r="B440" s="51"/>
      <c r="C440" s="51" t="s">
        <v>95</v>
      </c>
      <c r="D440" s="49" t="s">
        <v>1200</v>
      </c>
      <c r="E440" s="49" t="s">
        <v>341</v>
      </c>
      <c r="F440" s="49" t="s">
        <v>14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48</v>
      </c>
      <c r="B441" s="51"/>
      <c r="C441" s="51" t="s">
        <v>95</v>
      </c>
      <c r="D441" s="49" t="s">
        <v>1200</v>
      </c>
      <c r="E441" s="49" t="s">
        <v>175</v>
      </c>
      <c r="F441" s="49" t="s">
        <v>19</v>
      </c>
      <c r="G441" s="49" t="s">
        <v>44</v>
      </c>
      <c r="H441" s="5"/>
      <c r="I441" s="49">
        <v>2</v>
      </c>
      <c r="J441" s="49"/>
      <c r="K441" s="146"/>
      <c r="L441" s="146"/>
      <c r="M441" s="146"/>
      <c r="N441" s="146"/>
    </row>
    <row r="442" spans="1:14" s="17" customFormat="1">
      <c r="A442" s="51">
        <v>49</v>
      </c>
      <c r="B442" s="51"/>
      <c r="C442" s="51" t="s">
        <v>95</v>
      </c>
      <c r="D442" s="49" t="s">
        <v>1200</v>
      </c>
      <c r="E442" s="49" t="s">
        <v>341</v>
      </c>
      <c r="F442" s="49" t="s">
        <v>15</v>
      </c>
      <c r="G442" s="49" t="s">
        <v>101</v>
      </c>
      <c r="H442" s="5" t="s">
        <v>106</v>
      </c>
      <c r="I442" s="49">
        <v>2</v>
      </c>
      <c r="J442" s="49"/>
      <c r="K442" s="146"/>
      <c r="L442" s="146"/>
      <c r="M442" s="146"/>
      <c r="N442" s="146"/>
    </row>
    <row r="443" spans="1:14" s="17" customFormat="1">
      <c r="A443" s="51">
        <v>54</v>
      </c>
      <c r="B443" s="51"/>
      <c r="C443" s="51" t="s">
        <v>95</v>
      </c>
      <c r="D443" s="49" t="s">
        <v>108</v>
      </c>
      <c r="E443" s="49" t="s">
        <v>185</v>
      </c>
      <c r="F443" s="49" t="s">
        <v>110</v>
      </c>
      <c r="G443" s="49" t="s">
        <v>100</v>
      </c>
      <c r="H443" s="5" t="s">
        <v>103</v>
      </c>
      <c r="I443" s="49">
        <v>2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55</v>
      </c>
      <c r="B444" s="51"/>
      <c r="C444" s="51" t="s">
        <v>95</v>
      </c>
      <c r="D444" s="49" t="s">
        <v>108</v>
      </c>
      <c r="E444" s="49" t="s">
        <v>341</v>
      </c>
      <c r="F444" s="49" t="s">
        <v>109</v>
      </c>
      <c r="G444" s="49" t="s">
        <v>101</v>
      </c>
      <c r="H444" s="5" t="s">
        <v>103</v>
      </c>
      <c r="I444" s="49">
        <v>1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56</v>
      </c>
      <c r="B445" s="51"/>
      <c r="C445" s="51" t="s">
        <v>95</v>
      </c>
      <c r="D445" s="49" t="s">
        <v>108</v>
      </c>
      <c r="E445" s="49" t="s">
        <v>359</v>
      </c>
      <c r="F445" s="49" t="s">
        <v>112</v>
      </c>
      <c r="G445" s="49" t="s">
        <v>111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57</v>
      </c>
      <c r="B446" s="51"/>
      <c r="C446" s="51" t="s">
        <v>95</v>
      </c>
      <c r="D446" s="49" t="s">
        <v>108</v>
      </c>
      <c r="E446" s="49" t="s">
        <v>188</v>
      </c>
      <c r="F446" s="49" t="s">
        <v>107</v>
      </c>
      <c r="G446" s="49" t="s">
        <v>97</v>
      </c>
      <c r="H446" s="5" t="s">
        <v>103</v>
      </c>
      <c r="I446" s="49">
        <v>1.5</v>
      </c>
      <c r="J446" s="49"/>
      <c r="K446" s="146" t="s">
        <v>560</v>
      </c>
      <c r="L446" s="146"/>
      <c r="M446" s="146"/>
      <c r="N446" s="146"/>
    </row>
    <row r="447" spans="1:14" s="17" customFormat="1">
      <c r="A447" s="51">
        <v>58</v>
      </c>
      <c r="B447" s="51"/>
      <c r="C447" s="51" t="s">
        <v>95</v>
      </c>
      <c r="D447" s="49" t="s">
        <v>108</v>
      </c>
      <c r="E447" s="49" t="s">
        <v>178</v>
      </c>
      <c r="F447" s="49" t="s">
        <v>37</v>
      </c>
      <c r="G447" s="49" t="s">
        <v>40</v>
      </c>
      <c r="H447" s="5" t="s">
        <v>103</v>
      </c>
      <c r="I447" s="49">
        <v>1</v>
      </c>
      <c r="J447" s="50"/>
      <c r="K447" s="146" t="s">
        <v>560</v>
      </c>
      <c r="L447" s="146"/>
      <c r="M447" s="146"/>
      <c r="N447" s="146"/>
    </row>
    <row r="448" spans="1:14" s="17" customFormat="1">
      <c r="A448" s="51">
        <v>60</v>
      </c>
      <c r="B448" s="51"/>
      <c r="C448" s="51" t="s">
        <v>95</v>
      </c>
      <c r="D448" s="49" t="s">
        <v>113</v>
      </c>
      <c r="E448" s="49" t="s">
        <v>185</v>
      </c>
      <c r="F448" s="49" t="s">
        <v>110</v>
      </c>
      <c r="G448" s="49" t="s">
        <v>100</v>
      </c>
      <c r="H448" s="5" t="s">
        <v>103</v>
      </c>
      <c r="I448" s="49">
        <v>2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61</v>
      </c>
      <c r="B449" s="51"/>
      <c r="C449" s="51" t="s">
        <v>95</v>
      </c>
      <c r="D449" s="49" t="s">
        <v>113</v>
      </c>
      <c r="E449" s="49" t="s">
        <v>341</v>
      </c>
      <c r="F449" s="49" t="s">
        <v>14</v>
      </c>
      <c r="G449" s="49" t="s">
        <v>101</v>
      </c>
      <c r="H449" s="5" t="s">
        <v>103</v>
      </c>
      <c r="I449" s="49">
        <v>1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62</v>
      </c>
      <c r="B450" s="51"/>
      <c r="C450" s="51" t="s">
        <v>95</v>
      </c>
      <c r="D450" s="49" t="s">
        <v>113</v>
      </c>
      <c r="E450" s="49" t="s">
        <v>359</v>
      </c>
      <c r="F450" s="49" t="s">
        <v>112</v>
      </c>
      <c r="G450" s="49" t="s">
        <v>111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63</v>
      </c>
      <c r="B451" s="51"/>
      <c r="C451" s="51" t="s">
        <v>95</v>
      </c>
      <c r="D451" s="49" t="s">
        <v>113</v>
      </c>
      <c r="E451" s="49" t="s">
        <v>188</v>
      </c>
      <c r="F451" s="49" t="s">
        <v>107</v>
      </c>
      <c r="G451" s="49" t="s">
        <v>97</v>
      </c>
      <c r="H451" s="5" t="s">
        <v>103</v>
      </c>
      <c r="I451" s="49">
        <v>1.5</v>
      </c>
      <c r="J451" s="49"/>
      <c r="K451" s="146" t="s">
        <v>561</v>
      </c>
      <c r="L451" s="146"/>
      <c r="M451" s="146"/>
      <c r="N451" s="146"/>
    </row>
    <row r="452" spans="1:14" s="17" customFormat="1">
      <c r="A452" s="51">
        <v>64</v>
      </c>
      <c r="B452" s="51"/>
      <c r="C452" s="51" t="s">
        <v>95</v>
      </c>
      <c r="D452" s="49" t="s">
        <v>113</v>
      </c>
      <c r="E452" s="49" t="s">
        <v>172</v>
      </c>
      <c r="F452" s="49" t="s">
        <v>7</v>
      </c>
      <c r="G452" s="49" t="s">
        <v>40</v>
      </c>
      <c r="H452" s="5" t="s">
        <v>103</v>
      </c>
      <c r="I452" s="49">
        <v>1</v>
      </c>
      <c r="J452" s="50"/>
      <c r="K452" s="146" t="s">
        <v>561</v>
      </c>
      <c r="L452" s="146"/>
      <c r="M452" s="146"/>
      <c r="N452" s="146"/>
    </row>
    <row r="453" spans="1:14" s="17" customFormat="1">
      <c r="A453" s="51">
        <v>66</v>
      </c>
      <c r="B453" s="51"/>
      <c r="C453" s="51" t="s">
        <v>95</v>
      </c>
      <c r="D453" s="49" t="s">
        <v>114</v>
      </c>
      <c r="E453" s="49" t="s">
        <v>188</v>
      </c>
      <c r="F453" s="49" t="s">
        <v>107</v>
      </c>
      <c r="G453" s="49" t="s">
        <v>115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67</v>
      </c>
      <c r="B454" s="51"/>
      <c r="C454" s="51" t="s">
        <v>95</v>
      </c>
      <c r="D454" s="49" t="s">
        <v>114</v>
      </c>
      <c r="E454" s="49" t="s">
        <v>341</v>
      </c>
      <c r="F454" s="49" t="s">
        <v>116</v>
      </c>
      <c r="G454" s="49" t="s">
        <v>101</v>
      </c>
      <c r="H454" s="5" t="s">
        <v>106</v>
      </c>
      <c r="I454" s="49">
        <v>1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68</v>
      </c>
      <c r="B455" s="51"/>
      <c r="C455" s="51" t="s">
        <v>95</v>
      </c>
      <c r="D455" s="49" t="s">
        <v>114</v>
      </c>
      <c r="E455" s="49" t="s">
        <v>359</v>
      </c>
      <c r="F455" s="49" t="s">
        <v>112</v>
      </c>
      <c r="G455" s="49" t="s">
        <v>111</v>
      </c>
      <c r="H455" s="5" t="s">
        <v>106</v>
      </c>
      <c r="I455" s="49">
        <v>1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69</v>
      </c>
      <c r="B456" s="51"/>
      <c r="C456" s="51" t="s">
        <v>95</v>
      </c>
      <c r="D456" s="49" t="s">
        <v>114</v>
      </c>
      <c r="E456" s="49" t="s">
        <v>179</v>
      </c>
      <c r="F456" s="49" t="s">
        <v>76</v>
      </c>
      <c r="G456" s="49" t="s">
        <v>111</v>
      </c>
      <c r="H456" s="5" t="s">
        <v>106</v>
      </c>
      <c r="I456" s="49">
        <v>0.5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70</v>
      </c>
      <c r="B457" s="51"/>
      <c r="C457" s="51" t="s">
        <v>95</v>
      </c>
      <c r="D457" s="49" t="s">
        <v>114</v>
      </c>
      <c r="E457" s="49"/>
      <c r="F457" s="49" t="s">
        <v>117</v>
      </c>
      <c r="G457" s="49" t="s">
        <v>97</v>
      </c>
      <c r="H457" s="5" t="s">
        <v>106</v>
      </c>
      <c r="I457" s="49">
        <v>0.5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71</v>
      </c>
      <c r="B458" s="51"/>
      <c r="C458" s="51" t="s">
        <v>95</v>
      </c>
      <c r="D458" s="49" t="s">
        <v>114</v>
      </c>
      <c r="E458" s="49" t="s">
        <v>188</v>
      </c>
      <c r="F458" s="49" t="s">
        <v>107</v>
      </c>
      <c r="G458" s="49" t="s">
        <v>97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72</v>
      </c>
      <c r="B459" s="51"/>
      <c r="C459" s="51" t="s">
        <v>95</v>
      </c>
      <c r="D459" s="49" t="s">
        <v>114</v>
      </c>
      <c r="E459" s="49" t="s">
        <v>172</v>
      </c>
      <c r="F459" s="49" t="s">
        <v>7</v>
      </c>
      <c r="G459" s="49" t="s">
        <v>40</v>
      </c>
      <c r="H459" s="5" t="s">
        <v>106</v>
      </c>
      <c r="I459" s="49">
        <v>1</v>
      </c>
      <c r="J459" s="49"/>
      <c r="K459" s="146" t="s">
        <v>560</v>
      </c>
      <c r="L459" s="146"/>
      <c r="M459" s="146"/>
      <c r="N459" s="146"/>
    </row>
    <row r="460" spans="1:14" s="17" customFormat="1">
      <c r="A460" s="51">
        <v>73</v>
      </c>
      <c r="B460" s="51"/>
      <c r="C460" s="51" t="s">
        <v>95</v>
      </c>
      <c r="D460" s="49" t="s">
        <v>114</v>
      </c>
      <c r="E460" s="49" t="s">
        <v>185</v>
      </c>
      <c r="F460" s="49" t="s">
        <v>110</v>
      </c>
      <c r="G460" s="49" t="s">
        <v>57</v>
      </c>
      <c r="H460" s="5" t="s">
        <v>106</v>
      </c>
      <c r="I460" s="49">
        <v>1</v>
      </c>
      <c r="J460" s="49"/>
      <c r="K460" s="146" t="s">
        <v>560</v>
      </c>
      <c r="L460" s="146"/>
      <c r="M460" s="146"/>
      <c r="N460" s="146"/>
    </row>
    <row r="461" spans="1:14" s="17" customFormat="1">
      <c r="A461" s="51">
        <v>75</v>
      </c>
      <c r="B461" s="51"/>
      <c r="C461" s="51" t="s">
        <v>95</v>
      </c>
      <c r="D461" s="49" t="s">
        <v>118</v>
      </c>
      <c r="E461" s="49" t="s">
        <v>188</v>
      </c>
      <c r="F461" s="49" t="s">
        <v>107</v>
      </c>
      <c r="G461" s="49" t="s">
        <v>115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76</v>
      </c>
      <c r="B462" s="51"/>
      <c r="C462" s="51" t="s">
        <v>95</v>
      </c>
      <c r="D462" s="49" t="s">
        <v>118</v>
      </c>
      <c r="E462" s="49" t="s">
        <v>189</v>
      </c>
      <c r="F462" s="49" t="s">
        <v>119</v>
      </c>
      <c r="G462" s="49" t="s">
        <v>101</v>
      </c>
      <c r="H462" s="5" t="s">
        <v>106</v>
      </c>
      <c r="I462" s="49">
        <v>1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77</v>
      </c>
      <c r="B463" s="51"/>
      <c r="C463" s="51" t="s">
        <v>95</v>
      </c>
      <c r="D463" s="49" t="s">
        <v>118</v>
      </c>
      <c r="E463" s="49" t="s">
        <v>359</v>
      </c>
      <c r="F463" s="49" t="s">
        <v>112</v>
      </c>
      <c r="G463" s="49" t="s">
        <v>111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78</v>
      </c>
      <c r="B464" s="51"/>
      <c r="C464" s="51" t="s">
        <v>95</v>
      </c>
      <c r="D464" s="49" t="s">
        <v>118</v>
      </c>
      <c r="E464" s="49" t="s">
        <v>179</v>
      </c>
      <c r="F464" s="49" t="s">
        <v>76</v>
      </c>
      <c r="G464" s="49" t="s">
        <v>111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79</v>
      </c>
      <c r="B465" s="51"/>
      <c r="C465" s="51" t="s">
        <v>95</v>
      </c>
      <c r="D465" s="49" t="s">
        <v>118</v>
      </c>
      <c r="E465" s="49" t="s">
        <v>188</v>
      </c>
      <c r="F465" s="49" t="s">
        <v>107</v>
      </c>
      <c r="G465" s="49" t="s">
        <v>97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80</v>
      </c>
      <c r="B466" s="51"/>
      <c r="C466" s="51" t="s">
        <v>95</v>
      </c>
      <c r="D466" s="49" t="s">
        <v>118</v>
      </c>
      <c r="E466" s="49" t="s">
        <v>185</v>
      </c>
      <c r="F466" s="49" t="s">
        <v>117</v>
      </c>
      <c r="G466" s="49" t="s">
        <v>97</v>
      </c>
      <c r="H466" s="5" t="s">
        <v>106</v>
      </c>
      <c r="I466" s="49">
        <v>0.5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81</v>
      </c>
      <c r="B467" s="51"/>
      <c r="C467" s="51" t="s">
        <v>95</v>
      </c>
      <c r="D467" s="49" t="s">
        <v>118</v>
      </c>
      <c r="E467" s="49" t="s">
        <v>172</v>
      </c>
      <c r="F467" s="49" t="s">
        <v>7</v>
      </c>
      <c r="G467" s="49" t="s">
        <v>40</v>
      </c>
      <c r="H467" s="5" t="s">
        <v>106</v>
      </c>
      <c r="I467" s="49">
        <v>1</v>
      </c>
      <c r="J467" s="49"/>
      <c r="K467" s="146" t="s">
        <v>561</v>
      </c>
      <c r="L467" s="146"/>
      <c r="M467" s="146"/>
      <c r="N467" s="146"/>
    </row>
    <row r="468" spans="1:14" s="17" customFormat="1">
      <c r="A468" s="51">
        <v>82</v>
      </c>
      <c r="B468" s="51"/>
      <c r="C468" s="51" t="s">
        <v>95</v>
      </c>
      <c r="D468" s="49" t="s">
        <v>118</v>
      </c>
      <c r="E468" s="49" t="s">
        <v>185</v>
      </c>
      <c r="F468" s="49" t="s">
        <v>110</v>
      </c>
      <c r="G468" s="49" t="s">
        <v>57</v>
      </c>
      <c r="H468" s="5" t="s">
        <v>106</v>
      </c>
      <c r="I468" s="49">
        <v>1</v>
      </c>
      <c r="J468" s="49"/>
      <c r="K468" s="146" t="s">
        <v>561</v>
      </c>
      <c r="L468" s="146"/>
      <c r="M468" s="146"/>
      <c r="N468" s="146"/>
    </row>
    <row r="469" spans="1:14" s="17" customFormat="1">
      <c r="A469" s="51">
        <v>87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52</v>
      </c>
      <c r="H469" s="5" t="s">
        <v>55</v>
      </c>
      <c r="I469" s="49">
        <v>2</v>
      </c>
      <c r="J469" s="49"/>
      <c r="K469" s="146" t="s">
        <v>1785</v>
      </c>
      <c r="L469" s="146"/>
      <c r="M469" s="146"/>
      <c r="N469" s="146"/>
    </row>
    <row r="470" spans="1:14" s="17" customFormat="1">
      <c r="A470" s="51">
        <v>88</v>
      </c>
      <c r="B470" s="51"/>
      <c r="C470" s="51" t="s">
        <v>95</v>
      </c>
      <c r="D470" s="49" t="s">
        <v>1290</v>
      </c>
      <c r="E470" s="49" t="s">
        <v>359</v>
      </c>
      <c r="F470" s="49" t="s">
        <v>610</v>
      </c>
      <c r="G470" s="49" t="s">
        <v>115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89</v>
      </c>
      <c r="B471" s="51"/>
      <c r="C471" s="51" t="s">
        <v>95</v>
      </c>
      <c r="D471" s="49" t="s">
        <v>1290</v>
      </c>
      <c r="E471" s="49" t="s">
        <v>359</v>
      </c>
      <c r="F471" s="49" t="s">
        <v>610</v>
      </c>
      <c r="G471" s="49" t="s">
        <v>115</v>
      </c>
      <c r="H471" s="5" t="s">
        <v>55</v>
      </c>
      <c r="I471" s="49">
        <v>2</v>
      </c>
      <c r="J471" s="49"/>
      <c r="K471" s="146"/>
      <c r="L471" s="146"/>
      <c r="M471" s="146"/>
      <c r="N471" s="146"/>
    </row>
    <row r="472" spans="1:14" s="17" customFormat="1">
      <c r="A472" s="51">
        <v>90</v>
      </c>
      <c r="B472" s="51"/>
      <c r="C472" s="51" t="s">
        <v>95</v>
      </c>
      <c r="D472" s="49" t="s">
        <v>1290</v>
      </c>
      <c r="E472" s="49" t="s">
        <v>341</v>
      </c>
      <c r="F472" s="49" t="s">
        <v>126</v>
      </c>
      <c r="G472" s="49" t="s">
        <v>101</v>
      </c>
      <c r="H472" s="5" t="s">
        <v>55</v>
      </c>
      <c r="I472" s="49">
        <v>2</v>
      </c>
      <c r="J472" s="49"/>
      <c r="K472" s="146"/>
      <c r="L472" s="146"/>
      <c r="M472" s="146"/>
      <c r="N472" s="146"/>
    </row>
    <row r="473" spans="1:14" s="17" customFormat="1">
      <c r="A473" s="51">
        <v>91</v>
      </c>
      <c r="B473" s="51"/>
      <c r="C473" s="51" t="s">
        <v>95</v>
      </c>
      <c r="D473" s="49" t="s">
        <v>1290</v>
      </c>
      <c r="E473" s="49" t="s">
        <v>341</v>
      </c>
      <c r="F473" s="49" t="s">
        <v>14</v>
      </c>
      <c r="G473" s="49" t="s">
        <v>101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92</v>
      </c>
      <c r="B474" s="51"/>
      <c r="C474" s="51" t="s">
        <v>95</v>
      </c>
      <c r="D474" s="49" t="s">
        <v>1290</v>
      </c>
      <c r="E474" s="49" t="s">
        <v>172</v>
      </c>
      <c r="F474" s="49" t="s">
        <v>7</v>
      </c>
      <c r="G474" s="49" t="s">
        <v>20</v>
      </c>
      <c r="H474" s="5" t="s">
        <v>55</v>
      </c>
      <c r="I474" s="49">
        <v>1</v>
      </c>
      <c r="J474" s="49"/>
      <c r="K474" s="146"/>
      <c r="L474" s="146"/>
      <c r="M474" s="146"/>
      <c r="N474" s="146"/>
    </row>
    <row r="475" spans="1:14" s="17" customFormat="1">
      <c r="A475" s="51">
        <v>93</v>
      </c>
      <c r="B475" s="51"/>
      <c r="C475" s="51" t="s">
        <v>95</v>
      </c>
      <c r="D475" s="49" t="s">
        <v>1290</v>
      </c>
      <c r="E475" s="49" t="s">
        <v>178</v>
      </c>
      <c r="F475" s="49" t="s">
        <v>37</v>
      </c>
      <c r="G475" s="49" t="s">
        <v>40</v>
      </c>
      <c r="H475" s="5" t="s">
        <v>55</v>
      </c>
      <c r="I475" s="49">
        <v>1</v>
      </c>
      <c r="J475" s="49"/>
      <c r="K475" s="146"/>
      <c r="L475" s="146"/>
      <c r="M475" s="146"/>
      <c r="N475" s="146"/>
    </row>
    <row r="476" spans="1:14" s="17" customFormat="1">
      <c r="A476" s="51">
        <v>96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 t="s">
        <v>1785</v>
      </c>
      <c r="L476" s="146"/>
      <c r="M476" s="146"/>
      <c r="N476" s="146"/>
    </row>
    <row r="477" spans="1:14" s="17" customFormat="1">
      <c r="A477" s="51">
        <v>97</v>
      </c>
      <c r="B477" s="51"/>
      <c r="C477" s="51" t="s">
        <v>95</v>
      </c>
      <c r="D477" s="49" t="s">
        <v>1291</v>
      </c>
      <c r="E477" s="49" t="s">
        <v>359</v>
      </c>
      <c r="F477" s="49" t="s">
        <v>610</v>
      </c>
      <c r="G477" s="49" t="s">
        <v>115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98</v>
      </c>
      <c r="B478" s="51"/>
      <c r="C478" s="51" t="s">
        <v>95</v>
      </c>
      <c r="D478" s="49" t="s">
        <v>1291</v>
      </c>
      <c r="E478" s="49" t="s">
        <v>359</v>
      </c>
      <c r="F478" s="49" t="s">
        <v>610</v>
      </c>
      <c r="G478" s="49" t="s">
        <v>562</v>
      </c>
      <c r="H478" s="5" t="s">
        <v>55</v>
      </c>
      <c r="I478" s="49">
        <v>2</v>
      </c>
      <c r="J478" s="49"/>
      <c r="K478" s="146"/>
      <c r="L478" s="146"/>
      <c r="M478" s="146"/>
      <c r="N478" s="146"/>
    </row>
    <row r="479" spans="1:14" s="17" customFormat="1">
      <c r="A479" s="51">
        <v>99</v>
      </c>
      <c r="B479" s="51"/>
      <c r="C479" s="51" t="s">
        <v>95</v>
      </c>
      <c r="D479" s="49" t="s">
        <v>1291</v>
      </c>
      <c r="E479" s="49" t="s">
        <v>341</v>
      </c>
      <c r="F479" s="49" t="s">
        <v>126</v>
      </c>
      <c r="G479" s="49" t="s">
        <v>1350</v>
      </c>
      <c r="H479" s="5" t="s">
        <v>55</v>
      </c>
      <c r="I479" s="49">
        <v>2</v>
      </c>
      <c r="J479" s="49"/>
      <c r="K479" s="146"/>
      <c r="L479" s="146"/>
      <c r="M479" s="146"/>
      <c r="N479" s="146"/>
    </row>
    <row r="480" spans="1:14" s="17" customFormat="1">
      <c r="A480" s="51">
        <v>100</v>
      </c>
      <c r="B480" s="51"/>
      <c r="C480" s="51" t="s">
        <v>95</v>
      </c>
      <c r="D480" s="49" t="s">
        <v>1291</v>
      </c>
      <c r="E480" s="49" t="s">
        <v>341</v>
      </c>
      <c r="F480" s="49" t="s">
        <v>14</v>
      </c>
      <c r="G480" s="49" t="s">
        <v>1350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101</v>
      </c>
      <c r="B481" s="51"/>
      <c r="C481" s="51" t="s">
        <v>95</v>
      </c>
      <c r="D481" s="49" t="s">
        <v>1291</v>
      </c>
      <c r="E481" s="49" t="s">
        <v>178</v>
      </c>
      <c r="F481" s="49" t="s">
        <v>37</v>
      </c>
      <c r="G481" s="49" t="s">
        <v>40</v>
      </c>
      <c r="H481" s="5" t="s">
        <v>55</v>
      </c>
      <c r="I481" s="49">
        <v>1</v>
      </c>
      <c r="J481" s="49"/>
      <c r="K481" s="146"/>
      <c r="L481" s="146"/>
      <c r="M481" s="146"/>
      <c r="N481" s="146"/>
    </row>
    <row r="482" spans="1:14" s="17" customFormat="1">
      <c r="A482" s="51">
        <v>102</v>
      </c>
      <c r="B482" s="51"/>
      <c r="C482" s="51" t="s">
        <v>95</v>
      </c>
      <c r="D482" s="49" t="s">
        <v>1291</v>
      </c>
      <c r="E482" s="49" t="s">
        <v>172</v>
      </c>
      <c r="F482" s="49" t="s">
        <v>7</v>
      </c>
      <c r="G482" s="49" t="s">
        <v>20</v>
      </c>
      <c r="H482" s="5" t="s">
        <v>55</v>
      </c>
      <c r="I482" s="49">
        <v>1</v>
      </c>
      <c r="J482" s="50"/>
      <c r="K482" s="146"/>
      <c r="L482" s="146"/>
      <c r="M482" s="146"/>
      <c r="N482" s="146"/>
    </row>
    <row r="483" spans="1:14" s="17" customFormat="1">
      <c r="A483" s="51">
        <v>105</v>
      </c>
      <c r="B483" s="51"/>
      <c r="C483" s="51" t="s">
        <v>95</v>
      </c>
      <c r="D483" s="49" t="s">
        <v>1355</v>
      </c>
      <c r="E483" s="49" t="s">
        <v>175</v>
      </c>
      <c r="F483" s="49" t="s">
        <v>19</v>
      </c>
      <c r="G483" s="49" t="s">
        <v>145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106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107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108</v>
      </c>
      <c r="B486" s="51"/>
      <c r="C486" s="51" t="s">
        <v>95</v>
      </c>
      <c r="D486" s="49" t="s">
        <v>1355</v>
      </c>
      <c r="E486" s="49" t="s">
        <v>359</v>
      </c>
      <c r="F486" s="49" t="s">
        <v>610</v>
      </c>
      <c r="G486" s="49" t="s">
        <v>115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109</v>
      </c>
      <c r="B487" s="51"/>
      <c r="C487" s="51" t="s">
        <v>95</v>
      </c>
      <c r="D487" s="49" t="s">
        <v>1355</v>
      </c>
      <c r="E487" s="49" t="s">
        <v>359</v>
      </c>
      <c r="F487" s="49" t="s">
        <v>610</v>
      </c>
      <c r="G487" s="49" t="s">
        <v>115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110</v>
      </c>
      <c r="B488" s="51"/>
      <c r="C488" s="51" t="s">
        <v>95</v>
      </c>
      <c r="D488" s="49" t="s">
        <v>1355</v>
      </c>
      <c r="E488" s="49" t="s">
        <v>178</v>
      </c>
      <c r="F488" s="49" t="s">
        <v>37</v>
      </c>
      <c r="G488" s="49" t="s">
        <v>402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111</v>
      </c>
      <c r="B489" s="51"/>
      <c r="C489" s="51" t="s">
        <v>95</v>
      </c>
      <c r="D489" s="49" t="s">
        <v>1355</v>
      </c>
      <c r="E489" s="49" t="s">
        <v>341</v>
      </c>
      <c r="F489" s="49" t="s">
        <v>126</v>
      </c>
      <c r="G489" s="49" t="s">
        <v>101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112</v>
      </c>
      <c r="B490" s="51"/>
      <c r="C490" s="51" t="s">
        <v>95</v>
      </c>
      <c r="D490" s="49" t="s">
        <v>1355</v>
      </c>
      <c r="E490" s="49" t="s">
        <v>174</v>
      </c>
      <c r="F490" s="49" t="s">
        <v>13</v>
      </c>
      <c r="G490" s="49" t="s">
        <v>51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115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115</v>
      </c>
      <c r="H491" s="5" t="s">
        <v>55</v>
      </c>
      <c r="I491" s="49">
        <v>2</v>
      </c>
      <c r="J491" s="49"/>
      <c r="K491" s="146"/>
      <c r="L491" s="146"/>
      <c r="M491" s="146"/>
      <c r="N491" s="146"/>
    </row>
    <row r="492" spans="1:14" s="17" customFormat="1">
      <c r="A492" s="51">
        <v>116</v>
      </c>
      <c r="B492" s="51"/>
      <c r="C492" s="51" t="s">
        <v>95</v>
      </c>
      <c r="D492" s="49" t="s">
        <v>1356</v>
      </c>
      <c r="E492" s="49" t="s">
        <v>175</v>
      </c>
      <c r="F492" s="49" t="s">
        <v>19</v>
      </c>
      <c r="G492" s="49" t="s">
        <v>50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117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95</v>
      </c>
      <c r="H493" s="5"/>
      <c r="I493" s="49">
        <v>4</v>
      </c>
      <c r="J493" s="49"/>
      <c r="K493" s="146"/>
      <c r="L493" s="146"/>
      <c r="M493" s="146"/>
      <c r="N493" s="146"/>
    </row>
    <row r="494" spans="1:14" s="17" customFormat="1">
      <c r="A494" s="51">
        <v>118</v>
      </c>
      <c r="B494" s="51"/>
      <c r="C494" s="51" t="s">
        <v>95</v>
      </c>
      <c r="D494" s="49" t="s">
        <v>1356</v>
      </c>
      <c r="E494" s="49" t="s">
        <v>174</v>
      </c>
      <c r="F494" s="49" t="s">
        <v>13</v>
      </c>
      <c r="G494" s="49" t="s">
        <v>562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119</v>
      </c>
      <c r="B495" s="51"/>
      <c r="C495" s="51" t="s">
        <v>95</v>
      </c>
      <c r="D495" s="49" t="s">
        <v>1356</v>
      </c>
      <c r="E495" s="49" t="s">
        <v>359</v>
      </c>
      <c r="F495" s="49" t="s">
        <v>610</v>
      </c>
      <c r="G495" s="49" t="s">
        <v>562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120</v>
      </c>
      <c r="B496" s="51"/>
      <c r="C496" s="51" t="s">
        <v>95</v>
      </c>
      <c r="D496" s="49" t="s">
        <v>1356</v>
      </c>
      <c r="E496" s="49" t="s">
        <v>341</v>
      </c>
      <c r="F496" s="49" t="s">
        <v>126</v>
      </c>
      <c r="G496" s="49" t="s">
        <v>1350</v>
      </c>
      <c r="H496" s="5" t="s">
        <v>55</v>
      </c>
      <c r="I496" s="49">
        <v>2</v>
      </c>
      <c r="J496" s="49"/>
      <c r="K496" s="146"/>
      <c r="L496" s="146"/>
      <c r="M496" s="146"/>
      <c r="N496" s="146"/>
    </row>
    <row r="497" spans="1:14" s="17" customFormat="1">
      <c r="A497" s="51">
        <v>121</v>
      </c>
      <c r="B497" s="51"/>
      <c r="C497" s="51" t="s">
        <v>95</v>
      </c>
      <c r="D497" s="49" t="s">
        <v>1356</v>
      </c>
      <c r="E497" s="49" t="s">
        <v>178</v>
      </c>
      <c r="F497" s="49" t="s">
        <v>37</v>
      </c>
      <c r="G497" s="49" t="s">
        <v>530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124</v>
      </c>
      <c r="B498" s="51"/>
      <c r="C498" s="51" t="s">
        <v>95</v>
      </c>
      <c r="D498" s="49" t="s">
        <v>1492</v>
      </c>
      <c r="E498" s="49" t="s">
        <v>359</v>
      </c>
      <c r="F498" s="49" t="s">
        <v>610</v>
      </c>
      <c r="G498" s="49" t="s">
        <v>115</v>
      </c>
      <c r="H498" s="5"/>
      <c r="I498" s="49">
        <v>4</v>
      </c>
      <c r="J498" s="50"/>
      <c r="K498" s="146"/>
      <c r="L498" s="146"/>
      <c r="M498" s="146"/>
      <c r="N498" s="146"/>
    </row>
    <row r="499" spans="1:14" s="17" customFormat="1">
      <c r="A499" s="51">
        <v>125</v>
      </c>
      <c r="B499" s="51"/>
      <c r="C499" s="51" t="s">
        <v>95</v>
      </c>
      <c r="D499" s="49" t="s">
        <v>1492</v>
      </c>
      <c r="E499" s="49" t="s">
        <v>341</v>
      </c>
      <c r="F499" s="49" t="s">
        <v>126</v>
      </c>
      <c r="G499" s="49" t="s">
        <v>101</v>
      </c>
      <c r="H499" s="5" t="s">
        <v>55</v>
      </c>
      <c r="I499" s="49">
        <v>2</v>
      </c>
      <c r="J499" s="49"/>
      <c r="K499" s="146"/>
      <c r="L499" s="146"/>
      <c r="M499" s="146"/>
      <c r="N499" s="146"/>
    </row>
    <row r="500" spans="1:14" s="17" customFormat="1">
      <c r="A500" s="51">
        <v>126</v>
      </c>
      <c r="B500" s="51"/>
      <c r="C500" s="51" t="s">
        <v>95</v>
      </c>
      <c r="D500" s="49" t="s">
        <v>1492</v>
      </c>
      <c r="E500" s="49" t="s">
        <v>341</v>
      </c>
      <c r="F500" s="49" t="s">
        <v>14</v>
      </c>
      <c r="G500" s="49" t="s">
        <v>101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127</v>
      </c>
      <c r="B501" s="51"/>
      <c r="C501" s="51" t="s">
        <v>95</v>
      </c>
      <c r="D501" s="49" t="s">
        <v>1492</v>
      </c>
      <c r="E501" s="49" t="s">
        <v>172</v>
      </c>
      <c r="F501" s="49" t="s">
        <v>7</v>
      </c>
      <c r="G501" s="49" t="s">
        <v>20</v>
      </c>
      <c r="H501" s="5" t="s">
        <v>55</v>
      </c>
      <c r="I501" s="49">
        <v>1</v>
      </c>
      <c r="J501" s="49"/>
      <c r="K501" s="146"/>
      <c r="L501" s="146"/>
      <c r="M501" s="146"/>
      <c r="N501" s="146"/>
    </row>
    <row r="502" spans="1:14" s="17" customFormat="1">
      <c r="A502" s="51">
        <v>128</v>
      </c>
      <c r="B502" s="51"/>
      <c r="C502" s="51" t="s">
        <v>95</v>
      </c>
      <c r="D502" s="49" t="s">
        <v>1492</v>
      </c>
      <c r="E502" s="49" t="s">
        <v>178</v>
      </c>
      <c r="F502" s="49" t="s">
        <v>37</v>
      </c>
      <c r="G502" s="49" t="s">
        <v>530</v>
      </c>
      <c r="H502" s="5" t="s">
        <v>55</v>
      </c>
      <c r="I502" s="49">
        <v>1</v>
      </c>
      <c r="J502" s="50"/>
      <c r="K502" s="146"/>
      <c r="L502" s="146"/>
      <c r="M502" s="146"/>
      <c r="N502" s="146"/>
    </row>
    <row r="503" spans="1:14" s="17" customFormat="1">
      <c r="A503" s="51">
        <v>131</v>
      </c>
      <c r="B503" s="51"/>
      <c r="C503" s="51" t="s">
        <v>95</v>
      </c>
      <c r="D503" s="49" t="s">
        <v>1493</v>
      </c>
      <c r="E503" s="49" t="s">
        <v>341</v>
      </c>
      <c r="F503" s="49" t="s">
        <v>126</v>
      </c>
      <c r="G503" s="49" t="s">
        <v>1350</v>
      </c>
      <c r="H503" s="5" t="s">
        <v>55</v>
      </c>
      <c r="I503" s="49">
        <v>2</v>
      </c>
      <c r="J503" s="49"/>
      <c r="K503" s="146"/>
      <c r="L503" s="146"/>
      <c r="M503" s="146"/>
      <c r="N503" s="146"/>
    </row>
    <row r="504" spans="1:14" s="17" customFormat="1">
      <c r="A504" s="51">
        <v>132</v>
      </c>
      <c r="B504" s="51"/>
      <c r="C504" s="51" t="s">
        <v>95</v>
      </c>
      <c r="D504" s="49" t="s">
        <v>1493</v>
      </c>
      <c r="E504" s="49" t="s">
        <v>359</v>
      </c>
      <c r="F504" s="49" t="s">
        <v>610</v>
      </c>
      <c r="G504" s="49" t="s">
        <v>95</v>
      </c>
      <c r="H504" s="5" t="s">
        <v>55</v>
      </c>
      <c r="I504" s="49">
        <v>4</v>
      </c>
      <c r="J504" s="50"/>
      <c r="K504" s="146"/>
      <c r="L504" s="146"/>
      <c r="M504" s="146"/>
      <c r="N504" s="146"/>
    </row>
    <row r="505" spans="1:14" s="17" customFormat="1">
      <c r="A505" s="51">
        <v>133</v>
      </c>
      <c r="B505" s="51"/>
      <c r="C505" s="51" t="s">
        <v>95</v>
      </c>
      <c r="D505" s="49" t="s">
        <v>1493</v>
      </c>
      <c r="E505" s="49" t="s">
        <v>178</v>
      </c>
      <c r="F505" s="49" t="s">
        <v>37</v>
      </c>
      <c r="G505" s="49" t="s">
        <v>530</v>
      </c>
      <c r="H505" s="5" t="s">
        <v>55</v>
      </c>
      <c r="I505" s="49">
        <v>1</v>
      </c>
      <c r="J505" s="49"/>
      <c r="K505" s="146"/>
      <c r="L505" s="146"/>
      <c r="M505" s="146"/>
      <c r="N505" s="146"/>
    </row>
    <row r="506" spans="1:14" s="17" customFormat="1">
      <c r="A506" s="51">
        <v>134</v>
      </c>
      <c r="B506" s="51"/>
      <c r="C506" s="51" t="s">
        <v>95</v>
      </c>
      <c r="D506" s="49" t="s">
        <v>1493</v>
      </c>
      <c r="E506" s="49" t="s">
        <v>172</v>
      </c>
      <c r="F506" s="49" t="s">
        <v>7</v>
      </c>
      <c r="G506" s="49" t="s">
        <v>20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135</v>
      </c>
      <c r="B507" s="51"/>
      <c r="C507" s="51" t="s">
        <v>95</v>
      </c>
      <c r="D507" s="49" t="s">
        <v>1493</v>
      </c>
      <c r="E507" s="49" t="s">
        <v>359</v>
      </c>
      <c r="F507" s="49" t="s">
        <v>611</v>
      </c>
      <c r="G507" s="49" t="s">
        <v>562</v>
      </c>
      <c r="H507" s="5" t="s">
        <v>55</v>
      </c>
      <c r="I507" s="49">
        <v>2</v>
      </c>
      <c r="J507" s="49"/>
      <c r="K507" s="146"/>
      <c r="L507" s="146"/>
      <c r="M507" s="146"/>
      <c r="N507" s="146"/>
    </row>
    <row r="508" spans="1:14" s="17" customFormat="1">
      <c r="A508" s="51">
        <v>136</v>
      </c>
      <c r="B508" s="51"/>
      <c r="C508" s="51" t="s">
        <v>95</v>
      </c>
      <c r="D508" s="49" t="s">
        <v>1493</v>
      </c>
      <c r="E508" s="49" t="s">
        <v>341</v>
      </c>
      <c r="F508" s="49" t="s">
        <v>14</v>
      </c>
      <c r="G508" s="49" t="s">
        <v>1350</v>
      </c>
      <c r="H508" s="5" t="s">
        <v>55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141</v>
      </c>
      <c r="B509" s="51"/>
      <c r="C509" s="51" t="s">
        <v>95</v>
      </c>
      <c r="D509" s="49" t="s">
        <v>134</v>
      </c>
      <c r="E509" s="49" t="s">
        <v>172</v>
      </c>
      <c r="F509" s="49" t="s">
        <v>1387</v>
      </c>
      <c r="G509" s="49" t="s">
        <v>20</v>
      </c>
      <c r="H509" s="5" t="s">
        <v>130</v>
      </c>
      <c r="I509" s="49">
        <v>1</v>
      </c>
      <c r="J509" s="49"/>
      <c r="K509" s="146"/>
      <c r="L509" s="146"/>
      <c r="M509" s="146"/>
      <c r="N509" s="146"/>
    </row>
    <row r="510" spans="1:14" s="17" customFormat="1">
      <c r="A510" s="51">
        <v>142</v>
      </c>
      <c r="B510" s="51"/>
      <c r="C510" s="51" t="s">
        <v>95</v>
      </c>
      <c r="D510" s="49" t="s">
        <v>134</v>
      </c>
      <c r="E510" s="49" t="s">
        <v>172</v>
      </c>
      <c r="F510" s="49" t="s">
        <v>7</v>
      </c>
      <c r="G510" s="49" t="s">
        <v>20</v>
      </c>
      <c r="H510" s="5" t="s">
        <v>130</v>
      </c>
      <c r="I510" s="49">
        <v>1</v>
      </c>
      <c r="J510" s="49"/>
      <c r="K510" s="146"/>
      <c r="L510" s="146"/>
      <c r="M510" s="146"/>
      <c r="N510" s="146"/>
    </row>
    <row r="511" spans="1:14" s="17" customFormat="1">
      <c r="A511" s="51">
        <v>143</v>
      </c>
      <c r="B511" s="51"/>
      <c r="C511" s="51" t="s">
        <v>95</v>
      </c>
      <c r="D511" s="49" t="s">
        <v>134</v>
      </c>
      <c r="E511" s="49" t="s">
        <v>178</v>
      </c>
      <c r="F511" s="49" t="s">
        <v>37</v>
      </c>
      <c r="G511" s="49" t="s">
        <v>104</v>
      </c>
      <c r="H511" s="5" t="s">
        <v>130</v>
      </c>
      <c r="I511" s="49">
        <v>2</v>
      </c>
      <c r="J511" s="49"/>
      <c r="K511" s="146"/>
      <c r="L511" s="146"/>
      <c r="M511" s="146"/>
      <c r="N511" s="146"/>
    </row>
    <row r="512" spans="1:14" s="17" customFormat="1">
      <c r="A512" s="51">
        <v>144</v>
      </c>
      <c r="B512" s="51"/>
      <c r="C512" s="51" t="s">
        <v>95</v>
      </c>
      <c r="D512" s="49" t="s">
        <v>134</v>
      </c>
      <c r="E512" s="49" t="s">
        <v>185</v>
      </c>
      <c r="F512" s="49" t="s">
        <v>612</v>
      </c>
      <c r="G512" s="49" t="s">
        <v>100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145</v>
      </c>
      <c r="B513" s="51"/>
      <c r="C513" s="51" t="s">
        <v>95</v>
      </c>
      <c r="D513" s="49" t="s">
        <v>134</v>
      </c>
      <c r="E513" s="49" t="s">
        <v>186</v>
      </c>
      <c r="F513" s="49" t="s">
        <v>612</v>
      </c>
      <c r="G513" s="49" t="s">
        <v>53</v>
      </c>
      <c r="H513" s="5" t="s">
        <v>130</v>
      </c>
      <c r="I513" s="49">
        <v>4</v>
      </c>
      <c r="J513" s="49"/>
      <c r="K513" s="146"/>
      <c r="L513" s="146"/>
      <c r="M513" s="146"/>
      <c r="N513" s="146"/>
    </row>
    <row r="514" spans="1:14" s="17" customFormat="1">
      <c r="A514" s="51">
        <v>146</v>
      </c>
      <c r="B514" s="51"/>
      <c r="C514" s="51" t="s">
        <v>95</v>
      </c>
      <c r="D514" s="49" t="s">
        <v>134</v>
      </c>
      <c r="E514" s="49" t="s">
        <v>188</v>
      </c>
      <c r="F514" s="49" t="s">
        <v>612</v>
      </c>
      <c r="G514" s="49" t="s">
        <v>97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147</v>
      </c>
      <c r="B515" s="51"/>
      <c r="C515" s="51" t="s">
        <v>95</v>
      </c>
      <c r="D515" s="49" t="s">
        <v>134</v>
      </c>
      <c r="E515" s="49" t="s">
        <v>341</v>
      </c>
      <c r="F515" s="49" t="s">
        <v>14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148</v>
      </c>
      <c r="B516" s="51"/>
      <c r="C516" s="51" t="s">
        <v>95</v>
      </c>
      <c r="D516" s="49" t="s">
        <v>134</v>
      </c>
      <c r="E516" s="49" t="s">
        <v>175</v>
      </c>
      <c r="F516" s="49" t="s">
        <v>19</v>
      </c>
      <c r="G516" s="49" t="s">
        <v>44</v>
      </c>
      <c r="H516" s="5" t="s">
        <v>130</v>
      </c>
      <c r="I516" s="49">
        <v>2</v>
      </c>
      <c r="J516" s="49"/>
      <c r="K516" s="146"/>
      <c r="L516" s="146"/>
      <c r="M516" s="146"/>
      <c r="N516" s="146"/>
    </row>
    <row r="517" spans="1:14" s="17" customFormat="1">
      <c r="A517" s="51">
        <v>149</v>
      </c>
      <c r="B517" s="51"/>
      <c r="C517" s="51" t="s">
        <v>95</v>
      </c>
      <c r="D517" s="49" t="s">
        <v>134</v>
      </c>
      <c r="E517" s="49" t="s">
        <v>341</v>
      </c>
      <c r="F517" s="49" t="s">
        <v>15</v>
      </c>
      <c r="G517" s="49" t="s">
        <v>51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151</v>
      </c>
      <c r="B518" s="51"/>
      <c r="C518" s="51" t="s">
        <v>95</v>
      </c>
      <c r="D518" s="49" t="s">
        <v>129</v>
      </c>
      <c r="E518" s="49" t="s">
        <v>1386</v>
      </c>
      <c r="F518" s="49" t="s">
        <v>1387</v>
      </c>
      <c r="G518" s="49" t="s">
        <v>40</v>
      </c>
      <c r="H518" s="5" t="s">
        <v>130</v>
      </c>
      <c r="I518" s="49">
        <v>1</v>
      </c>
      <c r="J518" s="49"/>
      <c r="K518" s="146"/>
      <c r="L518" s="146"/>
      <c r="M518" s="146"/>
      <c r="N518" s="146"/>
    </row>
    <row r="519" spans="1:14" s="17" customFormat="1">
      <c r="A519" s="51">
        <v>152</v>
      </c>
      <c r="B519" s="51"/>
      <c r="C519" s="51" t="s">
        <v>95</v>
      </c>
      <c r="D519" s="49" t="s">
        <v>129</v>
      </c>
      <c r="E519" s="49" t="s">
        <v>172</v>
      </c>
      <c r="F519" s="49" t="s">
        <v>7</v>
      </c>
      <c r="G519" s="49" t="s">
        <v>40</v>
      </c>
      <c r="H519" s="5" t="s">
        <v>130</v>
      </c>
      <c r="I519" s="49">
        <v>1</v>
      </c>
      <c r="J519" s="50"/>
      <c r="K519" s="146"/>
      <c r="L519" s="146"/>
      <c r="M519" s="146"/>
      <c r="N519" s="146"/>
    </row>
    <row r="520" spans="1:14" s="17" customFormat="1">
      <c r="A520" s="51">
        <v>153</v>
      </c>
      <c r="B520" s="51"/>
      <c r="C520" s="51" t="s">
        <v>95</v>
      </c>
      <c r="D520" s="49" t="s">
        <v>129</v>
      </c>
      <c r="E520" s="49" t="s">
        <v>178</v>
      </c>
      <c r="F520" s="49" t="s">
        <v>37</v>
      </c>
      <c r="G520" s="49" t="s">
        <v>402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154</v>
      </c>
      <c r="B521" s="51"/>
      <c r="C521" s="51" t="s">
        <v>95</v>
      </c>
      <c r="D521" s="49" t="s">
        <v>129</v>
      </c>
      <c r="E521" s="49" t="s">
        <v>185</v>
      </c>
      <c r="F521" s="49" t="s">
        <v>612</v>
      </c>
      <c r="G521" s="49" t="s">
        <v>100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155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53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156</v>
      </c>
      <c r="B523" s="51"/>
      <c r="C523" s="51" t="s">
        <v>95</v>
      </c>
      <c r="D523" s="49" t="s">
        <v>129</v>
      </c>
      <c r="E523" s="49" t="s">
        <v>188</v>
      </c>
      <c r="F523" s="49" t="s">
        <v>612</v>
      </c>
      <c r="G523" s="49" t="s">
        <v>1621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157</v>
      </c>
      <c r="B524" s="51"/>
      <c r="C524" s="51" t="s">
        <v>95</v>
      </c>
      <c r="D524" s="49" t="s">
        <v>129</v>
      </c>
      <c r="E524" s="49" t="s">
        <v>186</v>
      </c>
      <c r="F524" s="49" t="s">
        <v>612</v>
      </c>
      <c r="G524" s="49" t="s">
        <v>97</v>
      </c>
      <c r="H524" s="5" t="s">
        <v>130</v>
      </c>
      <c r="I524" s="49">
        <v>2</v>
      </c>
      <c r="J524" s="50"/>
      <c r="K524" s="146"/>
      <c r="L524" s="146"/>
      <c r="M524" s="146"/>
      <c r="N524" s="146"/>
    </row>
    <row r="525" spans="1:14" s="17" customFormat="1">
      <c r="A525" s="51">
        <v>158</v>
      </c>
      <c r="B525" s="51"/>
      <c r="C525" s="51" t="s">
        <v>95</v>
      </c>
      <c r="D525" s="49" t="s">
        <v>129</v>
      </c>
      <c r="E525" s="49" t="s">
        <v>174</v>
      </c>
      <c r="F525" s="49" t="s">
        <v>13</v>
      </c>
      <c r="G525" s="49" t="s">
        <v>20</v>
      </c>
      <c r="H525" s="5" t="s">
        <v>130</v>
      </c>
      <c r="I525" s="49">
        <v>2</v>
      </c>
      <c r="J525" s="49"/>
      <c r="K525" s="146"/>
      <c r="L525" s="146"/>
      <c r="M525" s="146"/>
      <c r="N525" s="146"/>
    </row>
    <row r="526" spans="1:14" s="17" customFormat="1">
      <c r="A526" s="51">
        <v>159</v>
      </c>
      <c r="B526" s="51"/>
      <c r="C526" s="51" t="s">
        <v>95</v>
      </c>
      <c r="D526" s="49" t="s">
        <v>129</v>
      </c>
      <c r="E526" s="49" t="s">
        <v>341</v>
      </c>
      <c r="F526" s="49" t="s">
        <v>14</v>
      </c>
      <c r="G526" s="49" t="s">
        <v>54</v>
      </c>
      <c r="H526" s="5" t="s">
        <v>130</v>
      </c>
      <c r="I526" s="49">
        <v>1</v>
      </c>
      <c r="J526" s="49"/>
      <c r="K526" s="146"/>
      <c r="L526" s="146"/>
      <c r="M526" s="146"/>
      <c r="N526" s="146"/>
    </row>
    <row r="527" spans="1:14" s="17" customFormat="1">
      <c r="A527" s="51">
        <v>160</v>
      </c>
      <c r="B527" s="51"/>
      <c r="C527" s="51" t="s">
        <v>95</v>
      </c>
      <c r="D527" s="49" t="s">
        <v>129</v>
      </c>
      <c r="E527" s="49" t="s">
        <v>341</v>
      </c>
      <c r="F527" s="49" t="s">
        <v>15</v>
      </c>
      <c r="G527" s="49" t="s">
        <v>54</v>
      </c>
      <c r="H527" s="5" t="s">
        <v>130</v>
      </c>
      <c r="I527" s="49">
        <v>1</v>
      </c>
      <c r="J527" s="49"/>
      <c r="K527" s="146"/>
      <c r="L527" s="146"/>
      <c r="M527" s="146"/>
      <c r="N527" s="146"/>
    </row>
    <row r="528" spans="1:14" s="17" customFormat="1">
      <c r="A528" s="51">
        <v>163</v>
      </c>
      <c r="B528" s="51"/>
      <c r="C528" s="51" t="s">
        <v>95</v>
      </c>
      <c r="D528" s="49" t="s">
        <v>133</v>
      </c>
      <c r="E528" s="49" t="s">
        <v>185</v>
      </c>
      <c r="F528" s="49" t="s">
        <v>612</v>
      </c>
      <c r="G528" s="49" t="s">
        <v>100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164</v>
      </c>
      <c r="B529" s="51"/>
      <c r="C529" s="51" t="s">
        <v>95</v>
      </c>
      <c r="D529" s="49" t="s">
        <v>133</v>
      </c>
      <c r="E529" s="49" t="s">
        <v>186</v>
      </c>
      <c r="F529" s="49" t="s">
        <v>612</v>
      </c>
      <c r="G529" s="49" t="s">
        <v>53</v>
      </c>
      <c r="H529" s="5"/>
      <c r="I529" s="49">
        <v>2</v>
      </c>
      <c r="J529" s="50"/>
      <c r="K529" s="146"/>
      <c r="L529" s="146"/>
      <c r="M529" s="146"/>
      <c r="N529" s="146"/>
    </row>
    <row r="530" spans="1:14" s="17" customFormat="1">
      <c r="A530" s="51">
        <v>165</v>
      </c>
      <c r="B530" s="51"/>
      <c r="C530" s="51" t="s">
        <v>95</v>
      </c>
      <c r="D530" s="49" t="s">
        <v>133</v>
      </c>
      <c r="E530" s="49" t="s">
        <v>186</v>
      </c>
      <c r="F530" s="49" t="s">
        <v>612</v>
      </c>
      <c r="G530" s="49" t="s">
        <v>97</v>
      </c>
      <c r="H530" s="5" t="s">
        <v>130</v>
      </c>
      <c r="I530" s="49">
        <v>2</v>
      </c>
      <c r="J530" s="49"/>
      <c r="K530" s="146"/>
      <c r="L530" s="146"/>
      <c r="M530" s="146"/>
      <c r="N530" s="146"/>
    </row>
    <row r="531" spans="1:14" s="17" customFormat="1">
      <c r="A531" s="51">
        <v>166</v>
      </c>
      <c r="B531" s="51"/>
      <c r="C531" s="51" t="s">
        <v>95</v>
      </c>
      <c r="D531" s="49" t="s">
        <v>133</v>
      </c>
      <c r="E531" s="49" t="s">
        <v>341</v>
      </c>
      <c r="F531" s="49" t="s">
        <v>14</v>
      </c>
      <c r="G531" s="49" t="s">
        <v>54</v>
      </c>
      <c r="H531" s="5" t="s">
        <v>130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167</v>
      </c>
      <c r="B532" s="51"/>
      <c r="C532" s="51" t="s">
        <v>95</v>
      </c>
      <c r="D532" s="49" t="s">
        <v>133</v>
      </c>
      <c r="E532" s="49" t="s">
        <v>341</v>
      </c>
      <c r="F532" s="49" t="s">
        <v>15</v>
      </c>
      <c r="G532" s="49" t="s">
        <v>54</v>
      </c>
      <c r="H532" s="5" t="s">
        <v>130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169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53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170</v>
      </c>
      <c r="B534" s="51"/>
      <c r="C534" s="51" t="s">
        <v>95</v>
      </c>
      <c r="D534" s="49" t="s">
        <v>128</v>
      </c>
      <c r="E534" s="49" t="s">
        <v>186</v>
      </c>
      <c r="F534" s="49" t="s">
        <v>612</v>
      </c>
      <c r="G534" s="49" t="s">
        <v>97</v>
      </c>
      <c r="H534" s="5" t="s">
        <v>99</v>
      </c>
      <c r="I534" s="49">
        <v>1</v>
      </c>
      <c r="J534" s="49"/>
      <c r="K534" s="146"/>
      <c r="L534" s="146"/>
      <c r="M534" s="146"/>
      <c r="N534" s="146"/>
    </row>
    <row r="535" spans="1:14" s="17" customFormat="1">
      <c r="A535" s="51">
        <v>171</v>
      </c>
      <c r="B535" s="51"/>
      <c r="C535" s="51" t="s">
        <v>95</v>
      </c>
      <c r="D535" s="49" t="s">
        <v>128</v>
      </c>
      <c r="E535" s="49" t="s">
        <v>186</v>
      </c>
      <c r="F535" s="49" t="s">
        <v>612</v>
      </c>
      <c r="G535" s="49" t="s">
        <v>97</v>
      </c>
      <c r="H535" s="5" t="s">
        <v>99</v>
      </c>
      <c r="I535" s="49">
        <v>1</v>
      </c>
      <c r="J535" s="49"/>
      <c r="K535" s="146"/>
      <c r="L535" s="146"/>
      <c r="M535" s="146"/>
      <c r="N535" s="146"/>
    </row>
    <row r="536" spans="1:14" s="17" customFormat="1">
      <c r="A536" s="51">
        <v>172</v>
      </c>
      <c r="B536" s="51"/>
      <c r="C536" s="51" t="s">
        <v>95</v>
      </c>
      <c r="D536" s="49" t="s">
        <v>128</v>
      </c>
      <c r="E536" s="49" t="s">
        <v>341</v>
      </c>
      <c r="F536" s="49" t="s">
        <v>14</v>
      </c>
      <c r="G536" s="49" t="s">
        <v>54</v>
      </c>
      <c r="H536" s="5" t="s">
        <v>99</v>
      </c>
      <c r="I536" s="49">
        <v>0.5</v>
      </c>
      <c r="J536" s="49"/>
      <c r="K536" s="146"/>
      <c r="L536" s="146"/>
      <c r="M536" s="146"/>
      <c r="N536" s="146"/>
    </row>
    <row r="537" spans="1:14" s="17" customFormat="1">
      <c r="A537" s="51">
        <v>173</v>
      </c>
      <c r="B537" s="51"/>
      <c r="C537" s="51" t="s">
        <v>95</v>
      </c>
      <c r="D537" s="49" t="s">
        <v>128</v>
      </c>
      <c r="E537" s="49" t="s">
        <v>341</v>
      </c>
      <c r="F537" s="49" t="s">
        <v>15</v>
      </c>
      <c r="G537" s="49" t="s">
        <v>54</v>
      </c>
      <c r="H537" s="5" t="s">
        <v>99</v>
      </c>
      <c r="I537" s="49">
        <v>0.5</v>
      </c>
      <c r="J537" s="49"/>
      <c r="K537" s="146"/>
      <c r="L537" s="146"/>
      <c r="M537" s="146"/>
      <c r="N537" s="146"/>
    </row>
    <row r="538" spans="1:14" s="17" customFormat="1">
      <c r="A538" s="51">
        <v>178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357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179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1408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180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1585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181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1665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182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1670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183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1676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184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1685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185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1660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186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1690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>
        <v>187</v>
      </c>
      <c r="B547" s="51"/>
      <c r="C547" s="51" t="s">
        <v>95</v>
      </c>
      <c r="D547" s="49" t="s">
        <v>1598</v>
      </c>
      <c r="E547" s="49" t="s">
        <v>186</v>
      </c>
      <c r="F547" s="49" t="s">
        <v>612</v>
      </c>
      <c r="G547" s="49" t="s">
        <v>1680</v>
      </c>
      <c r="H547" s="5" t="s">
        <v>130</v>
      </c>
      <c r="I547" s="49">
        <v>0</v>
      </c>
      <c r="J547" s="49"/>
      <c r="K547" s="146"/>
      <c r="L547" s="146"/>
      <c r="M547" s="146"/>
      <c r="N547" s="146"/>
    </row>
    <row r="548" spans="1:14" s="17" customFormat="1">
      <c r="A548" s="51">
        <v>188</v>
      </c>
      <c r="B548" s="51"/>
      <c r="C548" s="51" t="s">
        <v>95</v>
      </c>
      <c r="D548" s="49" t="s">
        <v>1598</v>
      </c>
      <c r="E548" s="49" t="s">
        <v>186</v>
      </c>
      <c r="F548" s="49" t="s">
        <v>612</v>
      </c>
      <c r="G548" s="49" t="s">
        <v>1700</v>
      </c>
      <c r="H548" s="5" t="s">
        <v>130</v>
      </c>
      <c r="I548" s="49">
        <v>0</v>
      </c>
      <c r="J548" s="49"/>
      <c r="K548" s="146"/>
      <c r="L548" s="146"/>
      <c r="M548" s="146"/>
      <c r="N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/>
      <c r="B550" s="51"/>
      <c r="C550" s="51"/>
      <c r="D550" s="49"/>
      <c r="E550" s="49"/>
      <c r="F550" s="49"/>
      <c r="G550" s="49"/>
      <c r="H550" s="5"/>
      <c r="I550" s="49"/>
      <c r="J550" s="49"/>
      <c r="K550" s="146"/>
      <c r="L550" s="146"/>
      <c r="M550" s="146"/>
      <c r="N550" s="146"/>
    </row>
    <row r="551" spans="1:14" s="17" customFormat="1">
      <c r="A551" s="51"/>
      <c r="B551" s="51"/>
      <c r="C551" s="51"/>
      <c r="D551" s="49"/>
      <c r="E551" s="49"/>
      <c r="F551" s="49"/>
      <c r="G551" s="49"/>
      <c r="H551" s="5"/>
      <c r="I551" s="49"/>
      <c r="J551" s="49"/>
      <c r="K551" s="146"/>
      <c r="L551" s="146"/>
      <c r="M551" s="146"/>
      <c r="N551" s="146"/>
    </row>
    <row r="552" spans="1:14" s="17" customFormat="1">
      <c r="A552" s="51">
        <v>2</v>
      </c>
      <c r="B552" s="51"/>
      <c r="C552" s="51" t="s">
        <v>69</v>
      </c>
      <c r="D552" s="49" t="s">
        <v>62</v>
      </c>
      <c r="E552" s="49" t="s">
        <v>184</v>
      </c>
      <c r="F552" s="49" t="s">
        <v>5</v>
      </c>
      <c r="G552" s="49" t="s">
        <v>65</v>
      </c>
      <c r="H552" s="5" t="s">
        <v>63</v>
      </c>
      <c r="I552" s="49">
        <v>2</v>
      </c>
      <c r="J552" s="49"/>
      <c r="K552" s="146" t="s">
        <v>751</v>
      </c>
      <c r="L552" s="146"/>
      <c r="M552" s="146"/>
      <c r="N552" s="146"/>
    </row>
    <row r="553" spans="1:14" s="17" customFormat="1">
      <c r="A553" s="51">
        <v>3</v>
      </c>
      <c r="B553" s="51"/>
      <c r="C553" s="51" t="s">
        <v>69</v>
      </c>
      <c r="D553" s="49" t="s">
        <v>62</v>
      </c>
      <c r="E553" s="49" t="s">
        <v>184</v>
      </c>
      <c r="F553" s="49" t="s">
        <v>5</v>
      </c>
      <c r="G553" s="49" t="s">
        <v>61</v>
      </c>
      <c r="H553" s="5" t="s">
        <v>63</v>
      </c>
      <c r="I553" s="49">
        <v>3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4</v>
      </c>
      <c r="B554" s="51"/>
      <c r="C554" s="51" t="s">
        <v>69</v>
      </c>
      <c r="D554" s="49" t="s">
        <v>62</v>
      </c>
      <c r="E554" s="49" t="s">
        <v>341</v>
      </c>
      <c r="F554" s="49" t="s">
        <v>14</v>
      </c>
      <c r="G554" s="49" t="s">
        <v>61</v>
      </c>
      <c r="H554" s="5" t="s">
        <v>63</v>
      </c>
      <c r="I554" s="49">
        <v>1</v>
      </c>
      <c r="J554" s="49"/>
      <c r="K554" s="146" t="s">
        <v>752</v>
      </c>
      <c r="L554" s="146"/>
      <c r="M554" s="146"/>
      <c r="N554" s="146"/>
    </row>
    <row r="555" spans="1:14" s="17" customFormat="1">
      <c r="A555" s="51">
        <v>5</v>
      </c>
      <c r="B555" s="51"/>
      <c r="C555" s="51" t="s">
        <v>69</v>
      </c>
      <c r="D555" s="49" t="s">
        <v>62</v>
      </c>
      <c r="E555" s="49" t="s">
        <v>1170</v>
      </c>
      <c r="F555" s="49" t="s">
        <v>15</v>
      </c>
      <c r="G555" s="49" t="s">
        <v>61</v>
      </c>
      <c r="H555" s="5" t="s">
        <v>63</v>
      </c>
      <c r="I555" s="49">
        <v>1</v>
      </c>
      <c r="J555" s="49"/>
      <c r="K555" s="146" t="s">
        <v>752</v>
      </c>
      <c r="L555" s="146"/>
      <c r="M555" s="146"/>
      <c r="N555" s="146"/>
    </row>
    <row r="556" spans="1:14" s="17" customFormat="1">
      <c r="A556" s="51">
        <v>6</v>
      </c>
      <c r="B556" s="51"/>
      <c r="C556" s="51" t="s">
        <v>69</v>
      </c>
      <c r="D556" s="49" t="s">
        <v>62</v>
      </c>
      <c r="E556" s="49" t="s">
        <v>184</v>
      </c>
      <c r="F556" s="49" t="s">
        <v>5</v>
      </c>
      <c r="G556" s="49" t="s">
        <v>65</v>
      </c>
      <c r="H556" s="5" t="s">
        <v>63</v>
      </c>
      <c r="I556" s="49">
        <v>3</v>
      </c>
      <c r="J556" s="49"/>
      <c r="K556" s="146" t="s">
        <v>751</v>
      </c>
      <c r="L556" s="146"/>
      <c r="M556" s="146"/>
      <c r="N556" s="146"/>
    </row>
    <row r="557" spans="1:14" s="17" customFormat="1">
      <c r="A557" s="51">
        <v>7</v>
      </c>
      <c r="B557" s="51"/>
      <c r="C557" s="51" t="s">
        <v>69</v>
      </c>
      <c r="D557" s="49" t="s">
        <v>62</v>
      </c>
      <c r="E557" s="49" t="s">
        <v>175</v>
      </c>
      <c r="F557" s="49" t="s">
        <v>19</v>
      </c>
      <c r="G557" s="49" t="s">
        <v>67</v>
      </c>
      <c r="H557" s="5"/>
      <c r="I557" s="49">
        <v>2</v>
      </c>
      <c r="J557" s="49"/>
      <c r="K557" s="146" t="s">
        <v>751</v>
      </c>
      <c r="L557" s="146"/>
      <c r="M557" s="146"/>
      <c r="N557" s="146"/>
    </row>
    <row r="558" spans="1:14" s="17" customFormat="1">
      <c r="A558" s="51">
        <v>10</v>
      </c>
      <c r="B558" s="51"/>
      <c r="C558" s="51" t="s">
        <v>69</v>
      </c>
      <c r="D558" s="49" t="s">
        <v>66</v>
      </c>
      <c r="E558" s="49" t="s">
        <v>184</v>
      </c>
      <c r="F558" s="49" t="s">
        <v>5</v>
      </c>
      <c r="G558" s="49" t="s">
        <v>61</v>
      </c>
      <c r="H558" s="5" t="s">
        <v>63</v>
      </c>
      <c r="I558" s="49">
        <v>3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11</v>
      </c>
      <c r="B559" s="51"/>
      <c r="C559" s="51" t="s">
        <v>69</v>
      </c>
      <c r="D559" s="49" t="s">
        <v>66</v>
      </c>
      <c r="E559" s="49" t="s">
        <v>1170</v>
      </c>
      <c r="F559" s="49" t="s">
        <v>14</v>
      </c>
      <c r="G559" s="49" t="s">
        <v>61</v>
      </c>
      <c r="H559" s="5" t="s">
        <v>63</v>
      </c>
      <c r="I559" s="49">
        <v>1</v>
      </c>
      <c r="J559" s="49"/>
      <c r="K559" s="146" t="s">
        <v>754</v>
      </c>
      <c r="L559" s="146"/>
      <c r="M559" s="146"/>
      <c r="N559" s="146"/>
    </row>
    <row r="560" spans="1:14" s="17" customFormat="1">
      <c r="A560" s="51">
        <v>12</v>
      </c>
      <c r="B560" s="51"/>
      <c r="C560" s="51" t="s">
        <v>69</v>
      </c>
      <c r="D560" s="49" t="s">
        <v>66</v>
      </c>
      <c r="E560" s="49" t="s">
        <v>341</v>
      </c>
      <c r="F560" s="49" t="s">
        <v>15</v>
      </c>
      <c r="G560" s="49" t="s">
        <v>61</v>
      </c>
      <c r="H560" s="5" t="s">
        <v>63</v>
      </c>
      <c r="I560" s="49">
        <v>1</v>
      </c>
      <c r="J560" s="49"/>
      <c r="K560" s="146" t="s">
        <v>754</v>
      </c>
      <c r="L560" s="146"/>
      <c r="M560" s="146"/>
      <c r="N560" s="146"/>
    </row>
    <row r="561" spans="1:14" s="17" customFormat="1">
      <c r="A561" s="51">
        <v>13</v>
      </c>
      <c r="B561" s="51"/>
      <c r="C561" s="51" t="s">
        <v>69</v>
      </c>
      <c r="D561" s="49" t="s">
        <v>66</v>
      </c>
      <c r="E561" s="49" t="s">
        <v>184</v>
      </c>
      <c r="F561" s="49" t="s">
        <v>5</v>
      </c>
      <c r="G561" s="49" t="s">
        <v>65</v>
      </c>
      <c r="H561" s="5" t="s">
        <v>63</v>
      </c>
      <c r="I561" s="49">
        <v>0</v>
      </c>
      <c r="J561" s="49"/>
      <c r="K561" s="146" t="s">
        <v>632</v>
      </c>
      <c r="L561" s="146"/>
      <c r="M561" s="146"/>
      <c r="N561" s="146"/>
    </row>
    <row r="562" spans="1:14" s="17" customFormat="1">
      <c r="A562" s="51">
        <v>14</v>
      </c>
      <c r="B562" s="51"/>
      <c r="C562" s="51" t="s">
        <v>69</v>
      </c>
      <c r="D562" s="49" t="s">
        <v>66</v>
      </c>
      <c r="E562" s="49" t="s">
        <v>184</v>
      </c>
      <c r="F562" s="49" t="s">
        <v>5</v>
      </c>
      <c r="G562" s="49" t="s">
        <v>65</v>
      </c>
      <c r="H562" s="5" t="s">
        <v>63</v>
      </c>
      <c r="I562" s="49">
        <v>3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15</v>
      </c>
      <c r="B563" s="51"/>
      <c r="C563" s="51" t="s">
        <v>69</v>
      </c>
      <c r="D563" s="49" t="s">
        <v>66</v>
      </c>
      <c r="E563" s="49" t="s">
        <v>175</v>
      </c>
      <c r="F563" s="49" t="s">
        <v>19</v>
      </c>
      <c r="G563" s="49" t="s">
        <v>67</v>
      </c>
      <c r="H563" s="5"/>
      <c r="I563" s="49">
        <v>2</v>
      </c>
      <c r="J563" s="49"/>
      <c r="K563" s="146" t="s">
        <v>754</v>
      </c>
      <c r="L563" s="146"/>
      <c r="M563" s="146"/>
      <c r="N563" s="146"/>
    </row>
    <row r="564" spans="1:14" s="17" customFormat="1">
      <c r="A564" s="51">
        <v>16</v>
      </c>
      <c r="B564" s="51"/>
      <c r="C564" s="51" t="s">
        <v>69</v>
      </c>
      <c r="D564" s="49" t="s">
        <v>66</v>
      </c>
      <c r="E564" s="49" t="s">
        <v>172</v>
      </c>
      <c r="F564" s="49" t="s">
        <v>7</v>
      </c>
      <c r="G564" s="49" t="s">
        <v>323</v>
      </c>
      <c r="H564" s="5" t="s">
        <v>63</v>
      </c>
      <c r="I564" s="49">
        <v>2</v>
      </c>
      <c r="J564" s="49"/>
      <c r="K564" s="146" t="s">
        <v>632</v>
      </c>
      <c r="L564" s="146"/>
      <c r="M564" s="146"/>
      <c r="N564" s="146"/>
    </row>
    <row r="565" spans="1:14" s="17" customFormat="1">
      <c r="A565" s="51">
        <v>18</v>
      </c>
      <c r="B565" s="51"/>
      <c r="C565" s="51" t="s">
        <v>69</v>
      </c>
      <c r="D565" s="49" t="s">
        <v>70</v>
      </c>
      <c r="E565" s="49" t="s">
        <v>172</v>
      </c>
      <c r="F565" s="49" t="s">
        <v>7</v>
      </c>
      <c r="G565" s="49" t="s">
        <v>69</v>
      </c>
      <c r="H565" s="5" t="s">
        <v>82</v>
      </c>
      <c r="I565" s="49">
        <v>3</v>
      </c>
      <c r="J565" s="50"/>
      <c r="K565" s="146" t="s">
        <v>753</v>
      </c>
      <c r="L565" s="146"/>
      <c r="M565" s="146"/>
      <c r="N565" s="146"/>
    </row>
    <row r="566" spans="1:14" s="17" customFormat="1">
      <c r="A566" s="51">
        <v>19</v>
      </c>
      <c r="B566" s="51"/>
      <c r="C566" s="51" t="s">
        <v>69</v>
      </c>
      <c r="D566" s="49" t="s">
        <v>70</v>
      </c>
      <c r="E566" s="49" t="s">
        <v>1184</v>
      </c>
      <c r="F566" s="49" t="s">
        <v>115</v>
      </c>
      <c r="G566" s="49" t="s">
        <v>69</v>
      </c>
      <c r="H566" s="5" t="s">
        <v>1320</v>
      </c>
      <c r="I566" s="49">
        <v>2</v>
      </c>
      <c r="J566" s="49"/>
      <c r="K566" s="146" t="s">
        <v>752</v>
      </c>
      <c r="L566" s="146"/>
      <c r="M566" s="146"/>
      <c r="N566" s="146"/>
    </row>
    <row r="567" spans="1:14" s="17" customFormat="1">
      <c r="A567" s="51">
        <v>20</v>
      </c>
      <c r="B567" s="51"/>
      <c r="C567" s="51" t="s">
        <v>69</v>
      </c>
      <c r="D567" s="49" t="s">
        <v>70</v>
      </c>
      <c r="E567" s="49" t="s">
        <v>1170</v>
      </c>
      <c r="F567" s="49" t="s">
        <v>15</v>
      </c>
      <c r="G567" s="49" t="s">
        <v>1646</v>
      </c>
      <c r="H567" s="5" t="s">
        <v>1320</v>
      </c>
      <c r="I567" s="49">
        <v>2</v>
      </c>
      <c r="J567" s="49"/>
      <c r="K567" s="146" t="s">
        <v>752</v>
      </c>
      <c r="L567" s="146"/>
      <c r="M567" s="146"/>
      <c r="N567" s="146"/>
    </row>
    <row r="568" spans="1:14" s="17" customFormat="1">
      <c r="A568" s="51">
        <v>21</v>
      </c>
      <c r="B568" s="51"/>
      <c r="C568" s="51" t="s">
        <v>69</v>
      </c>
      <c r="D568" s="49" t="s">
        <v>70</v>
      </c>
      <c r="E568" s="49" t="s">
        <v>614</v>
      </c>
      <c r="F568" s="49" t="s">
        <v>73</v>
      </c>
      <c r="G568" s="49" t="s">
        <v>72</v>
      </c>
      <c r="H568" s="5" t="s">
        <v>230</v>
      </c>
      <c r="I568" s="49">
        <v>6</v>
      </c>
      <c r="J568" s="49"/>
      <c r="K568" s="146" t="s">
        <v>2015</v>
      </c>
      <c r="L568" s="146"/>
      <c r="M568" s="146"/>
      <c r="N568" s="146"/>
    </row>
    <row r="569" spans="1:14" s="17" customFormat="1">
      <c r="A569" s="51">
        <v>22</v>
      </c>
      <c r="B569" s="51"/>
      <c r="C569" s="51" t="s">
        <v>69</v>
      </c>
      <c r="D569" s="49" t="s">
        <v>70</v>
      </c>
      <c r="E569" s="49" t="s">
        <v>614</v>
      </c>
      <c r="F569" s="49" t="s">
        <v>73</v>
      </c>
      <c r="G569" s="49" t="s">
        <v>72</v>
      </c>
      <c r="H569" s="5" t="s">
        <v>230</v>
      </c>
      <c r="I569" s="49">
        <v>2</v>
      </c>
      <c r="J569" s="50"/>
      <c r="K569" s="146" t="s">
        <v>753</v>
      </c>
      <c r="L569" s="146"/>
      <c r="M569" s="146"/>
      <c r="N569" s="146"/>
    </row>
    <row r="570" spans="1:14" s="17" customFormat="1">
      <c r="A570" s="51">
        <v>23</v>
      </c>
      <c r="B570" s="51"/>
      <c r="C570" s="51" t="s">
        <v>69</v>
      </c>
      <c r="D570" s="49" t="s">
        <v>70</v>
      </c>
      <c r="E570" s="49" t="s">
        <v>1489</v>
      </c>
      <c r="F570" s="49" t="s">
        <v>1490</v>
      </c>
      <c r="G570" s="49" t="s">
        <v>57</v>
      </c>
      <c r="H570" s="5" t="s">
        <v>82</v>
      </c>
      <c r="I570" s="49">
        <v>2</v>
      </c>
      <c r="J570" s="49"/>
      <c r="K570" s="146" t="s">
        <v>754</v>
      </c>
      <c r="L570" s="146"/>
      <c r="M570" s="146"/>
      <c r="N570" s="146"/>
    </row>
    <row r="571" spans="1:14" s="17" customFormat="1">
      <c r="A571" s="51">
        <v>24</v>
      </c>
      <c r="B571" s="51"/>
      <c r="C571" s="51" t="s">
        <v>69</v>
      </c>
      <c r="D571" s="49" t="s">
        <v>70</v>
      </c>
      <c r="E571" s="49" t="s">
        <v>615</v>
      </c>
      <c r="F571" s="49" t="s">
        <v>73</v>
      </c>
      <c r="G571" s="49" t="s">
        <v>1431</v>
      </c>
      <c r="H571" s="5" t="s">
        <v>1786</v>
      </c>
      <c r="I571" s="49">
        <v>2</v>
      </c>
      <c r="J571" s="49"/>
      <c r="K571" s="146" t="s">
        <v>754</v>
      </c>
      <c r="L571" s="146"/>
      <c r="M571" s="146"/>
      <c r="N571" s="146"/>
    </row>
    <row r="572" spans="1:14" s="17" customFormat="1">
      <c r="A572" s="51">
        <v>25</v>
      </c>
      <c r="B572" s="51"/>
      <c r="C572" s="51" t="s">
        <v>69</v>
      </c>
      <c r="D572" s="49" t="s">
        <v>70</v>
      </c>
      <c r="E572" s="49" t="s">
        <v>615</v>
      </c>
      <c r="F572" s="49" t="s">
        <v>73</v>
      </c>
      <c r="G572" s="49" t="s">
        <v>1431</v>
      </c>
      <c r="H572" s="5" t="s">
        <v>1786</v>
      </c>
      <c r="I572" s="49">
        <v>7</v>
      </c>
      <c r="J572" s="49"/>
      <c r="K572" s="146" t="s">
        <v>2016</v>
      </c>
      <c r="L572" s="146"/>
      <c r="M572" s="146"/>
      <c r="N572" s="146"/>
    </row>
    <row r="573" spans="1:14" s="17" customFormat="1">
      <c r="A573" s="51">
        <v>26</v>
      </c>
      <c r="B573" s="51"/>
      <c r="C573" s="51" t="s">
        <v>69</v>
      </c>
      <c r="D573" s="49" t="s">
        <v>70</v>
      </c>
      <c r="E573" s="49" t="s">
        <v>341</v>
      </c>
      <c r="F573" s="49" t="s">
        <v>14</v>
      </c>
      <c r="G573" s="49" t="s">
        <v>1350</v>
      </c>
      <c r="H573" s="5" t="s">
        <v>80</v>
      </c>
      <c r="I573" s="49">
        <v>2</v>
      </c>
      <c r="J573" s="49"/>
      <c r="K573" s="146" t="s">
        <v>751</v>
      </c>
      <c r="L573" s="146"/>
      <c r="M573" s="146"/>
      <c r="N573" s="146"/>
    </row>
    <row r="574" spans="1:14" s="17" customFormat="1">
      <c r="A574" s="51">
        <v>27</v>
      </c>
      <c r="B574" s="51"/>
      <c r="C574" s="51" t="s">
        <v>69</v>
      </c>
      <c r="D574" s="49" t="s">
        <v>70</v>
      </c>
      <c r="E574" s="49" t="s">
        <v>179</v>
      </c>
      <c r="F574" s="49" t="s">
        <v>76</v>
      </c>
      <c r="G574" s="49" t="s">
        <v>75</v>
      </c>
      <c r="H574" s="5" t="s">
        <v>82</v>
      </c>
      <c r="I574" s="49">
        <v>2</v>
      </c>
      <c r="J574" s="50"/>
      <c r="K574" s="146" t="s">
        <v>753</v>
      </c>
      <c r="L574" s="146"/>
      <c r="M574" s="146"/>
      <c r="N574" s="146"/>
    </row>
    <row r="575" spans="1:14" s="17" customFormat="1">
      <c r="A575" s="51">
        <v>28</v>
      </c>
      <c r="B575" s="51"/>
      <c r="C575" s="51" t="s">
        <v>69</v>
      </c>
      <c r="D575" s="49" t="s">
        <v>70</v>
      </c>
      <c r="E575" s="49" t="s">
        <v>178</v>
      </c>
      <c r="F575" s="49" t="s">
        <v>37</v>
      </c>
      <c r="G575" s="49" t="s">
        <v>1623</v>
      </c>
      <c r="H575" s="5" t="s">
        <v>82</v>
      </c>
      <c r="I575" s="49">
        <v>3</v>
      </c>
      <c r="J575" s="49"/>
      <c r="K575" s="146" t="s">
        <v>754</v>
      </c>
      <c r="L575" s="146"/>
      <c r="M575" s="146"/>
      <c r="N575" s="146"/>
    </row>
    <row r="576" spans="1:14" s="17" customFormat="1">
      <c r="A576" s="51">
        <v>29</v>
      </c>
      <c r="B576" s="51"/>
      <c r="C576" s="51" t="s">
        <v>69</v>
      </c>
      <c r="D576" s="49" t="s">
        <v>70</v>
      </c>
      <c r="E576" s="49" t="s">
        <v>175</v>
      </c>
      <c r="F576" s="49" t="s">
        <v>19</v>
      </c>
      <c r="G576" s="49" t="s">
        <v>67</v>
      </c>
      <c r="H576" s="5"/>
      <c r="I576" s="49">
        <v>2</v>
      </c>
      <c r="J576" s="49"/>
      <c r="K576" s="146" t="s">
        <v>632</v>
      </c>
      <c r="L576" s="146"/>
      <c r="M576" s="146"/>
      <c r="N576" s="146"/>
    </row>
    <row r="577" spans="1:14" s="17" customFormat="1">
      <c r="A577" s="51">
        <v>32</v>
      </c>
      <c r="B577" s="51"/>
      <c r="C577" s="51" t="s">
        <v>69</v>
      </c>
      <c r="D577" s="49" t="s">
        <v>78</v>
      </c>
      <c r="E577" s="49" t="s">
        <v>341</v>
      </c>
      <c r="F577" s="49" t="s">
        <v>14</v>
      </c>
      <c r="G577" s="49" t="s">
        <v>69</v>
      </c>
      <c r="H577" s="5" t="s">
        <v>80</v>
      </c>
      <c r="I577" s="49">
        <v>2</v>
      </c>
      <c r="J577" s="49"/>
      <c r="K577" s="146" t="s">
        <v>632</v>
      </c>
      <c r="L577" s="146"/>
      <c r="M577" s="146"/>
      <c r="N577" s="146"/>
    </row>
    <row r="578" spans="1:14" s="17" customFormat="1">
      <c r="A578" s="51">
        <v>33</v>
      </c>
      <c r="B578" s="51"/>
      <c r="C578" s="51" t="s">
        <v>69</v>
      </c>
      <c r="D578" s="49" t="s">
        <v>78</v>
      </c>
      <c r="E578" s="49" t="s">
        <v>179</v>
      </c>
      <c r="F578" s="49" t="s">
        <v>76</v>
      </c>
      <c r="G578" s="49" t="s">
        <v>75</v>
      </c>
      <c r="H578" s="5" t="s">
        <v>1787</v>
      </c>
      <c r="I578" s="49">
        <v>2</v>
      </c>
      <c r="J578" s="49"/>
      <c r="K578" s="146" t="s">
        <v>751</v>
      </c>
      <c r="L578" s="146"/>
      <c r="M578" s="146"/>
      <c r="N578" s="146"/>
    </row>
    <row r="579" spans="1:14" s="17" customFormat="1">
      <c r="A579" s="51">
        <v>35</v>
      </c>
      <c r="B579" s="51"/>
      <c r="C579" s="51" t="s">
        <v>69</v>
      </c>
      <c r="D579" s="49" t="s">
        <v>78</v>
      </c>
      <c r="E579" s="49" t="s">
        <v>1170</v>
      </c>
      <c r="F579" s="49" t="s">
        <v>15</v>
      </c>
      <c r="G579" s="49" t="s">
        <v>1350</v>
      </c>
      <c r="H579" s="5" t="s">
        <v>80</v>
      </c>
      <c r="I579" s="49">
        <v>2</v>
      </c>
      <c r="J579" s="49"/>
      <c r="K579" s="146" t="s">
        <v>751</v>
      </c>
      <c r="L579" s="146"/>
      <c r="M579" s="146"/>
      <c r="N579" s="146"/>
    </row>
    <row r="580" spans="1:14" s="17" customFormat="1">
      <c r="A580" s="51">
        <v>36</v>
      </c>
      <c r="B580" s="51"/>
      <c r="C580" s="51" t="s">
        <v>69</v>
      </c>
      <c r="D580" s="49" t="s">
        <v>78</v>
      </c>
      <c r="E580" s="49" t="s">
        <v>619</v>
      </c>
      <c r="F580" s="49" t="s">
        <v>83</v>
      </c>
      <c r="G580" s="49" t="s">
        <v>75</v>
      </c>
      <c r="H580" s="5" t="s">
        <v>80</v>
      </c>
      <c r="I580" s="49">
        <v>2</v>
      </c>
      <c r="J580" s="50"/>
      <c r="K580" s="146" t="s">
        <v>752</v>
      </c>
      <c r="L580" s="146"/>
      <c r="M580" s="146"/>
      <c r="N580" s="146"/>
    </row>
    <row r="581" spans="1:14" s="17" customFormat="1">
      <c r="A581" s="51">
        <v>37</v>
      </c>
      <c r="B581" s="51"/>
      <c r="C581" s="51" t="s">
        <v>69</v>
      </c>
      <c r="D581" s="49" t="s">
        <v>78</v>
      </c>
      <c r="E581" s="49" t="s">
        <v>179</v>
      </c>
      <c r="F581" s="49" t="s">
        <v>76</v>
      </c>
      <c r="G581" s="49" t="s">
        <v>75</v>
      </c>
      <c r="H581" s="5" t="s">
        <v>80</v>
      </c>
      <c r="I581" s="49">
        <v>2</v>
      </c>
      <c r="J581" s="49"/>
      <c r="K581" s="146" t="s">
        <v>752</v>
      </c>
      <c r="L581" s="146"/>
      <c r="M581" s="146"/>
      <c r="N581" s="146"/>
    </row>
    <row r="582" spans="1:14" s="17" customFormat="1">
      <c r="A582" s="51">
        <v>38</v>
      </c>
      <c r="B582" s="51"/>
      <c r="C582" s="51" t="s">
        <v>69</v>
      </c>
      <c r="D582" s="49" t="s">
        <v>78</v>
      </c>
      <c r="E582" s="49" t="s">
        <v>178</v>
      </c>
      <c r="F582" s="49" t="s">
        <v>37</v>
      </c>
      <c r="G582" s="49" t="s">
        <v>1623</v>
      </c>
      <c r="H582" s="5" t="s">
        <v>80</v>
      </c>
      <c r="I582" s="49">
        <v>2</v>
      </c>
      <c r="J582" s="50"/>
      <c r="K582" s="146" t="s">
        <v>754</v>
      </c>
      <c r="L582" s="146"/>
      <c r="M582" s="146"/>
      <c r="N582" s="146"/>
    </row>
    <row r="583" spans="1:14" s="17" customFormat="1">
      <c r="A583" s="51">
        <v>39</v>
      </c>
      <c r="B583" s="51"/>
      <c r="C583" s="51" t="s">
        <v>69</v>
      </c>
      <c r="D583" s="49" t="s">
        <v>78</v>
      </c>
      <c r="E583" s="49" t="s">
        <v>978</v>
      </c>
      <c r="F583" s="49" t="s">
        <v>73</v>
      </c>
      <c r="G583" s="49" t="s">
        <v>81</v>
      </c>
      <c r="H583" s="5" t="s">
        <v>1788</v>
      </c>
      <c r="I583" s="49">
        <v>14</v>
      </c>
      <c r="J583" s="50"/>
      <c r="K583" s="146" t="s">
        <v>2017</v>
      </c>
      <c r="L583" s="146"/>
      <c r="M583" s="146"/>
      <c r="N583" s="146"/>
    </row>
    <row r="584" spans="1:14" s="17" customFormat="1">
      <c r="A584" s="51">
        <v>40</v>
      </c>
      <c r="B584" s="51"/>
      <c r="C584" s="51" t="s">
        <v>69</v>
      </c>
      <c r="D584" s="49" t="s">
        <v>78</v>
      </c>
      <c r="E584" s="49" t="s">
        <v>468</v>
      </c>
      <c r="F584" s="49" t="s">
        <v>84</v>
      </c>
      <c r="G584" s="49" t="s">
        <v>1273</v>
      </c>
      <c r="H584" s="5" t="s">
        <v>80</v>
      </c>
      <c r="I584" s="49">
        <v>1</v>
      </c>
      <c r="J584" s="50"/>
      <c r="K584" s="146" t="s">
        <v>632</v>
      </c>
      <c r="L584" s="146"/>
      <c r="M584" s="146"/>
      <c r="N584" s="146"/>
    </row>
    <row r="585" spans="1:14" s="17" customFormat="1">
      <c r="A585" s="51">
        <v>41</v>
      </c>
      <c r="B585" s="51"/>
      <c r="C585" s="51" t="s">
        <v>69</v>
      </c>
      <c r="D585" s="49" t="s">
        <v>78</v>
      </c>
      <c r="E585" s="49" t="s">
        <v>175</v>
      </c>
      <c r="F585" s="49" t="s">
        <v>19</v>
      </c>
      <c r="G585" s="49" t="s">
        <v>67</v>
      </c>
      <c r="H585" s="5"/>
      <c r="I585" s="49">
        <v>2</v>
      </c>
      <c r="J585" s="49"/>
      <c r="K585" s="146" t="s">
        <v>753</v>
      </c>
      <c r="L585" s="146"/>
      <c r="M585" s="146"/>
      <c r="N585" s="146"/>
    </row>
    <row r="586" spans="1:14" s="17" customFormat="1">
      <c r="A586" s="51">
        <v>42</v>
      </c>
      <c r="B586" s="51"/>
      <c r="C586" s="51" t="s">
        <v>69</v>
      </c>
      <c r="D586" s="49" t="s">
        <v>78</v>
      </c>
      <c r="E586" s="49" t="s">
        <v>172</v>
      </c>
      <c r="F586" s="49" t="s">
        <v>7</v>
      </c>
      <c r="G586" s="49" t="s">
        <v>51</v>
      </c>
      <c r="H586" s="5"/>
      <c r="I586" s="49">
        <v>2</v>
      </c>
      <c r="J586" s="49"/>
      <c r="K586" s="146" t="s">
        <v>2018</v>
      </c>
      <c r="L586" s="146"/>
      <c r="M586" s="146"/>
      <c r="N586" s="146"/>
    </row>
    <row r="587" spans="1:14" s="17" customFormat="1">
      <c r="A587" s="51">
        <v>45</v>
      </c>
      <c r="B587" s="51"/>
      <c r="C587" s="51" t="s">
        <v>69</v>
      </c>
      <c r="D587" s="49" t="s">
        <v>86</v>
      </c>
      <c r="E587" s="49" t="s">
        <v>179</v>
      </c>
      <c r="F587" s="49" t="s">
        <v>76</v>
      </c>
      <c r="G587" s="49" t="s">
        <v>88</v>
      </c>
      <c r="H587" s="5" t="s">
        <v>82</v>
      </c>
      <c r="I587" s="49">
        <v>2</v>
      </c>
      <c r="J587" s="49"/>
      <c r="K587" s="146" t="s">
        <v>751</v>
      </c>
      <c r="L587" s="146"/>
      <c r="M587" s="146"/>
      <c r="N587" s="146"/>
    </row>
    <row r="588" spans="1:14" s="17" customFormat="1">
      <c r="A588" s="51">
        <v>46</v>
      </c>
      <c r="B588" s="51"/>
      <c r="C588" s="51" t="s">
        <v>69</v>
      </c>
      <c r="D588" s="49" t="s">
        <v>86</v>
      </c>
      <c r="E588" s="49" t="s">
        <v>619</v>
      </c>
      <c r="F588" s="49" t="s">
        <v>83</v>
      </c>
      <c r="G588" s="49" t="s">
        <v>69</v>
      </c>
      <c r="H588" s="5" t="s">
        <v>82</v>
      </c>
      <c r="I588" s="49">
        <v>2</v>
      </c>
      <c r="J588" s="49"/>
      <c r="K588" s="146" t="s">
        <v>751</v>
      </c>
      <c r="L588" s="146"/>
      <c r="M588" s="146"/>
      <c r="N588" s="146"/>
    </row>
    <row r="589" spans="1:14" s="17" customFormat="1">
      <c r="A589" s="51">
        <v>47</v>
      </c>
      <c r="B589" s="51"/>
      <c r="C589" s="51" t="s">
        <v>69</v>
      </c>
      <c r="D589" s="49" t="s">
        <v>86</v>
      </c>
      <c r="E589" s="49" t="s">
        <v>184</v>
      </c>
      <c r="F589" s="49" t="s">
        <v>84</v>
      </c>
      <c r="G589" s="49" t="s">
        <v>323</v>
      </c>
      <c r="H589" s="5" t="s">
        <v>82</v>
      </c>
      <c r="I589" s="49">
        <v>1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48</v>
      </c>
      <c r="B590" s="51"/>
      <c r="C590" s="51" t="s">
        <v>69</v>
      </c>
      <c r="D590" s="49" t="s">
        <v>86</v>
      </c>
      <c r="E590" s="49" t="s">
        <v>184</v>
      </c>
      <c r="F590" s="49" t="s">
        <v>85</v>
      </c>
      <c r="G590" s="49" t="s">
        <v>323</v>
      </c>
      <c r="H590" s="5" t="s">
        <v>82</v>
      </c>
      <c r="I590" s="49">
        <v>1</v>
      </c>
      <c r="J590" s="49"/>
      <c r="K590" s="146" t="s">
        <v>632</v>
      </c>
      <c r="L590" s="146"/>
      <c r="M590" s="146"/>
      <c r="N590" s="146"/>
    </row>
    <row r="591" spans="1:14" s="17" customFormat="1">
      <c r="A591" s="51">
        <v>49</v>
      </c>
      <c r="B591" s="51"/>
      <c r="C591" s="51" t="s">
        <v>69</v>
      </c>
      <c r="D591" s="49" t="s">
        <v>86</v>
      </c>
      <c r="E591" s="49" t="s">
        <v>172</v>
      </c>
      <c r="F591" s="49" t="s">
        <v>7</v>
      </c>
      <c r="G591" s="49" t="s">
        <v>1273</v>
      </c>
      <c r="H591" s="5" t="s">
        <v>82</v>
      </c>
      <c r="I591" s="49">
        <v>2</v>
      </c>
      <c r="J591" s="49"/>
      <c r="K591" s="146" t="s">
        <v>632</v>
      </c>
      <c r="L591" s="146"/>
      <c r="M591" s="146"/>
      <c r="N591" s="146"/>
    </row>
    <row r="592" spans="1:14" s="17" customFormat="1">
      <c r="A592" s="51">
        <v>50</v>
      </c>
      <c r="B592" s="51"/>
      <c r="C592" s="51" t="s">
        <v>69</v>
      </c>
      <c r="D592" s="49" t="s">
        <v>86</v>
      </c>
      <c r="E592" s="49" t="s">
        <v>341</v>
      </c>
      <c r="F592" s="49" t="s">
        <v>14</v>
      </c>
      <c r="G592" s="49" t="s">
        <v>1350</v>
      </c>
      <c r="H592" s="5" t="s">
        <v>82</v>
      </c>
      <c r="I592" s="49">
        <v>1</v>
      </c>
      <c r="J592" s="49"/>
      <c r="K592" s="146" t="s">
        <v>751</v>
      </c>
      <c r="L592" s="146"/>
      <c r="M592" s="146"/>
      <c r="N592" s="146"/>
    </row>
    <row r="593" spans="1:14" s="17" customFormat="1">
      <c r="A593" s="51">
        <v>51</v>
      </c>
      <c r="B593" s="51"/>
      <c r="C593" s="51" t="s">
        <v>69</v>
      </c>
      <c r="D593" s="49" t="s">
        <v>86</v>
      </c>
      <c r="E593" s="49" t="s">
        <v>1170</v>
      </c>
      <c r="F593" s="49" t="s">
        <v>15</v>
      </c>
      <c r="G593" s="49" t="s">
        <v>1350</v>
      </c>
      <c r="H593" s="5" t="s">
        <v>82</v>
      </c>
      <c r="I593" s="49">
        <v>2</v>
      </c>
      <c r="J593" s="49"/>
      <c r="K593" s="146" t="s">
        <v>751</v>
      </c>
      <c r="L593" s="146"/>
      <c r="M593" s="146"/>
      <c r="N593" s="146"/>
    </row>
    <row r="594" spans="1:14" s="17" customFormat="1">
      <c r="A594" s="51">
        <v>52</v>
      </c>
      <c r="B594" s="51"/>
      <c r="C594" s="51" t="s">
        <v>69</v>
      </c>
      <c r="D594" s="49" t="s">
        <v>86</v>
      </c>
      <c r="E594" s="49" t="s">
        <v>617</v>
      </c>
      <c r="F594" s="49" t="s">
        <v>73</v>
      </c>
      <c r="G594" s="49" t="s">
        <v>87</v>
      </c>
      <c r="H594" s="5" t="s">
        <v>1789</v>
      </c>
      <c r="I594" s="49">
        <v>17</v>
      </c>
      <c r="J594" s="49"/>
      <c r="K594" s="146" t="s">
        <v>2019</v>
      </c>
      <c r="L594" s="146"/>
      <c r="M594" s="146"/>
      <c r="N594" s="146"/>
    </row>
    <row r="595" spans="1:14" s="17" customFormat="1">
      <c r="A595" s="51">
        <v>53</v>
      </c>
      <c r="B595" s="51"/>
      <c r="C595" s="51" t="s">
        <v>69</v>
      </c>
      <c r="D595" s="49" t="s">
        <v>86</v>
      </c>
      <c r="E595" s="49" t="s">
        <v>178</v>
      </c>
      <c r="F595" s="49" t="s">
        <v>37</v>
      </c>
      <c r="G595" s="49" t="s">
        <v>1623</v>
      </c>
      <c r="H595" s="5" t="s">
        <v>80</v>
      </c>
      <c r="I595" s="49">
        <v>2</v>
      </c>
      <c r="J595" s="49"/>
      <c r="K595" s="146" t="s">
        <v>754</v>
      </c>
      <c r="L595" s="146"/>
      <c r="M595" s="146"/>
      <c r="N595" s="146"/>
    </row>
    <row r="596" spans="1:14" s="17" customFormat="1">
      <c r="A596" s="51">
        <v>54</v>
      </c>
      <c r="B596" s="51"/>
      <c r="C596" s="51" t="s">
        <v>69</v>
      </c>
      <c r="D596" s="49" t="s">
        <v>86</v>
      </c>
      <c r="E596" s="49" t="s">
        <v>175</v>
      </c>
      <c r="F596" s="49" t="s">
        <v>19</v>
      </c>
      <c r="G596" s="49" t="s">
        <v>67</v>
      </c>
      <c r="H596" s="5"/>
      <c r="I596" s="49">
        <v>2</v>
      </c>
      <c r="J596" s="49"/>
      <c r="K596" s="146" t="s">
        <v>753</v>
      </c>
      <c r="L596" s="146"/>
      <c r="M596" s="146"/>
      <c r="N596" s="146"/>
    </row>
    <row r="597" spans="1:14" s="17" customFormat="1">
      <c r="A597" s="51">
        <v>55</v>
      </c>
      <c r="B597" s="51"/>
      <c r="C597" s="51" t="s">
        <v>69</v>
      </c>
      <c r="D597" s="49" t="s">
        <v>86</v>
      </c>
      <c r="E597" s="49" t="s">
        <v>1576</v>
      </c>
      <c r="F597" s="49" t="s">
        <v>1576</v>
      </c>
      <c r="G597" s="49" t="s">
        <v>69</v>
      </c>
      <c r="H597" s="5" t="s">
        <v>1789</v>
      </c>
      <c r="I597" s="49">
        <v>2</v>
      </c>
      <c r="J597" s="49"/>
      <c r="K597" s="146" t="s">
        <v>2020</v>
      </c>
      <c r="L597" s="146"/>
      <c r="M597" s="146"/>
      <c r="N597" s="146"/>
    </row>
    <row r="598" spans="1:14" s="17" customFormat="1">
      <c r="A598" s="51">
        <v>57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88</v>
      </c>
      <c r="H598" s="5" t="s">
        <v>1790</v>
      </c>
      <c r="I598" s="49">
        <v>3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58</v>
      </c>
      <c r="B599" s="51"/>
      <c r="C599" s="51" t="s">
        <v>69</v>
      </c>
      <c r="D599" s="49" t="s">
        <v>89</v>
      </c>
      <c r="E599" s="49" t="s">
        <v>184</v>
      </c>
      <c r="F599" s="49" t="s">
        <v>5</v>
      </c>
      <c r="G599" s="49" t="s">
        <v>323</v>
      </c>
      <c r="H599" s="5" t="s">
        <v>1790</v>
      </c>
      <c r="I599" s="49">
        <v>3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59</v>
      </c>
      <c r="B600" s="51"/>
      <c r="C600" s="51" t="s">
        <v>69</v>
      </c>
      <c r="D600" s="49" t="s">
        <v>89</v>
      </c>
      <c r="E600" s="49" t="s">
        <v>184</v>
      </c>
      <c r="F600" s="49" t="s">
        <v>5</v>
      </c>
      <c r="G600" s="49" t="s">
        <v>65</v>
      </c>
      <c r="H600" s="5" t="s">
        <v>1790</v>
      </c>
      <c r="I600" s="49">
        <v>2</v>
      </c>
      <c r="J600" s="49"/>
      <c r="K600" s="146" t="s">
        <v>751</v>
      </c>
      <c r="L600" s="146"/>
      <c r="M600" s="146"/>
      <c r="N600" s="146"/>
    </row>
    <row r="601" spans="1:14" s="17" customFormat="1">
      <c r="A601" s="51">
        <v>60</v>
      </c>
      <c r="B601" s="51"/>
      <c r="C601" s="51" t="s">
        <v>69</v>
      </c>
      <c r="D601" s="49" t="s">
        <v>89</v>
      </c>
      <c r="E601" s="49" t="s">
        <v>341</v>
      </c>
      <c r="F601" s="49" t="s">
        <v>14</v>
      </c>
      <c r="G601" s="49" t="s">
        <v>65</v>
      </c>
      <c r="H601" s="5" t="s">
        <v>1790</v>
      </c>
      <c r="I601" s="49">
        <v>1</v>
      </c>
      <c r="J601" s="49"/>
      <c r="K601" s="146" t="s">
        <v>632</v>
      </c>
      <c r="L601" s="146"/>
      <c r="M601" s="146"/>
      <c r="N601" s="146"/>
    </row>
    <row r="602" spans="1:14" s="17" customFormat="1">
      <c r="A602" s="51">
        <v>61</v>
      </c>
      <c r="B602" s="51"/>
      <c r="C602" s="51" t="s">
        <v>69</v>
      </c>
      <c r="D602" s="49" t="s">
        <v>89</v>
      </c>
      <c r="E602" s="49" t="s">
        <v>1170</v>
      </c>
      <c r="F602" s="49" t="s">
        <v>15</v>
      </c>
      <c r="G602" s="49" t="s">
        <v>65</v>
      </c>
      <c r="H602" s="5" t="s">
        <v>1790</v>
      </c>
      <c r="I602" s="49">
        <v>1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62</v>
      </c>
      <c r="B603" s="51"/>
      <c r="C603" s="51" t="s">
        <v>69</v>
      </c>
      <c r="D603" s="49" t="s">
        <v>89</v>
      </c>
      <c r="E603" s="49" t="s">
        <v>175</v>
      </c>
      <c r="F603" s="49" t="s">
        <v>19</v>
      </c>
      <c r="G603" s="49" t="s">
        <v>67</v>
      </c>
      <c r="H603" s="5"/>
      <c r="I603" s="49">
        <v>2</v>
      </c>
      <c r="J603" s="49"/>
      <c r="K603" s="146" t="s">
        <v>751</v>
      </c>
      <c r="L603" s="146"/>
      <c r="M603" s="146"/>
      <c r="N603" s="146"/>
    </row>
    <row r="604" spans="1:14" s="17" customFormat="1">
      <c r="A604" s="51">
        <v>63</v>
      </c>
      <c r="B604" s="51"/>
      <c r="C604" s="51" t="s">
        <v>69</v>
      </c>
      <c r="D604" s="49" t="s">
        <v>89</v>
      </c>
      <c r="E604" s="49" t="s">
        <v>1791</v>
      </c>
      <c r="F604" s="49" t="s">
        <v>5</v>
      </c>
      <c r="G604" s="49" t="s">
        <v>65</v>
      </c>
      <c r="H604" s="5" t="s">
        <v>1790</v>
      </c>
      <c r="I604" s="49">
        <v>2</v>
      </c>
      <c r="J604" s="49"/>
      <c r="K604" s="146" t="s">
        <v>632</v>
      </c>
      <c r="L604" s="146"/>
      <c r="M604" s="146"/>
      <c r="N604" s="146"/>
    </row>
    <row r="605" spans="1:14" s="17" customFormat="1">
      <c r="A605" s="51">
        <v>66</v>
      </c>
      <c r="B605" s="51"/>
      <c r="C605" s="51" t="s">
        <v>69</v>
      </c>
      <c r="D605" s="49" t="s">
        <v>90</v>
      </c>
      <c r="E605" s="49" t="s">
        <v>614</v>
      </c>
      <c r="F605" s="49" t="s">
        <v>73</v>
      </c>
      <c r="G605" s="49" t="s">
        <v>72</v>
      </c>
      <c r="H605" s="5" t="s">
        <v>230</v>
      </c>
      <c r="I605" s="49">
        <v>10</v>
      </c>
      <c r="J605" s="49"/>
      <c r="K605" s="146" t="s">
        <v>2021</v>
      </c>
      <c r="L605" s="146"/>
      <c r="M605" s="146"/>
      <c r="N605" s="146"/>
    </row>
    <row r="606" spans="1:14" s="17" customFormat="1">
      <c r="A606" s="51">
        <v>67</v>
      </c>
      <c r="B606" s="51"/>
      <c r="C606" s="51" t="s">
        <v>69</v>
      </c>
      <c r="D606" s="49" t="s">
        <v>90</v>
      </c>
      <c r="E606" s="49" t="s">
        <v>1489</v>
      </c>
      <c r="F606" s="49" t="s">
        <v>1490</v>
      </c>
      <c r="G606" s="49" t="s">
        <v>57</v>
      </c>
      <c r="H606" s="5" t="s">
        <v>79</v>
      </c>
      <c r="I606" s="49">
        <v>3</v>
      </c>
      <c r="J606" s="49"/>
      <c r="K606" s="146" t="s">
        <v>754</v>
      </c>
      <c r="L606" s="146"/>
      <c r="M606" s="146"/>
      <c r="N606" s="146"/>
    </row>
    <row r="607" spans="1:14" s="17" customFormat="1">
      <c r="A607" s="51">
        <v>68</v>
      </c>
      <c r="B607" s="51"/>
      <c r="C607" s="51" t="s">
        <v>69</v>
      </c>
      <c r="D607" s="49" t="s">
        <v>90</v>
      </c>
      <c r="E607" s="49" t="s">
        <v>615</v>
      </c>
      <c r="F607" s="49" t="s">
        <v>73</v>
      </c>
      <c r="G607" s="49" t="s">
        <v>1431</v>
      </c>
      <c r="H607" s="5" t="s">
        <v>1786</v>
      </c>
      <c r="I607" s="49">
        <v>5</v>
      </c>
      <c r="J607" s="49"/>
      <c r="K607" s="146" t="s">
        <v>751</v>
      </c>
      <c r="L607" s="146"/>
      <c r="M607" s="146"/>
      <c r="N607" s="146"/>
    </row>
    <row r="608" spans="1:14" s="17" customFormat="1">
      <c r="A608" s="51">
        <v>69</v>
      </c>
      <c r="B608" s="51"/>
      <c r="C608" s="51" t="s">
        <v>69</v>
      </c>
      <c r="D608" s="49" t="s">
        <v>90</v>
      </c>
      <c r="E608" s="49" t="s">
        <v>615</v>
      </c>
      <c r="F608" s="49" t="s">
        <v>73</v>
      </c>
      <c r="G608" s="49" t="s">
        <v>1431</v>
      </c>
      <c r="H608" s="5" t="s">
        <v>1786</v>
      </c>
      <c r="I608" s="49">
        <v>3</v>
      </c>
      <c r="J608" s="49"/>
      <c r="K608" s="146" t="s">
        <v>2022</v>
      </c>
      <c r="L608" s="146"/>
      <c r="M608" s="146"/>
      <c r="N608" s="146"/>
    </row>
    <row r="609" spans="1:14" s="17" customFormat="1">
      <c r="A609" s="51">
        <v>70</v>
      </c>
      <c r="B609" s="51"/>
      <c r="C609" s="51" t="s">
        <v>69</v>
      </c>
      <c r="D609" s="49" t="s">
        <v>90</v>
      </c>
      <c r="E609" s="49" t="s">
        <v>179</v>
      </c>
      <c r="F609" s="49" t="s">
        <v>76</v>
      </c>
      <c r="G609" s="49" t="s">
        <v>75</v>
      </c>
      <c r="H609" s="5" t="s">
        <v>80</v>
      </c>
      <c r="I609" s="49">
        <v>2</v>
      </c>
      <c r="J609" s="49"/>
      <c r="K609" s="146" t="s">
        <v>753</v>
      </c>
      <c r="L609" s="146"/>
      <c r="M609" s="146"/>
      <c r="N609" s="146"/>
    </row>
    <row r="610" spans="1:14" s="17" customFormat="1">
      <c r="A610" s="51">
        <v>71</v>
      </c>
      <c r="B610" s="51"/>
      <c r="C610" s="51" t="s">
        <v>69</v>
      </c>
      <c r="D610" s="49" t="s">
        <v>90</v>
      </c>
      <c r="E610" s="49" t="s">
        <v>619</v>
      </c>
      <c r="F610" s="49" t="s">
        <v>83</v>
      </c>
      <c r="G610" s="49" t="s">
        <v>75</v>
      </c>
      <c r="H610" s="5" t="s">
        <v>79</v>
      </c>
      <c r="I610" s="49">
        <v>1</v>
      </c>
      <c r="J610" s="49"/>
      <c r="K610" s="146" t="s">
        <v>754</v>
      </c>
      <c r="L610" s="146"/>
      <c r="M610" s="146"/>
      <c r="N610" s="146"/>
    </row>
    <row r="611" spans="1:14" s="17" customFormat="1">
      <c r="A611" s="51">
        <v>72</v>
      </c>
      <c r="B611" s="51"/>
      <c r="C611" s="51" t="s">
        <v>69</v>
      </c>
      <c r="D611" s="49" t="s">
        <v>90</v>
      </c>
      <c r="E611" s="49" t="s">
        <v>341</v>
      </c>
      <c r="F611" s="49" t="s">
        <v>14</v>
      </c>
      <c r="G611" s="49" t="s">
        <v>75</v>
      </c>
      <c r="H611" s="5" t="s">
        <v>80</v>
      </c>
      <c r="I611" s="49">
        <v>1</v>
      </c>
      <c r="J611" s="49"/>
      <c r="K611" s="146" t="s">
        <v>754</v>
      </c>
      <c r="L611" s="146"/>
      <c r="M611" s="146"/>
      <c r="N611" s="146"/>
    </row>
    <row r="612" spans="1:14" s="17" customFormat="1">
      <c r="A612" s="51">
        <v>73</v>
      </c>
      <c r="B612" s="51"/>
      <c r="C612" s="51" t="s">
        <v>69</v>
      </c>
      <c r="D612" s="49" t="s">
        <v>90</v>
      </c>
      <c r="E612" s="49" t="s">
        <v>172</v>
      </c>
      <c r="F612" s="49" t="s">
        <v>7</v>
      </c>
      <c r="G612" s="49" t="s">
        <v>69</v>
      </c>
      <c r="H612" s="5" t="s">
        <v>80</v>
      </c>
      <c r="I612" s="49">
        <v>1</v>
      </c>
      <c r="J612" s="49"/>
      <c r="K612" s="146" t="s">
        <v>632</v>
      </c>
      <c r="L612" s="146"/>
      <c r="M612" s="146"/>
      <c r="N612" s="146"/>
    </row>
    <row r="613" spans="1:14" s="17" customFormat="1">
      <c r="A613" s="51">
        <v>74</v>
      </c>
      <c r="B613" s="51"/>
      <c r="C613" s="51" t="s">
        <v>69</v>
      </c>
      <c r="D613" s="49" t="s">
        <v>90</v>
      </c>
      <c r="E613" s="49" t="s">
        <v>1170</v>
      </c>
      <c r="F613" s="49" t="s">
        <v>15</v>
      </c>
      <c r="G613" s="49" t="s">
        <v>69</v>
      </c>
      <c r="H613" s="5" t="s">
        <v>80</v>
      </c>
      <c r="I613" s="49">
        <v>1</v>
      </c>
      <c r="J613" s="49"/>
      <c r="K613" s="146" t="s">
        <v>632</v>
      </c>
      <c r="L613" s="146"/>
      <c r="M613" s="146"/>
      <c r="N613" s="146"/>
    </row>
    <row r="614" spans="1:14" s="17" customFormat="1">
      <c r="A614" s="51">
        <v>75</v>
      </c>
      <c r="B614" s="51"/>
      <c r="C614" s="51" t="s">
        <v>69</v>
      </c>
      <c r="D614" s="49" t="s">
        <v>90</v>
      </c>
      <c r="E614" s="49" t="s">
        <v>175</v>
      </c>
      <c r="F614" s="49" t="s">
        <v>19</v>
      </c>
      <c r="G614" s="49" t="s">
        <v>67</v>
      </c>
      <c r="H614" s="5"/>
      <c r="I614" s="49">
        <v>2</v>
      </c>
      <c r="J614" s="50"/>
      <c r="K614" s="146" t="s">
        <v>751</v>
      </c>
      <c r="L614" s="146"/>
      <c r="M614" s="146"/>
      <c r="N614" s="146"/>
    </row>
    <row r="615" spans="1:14" s="17" customFormat="1">
      <c r="A615" s="51">
        <v>79</v>
      </c>
      <c r="B615" s="51"/>
      <c r="C615" s="51" t="s">
        <v>69</v>
      </c>
      <c r="D615" s="49" t="s">
        <v>91</v>
      </c>
      <c r="E615" s="49" t="s">
        <v>619</v>
      </c>
      <c r="F615" s="49" t="s">
        <v>83</v>
      </c>
      <c r="G615" s="49" t="s">
        <v>69</v>
      </c>
      <c r="H615" s="5" t="s">
        <v>82</v>
      </c>
      <c r="I615" s="49">
        <v>2</v>
      </c>
      <c r="J615" s="49"/>
      <c r="K615" s="146" t="s">
        <v>753</v>
      </c>
      <c r="L615" s="146"/>
      <c r="M615" s="146"/>
      <c r="N615" s="146"/>
    </row>
    <row r="616" spans="1:14" s="17" customFormat="1">
      <c r="A616" s="51">
        <v>80</v>
      </c>
      <c r="B616" s="51"/>
      <c r="C616" s="51" t="s">
        <v>69</v>
      </c>
      <c r="D616" s="49" t="s">
        <v>91</v>
      </c>
      <c r="E616" s="49" t="s">
        <v>615</v>
      </c>
      <c r="F616" s="49" t="s">
        <v>73</v>
      </c>
      <c r="G616" s="49" t="s">
        <v>1431</v>
      </c>
      <c r="H616" s="5" t="s">
        <v>1786</v>
      </c>
      <c r="I616" s="49">
        <v>5</v>
      </c>
      <c r="J616" s="49"/>
      <c r="K616" s="146" t="s">
        <v>754</v>
      </c>
      <c r="L616" s="146"/>
      <c r="M616" s="146"/>
      <c r="N616" s="146"/>
    </row>
    <row r="617" spans="1:14" s="17" customFormat="1">
      <c r="A617" s="51">
        <v>81</v>
      </c>
      <c r="B617" s="51"/>
      <c r="C617" s="51" t="s">
        <v>69</v>
      </c>
      <c r="D617" s="49" t="s">
        <v>91</v>
      </c>
      <c r="E617" s="49" t="s">
        <v>341</v>
      </c>
      <c r="F617" s="49" t="s">
        <v>14</v>
      </c>
      <c r="G617" s="49" t="s">
        <v>1646</v>
      </c>
      <c r="H617" s="5" t="s">
        <v>82</v>
      </c>
      <c r="I617" s="49">
        <v>1</v>
      </c>
      <c r="J617" s="50"/>
      <c r="K617" s="146" t="s">
        <v>752</v>
      </c>
      <c r="L617" s="146"/>
      <c r="M617" s="146"/>
      <c r="N617" s="146"/>
    </row>
    <row r="618" spans="1:14" s="17" customFormat="1">
      <c r="A618" s="51">
        <v>82</v>
      </c>
      <c r="B618" s="51"/>
      <c r="C618" s="51" t="s">
        <v>69</v>
      </c>
      <c r="D618" s="49" t="s">
        <v>91</v>
      </c>
      <c r="E618" s="49" t="s">
        <v>1170</v>
      </c>
      <c r="F618" s="49" t="s">
        <v>15</v>
      </c>
      <c r="G618" s="49" t="s">
        <v>1646</v>
      </c>
      <c r="H618" s="5" t="s">
        <v>82</v>
      </c>
      <c r="I618" s="49">
        <v>2</v>
      </c>
      <c r="J618" s="49"/>
      <c r="K618" s="146" t="s">
        <v>752</v>
      </c>
      <c r="L618" s="146"/>
      <c r="M618" s="146"/>
      <c r="N618" s="146"/>
    </row>
    <row r="619" spans="1:14" s="17" customFormat="1">
      <c r="A619" s="51">
        <v>83</v>
      </c>
      <c r="B619" s="51"/>
      <c r="C619" s="51" t="s">
        <v>69</v>
      </c>
      <c r="D619" s="49" t="s">
        <v>91</v>
      </c>
      <c r="E619" s="49" t="s">
        <v>1792</v>
      </c>
      <c r="F619" s="49" t="s">
        <v>84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84</v>
      </c>
      <c r="B620" s="51"/>
      <c r="C620" s="51" t="s">
        <v>69</v>
      </c>
      <c r="D620" s="49" t="s">
        <v>91</v>
      </c>
      <c r="E620" s="49" t="s">
        <v>617</v>
      </c>
      <c r="F620" s="49" t="s">
        <v>73</v>
      </c>
      <c r="G620" s="49" t="s">
        <v>87</v>
      </c>
      <c r="H620" s="5" t="s">
        <v>1789</v>
      </c>
      <c r="I620" s="49">
        <v>10</v>
      </c>
      <c r="J620" s="49"/>
      <c r="K620" s="146"/>
      <c r="L620" s="146"/>
      <c r="M620" s="146"/>
      <c r="N620" s="146"/>
    </row>
    <row r="621" spans="1:14" s="17" customFormat="1">
      <c r="A621" s="51">
        <v>85</v>
      </c>
      <c r="B621" s="51"/>
      <c r="C621" s="51" t="s">
        <v>69</v>
      </c>
      <c r="D621" s="49" t="s">
        <v>91</v>
      </c>
      <c r="E621" s="49" t="s">
        <v>179</v>
      </c>
      <c r="F621" s="49" t="s">
        <v>76</v>
      </c>
      <c r="G621" s="49" t="s">
        <v>61</v>
      </c>
      <c r="H621" s="5" t="s">
        <v>63</v>
      </c>
      <c r="I621" s="49">
        <v>1</v>
      </c>
      <c r="J621" s="50"/>
      <c r="K621" s="146" t="s">
        <v>754</v>
      </c>
      <c r="L621" s="146"/>
      <c r="M621" s="146"/>
      <c r="N621" s="146"/>
    </row>
    <row r="622" spans="1:14" s="17" customFormat="1">
      <c r="A622" s="51">
        <v>86</v>
      </c>
      <c r="B622" s="51"/>
      <c r="C622" s="51" t="s">
        <v>69</v>
      </c>
      <c r="D622" s="49" t="s">
        <v>91</v>
      </c>
      <c r="E622" s="49" t="s">
        <v>175</v>
      </c>
      <c r="F622" s="49" t="s">
        <v>19</v>
      </c>
      <c r="G622" s="49" t="s">
        <v>67</v>
      </c>
      <c r="H622" s="5"/>
      <c r="I622" s="49">
        <v>2</v>
      </c>
      <c r="J622" s="49"/>
      <c r="K622" s="146" t="s">
        <v>753</v>
      </c>
      <c r="L622" s="146"/>
      <c r="M622" s="146"/>
      <c r="N622" s="146"/>
    </row>
    <row r="623" spans="1:14" s="17" customFormat="1">
      <c r="A623" s="51">
        <v>87</v>
      </c>
      <c r="B623" s="51"/>
      <c r="C623" s="51" t="s">
        <v>69</v>
      </c>
      <c r="D623" s="49" t="s">
        <v>91</v>
      </c>
      <c r="E623" s="49" t="s">
        <v>172</v>
      </c>
      <c r="F623" s="49" t="s">
        <v>7</v>
      </c>
      <c r="G623" s="49" t="s">
        <v>51</v>
      </c>
      <c r="H623" s="5"/>
      <c r="I623" s="49">
        <v>3</v>
      </c>
      <c r="J623" s="49"/>
      <c r="K623" s="146" t="s">
        <v>2018</v>
      </c>
      <c r="L623" s="146"/>
      <c r="M623" s="146"/>
      <c r="N623" s="146"/>
    </row>
    <row r="624" spans="1:14" s="17" customFormat="1">
      <c r="A624" s="51">
        <v>90</v>
      </c>
      <c r="B624" s="51"/>
      <c r="C624" s="51" t="s">
        <v>69</v>
      </c>
      <c r="D624" s="49" t="s">
        <v>94</v>
      </c>
      <c r="E624" s="49" t="s">
        <v>614</v>
      </c>
      <c r="F624" s="49" t="s">
        <v>73</v>
      </c>
      <c r="G624" s="49" t="s">
        <v>72</v>
      </c>
      <c r="H624" s="5" t="s">
        <v>230</v>
      </c>
      <c r="I624" s="49">
        <v>2</v>
      </c>
      <c r="J624" s="49"/>
      <c r="K624" s="146" t="s">
        <v>2023</v>
      </c>
      <c r="L624" s="146"/>
      <c r="M624" s="146"/>
      <c r="N624" s="146"/>
    </row>
    <row r="625" spans="1:14" s="17" customFormat="1">
      <c r="A625" s="51">
        <v>91</v>
      </c>
      <c r="B625" s="51"/>
      <c r="C625" s="51" t="s">
        <v>69</v>
      </c>
      <c r="D625" s="49" t="s">
        <v>94</v>
      </c>
      <c r="E625" s="49" t="s">
        <v>1491</v>
      </c>
      <c r="F625" s="49" t="s">
        <v>1490</v>
      </c>
      <c r="G625" s="49" t="s">
        <v>1273</v>
      </c>
      <c r="H625" s="5" t="s">
        <v>82</v>
      </c>
      <c r="I625" s="49">
        <v>2</v>
      </c>
      <c r="J625" s="49"/>
      <c r="K625" s="146" t="s">
        <v>632</v>
      </c>
      <c r="L625" s="146"/>
      <c r="M625" s="146"/>
      <c r="N625" s="146"/>
    </row>
    <row r="626" spans="1:14" s="17" customFormat="1">
      <c r="A626" s="51">
        <v>92</v>
      </c>
      <c r="B626" s="51"/>
      <c r="C626" s="51" t="s">
        <v>69</v>
      </c>
      <c r="D626" s="49" t="s">
        <v>94</v>
      </c>
      <c r="E626" s="49" t="s">
        <v>172</v>
      </c>
      <c r="F626" s="49" t="s">
        <v>7</v>
      </c>
      <c r="G626" s="49" t="s">
        <v>69</v>
      </c>
      <c r="H626" s="5" t="s">
        <v>80</v>
      </c>
      <c r="I626" s="49">
        <v>2</v>
      </c>
      <c r="J626" s="49"/>
      <c r="K626" s="146" t="s">
        <v>754</v>
      </c>
      <c r="L626" s="146"/>
      <c r="M626" s="146"/>
      <c r="N626" s="146"/>
    </row>
    <row r="627" spans="1:14" s="17" customFormat="1">
      <c r="A627" s="51">
        <v>93</v>
      </c>
      <c r="B627" s="51"/>
      <c r="C627" s="51" t="s">
        <v>69</v>
      </c>
      <c r="D627" s="49" t="s">
        <v>94</v>
      </c>
      <c r="E627" s="49" t="s">
        <v>1170</v>
      </c>
      <c r="F627" s="49" t="s">
        <v>15</v>
      </c>
      <c r="G627" s="49" t="s">
        <v>69</v>
      </c>
      <c r="H627" s="5" t="s">
        <v>80</v>
      </c>
      <c r="I627" s="49">
        <v>1</v>
      </c>
      <c r="J627" s="49"/>
      <c r="K627" s="146" t="s">
        <v>754</v>
      </c>
      <c r="L627" s="146"/>
      <c r="M627" s="146"/>
      <c r="N627" s="146"/>
    </row>
    <row r="628" spans="1:14" s="17" customFormat="1">
      <c r="A628" s="51">
        <v>94</v>
      </c>
      <c r="B628" s="51"/>
      <c r="C628" s="51" t="s">
        <v>69</v>
      </c>
      <c r="D628" s="49" t="s">
        <v>94</v>
      </c>
      <c r="E628" s="49"/>
      <c r="F628" s="49" t="s">
        <v>85</v>
      </c>
      <c r="G628" s="49" t="s">
        <v>51</v>
      </c>
      <c r="H628" s="5" t="s">
        <v>80</v>
      </c>
      <c r="I628" s="49">
        <v>2</v>
      </c>
      <c r="J628" s="49"/>
      <c r="K628" s="146"/>
      <c r="L628" s="146"/>
      <c r="M628" s="146"/>
      <c r="N628" s="146"/>
    </row>
    <row r="629" spans="1:14" s="17" customFormat="1">
      <c r="A629" s="51">
        <v>95</v>
      </c>
      <c r="B629" s="51"/>
      <c r="C629" s="51" t="s">
        <v>69</v>
      </c>
      <c r="D629" s="49" t="s">
        <v>94</v>
      </c>
      <c r="E629" s="49" t="s">
        <v>179</v>
      </c>
      <c r="F629" s="49" t="s">
        <v>76</v>
      </c>
      <c r="G629" s="49" t="s">
        <v>75</v>
      </c>
      <c r="H629" s="5" t="s">
        <v>80</v>
      </c>
      <c r="I629" s="49">
        <v>2</v>
      </c>
      <c r="J629" s="50"/>
      <c r="K629" s="146" t="s">
        <v>751</v>
      </c>
      <c r="L629" s="146"/>
      <c r="M629" s="146"/>
      <c r="N629" s="146"/>
    </row>
    <row r="630" spans="1:14" s="17" customFormat="1">
      <c r="A630" s="51">
        <v>96</v>
      </c>
      <c r="B630" s="51"/>
      <c r="C630" s="51" t="s">
        <v>69</v>
      </c>
      <c r="D630" s="49" t="s">
        <v>94</v>
      </c>
      <c r="E630" s="49" t="s">
        <v>341</v>
      </c>
      <c r="F630" s="49" t="s">
        <v>14</v>
      </c>
      <c r="G630" s="49" t="s">
        <v>75</v>
      </c>
      <c r="H630" s="5" t="s">
        <v>80</v>
      </c>
      <c r="I630" s="49">
        <v>2</v>
      </c>
      <c r="J630" s="49"/>
      <c r="K630" s="146" t="s">
        <v>1793</v>
      </c>
      <c r="L630" s="146"/>
      <c r="M630" s="146"/>
      <c r="N630" s="146"/>
    </row>
    <row r="631" spans="1:14" s="17" customFormat="1">
      <c r="A631" s="51">
        <v>97</v>
      </c>
      <c r="B631" s="51"/>
      <c r="C631" s="51" t="s">
        <v>69</v>
      </c>
      <c r="D631" s="49" t="s">
        <v>94</v>
      </c>
      <c r="E631" s="49" t="s">
        <v>619</v>
      </c>
      <c r="F631" s="49" t="s">
        <v>83</v>
      </c>
      <c r="G631" s="49" t="s">
        <v>75</v>
      </c>
      <c r="H631" s="5" t="s">
        <v>80</v>
      </c>
      <c r="I631" s="49">
        <v>2</v>
      </c>
      <c r="J631" s="49"/>
      <c r="K631" s="146" t="s">
        <v>753</v>
      </c>
      <c r="L631" s="146"/>
      <c r="M631" s="146"/>
      <c r="N631" s="146"/>
    </row>
    <row r="632" spans="1:14" s="17" customFormat="1">
      <c r="A632" s="51">
        <v>98</v>
      </c>
      <c r="B632" s="51"/>
      <c r="C632" s="51" t="s">
        <v>69</v>
      </c>
      <c r="D632" s="49" t="s">
        <v>94</v>
      </c>
      <c r="E632" s="49" t="s">
        <v>616</v>
      </c>
      <c r="F632" s="49" t="s">
        <v>73</v>
      </c>
      <c r="G632" s="49" t="s">
        <v>81</v>
      </c>
      <c r="H632" s="5" t="s">
        <v>1788</v>
      </c>
      <c r="I632" s="49">
        <v>12</v>
      </c>
      <c r="J632" s="49"/>
      <c r="K632" s="146"/>
      <c r="L632" s="146"/>
      <c r="M632" s="146"/>
      <c r="N632" s="146"/>
    </row>
    <row r="633" spans="1:14" s="17" customFormat="1">
      <c r="A633" s="51">
        <v>99</v>
      </c>
      <c r="B633" s="51"/>
      <c r="C633" s="51" t="s">
        <v>69</v>
      </c>
      <c r="D633" s="49" t="s">
        <v>94</v>
      </c>
      <c r="E633" s="49" t="s">
        <v>175</v>
      </c>
      <c r="F633" s="49" t="s">
        <v>19</v>
      </c>
      <c r="G633" s="49" t="s">
        <v>67</v>
      </c>
      <c r="H633" s="5"/>
      <c r="I633" s="49">
        <v>2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102</v>
      </c>
      <c r="B634" s="51"/>
      <c r="C634" s="51" t="s">
        <v>69</v>
      </c>
      <c r="D634" s="49" t="s">
        <v>1794</v>
      </c>
      <c r="E634" s="49" t="s">
        <v>341</v>
      </c>
      <c r="F634" s="49" t="s">
        <v>14</v>
      </c>
      <c r="G634" s="49" t="s">
        <v>1707</v>
      </c>
      <c r="H634" s="5" t="s">
        <v>79</v>
      </c>
      <c r="I634" s="49">
        <v>1</v>
      </c>
      <c r="J634" s="49"/>
      <c r="K634" s="146" t="s">
        <v>751</v>
      </c>
      <c r="L634" s="146"/>
      <c r="M634" s="146"/>
      <c r="N634" s="146"/>
    </row>
    <row r="635" spans="1:14" s="17" customFormat="1">
      <c r="A635" s="51">
        <v>103</v>
      </c>
      <c r="B635" s="51"/>
      <c r="C635" s="51" t="s">
        <v>69</v>
      </c>
      <c r="D635" s="49" t="s">
        <v>1794</v>
      </c>
      <c r="E635" s="49" t="s">
        <v>186</v>
      </c>
      <c r="F635" s="49" t="s">
        <v>5</v>
      </c>
      <c r="G635" s="49" t="s">
        <v>1707</v>
      </c>
      <c r="H635" s="5" t="s">
        <v>79</v>
      </c>
      <c r="I635" s="49">
        <v>4</v>
      </c>
      <c r="J635" s="49"/>
      <c r="K635" s="146" t="s">
        <v>751</v>
      </c>
      <c r="L635" s="146"/>
      <c r="M635" s="146"/>
      <c r="N635" s="146"/>
    </row>
    <row r="636" spans="1:14" s="17" customFormat="1">
      <c r="A636" s="51">
        <v>104</v>
      </c>
      <c r="B636" s="51"/>
      <c r="C636" s="51" t="s">
        <v>69</v>
      </c>
      <c r="D636" s="49" t="s">
        <v>1794</v>
      </c>
      <c r="E636" s="49" t="s">
        <v>186</v>
      </c>
      <c r="F636" s="49" t="s">
        <v>5</v>
      </c>
      <c r="G636" s="49" t="s">
        <v>93</v>
      </c>
      <c r="H636" s="5" t="s">
        <v>79</v>
      </c>
      <c r="I636" s="49">
        <v>5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105</v>
      </c>
      <c r="B637" s="51"/>
      <c r="C637" s="51" t="s">
        <v>69</v>
      </c>
      <c r="D637" s="49" t="s">
        <v>1794</v>
      </c>
      <c r="E637" s="49" t="s">
        <v>1170</v>
      </c>
      <c r="F637" s="49" t="s">
        <v>15</v>
      </c>
      <c r="G637" s="49" t="s">
        <v>69</v>
      </c>
      <c r="H637" s="5" t="s">
        <v>82</v>
      </c>
      <c r="I637" s="49">
        <v>1</v>
      </c>
      <c r="J637" s="49"/>
      <c r="K637" s="146" t="s">
        <v>753</v>
      </c>
      <c r="L637" s="146"/>
      <c r="M637" s="146"/>
      <c r="N637" s="146"/>
    </row>
    <row r="638" spans="1:14" s="17" customFormat="1">
      <c r="A638" s="51">
        <v>106</v>
      </c>
      <c r="B638" s="51"/>
      <c r="C638" s="51" t="s">
        <v>69</v>
      </c>
      <c r="D638" s="49" t="s">
        <v>1794</v>
      </c>
      <c r="E638" s="49" t="s">
        <v>172</v>
      </c>
      <c r="F638" s="49" t="s">
        <v>7</v>
      </c>
      <c r="G638" s="49" t="s">
        <v>69</v>
      </c>
      <c r="H638" s="5" t="s">
        <v>82</v>
      </c>
      <c r="I638" s="49">
        <v>1</v>
      </c>
      <c r="J638" s="49"/>
      <c r="K638" s="146" t="s">
        <v>753</v>
      </c>
      <c r="L638" s="146"/>
      <c r="M638" s="146"/>
      <c r="N638" s="146"/>
    </row>
    <row r="639" spans="1:14" s="17" customFormat="1">
      <c r="A639" s="51">
        <v>107</v>
      </c>
      <c r="B639" s="51"/>
      <c r="C639" s="51" t="s">
        <v>69</v>
      </c>
      <c r="D639" s="49" t="s">
        <v>1794</v>
      </c>
      <c r="E639" s="49" t="s">
        <v>175</v>
      </c>
      <c r="F639" s="49" t="s">
        <v>19</v>
      </c>
      <c r="G639" s="49" t="s">
        <v>67</v>
      </c>
      <c r="H639" s="5"/>
      <c r="I639" s="49">
        <v>2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110</v>
      </c>
      <c r="B640" s="51"/>
      <c r="C640" s="51" t="s">
        <v>69</v>
      </c>
      <c r="D640" s="49" t="s">
        <v>68</v>
      </c>
      <c r="E640" s="49" t="s">
        <v>186</v>
      </c>
      <c r="F640" s="49" t="s">
        <v>5</v>
      </c>
      <c r="G640" s="49" t="s">
        <v>1707</v>
      </c>
      <c r="H640" s="5" t="s">
        <v>79</v>
      </c>
      <c r="I640" s="49">
        <v>5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>
        <v>111</v>
      </c>
      <c r="B641" s="51"/>
      <c r="C641" s="51" t="s">
        <v>69</v>
      </c>
      <c r="D641" s="49" t="s">
        <v>68</v>
      </c>
      <c r="E641" s="49" t="s">
        <v>186</v>
      </c>
      <c r="F641" s="49" t="s">
        <v>5</v>
      </c>
      <c r="G641" s="49" t="s">
        <v>93</v>
      </c>
      <c r="H641" s="5" t="s">
        <v>79</v>
      </c>
      <c r="I641" s="49">
        <v>5</v>
      </c>
      <c r="J641" s="49"/>
      <c r="K641" s="146" t="s">
        <v>752</v>
      </c>
      <c r="L641" s="146"/>
      <c r="M641" s="146"/>
      <c r="N641" s="146"/>
    </row>
    <row r="642" spans="1:14" s="17" customFormat="1">
      <c r="A642" s="51">
        <v>112</v>
      </c>
      <c r="B642" s="51"/>
      <c r="C642" s="51" t="s">
        <v>69</v>
      </c>
      <c r="D642" s="49" t="s">
        <v>68</v>
      </c>
      <c r="E642" s="49" t="s">
        <v>175</v>
      </c>
      <c r="F642" s="49" t="s">
        <v>19</v>
      </c>
      <c r="G642" s="49" t="s">
        <v>67</v>
      </c>
      <c r="H642" s="5"/>
      <c r="I642" s="49">
        <v>2</v>
      </c>
      <c r="J642" s="49"/>
      <c r="K642" s="146" t="s">
        <v>632</v>
      </c>
      <c r="L642" s="146"/>
      <c r="M642" s="146"/>
      <c r="N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/>
      <c r="B644" s="51"/>
      <c r="C644" s="51"/>
      <c r="D644" s="49"/>
      <c r="E644" s="49"/>
      <c r="F644" s="49"/>
      <c r="G644" s="49"/>
      <c r="H644" s="5"/>
      <c r="I644" s="49"/>
      <c r="J644" s="49"/>
      <c r="K644" s="146"/>
      <c r="L644" s="146"/>
      <c r="M644" s="146"/>
      <c r="N644" s="146"/>
    </row>
    <row r="645" spans="1:14" s="17" customFormat="1">
      <c r="A645" s="51"/>
      <c r="B645" s="51"/>
      <c r="C645" s="51"/>
      <c r="D645" s="49"/>
      <c r="E645" s="49"/>
      <c r="F645" s="49"/>
      <c r="G645" s="49"/>
      <c r="H645" s="5"/>
      <c r="I645" s="49"/>
      <c r="J645" s="49"/>
      <c r="K645" s="146"/>
      <c r="L645" s="146"/>
      <c r="M645" s="146"/>
      <c r="N645" s="146"/>
    </row>
    <row r="646" spans="1:14" s="17" customFormat="1">
      <c r="A646" s="51">
        <v>5</v>
      </c>
      <c r="B646" s="51"/>
      <c r="C646" s="51" t="s">
        <v>1267</v>
      </c>
      <c r="D646" s="49" t="s">
        <v>324</v>
      </c>
      <c r="E646" s="49" t="s">
        <v>172</v>
      </c>
      <c r="F646" s="49" t="s">
        <v>7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6</v>
      </c>
      <c r="B647" s="51"/>
      <c r="C647" s="51" t="s">
        <v>1267</v>
      </c>
      <c r="D647" s="49" t="s">
        <v>324</v>
      </c>
      <c r="E647" s="49" t="s">
        <v>172</v>
      </c>
      <c r="F647" s="49" t="s">
        <v>1576</v>
      </c>
      <c r="G647" s="49" t="s">
        <v>50</v>
      </c>
      <c r="H647" s="5" t="s">
        <v>156</v>
      </c>
      <c r="I647" s="49">
        <v>0</v>
      </c>
      <c r="J647" s="50"/>
      <c r="K647" s="146" t="s">
        <v>2052</v>
      </c>
      <c r="L647" s="146"/>
      <c r="M647" s="146"/>
      <c r="N647" s="146"/>
    </row>
    <row r="648" spans="1:14" s="17" customFormat="1">
      <c r="A648" s="51">
        <v>7</v>
      </c>
      <c r="B648" s="51"/>
      <c r="C648" s="51" t="s">
        <v>1267</v>
      </c>
      <c r="D648" s="49" t="s">
        <v>324</v>
      </c>
      <c r="E648" s="49" t="s">
        <v>179</v>
      </c>
      <c r="F648" s="49" t="s">
        <v>76</v>
      </c>
      <c r="G648" s="49" t="s">
        <v>1267</v>
      </c>
      <c r="H648" s="5" t="s">
        <v>156</v>
      </c>
      <c r="I648" s="49">
        <v>2</v>
      </c>
      <c r="J648" s="49"/>
      <c r="K648" s="146"/>
      <c r="L648" s="146"/>
      <c r="M648" s="146"/>
      <c r="N648" s="146"/>
    </row>
    <row r="649" spans="1:14" s="17" customFormat="1">
      <c r="A649" s="51">
        <v>8</v>
      </c>
      <c r="B649" s="51"/>
      <c r="C649" s="51" t="s">
        <v>1267</v>
      </c>
      <c r="D649" s="49" t="s">
        <v>324</v>
      </c>
      <c r="E649" s="49" t="s">
        <v>341</v>
      </c>
      <c r="F649" s="49" t="s">
        <v>14</v>
      </c>
      <c r="G649" s="49" t="s">
        <v>45</v>
      </c>
      <c r="H649" s="5" t="s">
        <v>22</v>
      </c>
      <c r="I649" s="49">
        <v>1</v>
      </c>
      <c r="J649" s="49"/>
      <c r="K649" s="146"/>
      <c r="L649" s="146"/>
      <c r="M649" s="146"/>
      <c r="N649" s="146"/>
    </row>
    <row r="650" spans="1:14" s="17" customFormat="1">
      <c r="A650" s="51">
        <v>9</v>
      </c>
      <c r="B650" s="51"/>
      <c r="C650" s="51" t="s">
        <v>1267</v>
      </c>
      <c r="D650" s="49" t="s">
        <v>324</v>
      </c>
      <c r="E650" s="49" t="s">
        <v>15</v>
      </c>
      <c r="F650" s="49" t="s">
        <v>15</v>
      </c>
      <c r="G650" s="49" t="s">
        <v>45</v>
      </c>
      <c r="H650" s="5" t="s">
        <v>22</v>
      </c>
      <c r="I650" s="49">
        <v>1</v>
      </c>
      <c r="J650" s="50"/>
      <c r="K650" s="146"/>
      <c r="L650" s="146"/>
      <c r="M650" s="146"/>
      <c r="N650" s="146"/>
    </row>
    <row r="651" spans="1:14" s="17" customFormat="1">
      <c r="A651" s="51">
        <v>10</v>
      </c>
      <c r="B651" s="51"/>
      <c r="C651" s="51" t="s">
        <v>1267</v>
      </c>
      <c r="D651" s="49" t="s">
        <v>324</v>
      </c>
      <c r="E651" s="49" t="s">
        <v>175</v>
      </c>
      <c r="F651" s="49" t="s">
        <v>19</v>
      </c>
      <c r="G651" s="49" t="s">
        <v>1707</v>
      </c>
      <c r="H651" s="5" t="s">
        <v>327</v>
      </c>
      <c r="I651" s="49">
        <v>1</v>
      </c>
      <c r="J651" s="49"/>
      <c r="K651" s="146" t="s">
        <v>1494</v>
      </c>
      <c r="L651" s="146"/>
      <c r="M651" s="146"/>
      <c r="N651" s="146"/>
    </row>
    <row r="652" spans="1:14" s="17" customFormat="1">
      <c r="A652" s="51">
        <v>11</v>
      </c>
      <c r="B652" s="51"/>
      <c r="C652" s="51" t="s">
        <v>1267</v>
      </c>
      <c r="D652" s="49" t="s">
        <v>324</v>
      </c>
      <c r="E652" s="49" t="s">
        <v>619</v>
      </c>
      <c r="F652" s="49" t="s">
        <v>83</v>
      </c>
      <c r="G652" s="49" t="s">
        <v>220</v>
      </c>
      <c r="H652" s="5" t="s">
        <v>296</v>
      </c>
      <c r="I652" s="49">
        <v>1</v>
      </c>
      <c r="J652" s="49"/>
      <c r="K652" s="146" t="s">
        <v>1575</v>
      </c>
      <c r="L652" s="146"/>
      <c r="M652" s="146"/>
      <c r="N652" s="146"/>
    </row>
    <row r="653" spans="1:14" s="17" customFormat="1">
      <c r="A653" s="51">
        <v>12</v>
      </c>
      <c r="B653" s="51"/>
      <c r="C653" s="51" t="s">
        <v>1267</v>
      </c>
      <c r="D653" s="49" t="s">
        <v>324</v>
      </c>
      <c r="E653" s="49" t="s">
        <v>178</v>
      </c>
      <c r="F653" s="49" t="s">
        <v>37</v>
      </c>
      <c r="G653" s="49" t="s">
        <v>1082</v>
      </c>
      <c r="H653" s="5" t="s">
        <v>296</v>
      </c>
      <c r="I653" s="49">
        <v>1</v>
      </c>
      <c r="J653" s="49"/>
      <c r="K653" s="146" t="s">
        <v>1495</v>
      </c>
      <c r="L653" s="146"/>
      <c r="M653" s="146"/>
      <c r="N653" s="146"/>
    </row>
    <row r="654" spans="1:14" s="17" customFormat="1">
      <c r="A654" s="51">
        <v>13</v>
      </c>
      <c r="B654" s="51"/>
      <c r="C654" s="51" t="s">
        <v>1267</v>
      </c>
      <c r="D654" s="49" t="s">
        <v>324</v>
      </c>
      <c r="E654" s="49" t="s">
        <v>174</v>
      </c>
      <c r="F654" s="49" t="s">
        <v>1392</v>
      </c>
      <c r="G654" s="49" t="s">
        <v>1556</v>
      </c>
      <c r="H654" s="5" t="s">
        <v>296</v>
      </c>
      <c r="I654" s="49">
        <v>1</v>
      </c>
      <c r="J654" s="49"/>
      <c r="K654" s="146" t="s">
        <v>1495</v>
      </c>
      <c r="L654" s="146"/>
      <c r="M654" s="146"/>
      <c r="N654" s="146"/>
    </row>
    <row r="655" spans="1:14" s="17" customFormat="1">
      <c r="A655" s="51">
        <v>14</v>
      </c>
      <c r="B655" s="51"/>
      <c r="C655" s="51" t="s">
        <v>1267</v>
      </c>
      <c r="D655" s="49" t="s">
        <v>324</v>
      </c>
      <c r="E655" s="49" t="s">
        <v>614</v>
      </c>
      <c r="F655" s="49" t="s">
        <v>634</v>
      </c>
      <c r="G655" s="49" t="s">
        <v>355</v>
      </c>
      <c r="H655" s="5" t="s">
        <v>356</v>
      </c>
      <c r="I655" s="49">
        <v>2</v>
      </c>
      <c r="J655" s="50">
        <v>2</v>
      </c>
      <c r="K655" s="146" t="s">
        <v>954</v>
      </c>
      <c r="L655" s="146"/>
      <c r="M655" s="146"/>
      <c r="N655" s="146"/>
    </row>
    <row r="656" spans="1:14" s="17" customFormat="1">
      <c r="A656" s="51">
        <v>15</v>
      </c>
      <c r="B656" s="51"/>
      <c r="C656" s="51" t="s">
        <v>1267</v>
      </c>
      <c r="D656" s="49" t="s">
        <v>324</v>
      </c>
      <c r="E656" s="49" t="s">
        <v>615</v>
      </c>
      <c r="F656" s="49" t="s">
        <v>1576</v>
      </c>
      <c r="G656" s="49" t="s">
        <v>318</v>
      </c>
      <c r="H656" s="5" t="s">
        <v>328</v>
      </c>
      <c r="I656" s="49">
        <v>2</v>
      </c>
      <c r="J656" s="49">
        <v>2</v>
      </c>
      <c r="K656" s="146" t="s">
        <v>954</v>
      </c>
      <c r="L656" s="146"/>
      <c r="M656" s="146"/>
      <c r="N656" s="146"/>
    </row>
    <row r="657" spans="1:14" s="17" customFormat="1">
      <c r="A657" s="51">
        <v>17</v>
      </c>
      <c r="B657" s="51"/>
      <c r="C657" s="51" t="s">
        <v>1267</v>
      </c>
      <c r="D657" s="49" t="s">
        <v>329</v>
      </c>
      <c r="E657" s="49" t="s">
        <v>172</v>
      </c>
      <c r="F657" s="49" t="s">
        <v>7</v>
      </c>
      <c r="G657" s="49" t="s">
        <v>1267</v>
      </c>
      <c r="H657" s="5" t="s">
        <v>351</v>
      </c>
      <c r="I657" s="49">
        <v>2</v>
      </c>
      <c r="J657" s="50">
        <v>2</v>
      </c>
      <c r="K657" s="146"/>
      <c r="L657" s="146"/>
      <c r="M657" s="146"/>
      <c r="N657" s="146"/>
    </row>
    <row r="658" spans="1:14" s="17" customFormat="1">
      <c r="A658" s="51">
        <v>18</v>
      </c>
      <c r="B658" s="51"/>
      <c r="C658" s="51" t="s">
        <v>1267</v>
      </c>
      <c r="D658" s="49" t="s">
        <v>329</v>
      </c>
      <c r="E658" s="49" t="s">
        <v>172</v>
      </c>
      <c r="F658" s="49" t="s">
        <v>1576</v>
      </c>
      <c r="G658" s="49" t="s">
        <v>50</v>
      </c>
      <c r="H658" s="5" t="s">
        <v>336</v>
      </c>
      <c r="I658" s="49">
        <v>2</v>
      </c>
      <c r="J658" s="49">
        <v>2</v>
      </c>
      <c r="K658" s="146"/>
      <c r="L658" s="146"/>
      <c r="M658" s="146"/>
      <c r="N658" s="146"/>
    </row>
    <row r="659" spans="1:14" s="17" customFormat="1">
      <c r="A659" s="51">
        <v>19</v>
      </c>
      <c r="B659" s="51"/>
      <c r="C659" s="51" t="s">
        <v>1267</v>
      </c>
      <c r="D659" s="49" t="s">
        <v>329</v>
      </c>
      <c r="E659" s="49" t="s">
        <v>179</v>
      </c>
      <c r="F659" s="49" t="s">
        <v>76</v>
      </c>
      <c r="G659" s="49" t="s">
        <v>75</v>
      </c>
      <c r="H659" s="5" t="s">
        <v>336</v>
      </c>
      <c r="I659" s="49">
        <v>2</v>
      </c>
      <c r="J659" s="49"/>
      <c r="K659" s="146"/>
      <c r="L659" s="146"/>
      <c r="M659" s="146"/>
      <c r="N659" s="146"/>
    </row>
    <row r="660" spans="1:14" s="17" customFormat="1">
      <c r="A660" s="51">
        <v>20</v>
      </c>
      <c r="B660" s="51"/>
      <c r="C660" s="51" t="s">
        <v>1267</v>
      </c>
      <c r="D660" s="49" t="s">
        <v>329</v>
      </c>
      <c r="E660" s="49" t="s">
        <v>341</v>
      </c>
      <c r="F660" s="49" t="s">
        <v>14</v>
      </c>
      <c r="G660" s="49" t="s">
        <v>45</v>
      </c>
      <c r="H660" s="5" t="s">
        <v>344</v>
      </c>
      <c r="I660" s="49">
        <v>1</v>
      </c>
      <c r="J660" s="49"/>
      <c r="K660" s="146"/>
      <c r="L660" s="146"/>
      <c r="M660" s="146"/>
      <c r="N660" s="146"/>
    </row>
    <row r="661" spans="1:14" s="17" customFormat="1">
      <c r="A661" s="51">
        <v>21</v>
      </c>
      <c r="B661" s="51"/>
      <c r="C661" s="51" t="s">
        <v>1267</v>
      </c>
      <c r="D661" s="49" t="s">
        <v>329</v>
      </c>
      <c r="E661" s="49" t="s">
        <v>15</v>
      </c>
      <c r="F661" s="49" t="s">
        <v>15</v>
      </c>
      <c r="G661" s="49" t="s">
        <v>45</v>
      </c>
      <c r="H661" s="5" t="s">
        <v>22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22</v>
      </c>
      <c r="B662" s="51"/>
      <c r="C662" s="51" t="s">
        <v>1267</v>
      </c>
      <c r="D662" s="49" t="s">
        <v>329</v>
      </c>
      <c r="E662" s="49" t="s">
        <v>175</v>
      </c>
      <c r="F662" s="49" t="s">
        <v>19</v>
      </c>
      <c r="G662" s="49" t="s">
        <v>1707</v>
      </c>
      <c r="H662" s="5" t="s">
        <v>327</v>
      </c>
      <c r="I662" s="49">
        <v>1</v>
      </c>
      <c r="J662" s="50"/>
      <c r="K662" s="146" t="s">
        <v>1577</v>
      </c>
      <c r="L662" s="146"/>
      <c r="M662" s="146"/>
      <c r="N662" s="146"/>
    </row>
    <row r="663" spans="1:14" s="17" customFormat="1">
      <c r="A663" s="51">
        <v>23</v>
      </c>
      <c r="B663" s="51"/>
      <c r="C663" s="51" t="s">
        <v>1267</v>
      </c>
      <c r="D663" s="49" t="s">
        <v>329</v>
      </c>
      <c r="E663" s="49" t="s">
        <v>619</v>
      </c>
      <c r="F663" s="49" t="s">
        <v>83</v>
      </c>
      <c r="G663" s="49" t="s">
        <v>220</v>
      </c>
      <c r="H663" s="5" t="s">
        <v>344</v>
      </c>
      <c r="I663" s="49">
        <v>1</v>
      </c>
      <c r="J663" s="49"/>
      <c r="K663" s="146"/>
      <c r="L663" s="146"/>
      <c r="M663" s="146"/>
      <c r="N663" s="146"/>
    </row>
    <row r="664" spans="1:14" s="17" customFormat="1">
      <c r="A664" s="51">
        <v>24</v>
      </c>
      <c r="B664" s="51"/>
      <c r="C664" s="51" t="s">
        <v>1267</v>
      </c>
      <c r="D664" s="49" t="s">
        <v>329</v>
      </c>
      <c r="E664" s="49" t="s">
        <v>178</v>
      </c>
      <c r="F664" s="49" t="s">
        <v>37</v>
      </c>
      <c r="G664" s="49" t="s">
        <v>50</v>
      </c>
      <c r="H664" s="5" t="s">
        <v>296</v>
      </c>
      <c r="I664" s="49">
        <v>1</v>
      </c>
      <c r="J664" s="49"/>
      <c r="K664" s="146" t="s">
        <v>1494</v>
      </c>
      <c r="L664" s="146"/>
      <c r="M664" s="146"/>
      <c r="N664" s="146"/>
    </row>
    <row r="665" spans="1:14" s="17" customFormat="1">
      <c r="A665" s="51">
        <v>25</v>
      </c>
      <c r="B665" s="51"/>
      <c r="C665" s="51" t="s">
        <v>1267</v>
      </c>
      <c r="D665" s="49" t="s">
        <v>329</v>
      </c>
      <c r="E665" s="49" t="s">
        <v>174</v>
      </c>
      <c r="F665" s="49" t="s">
        <v>1392</v>
      </c>
      <c r="G665" s="49" t="s">
        <v>1556</v>
      </c>
      <c r="H665" s="5" t="s">
        <v>296</v>
      </c>
      <c r="I665" s="49">
        <v>1</v>
      </c>
      <c r="J665" s="50"/>
      <c r="K665" s="146" t="s">
        <v>1495</v>
      </c>
      <c r="L665" s="146"/>
      <c r="M665" s="146"/>
      <c r="N665" s="146"/>
    </row>
    <row r="666" spans="1:14" s="17" customFormat="1">
      <c r="A666" s="51">
        <v>26</v>
      </c>
      <c r="B666" s="51"/>
      <c r="C666" s="51" t="s">
        <v>1267</v>
      </c>
      <c r="D666" s="49" t="s">
        <v>329</v>
      </c>
      <c r="E666" s="49" t="s">
        <v>614</v>
      </c>
      <c r="F666" s="49" t="s">
        <v>634</v>
      </c>
      <c r="G666" s="49" t="s">
        <v>355</v>
      </c>
      <c r="H666" s="5" t="s">
        <v>356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27</v>
      </c>
      <c r="B667" s="51"/>
      <c r="C667" s="51" t="s">
        <v>1267</v>
      </c>
      <c r="D667" s="49" t="s">
        <v>329</v>
      </c>
      <c r="E667" s="49" t="s">
        <v>615</v>
      </c>
      <c r="F667" s="49" t="s">
        <v>1576</v>
      </c>
      <c r="G667" s="49" t="s">
        <v>318</v>
      </c>
      <c r="H667" s="5" t="s">
        <v>328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29</v>
      </c>
      <c r="B668" s="51"/>
      <c r="C668" s="51" t="s">
        <v>1267</v>
      </c>
      <c r="D668" s="49" t="s">
        <v>330</v>
      </c>
      <c r="E668" s="49" t="s">
        <v>172</v>
      </c>
      <c r="F668" s="49" t="s">
        <v>7</v>
      </c>
      <c r="G668" s="49" t="s">
        <v>1267</v>
      </c>
      <c r="H668" s="5" t="s">
        <v>156</v>
      </c>
      <c r="I668" s="49">
        <v>2</v>
      </c>
      <c r="J668" s="49">
        <v>2</v>
      </c>
      <c r="K668" s="146" t="s">
        <v>954</v>
      </c>
      <c r="L668" s="146"/>
      <c r="M668" s="146"/>
      <c r="N668" s="146"/>
    </row>
    <row r="669" spans="1:14" s="17" customFormat="1">
      <c r="A669" s="51">
        <v>30</v>
      </c>
      <c r="B669" s="51"/>
      <c r="C669" s="51" t="s">
        <v>1267</v>
      </c>
      <c r="D669" s="49" t="s">
        <v>330</v>
      </c>
      <c r="E669" s="49" t="s">
        <v>172</v>
      </c>
      <c r="F669" s="49" t="s">
        <v>1576</v>
      </c>
      <c r="G669" s="49" t="s">
        <v>1556</v>
      </c>
      <c r="H669" s="5" t="s">
        <v>156</v>
      </c>
      <c r="I669" s="49">
        <v>2</v>
      </c>
      <c r="J669" s="49">
        <v>2</v>
      </c>
      <c r="K669" s="146" t="s">
        <v>954</v>
      </c>
      <c r="L669" s="146"/>
      <c r="M669" s="146"/>
      <c r="N669" s="146"/>
    </row>
    <row r="670" spans="1:14" s="17" customFormat="1">
      <c r="A670" s="51">
        <v>31</v>
      </c>
      <c r="B670" s="51"/>
      <c r="C670" s="51" t="s">
        <v>1267</v>
      </c>
      <c r="D670" s="49" t="s">
        <v>330</v>
      </c>
      <c r="E670" s="49" t="s">
        <v>179</v>
      </c>
      <c r="F670" s="49" t="s">
        <v>76</v>
      </c>
      <c r="G670" s="49" t="s">
        <v>75</v>
      </c>
      <c r="H670" s="5" t="s">
        <v>156</v>
      </c>
      <c r="I670" s="49">
        <v>2</v>
      </c>
      <c r="J670" s="49"/>
      <c r="K670" s="146"/>
      <c r="L670" s="146"/>
      <c r="M670" s="146"/>
      <c r="N670" s="146"/>
    </row>
    <row r="671" spans="1:14" s="17" customFormat="1">
      <c r="A671" s="51">
        <v>32</v>
      </c>
      <c r="B671" s="51"/>
      <c r="C671" s="51" t="s">
        <v>1267</v>
      </c>
      <c r="D671" s="49" t="s">
        <v>330</v>
      </c>
      <c r="E671" s="49" t="s">
        <v>341</v>
      </c>
      <c r="F671" s="49" t="s">
        <v>14</v>
      </c>
      <c r="G671" s="49" t="s">
        <v>45</v>
      </c>
      <c r="H671" s="5" t="s">
        <v>351</v>
      </c>
      <c r="I671" s="49">
        <v>1</v>
      </c>
      <c r="J671" s="49"/>
      <c r="K671" s="146"/>
      <c r="L671" s="146"/>
      <c r="M671" s="146"/>
      <c r="N671" s="146"/>
    </row>
    <row r="672" spans="1:14" s="17" customFormat="1">
      <c r="A672" s="51">
        <v>33</v>
      </c>
      <c r="B672" s="51"/>
      <c r="C672" s="51" t="s">
        <v>1267</v>
      </c>
      <c r="D672" s="49" t="s">
        <v>330</v>
      </c>
      <c r="E672" s="49" t="s">
        <v>15</v>
      </c>
      <c r="F672" s="49" t="s">
        <v>15</v>
      </c>
      <c r="G672" s="49" t="s">
        <v>45</v>
      </c>
      <c r="H672" s="5" t="s">
        <v>351</v>
      </c>
      <c r="I672" s="49">
        <v>1</v>
      </c>
      <c r="J672" s="49"/>
      <c r="K672" s="146"/>
      <c r="L672" s="146"/>
      <c r="M672" s="146"/>
      <c r="N672" s="146"/>
    </row>
    <row r="673" spans="1:14" s="17" customFormat="1">
      <c r="A673" s="51">
        <v>34</v>
      </c>
      <c r="B673" s="51"/>
      <c r="C673" s="51" t="s">
        <v>1267</v>
      </c>
      <c r="D673" s="49" t="s">
        <v>330</v>
      </c>
      <c r="E673" s="49" t="s">
        <v>175</v>
      </c>
      <c r="F673" s="49" t="s">
        <v>19</v>
      </c>
      <c r="G673" s="49" t="s">
        <v>1707</v>
      </c>
      <c r="H673" s="5" t="s">
        <v>327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35</v>
      </c>
      <c r="B674" s="51"/>
      <c r="C674" s="51" t="s">
        <v>1267</v>
      </c>
      <c r="D674" s="49" t="s">
        <v>330</v>
      </c>
      <c r="E674" s="49" t="s">
        <v>619</v>
      </c>
      <c r="F674" s="49" t="s">
        <v>83</v>
      </c>
      <c r="G674" s="49" t="s">
        <v>220</v>
      </c>
      <c r="H674" s="5" t="s">
        <v>296</v>
      </c>
      <c r="I674" s="49">
        <v>1</v>
      </c>
      <c r="J674" s="49"/>
      <c r="K674" s="146" t="s">
        <v>1495</v>
      </c>
      <c r="L674" s="146"/>
      <c r="M674" s="146"/>
      <c r="N674" s="146"/>
    </row>
    <row r="675" spans="1:14" s="17" customFormat="1">
      <c r="A675" s="51">
        <v>36</v>
      </c>
      <c r="B675" s="51"/>
      <c r="C675" s="51" t="s">
        <v>1267</v>
      </c>
      <c r="D675" s="49" t="s">
        <v>330</v>
      </c>
      <c r="E675" s="49" t="s">
        <v>174</v>
      </c>
      <c r="F675" s="49" t="s">
        <v>1392</v>
      </c>
      <c r="G675" s="49" t="s">
        <v>1556</v>
      </c>
      <c r="H675" s="5" t="s">
        <v>296</v>
      </c>
      <c r="I675" s="49">
        <v>1</v>
      </c>
      <c r="J675" s="49"/>
      <c r="K675" s="146" t="s">
        <v>1494</v>
      </c>
      <c r="L675" s="146"/>
      <c r="M675" s="146"/>
      <c r="N675" s="146"/>
    </row>
    <row r="676" spans="1:14" s="17" customFormat="1">
      <c r="A676" s="51">
        <v>37</v>
      </c>
      <c r="B676" s="51"/>
      <c r="C676" s="51" t="s">
        <v>1267</v>
      </c>
      <c r="D676" s="49" t="s">
        <v>330</v>
      </c>
      <c r="E676" s="49" t="s">
        <v>178</v>
      </c>
      <c r="F676" s="49" t="s">
        <v>37</v>
      </c>
      <c r="G676" s="49" t="s">
        <v>1082</v>
      </c>
      <c r="H676" s="5" t="s">
        <v>296</v>
      </c>
      <c r="I676" s="49">
        <v>1</v>
      </c>
      <c r="J676" s="49"/>
      <c r="K676" s="146" t="s">
        <v>1496</v>
      </c>
      <c r="L676" s="146"/>
      <c r="M676" s="146"/>
      <c r="N676" s="146"/>
    </row>
    <row r="677" spans="1:14" s="17" customFormat="1">
      <c r="A677" s="51">
        <v>38</v>
      </c>
      <c r="B677" s="51"/>
      <c r="C677" s="51" t="s">
        <v>1267</v>
      </c>
      <c r="D677" s="49" t="s">
        <v>330</v>
      </c>
      <c r="E677" s="49" t="s">
        <v>614</v>
      </c>
      <c r="F677" s="49" t="s">
        <v>634</v>
      </c>
      <c r="G677" s="49" t="s">
        <v>355</v>
      </c>
      <c r="H677" s="5" t="s">
        <v>356</v>
      </c>
      <c r="I677" s="49">
        <v>2</v>
      </c>
      <c r="J677" s="49">
        <v>2</v>
      </c>
      <c r="K677" s="146" t="s">
        <v>954</v>
      </c>
      <c r="L677" s="146"/>
      <c r="M677" s="146"/>
      <c r="N677" s="146"/>
    </row>
    <row r="678" spans="1:14" s="17" customFormat="1">
      <c r="A678" s="51">
        <v>39</v>
      </c>
      <c r="B678" s="51"/>
      <c r="C678" s="51" t="s">
        <v>1267</v>
      </c>
      <c r="D678" s="49" t="s">
        <v>330</v>
      </c>
      <c r="E678" s="49" t="s">
        <v>615</v>
      </c>
      <c r="F678" s="49" t="s">
        <v>1576</v>
      </c>
      <c r="G678" s="49" t="s">
        <v>318</v>
      </c>
      <c r="H678" s="5" t="s">
        <v>328</v>
      </c>
      <c r="I678" s="49">
        <v>2</v>
      </c>
      <c r="J678" s="49">
        <v>2</v>
      </c>
      <c r="K678" s="146" t="s">
        <v>954</v>
      </c>
      <c r="L678" s="146"/>
      <c r="M678" s="146"/>
      <c r="N678" s="146"/>
    </row>
    <row r="679" spans="1:14" s="17" customFormat="1">
      <c r="A679" s="51">
        <v>41</v>
      </c>
      <c r="B679" s="51"/>
      <c r="C679" s="51" t="s">
        <v>1267</v>
      </c>
      <c r="D679" s="49" t="s">
        <v>342</v>
      </c>
      <c r="E679" s="49" t="s">
        <v>172</v>
      </c>
      <c r="F679" s="49" t="s">
        <v>7</v>
      </c>
      <c r="G679" s="49" t="s">
        <v>1267</v>
      </c>
      <c r="H679" s="5" t="s">
        <v>344</v>
      </c>
      <c r="I679" s="49">
        <v>3</v>
      </c>
      <c r="J679" s="50"/>
      <c r="K679" s="146"/>
      <c r="L679" s="146"/>
      <c r="M679" s="146"/>
      <c r="N679" s="146"/>
    </row>
    <row r="680" spans="1:14" s="17" customFormat="1">
      <c r="A680" s="51">
        <v>42</v>
      </c>
      <c r="B680" s="51"/>
      <c r="C680" s="51" t="s">
        <v>1267</v>
      </c>
      <c r="D680" s="49" t="s">
        <v>342</v>
      </c>
      <c r="E680" s="49" t="s">
        <v>179</v>
      </c>
      <c r="F680" s="49" t="s">
        <v>76</v>
      </c>
      <c r="G680" s="49" t="s">
        <v>49</v>
      </c>
      <c r="H680" s="5" t="s">
        <v>344</v>
      </c>
      <c r="I680" s="49">
        <v>2</v>
      </c>
      <c r="J680" s="49"/>
      <c r="K680" s="146"/>
      <c r="L680" s="146"/>
      <c r="M680" s="146"/>
      <c r="N680" s="146"/>
    </row>
    <row r="681" spans="1:14" s="17" customFormat="1">
      <c r="A681" s="51">
        <v>43</v>
      </c>
      <c r="B681" s="51"/>
      <c r="C681" s="51" t="s">
        <v>1267</v>
      </c>
      <c r="D681" s="49" t="s">
        <v>342</v>
      </c>
      <c r="E681" s="49" t="s">
        <v>341</v>
      </c>
      <c r="F681" s="49" t="s">
        <v>14</v>
      </c>
      <c r="G681" s="49" t="s">
        <v>49</v>
      </c>
      <c r="H681" s="5" t="s">
        <v>344</v>
      </c>
      <c r="I681" s="49">
        <v>1</v>
      </c>
      <c r="J681" s="49"/>
      <c r="K681" s="146"/>
      <c r="L681" s="146"/>
      <c r="M681" s="146"/>
      <c r="N681" s="146"/>
    </row>
    <row r="682" spans="1:14" s="17" customFormat="1">
      <c r="A682" s="51">
        <v>44</v>
      </c>
      <c r="B682" s="51"/>
      <c r="C682" s="51" t="s">
        <v>1267</v>
      </c>
      <c r="D682" s="49" t="s">
        <v>342</v>
      </c>
      <c r="E682" s="49" t="s">
        <v>15</v>
      </c>
      <c r="F682" s="49" t="s">
        <v>15</v>
      </c>
      <c r="G682" s="49" t="s">
        <v>49</v>
      </c>
      <c r="H682" s="5" t="s">
        <v>344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45</v>
      </c>
      <c r="B683" s="51"/>
      <c r="C683" s="51" t="s">
        <v>1267</v>
      </c>
      <c r="D683" s="49" t="s">
        <v>342</v>
      </c>
      <c r="E683" s="49" t="s">
        <v>175</v>
      </c>
      <c r="F683" s="49" t="s">
        <v>19</v>
      </c>
      <c r="G683" s="49" t="s">
        <v>49</v>
      </c>
      <c r="H683" s="5" t="s">
        <v>344</v>
      </c>
      <c r="I683" s="49">
        <v>1</v>
      </c>
      <c r="J683" s="49"/>
      <c r="K683" s="146" t="s">
        <v>1494</v>
      </c>
      <c r="L683" s="146"/>
      <c r="M683" s="146"/>
      <c r="N683" s="146"/>
    </row>
    <row r="684" spans="1:14" s="17" customFormat="1">
      <c r="A684" s="51">
        <v>46</v>
      </c>
      <c r="B684" s="51"/>
      <c r="C684" s="51" t="s">
        <v>1267</v>
      </c>
      <c r="D684" s="49" t="s">
        <v>342</v>
      </c>
      <c r="E684" s="49" t="s">
        <v>619</v>
      </c>
      <c r="F684" s="49" t="s">
        <v>83</v>
      </c>
      <c r="G684" s="49" t="s">
        <v>51</v>
      </c>
      <c r="H684" s="5" t="s">
        <v>296</v>
      </c>
      <c r="I684" s="49">
        <v>1</v>
      </c>
      <c r="J684" s="49"/>
      <c r="K684" s="146"/>
      <c r="L684" s="146"/>
      <c r="M684" s="146"/>
      <c r="N684" s="146"/>
    </row>
    <row r="685" spans="1:14" s="17" customFormat="1">
      <c r="A685" s="51">
        <v>47</v>
      </c>
      <c r="B685" s="51"/>
      <c r="C685" s="51" t="s">
        <v>1267</v>
      </c>
      <c r="D685" s="49" t="s">
        <v>342</v>
      </c>
      <c r="E685" s="49" t="s">
        <v>174</v>
      </c>
      <c r="F685" s="49" t="s">
        <v>1392</v>
      </c>
      <c r="G685" s="49" t="s">
        <v>1556</v>
      </c>
      <c r="H685" s="5" t="s">
        <v>296</v>
      </c>
      <c r="I685" s="49">
        <v>1</v>
      </c>
      <c r="J685" s="50"/>
      <c r="K685" s="146" t="s">
        <v>1586</v>
      </c>
      <c r="L685" s="146"/>
      <c r="M685" s="146"/>
      <c r="N685" s="146"/>
    </row>
    <row r="686" spans="1:14" s="17" customFormat="1">
      <c r="A686" s="51">
        <v>48</v>
      </c>
      <c r="B686" s="51"/>
      <c r="C686" s="51" t="s">
        <v>1267</v>
      </c>
      <c r="D686" s="49" t="s">
        <v>342</v>
      </c>
      <c r="E686" s="49" t="s">
        <v>178</v>
      </c>
      <c r="F686" s="49" t="s">
        <v>37</v>
      </c>
      <c r="G686" s="49" t="s">
        <v>51</v>
      </c>
      <c r="H686" s="5" t="s">
        <v>344</v>
      </c>
      <c r="I686" s="49">
        <v>1</v>
      </c>
      <c r="J686" s="49"/>
      <c r="K686" s="146" t="s">
        <v>1495</v>
      </c>
      <c r="L686" s="146"/>
      <c r="M686" s="146"/>
      <c r="N686" s="146"/>
    </row>
    <row r="687" spans="1:14" s="17" customFormat="1">
      <c r="A687" s="51">
        <v>49</v>
      </c>
      <c r="B687" s="51"/>
      <c r="C687" s="51" t="s">
        <v>1267</v>
      </c>
      <c r="D687" s="49" t="s">
        <v>342</v>
      </c>
      <c r="E687" s="49" t="s">
        <v>1184</v>
      </c>
      <c r="F687" s="49" t="s">
        <v>115</v>
      </c>
      <c r="G687" s="49" t="s">
        <v>49</v>
      </c>
      <c r="H687" s="5" t="s">
        <v>344</v>
      </c>
      <c r="I687" s="49">
        <v>2</v>
      </c>
      <c r="J687" s="49"/>
      <c r="K687" s="146"/>
      <c r="L687" s="146"/>
      <c r="M687" s="146"/>
      <c r="N687" s="146"/>
    </row>
    <row r="688" spans="1:14" s="17" customFormat="1">
      <c r="A688" s="51">
        <v>50</v>
      </c>
      <c r="B688" s="51"/>
      <c r="C688" s="51" t="s">
        <v>1267</v>
      </c>
      <c r="D688" s="49" t="s">
        <v>342</v>
      </c>
      <c r="E688" s="49" t="s">
        <v>1497</v>
      </c>
      <c r="F688" s="49" t="s">
        <v>1497</v>
      </c>
      <c r="G688" s="49" t="s">
        <v>50</v>
      </c>
      <c r="H688" s="5"/>
      <c r="I688" s="49">
        <v>2</v>
      </c>
      <c r="J688" s="49"/>
      <c r="K688" s="146"/>
      <c r="L688" s="146"/>
      <c r="M688" s="146"/>
      <c r="N688" s="146"/>
    </row>
    <row r="689" spans="1:14" s="17" customFormat="1">
      <c r="A689" s="51">
        <v>51</v>
      </c>
      <c r="B689" s="51"/>
      <c r="C689" s="51" t="s">
        <v>1267</v>
      </c>
      <c r="D689" s="49" t="s">
        <v>342</v>
      </c>
      <c r="E689" s="49" t="s">
        <v>620</v>
      </c>
      <c r="F689" s="49" t="s">
        <v>621</v>
      </c>
      <c r="G689" s="49" t="s">
        <v>1676</v>
      </c>
      <c r="H689" s="5" t="s">
        <v>344</v>
      </c>
      <c r="I689" s="49">
        <v>2</v>
      </c>
      <c r="J689" s="50">
        <v>2</v>
      </c>
      <c r="K689" s="146" t="s">
        <v>1579</v>
      </c>
      <c r="L689" s="146"/>
      <c r="M689" s="146"/>
      <c r="N689" s="146"/>
    </row>
    <row r="690" spans="1:14" s="17" customFormat="1">
      <c r="A690" s="51">
        <v>52</v>
      </c>
      <c r="B690" s="51"/>
      <c r="C690" s="51" t="s">
        <v>1267</v>
      </c>
      <c r="D690" s="49" t="s">
        <v>342</v>
      </c>
      <c r="E690" s="49" t="s">
        <v>620</v>
      </c>
      <c r="F690" s="49" t="s">
        <v>1576</v>
      </c>
      <c r="G690" s="49" t="s">
        <v>50</v>
      </c>
      <c r="H690" s="5" t="s">
        <v>344</v>
      </c>
      <c r="I690" s="49">
        <v>2</v>
      </c>
      <c r="J690" s="49">
        <v>2</v>
      </c>
      <c r="K690" s="146" t="s">
        <v>1579</v>
      </c>
      <c r="L690" s="146"/>
      <c r="M690" s="146"/>
      <c r="N690" s="146"/>
    </row>
    <row r="691" spans="1:14" s="17" customFormat="1">
      <c r="A691" s="51">
        <v>53</v>
      </c>
      <c r="B691" s="51"/>
      <c r="C691" s="51" t="s">
        <v>1267</v>
      </c>
      <c r="D691" s="49" t="s">
        <v>342</v>
      </c>
      <c r="E691" s="49" t="s">
        <v>606</v>
      </c>
      <c r="F691" s="49" t="s">
        <v>622</v>
      </c>
      <c r="G691" s="49" t="s">
        <v>1695</v>
      </c>
      <c r="H691" s="5" t="s">
        <v>308</v>
      </c>
      <c r="I691" s="49">
        <v>2</v>
      </c>
      <c r="J691" s="49">
        <v>2</v>
      </c>
      <c r="K691" s="146" t="s">
        <v>1580</v>
      </c>
      <c r="L691" s="146"/>
      <c r="M691" s="146"/>
      <c r="N691" s="146"/>
    </row>
    <row r="692" spans="1:14" s="17" customFormat="1">
      <c r="A692" s="51">
        <v>54</v>
      </c>
      <c r="B692" s="51"/>
      <c r="C692" s="51" t="s">
        <v>1267</v>
      </c>
      <c r="D692" s="49" t="s">
        <v>342</v>
      </c>
      <c r="E692" s="49" t="s">
        <v>606</v>
      </c>
      <c r="F692" s="49" t="s">
        <v>1576</v>
      </c>
      <c r="G692" s="49" t="s">
        <v>1556</v>
      </c>
      <c r="H692" s="5" t="s">
        <v>308</v>
      </c>
      <c r="I692" s="49">
        <v>2</v>
      </c>
      <c r="J692" s="49">
        <v>2</v>
      </c>
      <c r="K692" s="146" t="s">
        <v>1580</v>
      </c>
      <c r="L692" s="146"/>
      <c r="M692" s="146"/>
      <c r="N692" s="146"/>
    </row>
    <row r="693" spans="1:14" s="17" customFormat="1">
      <c r="A693" s="51">
        <v>55</v>
      </c>
      <c r="B693" s="51"/>
      <c r="C693" s="51" t="s">
        <v>1267</v>
      </c>
      <c r="D693" s="49" t="s">
        <v>342</v>
      </c>
      <c r="E693" s="49" t="s">
        <v>1358</v>
      </c>
      <c r="F693" s="49" t="s">
        <v>137</v>
      </c>
      <c r="G693" s="49" t="s">
        <v>49</v>
      </c>
      <c r="H693" s="5" t="s">
        <v>344</v>
      </c>
      <c r="I693" s="49">
        <v>3</v>
      </c>
      <c r="J693" s="49"/>
      <c r="K693" s="146" t="s">
        <v>1414</v>
      </c>
      <c r="L693" s="146"/>
      <c r="M693" s="146"/>
      <c r="N693" s="146"/>
    </row>
    <row r="694" spans="1:14" s="17" customFormat="1">
      <c r="A694" s="51">
        <v>57</v>
      </c>
      <c r="B694" s="51"/>
      <c r="C694" s="51" t="s">
        <v>1267</v>
      </c>
      <c r="D694" s="49" t="s">
        <v>1185</v>
      </c>
      <c r="E694" s="49" t="s">
        <v>172</v>
      </c>
      <c r="F694" s="49" t="s">
        <v>7</v>
      </c>
      <c r="G694" s="49" t="s">
        <v>1267</v>
      </c>
      <c r="H694" s="5" t="s">
        <v>344</v>
      </c>
      <c r="I694" s="49">
        <v>2</v>
      </c>
      <c r="J694" s="49"/>
      <c r="K694" s="146"/>
      <c r="L694" s="146"/>
      <c r="M694" s="146"/>
      <c r="N694" s="146"/>
    </row>
    <row r="695" spans="1:14" s="17" customFormat="1">
      <c r="A695" s="51">
        <v>58</v>
      </c>
      <c r="B695" s="51"/>
      <c r="C695" s="51" t="s">
        <v>1267</v>
      </c>
      <c r="D695" s="49" t="s">
        <v>1185</v>
      </c>
      <c r="E695" s="49" t="s">
        <v>172</v>
      </c>
      <c r="F695" s="49" t="s">
        <v>7</v>
      </c>
      <c r="G695" s="49" t="s">
        <v>1273</v>
      </c>
      <c r="H695" s="5" t="s">
        <v>344</v>
      </c>
      <c r="I695" s="49">
        <v>2</v>
      </c>
      <c r="J695" s="50">
        <v>2</v>
      </c>
      <c r="K695" s="146" t="s">
        <v>1581</v>
      </c>
      <c r="L695" s="146"/>
      <c r="M695" s="146"/>
      <c r="N695" s="146"/>
    </row>
    <row r="696" spans="1:14" s="17" customFormat="1">
      <c r="A696" s="51">
        <v>59</v>
      </c>
      <c r="B696" s="51"/>
      <c r="C696" s="51" t="s">
        <v>1267</v>
      </c>
      <c r="D696" s="49" t="s">
        <v>1185</v>
      </c>
      <c r="E696" s="49" t="s">
        <v>172</v>
      </c>
      <c r="F696" s="49" t="s">
        <v>1576</v>
      </c>
      <c r="G696" s="49" t="s">
        <v>51</v>
      </c>
      <c r="H696" s="5" t="s">
        <v>344</v>
      </c>
      <c r="I696" s="49">
        <v>2</v>
      </c>
      <c r="J696" s="49">
        <v>2</v>
      </c>
      <c r="K696" s="146" t="s">
        <v>2024</v>
      </c>
      <c r="L696" s="146"/>
      <c r="M696" s="146"/>
      <c r="N696" s="146"/>
    </row>
    <row r="697" spans="1:14" s="17" customFormat="1">
      <c r="A697" s="51">
        <v>60</v>
      </c>
      <c r="B697" s="51"/>
      <c r="C697" s="51" t="s">
        <v>1267</v>
      </c>
      <c r="D697" s="49" t="s">
        <v>1185</v>
      </c>
      <c r="E697" s="49" t="s">
        <v>179</v>
      </c>
      <c r="F697" s="49" t="s">
        <v>76</v>
      </c>
      <c r="G697" s="49" t="s">
        <v>49</v>
      </c>
      <c r="H697" s="5" t="s">
        <v>344</v>
      </c>
      <c r="I697" s="49">
        <v>2</v>
      </c>
      <c r="J697" s="49"/>
      <c r="K697" s="146"/>
      <c r="L697" s="146"/>
      <c r="M697" s="146"/>
      <c r="N697" s="146"/>
    </row>
    <row r="698" spans="1:14" s="17" customFormat="1">
      <c r="A698" s="51">
        <v>61</v>
      </c>
      <c r="B698" s="51"/>
      <c r="C698" s="51" t="s">
        <v>1267</v>
      </c>
      <c r="D698" s="49" t="s">
        <v>1185</v>
      </c>
      <c r="E698" s="49" t="s">
        <v>341</v>
      </c>
      <c r="F698" s="49" t="s">
        <v>14</v>
      </c>
      <c r="G698" s="49" t="s">
        <v>11</v>
      </c>
      <c r="H698" s="5" t="s">
        <v>344</v>
      </c>
      <c r="I698" s="49">
        <v>1</v>
      </c>
      <c r="J698" s="49"/>
      <c r="K698" s="146"/>
      <c r="L698" s="146"/>
      <c r="M698" s="146"/>
      <c r="N698" s="146"/>
    </row>
    <row r="699" spans="1:14" s="17" customFormat="1">
      <c r="A699" s="51">
        <v>62</v>
      </c>
      <c r="B699" s="51"/>
      <c r="C699" s="51" t="s">
        <v>1267</v>
      </c>
      <c r="D699" s="49" t="s">
        <v>1185</v>
      </c>
      <c r="E699" s="49" t="s">
        <v>15</v>
      </c>
      <c r="F699" s="49" t="s">
        <v>15</v>
      </c>
      <c r="G699" s="49" t="s">
        <v>11</v>
      </c>
      <c r="H699" s="5" t="s">
        <v>344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63</v>
      </c>
      <c r="B700" s="51"/>
      <c r="C700" s="51" t="s">
        <v>1267</v>
      </c>
      <c r="D700" s="49" t="s">
        <v>1185</v>
      </c>
      <c r="E700" s="49" t="s">
        <v>175</v>
      </c>
      <c r="F700" s="49" t="s">
        <v>19</v>
      </c>
      <c r="G700" s="49" t="s">
        <v>1707</v>
      </c>
      <c r="H700" s="5" t="s">
        <v>344</v>
      </c>
      <c r="I700" s="49">
        <v>1</v>
      </c>
      <c r="J700" s="49"/>
      <c r="K700" s="146" t="s">
        <v>1494</v>
      </c>
      <c r="L700" s="146"/>
      <c r="M700" s="146"/>
      <c r="N700" s="146"/>
    </row>
    <row r="701" spans="1:14" s="17" customFormat="1">
      <c r="A701" s="51">
        <v>64</v>
      </c>
      <c r="B701" s="51"/>
      <c r="C701" s="51" t="s">
        <v>1267</v>
      </c>
      <c r="D701" s="49" t="s">
        <v>1185</v>
      </c>
      <c r="E701" s="49" t="s">
        <v>619</v>
      </c>
      <c r="F701" s="49" t="s">
        <v>83</v>
      </c>
      <c r="G701" s="49" t="s">
        <v>51</v>
      </c>
      <c r="H701" s="5" t="s">
        <v>296</v>
      </c>
      <c r="I701" s="49">
        <v>1</v>
      </c>
      <c r="J701" s="50"/>
      <c r="K701" s="146"/>
      <c r="L701" s="146"/>
      <c r="M701" s="146"/>
      <c r="N701" s="146"/>
    </row>
    <row r="702" spans="1:14" s="17" customFormat="1">
      <c r="A702" s="51">
        <v>65</v>
      </c>
      <c r="B702" s="51"/>
      <c r="C702" s="51" t="s">
        <v>1267</v>
      </c>
      <c r="D702" s="49" t="s">
        <v>1185</v>
      </c>
      <c r="E702" s="49" t="s">
        <v>178</v>
      </c>
      <c r="F702" s="49" t="s">
        <v>37</v>
      </c>
      <c r="G702" s="49" t="s">
        <v>51</v>
      </c>
      <c r="H702" s="5" t="s">
        <v>296</v>
      </c>
      <c r="I702" s="49">
        <v>1</v>
      </c>
      <c r="J702" s="49"/>
      <c r="K702" s="146" t="s">
        <v>1586</v>
      </c>
      <c r="L702" s="146"/>
      <c r="M702" s="146"/>
      <c r="N702" s="146"/>
    </row>
    <row r="703" spans="1:14" s="17" customFormat="1">
      <c r="A703" s="51">
        <v>66</v>
      </c>
      <c r="B703" s="51"/>
      <c r="C703" s="51" t="s">
        <v>1267</v>
      </c>
      <c r="D703" s="49" t="s">
        <v>1185</v>
      </c>
      <c r="E703" s="49" t="s">
        <v>1184</v>
      </c>
      <c r="F703" s="49" t="s">
        <v>115</v>
      </c>
      <c r="G703" s="49" t="s">
        <v>1273</v>
      </c>
      <c r="H703" s="5" t="s">
        <v>344</v>
      </c>
      <c r="I703" s="49">
        <v>2</v>
      </c>
      <c r="J703" s="50"/>
      <c r="K703" s="146"/>
      <c r="L703" s="146"/>
      <c r="M703" s="146"/>
      <c r="N703" s="146"/>
    </row>
    <row r="704" spans="1:14" s="17" customFormat="1">
      <c r="A704" s="51">
        <v>67</v>
      </c>
      <c r="B704" s="51"/>
      <c r="C704" s="51" t="s">
        <v>1267</v>
      </c>
      <c r="D704" s="49" t="s">
        <v>1185</v>
      </c>
      <c r="E704" s="49" t="s">
        <v>1497</v>
      </c>
      <c r="F704" s="49" t="s">
        <v>1497</v>
      </c>
      <c r="G704" s="49" t="s">
        <v>50</v>
      </c>
      <c r="H704" s="5" t="s">
        <v>344</v>
      </c>
      <c r="I704" s="49">
        <v>2</v>
      </c>
      <c r="J704" s="49"/>
      <c r="K704" s="146"/>
      <c r="L704" s="146"/>
      <c r="M704" s="146"/>
      <c r="N704" s="146"/>
    </row>
    <row r="705" spans="1:14" s="17" customFormat="1">
      <c r="A705" s="51">
        <v>68</v>
      </c>
      <c r="B705" s="51"/>
      <c r="C705" s="51" t="s">
        <v>1267</v>
      </c>
      <c r="D705" s="49" t="s">
        <v>1185</v>
      </c>
      <c r="E705" s="49" t="s">
        <v>620</v>
      </c>
      <c r="F705" s="49" t="s">
        <v>621</v>
      </c>
      <c r="G705" s="49" t="s">
        <v>1676</v>
      </c>
      <c r="H705" s="5" t="s">
        <v>344</v>
      </c>
      <c r="I705" s="49">
        <v>2</v>
      </c>
      <c r="J705" s="50">
        <v>2</v>
      </c>
      <c r="K705" s="146" t="s">
        <v>1580</v>
      </c>
      <c r="L705" s="146"/>
      <c r="M705" s="146"/>
      <c r="N705" s="146"/>
    </row>
    <row r="706" spans="1:14" s="17" customFormat="1">
      <c r="A706" s="51">
        <v>69</v>
      </c>
      <c r="B706" s="51"/>
      <c r="C706" s="51" t="s">
        <v>1267</v>
      </c>
      <c r="D706" s="49" t="s">
        <v>1185</v>
      </c>
      <c r="E706" s="49" t="s">
        <v>620</v>
      </c>
      <c r="F706" s="49" t="s">
        <v>1576</v>
      </c>
      <c r="G706" s="49" t="s">
        <v>50</v>
      </c>
      <c r="H706" s="5" t="s">
        <v>344</v>
      </c>
      <c r="I706" s="49">
        <v>2</v>
      </c>
      <c r="J706" s="49">
        <v>2</v>
      </c>
      <c r="K706" s="146" t="s">
        <v>1580</v>
      </c>
      <c r="L706" s="146"/>
      <c r="M706" s="146"/>
      <c r="N706" s="146"/>
    </row>
    <row r="707" spans="1:14" s="17" customFormat="1">
      <c r="A707" s="51">
        <v>70</v>
      </c>
      <c r="B707" s="51"/>
      <c r="C707" s="51" t="s">
        <v>1267</v>
      </c>
      <c r="D707" s="49" t="s">
        <v>1185</v>
      </c>
      <c r="E707" s="49" t="s">
        <v>606</v>
      </c>
      <c r="F707" s="49" t="s">
        <v>622</v>
      </c>
      <c r="G707" s="49" t="s">
        <v>1695</v>
      </c>
      <c r="H707" s="5" t="s">
        <v>308</v>
      </c>
      <c r="I707" s="49">
        <v>2</v>
      </c>
      <c r="J707" s="49">
        <v>2</v>
      </c>
      <c r="K707" s="146" t="s">
        <v>1579</v>
      </c>
      <c r="L707" s="146"/>
      <c r="M707" s="146"/>
      <c r="N707" s="146"/>
    </row>
    <row r="708" spans="1:14" s="17" customFormat="1">
      <c r="A708" s="51">
        <v>71</v>
      </c>
      <c r="B708" s="51"/>
      <c r="C708" s="51" t="s">
        <v>1267</v>
      </c>
      <c r="D708" s="49" t="s">
        <v>1185</v>
      </c>
      <c r="E708" s="49" t="s">
        <v>606</v>
      </c>
      <c r="F708" s="49" t="s">
        <v>1576</v>
      </c>
      <c r="G708" s="49" t="s">
        <v>1556</v>
      </c>
      <c r="H708" s="5" t="s">
        <v>308</v>
      </c>
      <c r="I708" s="49">
        <v>2</v>
      </c>
      <c r="J708" s="49">
        <v>2</v>
      </c>
      <c r="K708" s="146" t="s">
        <v>1579</v>
      </c>
      <c r="L708" s="146"/>
      <c r="M708" s="146"/>
      <c r="N708" s="146"/>
    </row>
    <row r="709" spans="1:14" s="17" customFormat="1">
      <c r="A709" s="51">
        <v>72</v>
      </c>
      <c r="B709" s="51"/>
      <c r="C709" s="51" t="s">
        <v>1267</v>
      </c>
      <c r="D709" s="49" t="s">
        <v>1185</v>
      </c>
      <c r="E709" s="49" t="s">
        <v>1358</v>
      </c>
      <c r="F709" s="49" t="s">
        <v>137</v>
      </c>
      <c r="G709" s="49" t="s">
        <v>1273</v>
      </c>
      <c r="H709" s="5" t="s">
        <v>344</v>
      </c>
      <c r="I709" s="49">
        <v>3</v>
      </c>
      <c r="J709" s="50"/>
      <c r="K709" s="146" t="s">
        <v>1414</v>
      </c>
      <c r="L709" s="146"/>
      <c r="M709" s="146"/>
      <c r="N709" s="146"/>
    </row>
    <row r="710" spans="1:14" s="17" customFormat="1">
      <c r="A710" s="51">
        <v>74</v>
      </c>
      <c r="B710" s="51"/>
      <c r="C710" s="51" t="s">
        <v>1267</v>
      </c>
      <c r="D710" s="49" t="s">
        <v>331</v>
      </c>
      <c r="E710" s="49" t="s">
        <v>172</v>
      </c>
      <c r="F710" s="49" t="s">
        <v>7</v>
      </c>
      <c r="G710" s="49" t="s">
        <v>1423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75</v>
      </c>
      <c r="B711" s="51"/>
      <c r="C711" s="51" t="s">
        <v>1267</v>
      </c>
      <c r="D711" s="49" t="s">
        <v>331</v>
      </c>
      <c r="E711" s="49" t="s">
        <v>179</v>
      </c>
      <c r="F711" s="49" t="s">
        <v>76</v>
      </c>
      <c r="G711" s="49" t="s">
        <v>53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76</v>
      </c>
      <c r="B712" s="51"/>
      <c r="C712" s="51" t="s">
        <v>1267</v>
      </c>
      <c r="D712" s="49" t="s">
        <v>331</v>
      </c>
      <c r="E712" s="49" t="s">
        <v>179</v>
      </c>
      <c r="F712" s="49" t="s">
        <v>1576</v>
      </c>
      <c r="G712" s="49" t="s">
        <v>50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78</v>
      </c>
      <c r="B713" s="51"/>
      <c r="C713" s="51" t="s">
        <v>1267</v>
      </c>
      <c r="D713" s="49" t="s">
        <v>331</v>
      </c>
      <c r="E713" s="49" t="s">
        <v>1359</v>
      </c>
      <c r="F713" s="49" t="s">
        <v>15</v>
      </c>
      <c r="G713" s="49" t="s">
        <v>51</v>
      </c>
      <c r="H713" s="5" t="s">
        <v>121</v>
      </c>
      <c r="I713" s="49">
        <v>0</v>
      </c>
      <c r="J713" s="49"/>
      <c r="K713" s="146"/>
      <c r="L713" s="146"/>
      <c r="M713" s="146"/>
      <c r="N713" s="146"/>
    </row>
    <row r="714" spans="1:14" s="17" customFormat="1">
      <c r="A714" s="51">
        <v>79</v>
      </c>
      <c r="B714" s="51"/>
      <c r="C714" s="51" t="s">
        <v>1267</v>
      </c>
      <c r="D714" s="49" t="s">
        <v>331</v>
      </c>
      <c r="E714" s="49" t="s">
        <v>175</v>
      </c>
      <c r="F714" s="49" t="s">
        <v>19</v>
      </c>
      <c r="G714" s="49" t="s">
        <v>1276</v>
      </c>
      <c r="H714" s="5" t="s">
        <v>121</v>
      </c>
      <c r="I714" s="49">
        <v>0</v>
      </c>
      <c r="J714" s="49"/>
      <c r="K714" s="146"/>
      <c r="L714" s="146"/>
      <c r="M714" s="146"/>
      <c r="N714" s="146"/>
    </row>
    <row r="715" spans="1:14" s="17" customFormat="1">
      <c r="A715" s="51">
        <v>80</v>
      </c>
      <c r="B715" s="51"/>
      <c r="C715" s="51" t="s">
        <v>1267</v>
      </c>
      <c r="D715" s="49" t="s">
        <v>331</v>
      </c>
      <c r="E715" s="49" t="s">
        <v>619</v>
      </c>
      <c r="F715" s="49" t="s">
        <v>83</v>
      </c>
      <c r="G715" s="49" t="s">
        <v>1423</v>
      </c>
      <c r="H715" s="5" t="s">
        <v>296</v>
      </c>
      <c r="I715" s="49">
        <v>0</v>
      </c>
      <c r="J715" s="49"/>
      <c r="K715" s="146" t="s">
        <v>1494</v>
      </c>
      <c r="L715" s="146"/>
      <c r="M715" s="146"/>
      <c r="N715" s="146"/>
    </row>
    <row r="716" spans="1:14" s="17" customFormat="1">
      <c r="A716" s="51">
        <v>81</v>
      </c>
      <c r="B716" s="51"/>
      <c r="C716" s="51" t="s">
        <v>1267</v>
      </c>
      <c r="D716" s="49" t="s">
        <v>331</v>
      </c>
      <c r="E716" s="49" t="s">
        <v>174</v>
      </c>
      <c r="F716" s="49" t="s">
        <v>13</v>
      </c>
      <c r="G716" s="49" t="s">
        <v>1276</v>
      </c>
      <c r="H716" s="5" t="s">
        <v>121</v>
      </c>
      <c r="I716" s="49">
        <v>0</v>
      </c>
      <c r="J716" s="49"/>
      <c r="K716" s="146" t="s">
        <v>1494</v>
      </c>
      <c r="L716" s="146"/>
      <c r="M716" s="146"/>
      <c r="N716" s="146"/>
    </row>
    <row r="717" spans="1:14" s="17" customFormat="1">
      <c r="A717" s="51">
        <v>82</v>
      </c>
      <c r="B717" s="51"/>
      <c r="C717" s="51" t="s">
        <v>1267</v>
      </c>
      <c r="D717" s="49" t="s">
        <v>331</v>
      </c>
      <c r="E717" s="49" t="s">
        <v>178</v>
      </c>
      <c r="F717" s="49" t="s">
        <v>37</v>
      </c>
      <c r="G717" s="49" t="s">
        <v>104</v>
      </c>
      <c r="H717" s="5" t="s">
        <v>121</v>
      </c>
      <c r="I717" s="49">
        <v>0</v>
      </c>
      <c r="J717" s="49"/>
      <c r="K717" s="146" t="s">
        <v>1495</v>
      </c>
      <c r="L717" s="146"/>
      <c r="M717" s="146"/>
      <c r="N717" s="146"/>
    </row>
    <row r="718" spans="1:14" s="17" customFormat="1">
      <c r="A718" s="51">
        <v>83</v>
      </c>
      <c r="B718" s="51"/>
      <c r="C718" s="51" t="s">
        <v>1267</v>
      </c>
      <c r="D718" s="49" t="s">
        <v>331</v>
      </c>
      <c r="E718" s="49" t="s">
        <v>1184</v>
      </c>
      <c r="F718" s="49" t="s">
        <v>115</v>
      </c>
      <c r="G718" s="49" t="s">
        <v>50</v>
      </c>
      <c r="H718" s="5" t="s">
        <v>121</v>
      </c>
      <c r="I718" s="49">
        <v>0</v>
      </c>
      <c r="J718" s="49"/>
      <c r="K718" s="146" t="s">
        <v>954</v>
      </c>
      <c r="L718" s="146"/>
      <c r="M718" s="146"/>
      <c r="N718" s="146"/>
    </row>
    <row r="719" spans="1:14" s="17" customFormat="1">
      <c r="A719" s="51">
        <v>84</v>
      </c>
      <c r="B719" s="51"/>
      <c r="C719" s="51" t="s">
        <v>1267</v>
      </c>
      <c r="D719" s="49" t="s">
        <v>331</v>
      </c>
      <c r="E719" s="49" t="s">
        <v>1184</v>
      </c>
      <c r="F719" s="49" t="s">
        <v>1576</v>
      </c>
      <c r="G719" s="49" t="s">
        <v>1267</v>
      </c>
      <c r="H719" s="5" t="s">
        <v>121</v>
      </c>
      <c r="I719" s="49">
        <v>0</v>
      </c>
      <c r="J719" s="49"/>
      <c r="K719" s="146" t="s">
        <v>1407</v>
      </c>
      <c r="L719" s="146"/>
      <c r="M719" s="146"/>
      <c r="N719" s="146"/>
    </row>
    <row r="720" spans="1:14" s="17" customFormat="1">
      <c r="A720" s="51">
        <v>85</v>
      </c>
      <c r="B720" s="51"/>
      <c r="C720" s="51" t="s">
        <v>1267</v>
      </c>
      <c r="D720" s="49" t="s">
        <v>331</v>
      </c>
      <c r="E720" s="49" t="s">
        <v>1360</v>
      </c>
      <c r="F720" s="49" t="s">
        <v>77</v>
      </c>
      <c r="G720" s="49" t="s">
        <v>53</v>
      </c>
      <c r="H720" s="5" t="s">
        <v>121</v>
      </c>
      <c r="I720" s="49">
        <v>0</v>
      </c>
      <c r="J720" s="49"/>
      <c r="K720" s="146" t="s">
        <v>1495</v>
      </c>
      <c r="L720" s="146"/>
      <c r="M720" s="146"/>
      <c r="N720" s="146"/>
    </row>
    <row r="721" spans="1:14" s="17" customFormat="1">
      <c r="A721" s="51">
        <v>86</v>
      </c>
      <c r="B721" s="51"/>
      <c r="C721" s="51" t="s">
        <v>1267</v>
      </c>
      <c r="D721" s="49" t="s">
        <v>331</v>
      </c>
      <c r="E721" s="49" t="s">
        <v>615</v>
      </c>
      <c r="F721" s="49" t="s">
        <v>618</v>
      </c>
      <c r="G721" s="49" t="s">
        <v>1431</v>
      </c>
      <c r="H721" s="5"/>
      <c r="I721" s="49">
        <v>0</v>
      </c>
      <c r="J721" s="49"/>
      <c r="K721" s="146" t="s">
        <v>1499</v>
      </c>
      <c r="L721" s="146"/>
      <c r="M721" s="146"/>
      <c r="N721" s="146"/>
    </row>
    <row r="722" spans="1:14" s="17" customFormat="1">
      <c r="A722" s="51">
        <v>87</v>
      </c>
      <c r="B722" s="51"/>
      <c r="C722" s="51" t="s">
        <v>1267</v>
      </c>
      <c r="D722" s="49" t="s">
        <v>331</v>
      </c>
      <c r="E722" s="49" t="s">
        <v>615</v>
      </c>
      <c r="F722" s="49" t="s">
        <v>1576</v>
      </c>
      <c r="G722" s="49" t="s">
        <v>1276</v>
      </c>
      <c r="H722" s="5"/>
      <c r="I722" s="49">
        <v>0</v>
      </c>
      <c r="J722" s="49"/>
      <c r="K722" s="146" t="s">
        <v>1499</v>
      </c>
      <c r="L722" s="146"/>
      <c r="M722" s="146"/>
      <c r="N722" s="146"/>
    </row>
    <row r="723" spans="1:14" s="17" customFormat="1">
      <c r="A723" s="51">
        <v>88</v>
      </c>
      <c r="B723" s="51"/>
      <c r="C723" s="51" t="s">
        <v>1267</v>
      </c>
      <c r="D723" s="49" t="s">
        <v>331</v>
      </c>
      <c r="E723" s="49" t="s">
        <v>606</v>
      </c>
      <c r="F723" s="49" t="s">
        <v>622</v>
      </c>
      <c r="G723" s="49" t="s">
        <v>1695</v>
      </c>
      <c r="H723" s="5" t="s">
        <v>308</v>
      </c>
      <c r="I723" s="49">
        <v>0</v>
      </c>
      <c r="J723" s="50"/>
      <c r="K723" s="146" t="s">
        <v>1498</v>
      </c>
      <c r="L723" s="146"/>
      <c r="M723" s="146"/>
      <c r="N723" s="146"/>
    </row>
    <row r="724" spans="1:14" s="17" customFormat="1">
      <c r="A724" s="51">
        <v>89</v>
      </c>
      <c r="B724" s="51"/>
      <c r="C724" s="51" t="s">
        <v>1267</v>
      </c>
      <c r="D724" s="49" t="s">
        <v>331</v>
      </c>
      <c r="E724" s="49" t="s">
        <v>606</v>
      </c>
      <c r="F724" s="49" t="s">
        <v>1576</v>
      </c>
      <c r="G724" s="49" t="s">
        <v>1267</v>
      </c>
      <c r="H724" s="5" t="s">
        <v>308</v>
      </c>
      <c r="I724" s="49">
        <v>0</v>
      </c>
      <c r="J724" s="49"/>
      <c r="K724" s="146" t="s">
        <v>1498</v>
      </c>
      <c r="L724" s="146"/>
      <c r="M724" s="146"/>
      <c r="N724" s="146"/>
    </row>
    <row r="725" spans="1:14" s="17" customFormat="1">
      <c r="A725" s="51">
        <v>90</v>
      </c>
      <c r="B725" s="51"/>
      <c r="C725" s="51" t="s">
        <v>1267</v>
      </c>
      <c r="D725" s="49" t="s">
        <v>331</v>
      </c>
      <c r="E725" s="49" t="s">
        <v>1358</v>
      </c>
      <c r="F725" s="49" t="s">
        <v>137</v>
      </c>
      <c r="G725" s="49" t="s">
        <v>50</v>
      </c>
      <c r="H725" s="5"/>
      <c r="I725" s="49">
        <v>0</v>
      </c>
      <c r="J725" s="49"/>
      <c r="K725" s="146"/>
      <c r="L725" s="146"/>
      <c r="M725" s="146"/>
      <c r="N725" s="146"/>
    </row>
    <row r="726" spans="1:14" s="17" customFormat="1">
      <c r="A726" s="51">
        <v>92</v>
      </c>
      <c r="B726" s="51"/>
      <c r="C726" s="51" t="s">
        <v>1267</v>
      </c>
      <c r="D726" s="49" t="s">
        <v>335</v>
      </c>
      <c r="E726" s="49" t="s">
        <v>172</v>
      </c>
      <c r="F726" s="49" t="s">
        <v>7</v>
      </c>
      <c r="G726" s="49" t="s">
        <v>1423</v>
      </c>
      <c r="H726" s="5" t="s">
        <v>338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93</v>
      </c>
      <c r="B727" s="51"/>
      <c r="C727" s="51" t="s">
        <v>1267</v>
      </c>
      <c r="D727" s="49" t="s">
        <v>335</v>
      </c>
      <c r="E727" s="49" t="s">
        <v>172</v>
      </c>
      <c r="F727" s="49" t="s">
        <v>7</v>
      </c>
      <c r="G727" s="49" t="s">
        <v>1423</v>
      </c>
      <c r="H727" s="5" t="s">
        <v>338</v>
      </c>
      <c r="I727" s="49">
        <v>2</v>
      </c>
      <c r="J727" s="50"/>
      <c r="K727" s="146"/>
      <c r="L727" s="146"/>
      <c r="M727" s="146"/>
      <c r="N727" s="146"/>
    </row>
    <row r="728" spans="1:14" s="17" customFormat="1">
      <c r="A728" s="51">
        <v>94</v>
      </c>
      <c r="B728" s="51"/>
      <c r="C728" s="51" t="s">
        <v>1267</v>
      </c>
      <c r="D728" s="49" t="s">
        <v>331</v>
      </c>
      <c r="E728" s="49" t="s">
        <v>172</v>
      </c>
      <c r="F728" s="49" t="s">
        <v>1576</v>
      </c>
      <c r="G728" s="49" t="s">
        <v>51</v>
      </c>
      <c r="H728" s="5" t="s">
        <v>121</v>
      </c>
      <c r="I728" s="49">
        <v>2</v>
      </c>
      <c r="J728" s="49"/>
      <c r="K728" s="146"/>
      <c r="L728" s="146"/>
      <c r="M728" s="146"/>
      <c r="N728" s="146"/>
    </row>
    <row r="729" spans="1:14" s="17" customFormat="1">
      <c r="A729" s="51">
        <v>95</v>
      </c>
      <c r="B729" s="51"/>
      <c r="C729" s="51" t="s">
        <v>1267</v>
      </c>
      <c r="D729" s="49" t="s">
        <v>335</v>
      </c>
      <c r="E729" s="49" t="s">
        <v>179</v>
      </c>
      <c r="F729" s="49" t="s">
        <v>76</v>
      </c>
      <c r="G729" s="49" t="s">
        <v>53</v>
      </c>
      <c r="H729" s="5" t="s">
        <v>338</v>
      </c>
      <c r="I729" s="49">
        <v>2</v>
      </c>
      <c r="J729" s="49">
        <v>2</v>
      </c>
      <c r="K729" s="146"/>
      <c r="L729" s="146"/>
      <c r="M729" s="146"/>
      <c r="N729" s="146"/>
    </row>
    <row r="730" spans="1:14" s="17" customFormat="1">
      <c r="A730" s="51">
        <v>97</v>
      </c>
      <c r="B730" s="51"/>
      <c r="C730" s="51" t="s">
        <v>1267</v>
      </c>
      <c r="D730" s="49" t="s">
        <v>335</v>
      </c>
      <c r="E730" s="49" t="s">
        <v>341</v>
      </c>
      <c r="F730" s="49" t="s">
        <v>14</v>
      </c>
      <c r="G730" s="49" t="s">
        <v>1267</v>
      </c>
      <c r="H730" s="5" t="s">
        <v>338</v>
      </c>
      <c r="I730" s="49">
        <v>1</v>
      </c>
      <c r="J730" s="49"/>
      <c r="K730" s="146"/>
      <c r="L730" s="146"/>
      <c r="M730" s="146"/>
      <c r="N730" s="146"/>
    </row>
    <row r="731" spans="1:14" s="17" customFormat="1">
      <c r="A731" s="51">
        <v>98</v>
      </c>
      <c r="B731" s="51"/>
      <c r="C731" s="51" t="s">
        <v>1267</v>
      </c>
      <c r="D731" s="49" t="s">
        <v>335</v>
      </c>
      <c r="E731" s="49" t="s">
        <v>1359</v>
      </c>
      <c r="F731" s="49" t="s">
        <v>15</v>
      </c>
      <c r="G731" s="49" t="s">
        <v>1267</v>
      </c>
      <c r="H731" s="5" t="s">
        <v>338</v>
      </c>
      <c r="I731" s="49">
        <v>1</v>
      </c>
      <c r="J731" s="49"/>
      <c r="K731" s="146"/>
      <c r="L731" s="146"/>
      <c r="M731" s="146"/>
      <c r="N731" s="146"/>
    </row>
    <row r="732" spans="1:14" s="17" customFormat="1">
      <c r="A732" s="51">
        <v>99</v>
      </c>
      <c r="B732" s="51"/>
      <c r="C732" s="51" t="s">
        <v>1267</v>
      </c>
      <c r="D732" s="49" t="s">
        <v>335</v>
      </c>
      <c r="E732" s="49" t="s">
        <v>175</v>
      </c>
      <c r="F732" s="49" t="s">
        <v>19</v>
      </c>
      <c r="G732" s="49" t="s">
        <v>1276</v>
      </c>
      <c r="H732" s="5"/>
      <c r="I732" s="49">
        <v>1</v>
      </c>
      <c r="J732" s="49"/>
      <c r="K732" s="146" t="s">
        <v>2056</v>
      </c>
      <c r="L732" s="146"/>
      <c r="M732" s="146"/>
      <c r="N732" s="146"/>
    </row>
    <row r="733" spans="1:14" s="17" customFormat="1">
      <c r="A733" s="51">
        <v>100</v>
      </c>
      <c r="B733" s="51"/>
      <c r="C733" s="51" t="s">
        <v>1267</v>
      </c>
      <c r="D733" s="49" t="s">
        <v>335</v>
      </c>
      <c r="E733" s="49" t="s">
        <v>619</v>
      </c>
      <c r="F733" s="49" t="s">
        <v>83</v>
      </c>
      <c r="G733" s="49" t="s">
        <v>1423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102</v>
      </c>
      <c r="B734" s="51"/>
      <c r="C734" s="51" t="s">
        <v>1267</v>
      </c>
      <c r="D734" s="49" t="s">
        <v>335</v>
      </c>
      <c r="E734" s="49" t="s">
        <v>174</v>
      </c>
      <c r="F734" s="49" t="s">
        <v>13</v>
      </c>
      <c r="G734" s="49" t="s">
        <v>1276</v>
      </c>
      <c r="H734" s="5" t="s">
        <v>338</v>
      </c>
      <c r="I734" s="49">
        <v>1</v>
      </c>
      <c r="J734" s="49"/>
      <c r="K734" s="146" t="s">
        <v>1506</v>
      </c>
      <c r="L734" s="146"/>
      <c r="M734" s="146"/>
      <c r="N734" s="146"/>
    </row>
    <row r="735" spans="1:14" s="17" customFormat="1">
      <c r="A735" s="51">
        <v>103</v>
      </c>
      <c r="B735" s="51"/>
      <c r="C735" s="51" t="s">
        <v>1267</v>
      </c>
      <c r="D735" s="49" t="s">
        <v>335</v>
      </c>
      <c r="E735" s="49" t="s">
        <v>178</v>
      </c>
      <c r="F735" s="49" t="s">
        <v>37</v>
      </c>
      <c r="G735" s="49" t="s">
        <v>104</v>
      </c>
      <c r="H735" s="5" t="s">
        <v>338</v>
      </c>
      <c r="I735" s="49">
        <v>2</v>
      </c>
      <c r="J735" s="49"/>
      <c r="K735" s="146"/>
      <c r="L735" s="146"/>
      <c r="M735" s="146"/>
      <c r="N735" s="146"/>
    </row>
    <row r="736" spans="1:14" s="17" customFormat="1">
      <c r="A736" s="51">
        <v>104</v>
      </c>
      <c r="B736" s="51"/>
      <c r="C736" s="51" t="s">
        <v>1267</v>
      </c>
      <c r="D736" s="49" t="s">
        <v>335</v>
      </c>
      <c r="E736" s="49" t="s">
        <v>1184</v>
      </c>
      <c r="F736" s="49" t="s">
        <v>115</v>
      </c>
      <c r="G736" s="49" t="s">
        <v>1276</v>
      </c>
      <c r="H736" s="5" t="s">
        <v>338</v>
      </c>
      <c r="I736" s="49">
        <v>2</v>
      </c>
      <c r="J736" s="50">
        <v>2</v>
      </c>
      <c r="K736" s="146" t="s">
        <v>1407</v>
      </c>
      <c r="L736" s="146"/>
      <c r="M736" s="146"/>
      <c r="N736" s="146"/>
    </row>
    <row r="737" spans="1:14" s="17" customFormat="1">
      <c r="A737" s="51">
        <v>105</v>
      </c>
      <c r="B737" s="51"/>
      <c r="C737" s="51" t="s">
        <v>1267</v>
      </c>
      <c r="D737" s="49" t="s">
        <v>335</v>
      </c>
      <c r="E737" s="49" t="s">
        <v>1184</v>
      </c>
      <c r="F737" s="49" t="s">
        <v>1576</v>
      </c>
      <c r="G737" s="49" t="s">
        <v>50</v>
      </c>
      <c r="H737" s="5" t="s">
        <v>338</v>
      </c>
      <c r="I737" s="49">
        <v>2</v>
      </c>
      <c r="J737" s="50">
        <v>2</v>
      </c>
      <c r="K737" s="146" t="s">
        <v>954</v>
      </c>
      <c r="L737" s="146"/>
      <c r="M737" s="146"/>
      <c r="N737" s="146"/>
    </row>
    <row r="738" spans="1:14" s="17" customFormat="1">
      <c r="A738" s="51">
        <v>106</v>
      </c>
      <c r="B738" s="51"/>
      <c r="C738" s="51" t="s">
        <v>1267</v>
      </c>
      <c r="D738" s="49" t="s">
        <v>335</v>
      </c>
      <c r="E738" s="49" t="s">
        <v>1497</v>
      </c>
      <c r="F738" s="49" t="s">
        <v>1497</v>
      </c>
      <c r="G738" s="49" t="s">
        <v>1276</v>
      </c>
      <c r="H738" s="5"/>
      <c r="I738" s="49">
        <v>2</v>
      </c>
      <c r="J738" s="49">
        <v>2</v>
      </c>
      <c r="K738" s="146"/>
      <c r="L738" s="146"/>
      <c r="M738" s="146"/>
      <c r="N738" s="146"/>
    </row>
    <row r="739" spans="1:14" s="17" customFormat="1">
      <c r="A739" s="51">
        <v>108</v>
      </c>
      <c r="B739" s="51"/>
      <c r="C739" s="51" t="s">
        <v>1267</v>
      </c>
      <c r="D739" s="49" t="s">
        <v>335</v>
      </c>
      <c r="E739" s="49" t="s">
        <v>2058</v>
      </c>
      <c r="F739" s="49" t="s">
        <v>352</v>
      </c>
      <c r="G739" s="49" t="s">
        <v>748</v>
      </c>
      <c r="H739" s="5" t="s">
        <v>338</v>
      </c>
      <c r="I739" s="49">
        <v>2</v>
      </c>
      <c r="J739" s="49"/>
      <c r="K739" s="146" t="s">
        <v>2059</v>
      </c>
      <c r="L739" s="146"/>
      <c r="M739" s="146"/>
      <c r="N739" s="146"/>
    </row>
    <row r="740" spans="1:14" s="17" customFormat="1">
      <c r="A740" s="51">
        <v>109</v>
      </c>
      <c r="B740" s="51"/>
      <c r="C740" s="51" t="s">
        <v>1267</v>
      </c>
      <c r="D740" s="49" t="s">
        <v>335</v>
      </c>
      <c r="E740" s="49" t="s">
        <v>2058</v>
      </c>
      <c r="F740" s="49" t="s">
        <v>352</v>
      </c>
      <c r="G740" s="49" t="s">
        <v>1276</v>
      </c>
      <c r="H740" s="5" t="s">
        <v>338</v>
      </c>
      <c r="I740" s="49">
        <v>0</v>
      </c>
      <c r="J740" s="49"/>
      <c r="K740" s="146" t="s">
        <v>2060</v>
      </c>
      <c r="L740" s="146"/>
      <c r="M740" s="146"/>
      <c r="N740" s="146"/>
    </row>
    <row r="741" spans="1:14" s="17" customFormat="1">
      <c r="A741" s="51">
        <v>110</v>
      </c>
      <c r="B741" s="51"/>
      <c r="C741" s="51" t="s">
        <v>1267</v>
      </c>
      <c r="D741" s="49" t="s">
        <v>335</v>
      </c>
      <c r="E741" s="49" t="s">
        <v>1360</v>
      </c>
      <c r="F741" s="49" t="s">
        <v>77</v>
      </c>
      <c r="G741" s="49" t="s">
        <v>53</v>
      </c>
      <c r="H741" s="5" t="s">
        <v>338</v>
      </c>
      <c r="I741" s="49">
        <v>2</v>
      </c>
      <c r="J741" s="49"/>
      <c r="K741" s="146" t="s">
        <v>1586</v>
      </c>
      <c r="L741" s="146"/>
      <c r="M741" s="146"/>
      <c r="N741" s="146"/>
    </row>
    <row r="742" spans="1:14" s="17" customFormat="1">
      <c r="A742" s="51">
        <v>111</v>
      </c>
      <c r="B742" s="51"/>
      <c r="C742" s="51" t="s">
        <v>1267</v>
      </c>
      <c r="D742" s="49" t="s">
        <v>335</v>
      </c>
      <c r="E742" s="49" t="s">
        <v>606</v>
      </c>
      <c r="F742" s="49" t="s">
        <v>622</v>
      </c>
      <c r="G742" s="49" t="s">
        <v>1695</v>
      </c>
      <c r="H742" s="5" t="s">
        <v>308</v>
      </c>
      <c r="I742" s="49">
        <v>4</v>
      </c>
      <c r="J742" s="49">
        <v>2</v>
      </c>
      <c r="K742" s="146" t="s">
        <v>1582</v>
      </c>
      <c r="L742" s="146"/>
      <c r="M742" s="146"/>
      <c r="N742" s="146"/>
    </row>
    <row r="743" spans="1:14" s="17" customFormat="1">
      <c r="A743" s="51">
        <v>112</v>
      </c>
      <c r="B743" s="51"/>
      <c r="C743" s="51" t="s">
        <v>1267</v>
      </c>
      <c r="D743" s="49" t="s">
        <v>335</v>
      </c>
      <c r="E743" s="49" t="s">
        <v>606</v>
      </c>
      <c r="F743" s="49" t="s">
        <v>1576</v>
      </c>
      <c r="G743" s="49" t="s">
        <v>51</v>
      </c>
      <c r="H743" s="5" t="s">
        <v>308</v>
      </c>
      <c r="I743" s="49">
        <v>4</v>
      </c>
      <c r="J743" s="49">
        <v>2</v>
      </c>
      <c r="K743" s="146" t="s">
        <v>2025</v>
      </c>
      <c r="L743" s="146"/>
      <c r="M743" s="146"/>
      <c r="N743" s="146"/>
    </row>
    <row r="744" spans="1:14" s="17" customFormat="1">
      <c r="A744" s="51">
        <v>113</v>
      </c>
      <c r="B744" s="51"/>
      <c r="C744" s="51" t="s">
        <v>1267</v>
      </c>
      <c r="D744" s="49" t="s">
        <v>335</v>
      </c>
      <c r="E744" s="49" t="s">
        <v>615</v>
      </c>
      <c r="F744" s="49" t="s">
        <v>618</v>
      </c>
      <c r="G744" s="49" t="s">
        <v>1431</v>
      </c>
      <c r="H744" s="5"/>
      <c r="I744" s="49">
        <v>2</v>
      </c>
      <c r="J744" s="49">
        <v>2</v>
      </c>
      <c r="K744" s="146" t="s">
        <v>2061</v>
      </c>
      <c r="L744" s="146"/>
      <c r="M744" s="146"/>
      <c r="N744" s="146"/>
    </row>
    <row r="745" spans="1:14" s="17" customFormat="1">
      <c r="A745" s="51">
        <v>114</v>
      </c>
      <c r="B745" s="51"/>
      <c r="C745" s="51" t="s">
        <v>1267</v>
      </c>
      <c r="D745" s="49" t="s">
        <v>335</v>
      </c>
      <c r="E745" s="49" t="s">
        <v>615</v>
      </c>
      <c r="F745" s="49" t="s">
        <v>1576</v>
      </c>
      <c r="G745" s="49" t="s">
        <v>1276</v>
      </c>
      <c r="H745" s="5"/>
      <c r="I745" s="49">
        <v>2</v>
      </c>
      <c r="J745" s="49">
        <v>2</v>
      </c>
      <c r="K745" s="146" t="s">
        <v>1580</v>
      </c>
      <c r="L745" s="146"/>
      <c r="M745" s="146"/>
      <c r="N745" s="146"/>
    </row>
    <row r="746" spans="1:14" s="17" customFormat="1">
      <c r="A746" s="51">
        <v>115</v>
      </c>
      <c r="B746" s="51"/>
      <c r="C746" s="51" t="s">
        <v>1267</v>
      </c>
      <c r="D746" s="49" t="s">
        <v>335</v>
      </c>
      <c r="E746" s="49" t="s">
        <v>620</v>
      </c>
      <c r="F746" s="49" t="s">
        <v>621</v>
      </c>
      <c r="G746" s="49" t="s">
        <v>748</v>
      </c>
      <c r="H746" s="5" t="s">
        <v>308</v>
      </c>
      <c r="I746" s="49">
        <v>4</v>
      </c>
      <c r="J746" s="49">
        <v>2</v>
      </c>
      <c r="K746" s="146" t="s">
        <v>2062</v>
      </c>
      <c r="L746" s="146"/>
      <c r="M746" s="146"/>
      <c r="N746" s="146"/>
    </row>
    <row r="747" spans="1:14" s="17" customFormat="1">
      <c r="A747" s="51">
        <v>116</v>
      </c>
      <c r="B747" s="51"/>
      <c r="C747" s="51" t="s">
        <v>1267</v>
      </c>
      <c r="D747" s="49" t="s">
        <v>335</v>
      </c>
      <c r="E747" s="49" t="s">
        <v>620</v>
      </c>
      <c r="F747" s="49" t="s">
        <v>621</v>
      </c>
      <c r="G747" s="49" t="s">
        <v>50</v>
      </c>
      <c r="H747" s="5" t="s">
        <v>308</v>
      </c>
      <c r="I747" s="49">
        <v>4</v>
      </c>
      <c r="J747" s="49">
        <v>2</v>
      </c>
      <c r="K747" s="146" t="s">
        <v>2063</v>
      </c>
      <c r="L747" s="146"/>
      <c r="M747" s="146"/>
      <c r="N747" s="146"/>
    </row>
    <row r="748" spans="1:14" s="17" customFormat="1">
      <c r="A748" s="51">
        <v>118</v>
      </c>
      <c r="B748" s="51"/>
      <c r="C748" s="51" t="s">
        <v>1267</v>
      </c>
      <c r="D748" s="49" t="s">
        <v>782</v>
      </c>
      <c r="E748" s="49" t="s">
        <v>172</v>
      </c>
      <c r="F748" s="49" t="s">
        <v>7</v>
      </c>
      <c r="G748" s="49" t="s">
        <v>1423</v>
      </c>
      <c r="H748" s="5" t="s">
        <v>121</v>
      </c>
      <c r="I748" s="49">
        <v>2</v>
      </c>
      <c r="J748" s="49"/>
      <c r="K748" s="146"/>
      <c r="L748" s="146"/>
      <c r="M748" s="146"/>
      <c r="N748" s="146"/>
    </row>
    <row r="749" spans="1:14" s="17" customFormat="1">
      <c r="A749" s="51">
        <v>119</v>
      </c>
      <c r="B749" s="51"/>
      <c r="C749" s="51" t="s">
        <v>1267</v>
      </c>
      <c r="D749" s="49" t="s">
        <v>782</v>
      </c>
      <c r="E749" s="49" t="s">
        <v>179</v>
      </c>
      <c r="F749" s="49" t="s">
        <v>1321</v>
      </c>
      <c r="G749" s="49" t="s">
        <v>1183</v>
      </c>
      <c r="H749" s="5" t="s">
        <v>121</v>
      </c>
      <c r="I749" s="49">
        <v>2</v>
      </c>
      <c r="J749" s="50"/>
      <c r="K749" s="146"/>
      <c r="L749" s="146"/>
      <c r="M749" s="146"/>
      <c r="N749" s="146"/>
    </row>
    <row r="750" spans="1:14" s="17" customFormat="1">
      <c r="A750" s="51">
        <v>120</v>
      </c>
      <c r="B750" s="51"/>
      <c r="C750" s="51" t="s">
        <v>1267</v>
      </c>
      <c r="D750" s="49" t="s">
        <v>782</v>
      </c>
      <c r="E750" s="49" t="s">
        <v>174</v>
      </c>
      <c r="F750" s="49" t="s">
        <v>13</v>
      </c>
      <c r="G750" s="49" t="s">
        <v>1665</v>
      </c>
      <c r="H750" s="5" t="s">
        <v>121</v>
      </c>
      <c r="I750" s="49">
        <v>1</v>
      </c>
      <c r="J750" s="49"/>
      <c r="K750" s="146" t="s">
        <v>1494</v>
      </c>
      <c r="L750" s="146"/>
      <c r="M750" s="146"/>
      <c r="N750" s="146"/>
    </row>
    <row r="751" spans="1:14" s="17" customFormat="1">
      <c r="A751" s="51">
        <v>121</v>
      </c>
      <c r="B751" s="51"/>
      <c r="C751" s="51" t="s">
        <v>1267</v>
      </c>
      <c r="D751" s="49" t="s">
        <v>782</v>
      </c>
      <c r="E751" s="49" t="s">
        <v>341</v>
      </c>
      <c r="F751" s="49" t="s">
        <v>14</v>
      </c>
      <c r="G751" s="49" t="s">
        <v>1665</v>
      </c>
      <c r="H751" s="5" t="s">
        <v>121</v>
      </c>
      <c r="I751" s="49">
        <v>1</v>
      </c>
      <c r="J751" s="49"/>
      <c r="K751" s="146" t="s">
        <v>1586</v>
      </c>
      <c r="L751" s="146"/>
      <c r="M751" s="146"/>
      <c r="N751" s="146"/>
    </row>
    <row r="752" spans="1:14" s="17" customFormat="1">
      <c r="A752" s="51">
        <v>122</v>
      </c>
      <c r="B752" s="51"/>
      <c r="C752" s="51" t="s">
        <v>1267</v>
      </c>
      <c r="D752" s="49" t="s">
        <v>782</v>
      </c>
      <c r="E752" s="49" t="s">
        <v>175</v>
      </c>
      <c r="F752" s="49" t="s">
        <v>19</v>
      </c>
      <c r="G752" s="49" t="s">
        <v>1269</v>
      </c>
      <c r="H752" s="5"/>
      <c r="I752" s="49">
        <v>1</v>
      </c>
      <c r="J752" s="50"/>
      <c r="K752" s="146" t="s">
        <v>1495</v>
      </c>
      <c r="L752" s="146"/>
      <c r="M752" s="146"/>
      <c r="N752" s="146"/>
    </row>
    <row r="753" spans="1:14" s="17" customFormat="1">
      <c r="A753" s="51">
        <v>125</v>
      </c>
      <c r="B753" s="51"/>
      <c r="C753" s="51" t="s">
        <v>1267</v>
      </c>
      <c r="D753" s="49" t="s">
        <v>782</v>
      </c>
      <c r="E753" s="49" t="s">
        <v>178</v>
      </c>
      <c r="F753" s="49" t="s">
        <v>323</v>
      </c>
      <c r="G753" s="49" t="s">
        <v>1269</v>
      </c>
      <c r="H753" s="5" t="s">
        <v>121</v>
      </c>
      <c r="I753" s="49">
        <v>2</v>
      </c>
      <c r="J753" s="49"/>
      <c r="K753" s="146"/>
      <c r="L753" s="146"/>
      <c r="M753" s="146"/>
      <c r="N753" s="146"/>
    </row>
    <row r="754" spans="1:14" s="17" customFormat="1">
      <c r="A754" s="51">
        <v>126</v>
      </c>
      <c r="B754" s="51"/>
      <c r="C754" s="51" t="s">
        <v>1267</v>
      </c>
      <c r="D754" s="49" t="s">
        <v>782</v>
      </c>
      <c r="E754" s="49" t="s">
        <v>1184</v>
      </c>
      <c r="F754" s="49" t="s">
        <v>115</v>
      </c>
      <c r="G754" s="49" t="s">
        <v>1269</v>
      </c>
      <c r="H754" s="5" t="s">
        <v>121</v>
      </c>
      <c r="I754" s="49">
        <v>2</v>
      </c>
      <c r="J754" s="49"/>
      <c r="K754" s="146"/>
      <c r="L754" s="146"/>
      <c r="M754" s="146"/>
      <c r="N754" s="146"/>
    </row>
    <row r="755" spans="1:14" s="17" customFormat="1">
      <c r="A755" s="51">
        <v>127</v>
      </c>
      <c r="B755" s="51"/>
      <c r="C755" s="51" t="s">
        <v>1267</v>
      </c>
      <c r="D755" s="49" t="s">
        <v>782</v>
      </c>
      <c r="E755" s="49" t="s">
        <v>614</v>
      </c>
      <c r="F755" s="49" t="s">
        <v>634</v>
      </c>
      <c r="G755" s="49" t="s">
        <v>355</v>
      </c>
      <c r="H755" s="5"/>
      <c r="I755" s="49">
        <v>2</v>
      </c>
      <c r="J755" s="49"/>
      <c r="K755" s="146" t="s">
        <v>1498</v>
      </c>
      <c r="L755" s="146"/>
      <c r="M755" s="146"/>
      <c r="N755" s="146"/>
    </row>
    <row r="756" spans="1:14" s="17" customFormat="1">
      <c r="A756" s="51">
        <v>128</v>
      </c>
      <c r="B756" s="51"/>
      <c r="C756" s="51" t="s">
        <v>1267</v>
      </c>
      <c r="D756" s="49" t="s">
        <v>782</v>
      </c>
      <c r="E756" s="49" t="s">
        <v>615</v>
      </c>
      <c r="F756" s="49" t="s">
        <v>1393</v>
      </c>
      <c r="G756" s="49" t="s">
        <v>337</v>
      </c>
      <c r="H756" s="5"/>
      <c r="I756" s="49">
        <v>2</v>
      </c>
      <c r="J756" s="49"/>
      <c r="K756" s="146" t="s">
        <v>1499</v>
      </c>
      <c r="L756" s="146"/>
      <c r="M756" s="146"/>
      <c r="N756" s="146"/>
    </row>
    <row r="757" spans="1:14" s="17" customFormat="1">
      <c r="A757" s="51">
        <v>129</v>
      </c>
      <c r="B757" s="51"/>
      <c r="C757" s="51" t="s">
        <v>1267</v>
      </c>
      <c r="D757" s="49" t="s">
        <v>782</v>
      </c>
      <c r="E757" s="49"/>
      <c r="F757" s="49" t="s">
        <v>137</v>
      </c>
      <c r="G757" s="49" t="s">
        <v>1269</v>
      </c>
      <c r="H757" s="5"/>
      <c r="I757" s="49">
        <v>3.5</v>
      </c>
      <c r="J757" s="49"/>
      <c r="K757" s="146"/>
      <c r="L757" s="146"/>
      <c r="M757" s="146"/>
      <c r="N757" s="146"/>
    </row>
    <row r="758" spans="1:14" s="17" customFormat="1">
      <c r="A758" s="51">
        <v>131</v>
      </c>
      <c r="B758" s="51"/>
      <c r="C758" s="51" t="s">
        <v>1267</v>
      </c>
      <c r="D758" s="49" t="s">
        <v>566</v>
      </c>
      <c r="E758" s="49" t="s">
        <v>1179</v>
      </c>
      <c r="F758" s="49" t="s">
        <v>1180</v>
      </c>
      <c r="G758" s="49" t="s">
        <v>748</v>
      </c>
      <c r="H758" s="5" t="s">
        <v>121</v>
      </c>
      <c r="I758" s="49">
        <v>4</v>
      </c>
      <c r="J758" s="49"/>
      <c r="K758" s="146"/>
      <c r="L758" s="146"/>
      <c r="M758" s="146"/>
      <c r="N758" s="146"/>
    </row>
    <row r="759" spans="1:14" s="17" customFormat="1">
      <c r="A759" s="51">
        <v>132</v>
      </c>
      <c r="B759" s="51"/>
      <c r="C759" s="51" t="s">
        <v>1267</v>
      </c>
      <c r="D759" s="49" t="s">
        <v>566</v>
      </c>
      <c r="E759" s="49" t="s">
        <v>1364</v>
      </c>
      <c r="F759" s="49" t="s">
        <v>1181</v>
      </c>
      <c r="G759" s="49" t="s">
        <v>1074</v>
      </c>
      <c r="H759" s="5"/>
      <c r="I759" s="49">
        <v>3</v>
      </c>
      <c r="J759" s="50"/>
      <c r="K759" s="146" t="s">
        <v>1363</v>
      </c>
      <c r="L759" s="146"/>
      <c r="M759" s="146"/>
      <c r="N759" s="146"/>
    </row>
    <row r="760" spans="1:14" s="17" customFormat="1">
      <c r="A760" s="51">
        <v>133</v>
      </c>
      <c r="B760" s="51"/>
      <c r="C760" s="51" t="s">
        <v>1267</v>
      </c>
      <c r="D760" s="49" t="s">
        <v>566</v>
      </c>
      <c r="E760" s="49" t="s">
        <v>1364</v>
      </c>
      <c r="F760" s="49" t="s">
        <v>1181</v>
      </c>
      <c r="G760" s="49" t="s">
        <v>1273</v>
      </c>
      <c r="H760" s="5"/>
      <c r="I760" s="49">
        <v>2</v>
      </c>
      <c r="J760" s="49"/>
      <c r="K760" s="146" t="s">
        <v>1363</v>
      </c>
      <c r="L760" s="146"/>
      <c r="M760" s="146"/>
      <c r="N760" s="146"/>
    </row>
    <row r="761" spans="1:14" s="17" customFormat="1">
      <c r="A761" s="51">
        <v>134</v>
      </c>
      <c r="B761" s="51"/>
      <c r="C761" s="51" t="s">
        <v>1267</v>
      </c>
      <c r="D761" s="49" t="s">
        <v>566</v>
      </c>
      <c r="E761" s="49" t="s">
        <v>172</v>
      </c>
      <c r="F761" s="49" t="s">
        <v>7</v>
      </c>
      <c r="G761" s="49" t="s">
        <v>553</v>
      </c>
      <c r="H761" s="5"/>
      <c r="I761" s="49">
        <v>1</v>
      </c>
      <c r="J761" s="50"/>
      <c r="K761" s="146" t="s">
        <v>1495</v>
      </c>
      <c r="L761" s="146"/>
      <c r="M761" s="146"/>
      <c r="N761" s="146"/>
    </row>
    <row r="762" spans="1:14" s="17" customFormat="1">
      <c r="A762" s="51">
        <v>135</v>
      </c>
      <c r="B762" s="51"/>
      <c r="C762" s="51" t="s">
        <v>1267</v>
      </c>
      <c r="D762" s="49" t="s">
        <v>566</v>
      </c>
      <c r="E762" s="49" t="s">
        <v>175</v>
      </c>
      <c r="F762" s="49" t="s">
        <v>19</v>
      </c>
      <c r="G762" s="49" t="s">
        <v>1267</v>
      </c>
      <c r="H762" s="5"/>
      <c r="I762" s="49">
        <v>1</v>
      </c>
      <c r="J762" s="49"/>
      <c r="K762" s="146" t="s">
        <v>1804</v>
      </c>
      <c r="L762" s="146"/>
      <c r="M762" s="146"/>
      <c r="N762" s="146"/>
    </row>
    <row r="763" spans="1:14" s="17" customFormat="1">
      <c r="A763" s="51">
        <v>136</v>
      </c>
      <c r="B763" s="51"/>
      <c r="C763" s="51" t="s">
        <v>1267</v>
      </c>
      <c r="D763" s="49" t="s">
        <v>566</v>
      </c>
      <c r="E763" s="49" t="s">
        <v>1170</v>
      </c>
      <c r="F763" s="49" t="s">
        <v>15</v>
      </c>
      <c r="G763" s="49" t="s">
        <v>1350</v>
      </c>
      <c r="H763" s="5"/>
      <c r="I763" s="49">
        <v>0</v>
      </c>
      <c r="J763" s="49"/>
      <c r="K763" s="146"/>
      <c r="L763" s="146"/>
      <c r="M763" s="146"/>
      <c r="N763" s="146"/>
    </row>
    <row r="764" spans="1:14" s="17" customFormat="1">
      <c r="A764" s="51">
        <v>137</v>
      </c>
      <c r="B764" s="51"/>
      <c r="C764" s="51" t="s">
        <v>1267</v>
      </c>
      <c r="D764" s="49" t="s">
        <v>566</v>
      </c>
      <c r="E764" s="49" t="s">
        <v>1182</v>
      </c>
      <c r="F764" s="49" t="s">
        <v>14</v>
      </c>
      <c r="G764" s="49" t="s">
        <v>1350</v>
      </c>
      <c r="H764" s="5"/>
      <c r="I764" s="49">
        <v>0</v>
      </c>
      <c r="J764" s="50"/>
      <c r="K764" s="146"/>
      <c r="L764" s="146"/>
      <c r="M764" s="146"/>
      <c r="N764" s="146"/>
    </row>
    <row r="765" spans="1:14" s="17" customFormat="1">
      <c r="A765" s="51">
        <v>138</v>
      </c>
      <c r="B765" s="51"/>
      <c r="C765" s="51" t="s">
        <v>1267</v>
      </c>
      <c r="D765" s="49" t="s">
        <v>566</v>
      </c>
      <c r="E765" s="49" t="s">
        <v>174</v>
      </c>
      <c r="F765" s="49" t="s">
        <v>13</v>
      </c>
      <c r="G765" s="49" t="s">
        <v>1183</v>
      </c>
      <c r="H765" s="5"/>
      <c r="I765" s="49">
        <v>1</v>
      </c>
      <c r="J765" s="49"/>
      <c r="K765" s="146" t="s">
        <v>1494</v>
      </c>
      <c r="L765" s="146"/>
      <c r="M765" s="146"/>
      <c r="N765" s="146"/>
    </row>
    <row r="766" spans="1:14" s="17" customFormat="1">
      <c r="A766" s="51">
        <v>141</v>
      </c>
      <c r="B766" s="51"/>
      <c r="C766" s="51" t="s">
        <v>1267</v>
      </c>
      <c r="D766" s="49" t="s">
        <v>755</v>
      </c>
      <c r="E766" s="49" t="s">
        <v>1179</v>
      </c>
      <c r="F766" s="49" t="s">
        <v>1180</v>
      </c>
      <c r="G766" s="49" t="s">
        <v>148</v>
      </c>
      <c r="H766" s="5" t="s">
        <v>149</v>
      </c>
      <c r="I766" s="49">
        <v>4</v>
      </c>
      <c r="J766" s="49"/>
      <c r="K766" s="146"/>
      <c r="L766" s="146"/>
      <c r="M766" s="146"/>
      <c r="N766" s="146"/>
    </row>
    <row r="767" spans="1:14" s="17" customFormat="1">
      <c r="A767" s="51">
        <v>142</v>
      </c>
      <c r="B767" s="51"/>
      <c r="C767" s="51" t="s">
        <v>1267</v>
      </c>
      <c r="D767" s="49" t="s">
        <v>755</v>
      </c>
      <c r="E767" s="49" t="s">
        <v>1364</v>
      </c>
      <c r="F767" s="49" t="s">
        <v>1181</v>
      </c>
      <c r="G767" s="49" t="s">
        <v>1074</v>
      </c>
      <c r="H767" s="5" t="s">
        <v>156</v>
      </c>
      <c r="I767" s="49">
        <v>3</v>
      </c>
      <c r="J767" s="49"/>
      <c r="K767" s="146" t="s">
        <v>2026</v>
      </c>
      <c r="L767" s="146"/>
      <c r="M767" s="146"/>
      <c r="N767" s="146"/>
    </row>
    <row r="768" spans="1:14" s="17" customFormat="1">
      <c r="A768" s="51">
        <v>143</v>
      </c>
      <c r="B768" s="51"/>
      <c r="C768" s="51" t="s">
        <v>1267</v>
      </c>
      <c r="D768" s="49" t="s">
        <v>755</v>
      </c>
      <c r="E768" s="49" t="s">
        <v>1364</v>
      </c>
      <c r="F768" s="49" t="s">
        <v>1181</v>
      </c>
      <c r="G768" s="49" t="s">
        <v>220</v>
      </c>
      <c r="H768" s="5" t="s">
        <v>156</v>
      </c>
      <c r="I768" s="49">
        <v>2</v>
      </c>
      <c r="J768" s="49"/>
      <c r="K768" s="146" t="s">
        <v>1363</v>
      </c>
      <c r="L768" s="146"/>
      <c r="M768" s="146"/>
      <c r="N768" s="146"/>
    </row>
    <row r="769" spans="1:14" s="17" customFormat="1">
      <c r="A769" s="51">
        <v>144</v>
      </c>
      <c r="B769" s="51"/>
      <c r="C769" s="51" t="s">
        <v>1267</v>
      </c>
      <c r="D769" s="49" t="s">
        <v>755</v>
      </c>
      <c r="E769" s="49" t="s">
        <v>172</v>
      </c>
      <c r="F769" s="49" t="s">
        <v>7</v>
      </c>
      <c r="G769" s="49" t="s">
        <v>553</v>
      </c>
      <c r="H769" s="5" t="s">
        <v>156</v>
      </c>
      <c r="I769" s="49">
        <v>1</v>
      </c>
      <c r="J769" s="49"/>
      <c r="K769" s="146" t="s">
        <v>1506</v>
      </c>
      <c r="L769" s="146"/>
      <c r="M769" s="146"/>
      <c r="N769" s="146"/>
    </row>
    <row r="770" spans="1:14" s="17" customFormat="1">
      <c r="A770" s="51">
        <v>146</v>
      </c>
      <c r="B770" s="51"/>
      <c r="C770" s="51" t="s">
        <v>1267</v>
      </c>
      <c r="D770" s="49" t="s">
        <v>755</v>
      </c>
      <c r="E770" s="49" t="s">
        <v>1170</v>
      </c>
      <c r="F770" s="49" t="s">
        <v>15</v>
      </c>
      <c r="G770" s="49" t="s">
        <v>1350</v>
      </c>
      <c r="H770" s="5" t="s">
        <v>156</v>
      </c>
      <c r="I770" s="49">
        <v>1</v>
      </c>
      <c r="J770" s="49"/>
      <c r="K770" s="146"/>
      <c r="L770" s="146"/>
      <c r="M770" s="146"/>
      <c r="N770" s="146"/>
    </row>
    <row r="771" spans="1:14" s="17" customFormat="1">
      <c r="A771" s="51">
        <v>147</v>
      </c>
      <c r="B771" s="51"/>
      <c r="C771" s="51" t="s">
        <v>1267</v>
      </c>
      <c r="D771" s="49" t="s">
        <v>755</v>
      </c>
      <c r="E771" s="49" t="s">
        <v>1182</v>
      </c>
      <c r="F771" s="49" t="s">
        <v>14</v>
      </c>
      <c r="G771" s="49" t="s">
        <v>1350</v>
      </c>
      <c r="H771" s="5" t="s">
        <v>156</v>
      </c>
      <c r="I771" s="49">
        <v>1</v>
      </c>
      <c r="J771" s="49"/>
      <c r="K771" s="146"/>
      <c r="L771" s="146"/>
      <c r="M771" s="146"/>
      <c r="N771" s="146"/>
    </row>
    <row r="772" spans="1:14" s="17" customFormat="1">
      <c r="A772" s="51">
        <v>148</v>
      </c>
      <c r="B772" s="51"/>
      <c r="C772" s="51" t="s">
        <v>1267</v>
      </c>
      <c r="D772" s="49" t="s">
        <v>755</v>
      </c>
      <c r="E772" s="49" t="s">
        <v>174</v>
      </c>
      <c r="F772" s="49" t="s">
        <v>13</v>
      </c>
      <c r="G772" s="49" t="s">
        <v>1183</v>
      </c>
      <c r="H772" s="5" t="s">
        <v>156</v>
      </c>
      <c r="I772" s="49">
        <v>0</v>
      </c>
      <c r="J772" s="49"/>
      <c r="K772" s="146" t="s">
        <v>1808</v>
      </c>
      <c r="L772" s="146"/>
      <c r="M772" s="146"/>
      <c r="N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/>
      <c r="B774" s="51"/>
      <c r="C774" s="51"/>
      <c r="D774" s="49"/>
      <c r="E774" s="49"/>
      <c r="F774" s="49"/>
      <c r="G774" s="49"/>
      <c r="H774" s="5"/>
      <c r="I774" s="49"/>
      <c r="J774" s="49"/>
      <c r="K774" s="146"/>
      <c r="L774" s="146"/>
      <c r="M774" s="146"/>
      <c r="N774" s="146"/>
    </row>
    <row r="775" spans="1:14" s="17" customFormat="1">
      <c r="A775" s="51"/>
      <c r="B775" s="51"/>
      <c r="C775" s="51"/>
      <c r="D775" s="49"/>
      <c r="E775" s="49"/>
      <c r="F775" s="49"/>
      <c r="G775" s="49"/>
      <c r="H775" s="5"/>
      <c r="I775" s="49"/>
      <c r="J775" s="49"/>
      <c r="K775" s="146"/>
      <c r="L775" s="146"/>
      <c r="M775" s="146"/>
      <c r="N775" s="146"/>
    </row>
    <row r="776" spans="1:14" s="17" customFormat="1">
      <c r="A776" s="51">
        <v>3</v>
      </c>
      <c r="B776" s="51"/>
      <c r="C776" s="51" t="s">
        <v>58</v>
      </c>
      <c r="D776" s="49" t="s">
        <v>786</v>
      </c>
      <c r="E776" s="49" t="s">
        <v>172</v>
      </c>
      <c r="F776" s="49" t="s">
        <v>7</v>
      </c>
      <c r="G776" s="49" t="s">
        <v>213</v>
      </c>
      <c r="H776" s="5" t="s">
        <v>344</v>
      </c>
      <c r="I776" s="49">
        <v>6</v>
      </c>
      <c r="J776" s="49"/>
      <c r="K776" s="146" t="s">
        <v>1943</v>
      </c>
      <c r="L776" s="146"/>
      <c r="M776" s="146"/>
      <c r="N776" s="146"/>
    </row>
    <row r="777" spans="1:14" s="17" customFormat="1">
      <c r="A777" s="51">
        <v>4</v>
      </c>
      <c r="B777" s="51"/>
      <c r="C777" s="51" t="s">
        <v>58</v>
      </c>
      <c r="D777" s="49" t="s">
        <v>786</v>
      </c>
      <c r="E777" s="49" t="s">
        <v>172</v>
      </c>
      <c r="F777" s="49" t="s">
        <v>7</v>
      </c>
      <c r="G777" s="49" t="s">
        <v>1700</v>
      </c>
      <c r="H777" s="5" t="s">
        <v>344</v>
      </c>
      <c r="I777" s="49">
        <v>2</v>
      </c>
      <c r="J777" s="49"/>
      <c r="K777" s="146"/>
      <c r="L777" s="146"/>
      <c r="M777" s="146"/>
      <c r="N777" s="146"/>
    </row>
    <row r="778" spans="1:14" s="17" customFormat="1">
      <c r="A778" s="51">
        <v>5</v>
      </c>
      <c r="B778" s="51"/>
      <c r="C778" s="51" t="s">
        <v>58</v>
      </c>
      <c r="D778" s="49" t="s">
        <v>1812</v>
      </c>
      <c r="E778" s="49" t="s">
        <v>1813</v>
      </c>
      <c r="F778" s="49" t="s">
        <v>1814</v>
      </c>
      <c r="G778" s="49" t="s">
        <v>1082</v>
      </c>
      <c r="H778" s="5" t="s">
        <v>344</v>
      </c>
      <c r="I778" s="49">
        <v>4</v>
      </c>
      <c r="J778" s="49"/>
      <c r="K778" s="146" t="s">
        <v>1815</v>
      </c>
      <c r="L778" s="146"/>
      <c r="M778" s="146"/>
      <c r="N778" s="146"/>
    </row>
    <row r="779" spans="1:14" s="17" customFormat="1">
      <c r="A779" s="51">
        <v>6</v>
      </c>
      <c r="B779" s="51"/>
      <c r="C779" s="51" t="s">
        <v>58</v>
      </c>
      <c r="D779" s="49" t="s">
        <v>786</v>
      </c>
      <c r="E779" s="49" t="s">
        <v>179</v>
      </c>
      <c r="F779" s="49" t="s">
        <v>76</v>
      </c>
      <c r="G779" s="49" t="s">
        <v>198</v>
      </c>
      <c r="H779" s="5" t="s">
        <v>344</v>
      </c>
      <c r="I779" s="49">
        <v>4</v>
      </c>
      <c r="J779" s="49"/>
      <c r="K779" s="146"/>
      <c r="L779" s="146"/>
      <c r="M779" s="146"/>
      <c r="N779" s="146"/>
    </row>
    <row r="780" spans="1:14" s="17" customFormat="1">
      <c r="A780" s="51">
        <v>7</v>
      </c>
      <c r="B780" s="51"/>
      <c r="C780" s="51" t="s">
        <v>58</v>
      </c>
      <c r="D780" s="49" t="s">
        <v>786</v>
      </c>
      <c r="E780" s="49" t="s">
        <v>178</v>
      </c>
      <c r="F780" s="49" t="s">
        <v>37</v>
      </c>
      <c r="G780" s="49" t="s">
        <v>1670</v>
      </c>
      <c r="H780" s="5" t="s">
        <v>344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8</v>
      </c>
      <c r="B781" s="51"/>
      <c r="C781" s="51" t="s">
        <v>58</v>
      </c>
      <c r="D781" s="49" t="s">
        <v>786</v>
      </c>
      <c r="E781" s="49" t="s">
        <v>341</v>
      </c>
      <c r="F781" s="49" t="s">
        <v>14</v>
      </c>
      <c r="G781" s="49" t="s">
        <v>58</v>
      </c>
      <c r="H781" s="5" t="s">
        <v>344</v>
      </c>
      <c r="I781" s="49">
        <v>1</v>
      </c>
      <c r="J781" s="49"/>
      <c r="K781" s="146" t="s">
        <v>1995</v>
      </c>
      <c r="L781" s="146"/>
      <c r="M781" s="146"/>
      <c r="N781" s="146"/>
    </row>
    <row r="782" spans="1:14" s="17" customFormat="1">
      <c r="A782" s="51">
        <v>9</v>
      </c>
      <c r="B782" s="51"/>
      <c r="C782" s="51" t="s">
        <v>58</v>
      </c>
      <c r="D782" s="49" t="s">
        <v>786</v>
      </c>
      <c r="E782" s="49" t="s">
        <v>1382</v>
      </c>
      <c r="F782" s="49" t="s">
        <v>47</v>
      </c>
      <c r="G782" s="49" t="s">
        <v>58</v>
      </c>
      <c r="H782" s="5" t="s">
        <v>296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10</v>
      </c>
      <c r="B783" s="51"/>
      <c r="C783" s="51" t="s">
        <v>58</v>
      </c>
      <c r="D783" s="49" t="s">
        <v>786</v>
      </c>
      <c r="E783" s="49" t="s">
        <v>175</v>
      </c>
      <c r="F783" s="49" t="s">
        <v>19</v>
      </c>
      <c r="G783" s="49" t="s">
        <v>1707</v>
      </c>
      <c r="H783" s="5" t="s">
        <v>327</v>
      </c>
      <c r="I783" s="49">
        <v>2</v>
      </c>
      <c r="J783" s="49"/>
      <c r="K783" s="146"/>
      <c r="L783" s="146"/>
      <c r="M783" s="146"/>
      <c r="N783" s="146"/>
    </row>
    <row r="784" spans="1:14" s="17" customFormat="1">
      <c r="A784" s="51">
        <v>11</v>
      </c>
      <c r="B784" s="51"/>
      <c r="C784" s="51" t="s">
        <v>58</v>
      </c>
      <c r="D784" s="49" t="s">
        <v>786</v>
      </c>
      <c r="E784" s="49" t="s">
        <v>174</v>
      </c>
      <c r="F784" s="49" t="s">
        <v>13</v>
      </c>
      <c r="G784" s="49" t="s">
        <v>1556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12</v>
      </c>
      <c r="B785" s="51"/>
      <c r="C785" s="51" t="s">
        <v>58</v>
      </c>
      <c r="D785" s="49" t="s">
        <v>786</v>
      </c>
      <c r="E785" s="49" t="s">
        <v>620</v>
      </c>
      <c r="F785" s="49" t="s">
        <v>621</v>
      </c>
      <c r="G785" s="49" t="s">
        <v>1676</v>
      </c>
      <c r="H785" s="5" t="s">
        <v>151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13</v>
      </c>
      <c r="B786" s="51"/>
      <c r="C786" s="51" t="s">
        <v>58</v>
      </c>
      <c r="D786" s="49" t="s">
        <v>786</v>
      </c>
      <c r="E786" s="49" t="s">
        <v>1187</v>
      </c>
      <c r="F786" s="49" t="s">
        <v>343</v>
      </c>
      <c r="G786" s="49" t="s">
        <v>1082</v>
      </c>
      <c r="H786" s="5" t="s">
        <v>344</v>
      </c>
      <c r="I786" s="49">
        <v>2</v>
      </c>
      <c r="J786" s="50"/>
      <c r="K786" s="146"/>
      <c r="L786" s="146"/>
      <c r="M786" s="146"/>
      <c r="N786" s="146"/>
    </row>
    <row r="787" spans="1:14" s="17" customFormat="1">
      <c r="A787" s="51">
        <v>14</v>
      </c>
      <c r="B787" s="51"/>
      <c r="C787" s="51" t="s">
        <v>58</v>
      </c>
      <c r="D787" s="49" t="s">
        <v>786</v>
      </c>
      <c r="E787" s="49" t="s">
        <v>606</v>
      </c>
      <c r="F787" s="49" t="s">
        <v>1576</v>
      </c>
      <c r="G787" s="49" t="s">
        <v>1695</v>
      </c>
      <c r="H787" s="5" t="s">
        <v>308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15</v>
      </c>
      <c r="B788" s="51"/>
      <c r="C788" s="51" t="s">
        <v>58</v>
      </c>
      <c r="D788" s="49" t="s">
        <v>786</v>
      </c>
      <c r="E788" s="49" t="s">
        <v>606</v>
      </c>
      <c r="F788" s="49" t="s">
        <v>622</v>
      </c>
      <c r="G788" s="49" t="s">
        <v>307</v>
      </c>
      <c r="H788" s="5" t="s">
        <v>308</v>
      </c>
      <c r="I788" s="49">
        <v>4</v>
      </c>
      <c r="J788" s="49"/>
      <c r="K788" s="146"/>
      <c r="L788" s="146"/>
      <c r="M788" s="146"/>
      <c r="N788" s="146"/>
    </row>
    <row r="789" spans="1:14" s="17" customFormat="1">
      <c r="A789" s="51">
        <v>16</v>
      </c>
      <c r="B789" s="51"/>
      <c r="C789" s="51" t="s">
        <v>58</v>
      </c>
      <c r="D789" s="49" t="s">
        <v>786</v>
      </c>
      <c r="E789" s="49" t="s">
        <v>615</v>
      </c>
      <c r="F789" s="49" t="s">
        <v>618</v>
      </c>
      <c r="G789" s="49" t="s">
        <v>337</v>
      </c>
      <c r="H789" s="5" t="s">
        <v>328</v>
      </c>
      <c r="I789" s="49">
        <v>4</v>
      </c>
      <c r="J789" s="49"/>
      <c r="K789" s="146"/>
      <c r="L789" s="146"/>
      <c r="M789" s="146"/>
      <c r="N789" s="146"/>
    </row>
    <row r="790" spans="1:14" s="17" customFormat="1">
      <c r="A790" s="51">
        <v>17</v>
      </c>
      <c r="B790" s="51"/>
      <c r="C790" s="51" t="s">
        <v>58</v>
      </c>
      <c r="D790" s="49" t="s">
        <v>786</v>
      </c>
      <c r="E790" s="49" t="s">
        <v>1184</v>
      </c>
      <c r="F790" s="49" t="s">
        <v>115</v>
      </c>
      <c r="G790" s="49" t="s">
        <v>1670</v>
      </c>
      <c r="H790" s="5" t="s">
        <v>344</v>
      </c>
      <c r="I790" s="49">
        <v>2</v>
      </c>
      <c r="J790" s="49"/>
      <c r="K790" s="146"/>
      <c r="L790" s="146"/>
      <c r="M790" s="146"/>
      <c r="N790" s="146"/>
    </row>
    <row r="791" spans="1:14" s="17" customFormat="1">
      <c r="A791" s="51">
        <v>18</v>
      </c>
      <c r="B791" s="51"/>
      <c r="C791" s="51" t="s">
        <v>58</v>
      </c>
      <c r="D791" s="49" t="s">
        <v>786</v>
      </c>
      <c r="E791" s="49" t="s">
        <v>1327</v>
      </c>
      <c r="F791" s="49" t="s">
        <v>194</v>
      </c>
      <c r="G791" s="49" t="s">
        <v>198</v>
      </c>
      <c r="H791" s="5" t="s">
        <v>344</v>
      </c>
      <c r="I791" s="49">
        <v>1.5</v>
      </c>
      <c r="J791" s="49"/>
      <c r="K791" s="146"/>
      <c r="L791" s="146"/>
      <c r="M791" s="146"/>
      <c r="N791" s="146"/>
    </row>
    <row r="792" spans="1:14" s="17" customFormat="1">
      <c r="A792" s="51">
        <v>21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0</v>
      </c>
      <c r="J792" s="50">
        <v>0</v>
      </c>
      <c r="K792" s="146" t="s">
        <v>1556</v>
      </c>
      <c r="L792" s="146"/>
      <c r="M792" s="146"/>
      <c r="N792" s="146"/>
    </row>
    <row r="793" spans="1:14" s="17" customFormat="1">
      <c r="A793" s="51">
        <v>22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1082</v>
      </c>
      <c r="H793" s="5" t="s">
        <v>325</v>
      </c>
      <c r="I793" s="49">
        <v>4</v>
      </c>
      <c r="J793" s="49"/>
      <c r="K793" s="146"/>
      <c r="L793" s="146"/>
      <c r="M793" s="146"/>
      <c r="N793" s="146"/>
    </row>
    <row r="794" spans="1:14" s="17" customFormat="1">
      <c r="A794" s="51">
        <v>23</v>
      </c>
      <c r="B794" s="51"/>
      <c r="C794" s="51" t="s">
        <v>58</v>
      </c>
      <c r="D794" s="49" t="s">
        <v>783</v>
      </c>
      <c r="E794" s="49" t="s">
        <v>172</v>
      </c>
      <c r="F794" s="49" t="s">
        <v>7</v>
      </c>
      <c r="G794" s="49" t="s">
        <v>41</v>
      </c>
      <c r="H794" s="5" t="s">
        <v>325</v>
      </c>
      <c r="I794" s="49">
        <v>6</v>
      </c>
      <c r="J794" s="49"/>
      <c r="K794" s="146"/>
      <c r="L794" s="146"/>
      <c r="M794" s="146"/>
      <c r="N794" s="146"/>
    </row>
    <row r="795" spans="1:14" s="17" customFormat="1">
      <c r="A795" s="51">
        <v>24</v>
      </c>
      <c r="B795" s="51"/>
      <c r="C795" s="51" t="s">
        <v>58</v>
      </c>
      <c r="D795" s="49" t="s">
        <v>783</v>
      </c>
      <c r="E795" s="49" t="s">
        <v>1259</v>
      </c>
      <c r="F795" s="49" t="s">
        <v>7</v>
      </c>
      <c r="G795" s="49" t="s">
        <v>1123</v>
      </c>
      <c r="H795" s="5" t="s">
        <v>325</v>
      </c>
      <c r="I795" s="49">
        <v>0</v>
      </c>
      <c r="J795" s="50">
        <v>0</v>
      </c>
      <c r="K795" s="146"/>
      <c r="L795" s="146"/>
      <c r="M795" s="146"/>
      <c r="N795" s="146"/>
    </row>
    <row r="796" spans="1:14" s="17" customFormat="1">
      <c r="A796" s="51">
        <v>25</v>
      </c>
      <c r="B796" s="51"/>
      <c r="C796" s="51" t="s">
        <v>58</v>
      </c>
      <c r="D796" s="49" t="s">
        <v>783</v>
      </c>
      <c r="E796" s="49" t="s">
        <v>1184</v>
      </c>
      <c r="F796" s="49" t="s">
        <v>115</v>
      </c>
      <c r="G796" s="49" t="s">
        <v>1670</v>
      </c>
      <c r="H796" s="5" t="s">
        <v>325</v>
      </c>
      <c r="I796" s="49">
        <v>2</v>
      </c>
      <c r="J796" s="49"/>
      <c r="K796" s="146"/>
      <c r="L796" s="146"/>
      <c r="M796" s="146"/>
      <c r="N796" s="146"/>
    </row>
    <row r="797" spans="1:14" s="17" customFormat="1">
      <c r="A797" s="51">
        <v>26</v>
      </c>
      <c r="B797" s="51"/>
      <c r="C797" s="51" t="s">
        <v>58</v>
      </c>
      <c r="D797" s="49" t="s">
        <v>783</v>
      </c>
      <c r="E797" s="49" t="s">
        <v>619</v>
      </c>
      <c r="F797" s="49" t="s">
        <v>83</v>
      </c>
      <c r="G797" s="49" t="s">
        <v>1556</v>
      </c>
      <c r="H797" s="5" t="s">
        <v>325</v>
      </c>
      <c r="I797" s="49">
        <v>0</v>
      </c>
      <c r="J797" s="49"/>
      <c r="K797" s="146"/>
      <c r="L797" s="146"/>
      <c r="M797" s="146"/>
      <c r="N797" s="146"/>
    </row>
    <row r="798" spans="1:14" s="17" customFormat="1">
      <c r="A798" s="51">
        <v>27</v>
      </c>
      <c r="B798" s="51"/>
      <c r="C798" s="51" t="s">
        <v>58</v>
      </c>
      <c r="D798" s="49" t="s">
        <v>783</v>
      </c>
      <c r="E798" s="49" t="s">
        <v>179</v>
      </c>
      <c r="F798" s="49" t="s">
        <v>76</v>
      </c>
      <c r="G798" s="49" t="s">
        <v>1556</v>
      </c>
      <c r="H798" s="5" t="s">
        <v>325</v>
      </c>
      <c r="I798" s="49">
        <v>4</v>
      </c>
      <c r="J798" s="49"/>
      <c r="K798" s="146"/>
      <c r="L798" s="146"/>
      <c r="M798" s="146"/>
      <c r="N798" s="146"/>
    </row>
    <row r="799" spans="1:14" s="17" customFormat="1">
      <c r="A799" s="51">
        <v>28</v>
      </c>
      <c r="B799" s="51"/>
      <c r="C799" s="51" t="s">
        <v>58</v>
      </c>
      <c r="D799" s="49" t="s">
        <v>783</v>
      </c>
      <c r="E799" s="49" t="s">
        <v>341</v>
      </c>
      <c r="F799" s="49" t="s">
        <v>14</v>
      </c>
      <c r="G799" s="49" t="s">
        <v>299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29</v>
      </c>
      <c r="B800" s="51"/>
      <c r="C800" s="51" t="s">
        <v>58</v>
      </c>
      <c r="D800" s="49" t="s">
        <v>783</v>
      </c>
      <c r="E800" s="49" t="s">
        <v>175</v>
      </c>
      <c r="F800" s="49" t="s">
        <v>19</v>
      </c>
      <c r="G800" s="49" t="s">
        <v>1707</v>
      </c>
      <c r="H800" s="5" t="s">
        <v>327</v>
      </c>
      <c r="I800" s="49">
        <v>1</v>
      </c>
      <c r="J800" s="49"/>
      <c r="K800" s="146" t="s">
        <v>1994</v>
      </c>
      <c r="L800" s="146"/>
      <c r="M800" s="146"/>
      <c r="N800" s="146"/>
    </row>
    <row r="801" spans="1:14" s="17" customFormat="1">
      <c r="A801" s="51">
        <v>30</v>
      </c>
      <c r="B801" s="51"/>
      <c r="C801" s="51" t="s">
        <v>58</v>
      </c>
      <c r="D801" s="49" t="s">
        <v>783</v>
      </c>
      <c r="E801" s="49" t="s">
        <v>174</v>
      </c>
      <c r="F801" s="49" t="s">
        <v>13</v>
      </c>
      <c r="G801" s="49" t="s">
        <v>1556</v>
      </c>
      <c r="H801" s="5" t="s">
        <v>325</v>
      </c>
      <c r="I801" s="49">
        <v>2</v>
      </c>
      <c r="J801" s="49"/>
      <c r="K801" s="146"/>
      <c r="L801" s="146"/>
      <c r="M801" s="146"/>
      <c r="N801" s="146"/>
    </row>
    <row r="802" spans="1:14" s="17" customFormat="1">
      <c r="A802" s="51">
        <v>31</v>
      </c>
      <c r="B802" s="51"/>
      <c r="C802" s="51" t="s">
        <v>58</v>
      </c>
      <c r="D802" s="49" t="s">
        <v>783</v>
      </c>
      <c r="E802" s="49" t="s">
        <v>620</v>
      </c>
      <c r="F802" s="49" t="s">
        <v>621</v>
      </c>
      <c r="G802" s="49" t="s">
        <v>1676</v>
      </c>
      <c r="H802" s="5" t="s">
        <v>151</v>
      </c>
      <c r="I802" s="49">
        <v>2</v>
      </c>
      <c r="J802" s="50"/>
      <c r="K802" s="146" t="s">
        <v>1991</v>
      </c>
      <c r="L802" s="146"/>
      <c r="M802" s="146"/>
      <c r="N802" s="146"/>
    </row>
    <row r="803" spans="1:14" s="17" customFormat="1">
      <c r="A803" s="51">
        <v>32</v>
      </c>
      <c r="B803" s="51"/>
      <c r="C803" s="51" t="s">
        <v>58</v>
      </c>
      <c r="D803" s="49" t="s">
        <v>783</v>
      </c>
      <c r="E803" s="49" t="s">
        <v>606</v>
      </c>
      <c r="F803" s="49" t="s">
        <v>1576</v>
      </c>
      <c r="G803" s="49" t="s">
        <v>1695</v>
      </c>
      <c r="H803" s="5" t="s">
        <v>308</v>
      </c>
      <c r="I803" s="49">
        <v>4</v>
      </c>
      <c r="J803" s="49"/>
      <c r="K803" s="146"/>
      <c r="L803" s="146"/>
      <c r="M803" s="146"/>
      <c r="N803" s="146"/>
    </row>
    <row r="804" spans="1:14" s="17" customFormat="1">
      <c r="A804" s="51">
        <v>33</v>
      </c>
      <c r="B804" s="51"/>
      <c r="C804" s="51" t="s">
        <v>58</v>
      </c>
      <c r="D804" s="49" t="s">
        <v>783</v>
      </c>
      <c r="E804" s="49" t="s">
        <v>606</v>
      </c>
      <c r="F804" s="49" t="s">
        <v>622</v>
      </c>
      <c r="G804" s="49" t="s">
        <v>307</v>
      </c>
      <c r="H804" s="5" t="s">
        <v>308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34</v>
      </c>
      <c r="B805" s="51"/>
      <c r="C805" s="51" t="s">
        <v>58</v>
      </c>
      <c r="D805" s="49" t="s">
        <v>1812</v>
      </c>
      <c r="E805" s="49" t="s">
        <v>1813</v>
      </c>
      <c r="F805" s="49" t="s">
        <v>1814</v>
      </c>
      <c r="G805" s="49" t="s">
        <v>1082</v>
      </c>
      <c r="H805" s="5" t="s">
        <v>344</v>
      </c>
      <c r="I805" s="49">
        <v>0</v>
      </c>
      <c r="J805" s="49"/>
      <c r="K805" s="146" t="s">
        <v>1817</v>
      </c>
      <c r="L805" s="146"/>
      <c r="M805" s="146"/>
      <c r="N805" s="146"/>
    </row>
    <row r="806" spans="1:14" s="17" customFormat="1">
      <c r="A806" s="51">
        <v>35</v>
      </c>
      <c r="B806" s="51"/>
      <c r="C806" s="51" t="s">
        <v>58</v>
      </c>
      <c r="D806" s="49" t="s">
        <v>783</v>
      </c>
      <c r="E806" s="49" t="s">
        <v>615</v>
      </c>
      <c r="F806" s="49" t="s">
        <v>618</v>
      </c>
      <c r="G806" s="49" t="s">
        <v>337</v>
      </c>
      <c r="H806" s="5" t="s">
        <v>328</v>
      </c>
      <c r="I806" s="49">
        <v>4</v>
      </c>
      <c r="J806" s="49"/>
      <c r="K806" s="146"/>
      <c r="L806" s="146"/>
      <c r="M806" s="146"/>
      <c r="N806" s="146"/>
    </row>
    <row r="807" spans="1:14" s="17" customFormat="1">
      <c r="A807" s="51">
        <v>36</v>
      </c>
      <c r="B807" s="51"/>
      <c r="C807" s="51" t="s">
        <v>58</v>
      </c>
      <c r="D807" s="49" t="s">
        <v>783</v>
      </c>
      <c r="E807" s="49" t="s">
        <v>1327</v>
      </c>
      <c r="F807" s="49" t="s">
        <v>194</v>
      </c>
      <c r="G807" s="49" t="s">
        <v>1556</v>
      </c>
      <c r="H807" s="5" t="s">
        <v>325</v>
      </c>
      <c r="I807" s="49">
        <v>2</v>
      </c>
      <c r="J807" s="49"/>
      <c r="K807" s="146"/>
      <c r="L807" s="146"/>
      <c r="M807" s="146"/>
      <c r="N807" s="146"/>
    </row>
    <row r="808" spans="1:14" s="17" customFormat="1">
      <c r="A808" s="51">
        <v>37</v>
      </c>
      <c r="B808" s="51"/>
      <c r="C808" s="51" t="s">
        <v>58</v>
      </c>
      <c r="D808" s="49" t="s">
        <v>783</v>
      </c>
      <c r="E808" s="49" t="s">
        <v>1187</v>
      </c>
      <c r="F808" s="49" t="s">
        <v>343</v>
      </c>
      <c r="G808" s="49" t="s">
        <v>1670</v>
      </c>
      <c r="H808" s="5" t="s">
        <v>325</v>
      </c>
      <c r="I808" s="49">
        <v>0</v>
      </c>
      <c r="J808" s="50"/>
      <c r="K808" s="146" t="s">
        <v>1818</v>
      </c>
      <c r="L808" s="146"/>
      <c r="M808" s="146"/>
      <c r="N808" s="146"/>
    </row>
    <row r="809" spans="1:14" s="17" customFormat="1">
      <c r="A809" s="51">
        <v>38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1556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39</v>
      </c>
      <c r="B810" s="51"/>
      <c r="C810" s="51" t="s">
        <v>58</v>
      </c>
      <c r="D810" s="49" t="s">
        <v>1541</v>
      </c>
      <c r="E810" s="49" t="s">
        <v>585</v>
      </c>
      <c r="F810" s="49" t="s">
        <v>14</v>
      </c>
      <c r="G810" s="49" t="s">
        <v>198</v>
      </c>
      <c r="H810" s="5"/>
      <c r="I810" s="49">
        <v>2</v>
      </c>
      <c r="J810" s="50">
        <v>2</v>
      </c>
      <c r="K810" s="146" t="s">
        <v>1390</v>
      </c>
      <c r="L810" s="146"/>
      <c r="M810" s="146"/>
      <c r="N810" s="146"/>
    </row>
    <row r="811" spans="1:14" s="17" customFormat="1">
      <c r="A811" s="51">
        <v>40</v>
      </c>
      <c r="B811" s="51"/>
      <c r="C811" s="51" t="s">
        <v>58</v>
      </c>
      <c r="D811" s="49" t="s">
        <v>1541</v>
      </c>
      <c r="E811" s="49" t="s">
        <v>585</v>
      </c>
      <c r="F811" s="49" t="s">
        <v>14</v>
      </c>
      <c r="G811" s="49" t="s">
        <v>58</v>
      </c>
      <c r="H811" s="5"/>
      <c r="I811" s="49">
        <v>2</v>
      </c>
      <c r="J811" s="49">
        <v>2</v>
      </c>
      <c r="K811" s="146" t="s">
        <v>1390</v>
      </c>
      <c r="L811" s="146"/>
      <c r="M811" s="146"/>
      <c r="N811" s="146"/>
    </row>
    <row r="812" spans="1:14" s="17" customFormat="1">
      <c r="A812" s="51">
        <v>41</v>
      </c>
      <c r="B812" s="51"/>
      <c r="C812" s="51" t="s">
        <v>58</v>
      </c>
      <c r="D812" s="49" t="s">
        <v>1541</v>
      </c>
      <c r="E812" s="49" t="s">
        <v>585</v>
      </c>
      <c r="F812" s="49" t="s">
        <v>1517</v>
      </c>
      <c r="G812" s="49" t="s">
        <v>1123</v>
      </c>
      <c r="H812" s="5"/>
      <c r="I812" s="49">
        <v>2</v>
      </c>
      <c r="J812" s="49">
        <v>0</v>
      </c>
      <c r="K812" s="146" t="s">
        <v>1390</v>
      </c>
      <c r="L812" s="146"/>
      <c r="M812" s="146"/>
      <c r="N812" s="146"/>
    </row>
    <row r="813" spans="1:14" s="17" customFormat="1">
      <c r="A813" s="51">
        <v>44</v>
      </c>
      <c r="B813" s="51"/>
      <c r="C813" s="51" t="s">
        <v>58</v>
      </c>
      <c r="D813" s="49" t="s">
        <v>785</v>
      </c>
      <c r="E813" s="49" t="s">
        <v>633</v>
      </c>
      <c r="F813" s="49" t="s">
        <v>172</v>
      </c>
      <c r="G813" s="49" t="s">
        <v>1123</v>
      </c>
      <c r="H813" s="5" t="s">
        <v>1425</v>
      </c>
      <c r="I813" s="49">
        <v>10</v>
      </c>
      <c r="J813" s="49">
        <v>0</v>
      </c>
      <c r="K813" s="146" t="s">
        <v>1996</v>
      </c>
      <c r="L813" s="146"/>
      <c r="M813" s="146"/>
      <c r="N813" s="146"/>
    </row>
    <row r="814" spans="1:14" s="17" customFormat="1">
      <c r="A814" s="51">
        <v>45</v>
      </c>
      <c r="B814" s="51"/>
      <c r="C814" s="51" t="s">
        <v>58</v>
      </c>
      <c r="D814" s="49" t="s">
        <v>785</v>
      </c>
      <c r="E814" s="49" t="s">
        <v>1327</v>
      </c>
      <c r="F814" s="49" t="s">
        <v>194</v>
      </c>
      <c r="G814" s="49" t="s">
        <v>1082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46</v>
      </c>
      <c r="B815" s="51"/>
      <c r="C815" s="51" t="s">
        <v>58</v>
      </c>
      <c r="D815" s="49" t="s">
        <v>785</v>
      </c>
      <c r="E815" s="49" t="s">
        <v>1383</v>
      </c>
      <c r="F815" s="49" t="s">
        <v>83</v>
      </c>
      <c r="G815" s="49" t="s">
        <v>1700</v>
      </c>
      <c r="H815" s="5" t="s">
        <v>1425</v>
      </c>
      <c r="I815" s="49">
        <v>3</v>
      </c>
      <c r="J815" s="49"/>
      <c r="K815" s="146"/>
      <c r="L815" s="146"/>
      <c r="M815" s="146"/>
      <c r="N815" s="146"/>
    </row>
    <row r="816" spans="1:14" s="17" customFormat="1">
      <c r="A816" s="51">
        <v>47</v>
      </c>
      <c r="B816" s="51"/>
      <c r="C816" s="51" t="s">
        <v>58</v>
      </c>
      <c r="D816" s="49" t="s">
        <v>785</v>
      </c>
      <c r="E816" s="49" t="s">
        <v>174</v>
      </c>
      <c r="F816" s="49" t="s">
        <v>13</v>
      </c>
      <c r="G816" s="49" t="s">
        <v>1556</v>
      </c>
      <c r="H816" s="5" t="s">
        <v>1425</v>
      </c>
      <c r="I816" s="49">
        <v>2</v>
      </c>
      <c r="J816" s="50"/>
      <c r="K816" s="146"/>
      <c r="L816" s="146"/>
      <c r="M816" s="146"/>
      <c r="N816" s="146"/>
    </row>
    <row r="817" spans="1:14" s="17" customFormat="1">
      <c r="A817" s="51">
        <v>48</v>
      </c>
      <c r="B817" s="51"/>
      <c r="C817" s="51" t="s">
        <v>58</v>
      </c>
      <c r="D817" s="49" t="s">
        <v>785</v>
      </c>
      <c r="E817" s="49" t="s">
        <v>172</v>
      </c>
      <c r="F817" s="49" t="s">
        <v>7</v>
      </c>
      <c r="G817" s="49" t="s">
        <v>1700</v>
      </c>
      <c r="H817" s="5" t="s">
        <v>1425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49</v>
      </c>
      <c r="B818" s="51"/>
      <c r="C818" s="51" t="s">
        <v>58</v>
      </c>
      <c r="D818" s="49" t="s">
        <v>785</v>
      </c>
      <c r="E818" s="49" t="s">
        <v>179</v>
      </c>
      <c r="F818" s="49" t="s">
        <v>76</v>
      </c>
      <c r="G818" s="49" t="s">
        <v>198</v>
      </c>
      <c r="H818" s="5" t="s">
        <v>1425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50</v>
      </c>
      <c r="B819" s="51"/>
      <c r="C819" s="51" t="s">
        <v>58</v>
      </c>
      <c r="D819" s="49" t="s">
        <v>785</v>
      </c>
      <c r="E819" s="49" t="s">
        <v>606</v>
      </c>
      <c r="F819" s="49" t="s">
        <v>1576</v>
      </c>
      <c r="G819" s="49" t="s">
        <v>1695</v>
      </c>
      <c r="H819" s="5" t="s">
        <v>308</v>
      </c>
      <c r="I819" s="49">
        <v>4</v>
      </c>
      <c r="J819" s="49"/>
      <c r="K819" s="146"/>
      <c r="L819" s="146"/>
      <c r="M819" s="146"/>
      <c r="N819" s="146"/>
    </row>
    <row r="820" spans="1:14" s="17" customFormat="1">
      <c r="A820" s="51">
        <v>51</v>
      </c>
      <c r="B820" s="51"/>
      <c r="C820" s="51" t="s">
        <v>58</v>
      </c>
      <c r="D820" s="49" t="s">
        <v>785</v>
      </c>
      <c r="E820" s="49" t="s">
        <v>606</v>
      </c>
      <c r="F820" s="49" t="s">
        <v>622</v>
      </c>
      <c r="G820" s="49" t="s">
        <v>307</v>
      </c>
      <c r="H820" s="5" t="s">
        <v>308</v>
      </c>
      <c r="I820" s="49">
        <v>4</v>
      </c>
      <c r="J820" s="50"/>
      <c r="K820" s="146"/>
      <c r="L820" s="146"/>
      <c r="M820" s="146"/>
      <c r="N820" s="146"/>
    </row>
    <row r="821" spans="1:14" s="17" customFormat="1">
      <c r="A821" s="51">
        <v>52</v>
      </c>
      <c r="B821" s="51"/>
      <c r="C821" s="51" t="s">
        <v>58</v>
      </c>
      <c r="D821" s="49" t="s">
        <v>785</v>
      </c>
      <c r="E821" s="49" t="s">
        <v>620</v>
      </c>
      <c r="F821" s="49" t="s">
        <v>621</v>
      </c>
      <c r="G821" s="49" t="s">
        <v>1676</v>
      </c>
      <c r="H821" s="5" t="s">
        <v>151</v>
      </c>
      <c r="I821" s="49">
        <v>2</v>
      </c>
      <c r="J821" s="50"/>
      <c r="K821" s="146" t="s">
        <v>1991</v>
      </c>
      <c r="L821" s="146"/>
      <c r="M821" s="146"/>
      <c r="N821" s="146"/>
    </row>
    <row r="822" spans="1:14" s="17" customFormat="1">
      <c r="A822" s="51">
        <v>53</v>
      </c>
      <c r="B822" s="51"/>
      <c r="C822" s="51" t="s">
        <v>58</v>
      </c>
      <c r="D822" s="49" t="s">
        <v>785</v>
      </c>
      <c r="E822" s="49" t="s">
        <v>175</v>
      </c>
      <c r="F822" s="49" t="s">
        <v>19</v>
      </c>
      <c r="G822" s="49" t="s">
        <v>1707</v>
      </c>
      <c r="H822" s="5"/>
      <c r="I822" s="49">
        <v>1</v>
      </c>
      <c r="J822" s="49"/>
      <c r="K822" s="146" t="s">
        <v>1993</v>
      </c>
      <c r="L822" s="146"/>
      <c r="M822" s="146"/>
      <c r="N822" s="146"/>
    </row>
    <row r="823" spans="1:14" s="17" customFormat="1">
      <c r="A823" s="51">
        <v>54</v>
      </c>
      <c r="B823" s="51"/>
      <c r="C823" s="51" t="s">
        <v>58</v>
      </c>
      <c r="D823" s="49" t="s">
        <v>785</v>
      </c>
      <c r="E823" s="49" t="s">
        <v>615</v>
      </c>
      <c r="F823" s="49" t="s">
        <v>618</v>
      </c>
      <c r="G823" s="49" t="s">
        <v>1431</v>
      </c>
      <c r="H823" s="5" t="s">
        <v>328</v>
      </c>
      <c r="I823" s="49">
        <v>2</v>
      </c>
      <c r="J823" s="49"/>
      <c r="K823" s="146" t="s">
        <v>1994</v>
      </c>
      <c r="L823" s="146"/>
      <c r="M823" s="146"/>
      <c r="N823" s="146"/>
    </row>
    <row r="824" spans="1:14" s="17" customFormat="1">
      <c r="A824" s="51">
        <v>55</v>
      </c>
      <c r="B824" s="51"/>
      <c r="C824" s="51" t="s">
        <v>58</v>
      </c>
      <c r="D824" s="49" t="s">
        <v>1258</v>
      </c>
      <c r="E824" s="49" t="s">
        <v>1820</v>
      </c>
      <c r="F824" s="49" t="s">
        <v>1517</v>
      </c>
      <c r="G824" s="49" t="s">
        <v>1082</v>
      </c>
      <c r="H824" s="5"/>
      <c r="I824" s="49">
        <v>4</v>
      </c>
      <c r="J824" s="49"/>
      <c r="K824" s="146" t="s">
        <v>1821</v>
      </c>
      <c r="L824" s="146"/>
      <c r="M824" s="146"/>
      <c r="N824" s="146"/>
    </row>
    <row r="825" spans="1:14" s="17" customFormat="1">
      <c r="A825" s="51">
        <v>56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1556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57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198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58</v>
      </c>
      <c r="B827" s="51"/>
      <c r="C827" s="51" t="s">
        <v>58</v>
      </c>
      <c r="D827" s="49" t="s">
        <v>1258</v>
      </c>
      <c r="E827" s="49" t="s">
        <v>585</v>
      </c>
      <c r="F827" s="49" t="s">
        <v>14</v>
      </c>
      <c r="G827" s="49" t="s">
        <v>58</v>
      </c>
      <c r="H827" s="5"/>
      <c r="I827" s="49">
        <v>0</v>
      </c>
      <c r="J827" s="49">
        <v>0</v>
      </c>
      <c r="K827" s="146" t="s">
        <v>1390</v>
      </c>
      <c r="L827" s="146"/>
      <c r="M827" s="146"/>
      <c r="N827" s="146"/>
    </row>
    <row r="828" spans="1:14" s="17" customFormat="1">
      <c r="A828" s="51">
        <v>59</v>
      </c>
      <c r="B828" s="51"/>
      <c r="C828" s="51" t="s">
        <v>58</v>
      </c>
      <c r="D828" s="49" t="s">
        <v>1258</v>
      </c>
      <c r="E828" s="49" t="s">
        <v>585</v>
      </c>
      <c r="F828" s="49" t="s">
        <v>14</v>
      </c>
      <c r="G828" s="49" t="s">
        <v>1123</v>
      </c>
      <c r="H828" s="5"/>
      <c r="I828" s="49">
        <v>0</v>
      </c>
      <c r="J828" s="50">
        <v>0</v>
      </c>
      <c r="K828" s="146" t="s">
        <v>1390</v>
      </c>
      <c r="L828" s="146"/>
      <c r="M828" s="146"/>
      <c r="N828" s="146"/>
    </row>
    <row r="829" spans="1:14" s="17" customFormat="1">
      <c r="A829" s="51">
        <v>62</v>
      </c>
      <c r="B829" s="51"/>
      <c r="C829" s="51" t="s">
        <v>58</v>
      </c>
      <c r="D829" s="49" t="s">
        <v>345</v>
      </c>
      <c r="E829" s="49" t="s">
        <v>623</v>
      </c>
      <c r="F829" s="49" t="s">
        <v>346</v>
      </c>
      <c r="G829" s="49" t="s">
        <v>326</v>
      </c>
      <c r="H829" s="5" t="s">
        <v>770</v>
      </c>
      <c r="I829" s="49">
        <v>1</v>
      </c>
      <c r="J829" s="49">
        <v>2</v>
      </c>
      <c r="K829" s="146" t="s">
        <v>1822</v>
      </c>
      <c r="L829" s="146"/>
      <c r="M829" s="146"/>
      <c r="N829" s="146"/>
    </row>
    <row r="830" spans="1:14" s="17" customFormat="1">
      <c r="A830" s="51">
        <v>63</v>
      </c>
      <c r="B830" s="51"/>
      <c r="C830" s="51" t="s">
        <v>58</v>
      </c>
      <c r="D830" s="49" t="s">
        <v>345</v>
      </c>
      <c r="E830" s="49" t="s">
        <v>623</v>
      </c>
      <c r="F830" s="49" t="s">
        <v>624</v>
      </c>
      <c r="G830" s="49" t="s">
        <v>326</v>
      </c>
      <c r="H830" s="5" t="s">
        <v>770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64</v>
      </c>
      <c r="B831" s="51"/>
      <c r="C831" s="51" t="s">
        <v>58</v>
      </c>
      <c r="D831" s="49" t="s">
        <v>345</v>
      </c>
      <c r="E831" s="49" t="s">
        <v>606</v>
      </c>
      <c r="F831" s="49" t="s">
        <v>346</v>
      </c>
      <c r="G831" s="49" t="s">
        <v>307</v>
      </c>
      <c r="H831" s="5" t="s">
        <v>308</v>
      </c>
      <c r="I831" s="49">
        <v>1</v>
      </c>
      <c r="J831" s="49">
        <v>2</v>
      </c>
      <c r="K831" s="146" t="s">
        <v>954</v>
      </c>
      <c r="L831" s="146"/>
      <c r="M831" s="146"/>
      <c r="N831" s="146"/>
    </row>
    <row r="832" spans="1:14" s="17" customFormat="1">
      <c r="A832" s="51">
        <v>65</v>
      </c>
      <c r="B832" s="51"/>
      <c r="C832" s="51" t="s">
        <v>58</v>
      </c>
      <c r="D832" s="49" t="s">
        <v>345</v>
      </c>
      <c r="E832" s="49" t="s">
        <v>606</v>
      </c>
      <c r="F832" s="49" t="s">
        <v>347</v>
      </c>
      <c r="G832" s="49" t="s">
        <v>307</v>
      </c>
      <c r="H832" s="5" t="s">
        <v>308</v>
      </c>
      <c r="I832" s="49">
        <v>3</v>
      </c>
      <c r="J832" s="49">
        <v>2</v>
      </c>
      <c r="K832" s="146" t="s">
        <v>954</v>
      </c>
      <c r="L832" s="146"/>
      <c r="M832" s="146"/>
      <c r="N832" s="146"/>
    </row>
    <row r="833" spans="1:14" s="17" customFormat="1">
      <c r="A833" s="51">
        <v>66</v>
      </c>
      <c r="B833" s="51"/>
      <c r="C833" s="51" t="s">
        <v>58</v>
      </c>
      <c r="D833" s="49" t="s">
        <v>345</v>
      </c>
      <c r="E833" s="49" t="s">
        <v>615</v>
      </c>
      <c r="F833" s="49" t="s">
        <v>349</v>
      </c>
      <c r="G833" s="49" t="s">
        <v>337</v>
      </c>
      <c r="H833" s="5" t="s">
        <v>328</v>
      </c>
      <c r="I833" s="49">
        <v>0.5</v>
      </c>
      <c r="J833" s="49">
        <v>2</v>
      </c>
      <c r="K833" s="146" t="s">
        <v>1824</v>
      </c>
      <c r="L833" s="146"/>
      <c r="M833" s="146"/>
      <c r="N833" s="146"/>
    </row>
    <row r="834" spans="1:14" s="17" customFormat="1">
      <c r="A834" s="51">
        <v>67</v>
      </c>
      <c r="B834" s="51"/>
      <c r="C834" s="51" t="s">
        <v>58</v>
      </c>
      <c r="D834" s="49" t="s">
        <v>345</v>
      </c>
      <c r="E834" s="49" t="s">
        <v>615</v>
      </c>
      <c r="F834" s="49" t="s">
        <v>348</v>
      </c>
      <c r="G834" s="49" t="s">
        <v>337</v>
      </c>
      <c r="H834" s="5" t="s">
        <v>328</v>
      </c>
      <c r="I834" s="49">
        <v>1.5</v>
      </c>
      <c r="J834" s="49">
        <v>2</v>
      </c>
      <c r="K834" s="146" t="s">
        <v>2004</v>
      </c>
      <c r="L834" s="146"/>
      <c r="M834" s="146"/>
      <c r="N834" s="146"/>
    </row>
    <row r="835" spans="1:14" s="17" customFormat="1">
      <c r="A835" s="51">
        <v>68</v>
      </c>
      <c r="B835" s="51"/>
      <c r="C835" s="51" t="s">
        <v>58</v>
      </c>
      <c r="D835" s="49" t="s">
        <v>345</v>
      </c>
      <c r="E835" s="49" t="s">
        <v>186</v>
      </c>
      <c r="F835" s="49" t="s">
        <v>349</v>
      </c>
      <c r="G835" s="49" t="s">
        <v>318</v>
      </c>
      <c r="H835" s="5" t="s">
        <v>354</v>
      </c>
      <c r="I835" s="49">
        <v>1</v>
      </c>
      <c r="J835" s="49"/>
      <c r="K835" s="146" t="s">
        <v>1999</v>
      </c>
      <c r="L835" s="146"/>
      <c r="M835" s="146"/>
      <c r="N835" s="146"/>
    </row>
    <row r="836" spans="1:14" s="17" customFormat="1">
      <c r="A836" s="51">
        <v>69</v>
      </c>
      <c r="B836" s="51"/>
      <c r="C836" s="51" t="s">
        <v>58</v>
      </c>
      <c r="D836" s="49" t="s">
        <v>345</v>
      </c>
      <c r="E836" s="49" t="s">
        <v>185</v>
      </c>
      <c r="F836" s="49" t="s">
        <v>348</v>
      </c>
      <c r="G836" s="49" t="s">
        <v>355</v>
      </c>
      <c r="H836" s="5" t="s">
        <v>356</v>
      </c>
      <c r="I836" s="49">
        <v>2</v>
      </c>
      <c r="J836" s="49">
        <v>2</v>
      </c>
      <c r="K836" s="146" t="s">
        <v>2000</v>
      </c>
      <c r="L836" s="146"/>
      <c r="M836" s="146"/>
      <c r="N836" s="146"/>
    </row>
    <row r="837" spans="1:14" s="17" customFormat="1">
      <c r="A837" s="51">
        <v>70</v>
      </c>
      <c r="B837" s="51"/>
      <c r="C837" s="51" t="s">
        <v>58</v>
      </c>
      <c r="D837" s="49" t="s">
        <v>345</v>
      </c>
      <c r="E837" s="49" t="s">
        <v>1825</v>
      </c>
      <c r="F837" s="49" t="s">
        <v>77</v>
      </c>
      <c r="G837" s="49" t="s">
        <v>307</v>
      </c>
      <c r="H837" s="5" t="s">
        <v>308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71</v>
      </c>
      <c r="B838" s="51"/>
      <c r="C838" s="51" t="s">
        <v>58</v>
      </c>
      <c r="D838" s="49" t="s">
        <v>345</v>
      </c>
      <c r="E838" s="49" t="s">
        <v>179</v>
      </c>
      <c r="F838" s="49" t="s">
        <v>76</v>
      </c>
      <c r="G838" s="49" t="s">
        <v>326</v>
      </c>
      <c r="H838" s="5" t="s">
        <v>354</v>
      </c>
      <c r="I838" s="49">
        <v>4</v>
      </c>
      <c r="J838" s="49"/>
      <c r="K838" s="146"/>
      <c r="L838" s="146"/>
      <c r="M838" s="146"/>
      <c r="N838" s="146"/>
    </row>
    <row r="839" spans="1:14" s="17" customFormat="1">
      <c r="A839" s="51">
        <v>72</v>
      </c>
      <c r="B839" s="51"/>
      <c r="C839" s="51" t="s">
        <v>58</v>
      </c>
      <c r="D839" s="49" t="s">
        <v>345</v>
      </c>
      <c r="E839" s="49" t="s">
        <v>178</v>
      </c>
      <c r="F839" s="49" t="s">
        <v>37</v>
      </c>
      <c r="G839" s="49" t="s">
        <v>1670</v>
      </c>
      <c r="H839" s="5" t="s">
        <v>354</v>
      </c>
      <c r="I839" s="49">
        <v>3</v>
      </c>
      <c r="J839" s="49"/>
      <c r="K839" s="146"/>
      <c r="L839" s="146"/>
      <c r="M839" s="146"/>
      <c r="N839" s="146"/>
    </row>
    <row r="840" spans="1:14" s="17" customFormat="1">
      <c r="A840" s="51">
        <v>73</v>
      </c>
      <c r="B840" s="51"/>
      <c r="C840" s="51" t="s">
        <v>58</v>
      </c>
      <c r="D840" s="49" t="s">
        <v>345</v>
      </c>
      <c r="E840" s="49" t="s">
        <v>178</v>
      </c>
      <c r="F840" s="49" t="s">
        <v>1576</v>
      </c>
      <c r="G840" s="49" t="s">
        <v>71</v>
      </c>
      <c r="H840" s="5" t="s">
        <v>354</v>
      </c>
      <c r="I840" s="49">
        <v>2</v>
      </c>
      <c r="J840" s="49"/>
      <c r="K840" s="146"/>
      <c r="L840" s="146"/>
      <c r="M840" s="146"/>
      <c r="N840" s="146"/>
    </row>
    <row r="841" spans="1:14" s="17" customFormat="1">
      <c r="A841" s="51">
        <v>74</v>
      </c>
      <c r="B841" s="51"/>
      <c r="C841" s="51" t="s">
        <v>58</v>
      </c>
      <c r="D841" s="49" t="s">
        <v>345</v>
      </c>
      <c r="E841" s="49" t="s">
        <v>172</v>
      </c>
      <c r="F841" s="49" t="s">
        <v>7</v>
      </c>
      <c r="G841" s="49" t="s">
        <v>1685</v>
      </c>
      <c r="H841" s="5" t="s">
        <v>354</v>
      </c>
      <c r="I841" s="49">
        <v>4</v>
      </c>
      <c r="J841" s="50"/>
      <c r="K841" s="146"/>
      <c r="L841" s="146"/>
      <c r="M841" s="146"/>
      <c r="N841" s="146"/>
    </row>
    <row r="842" spans="1:14" s="17" customFormat="1">
      <c r="A842" s="51">
        <v>75</v>
      </c>
      <c r="B842" s="51"/>
      <c r="C842" s="51" t="s">
        <v>58</v>
      </c>
      <c r="D842" s="49" t="s">
        <v>345</v>
      </c>
      <c r="E842" s="49" t="s">
        <v>1370</v>
      </c>
      <c r="F842" s="49" t="s">
        <v>15</v>
      </c>
      <c r="G842" s="49" t="s">
        <v>1680</v>
      </c>
      <c r="H842" s="5" t="s">
        <v>354</v>
      </c>
      <c r="I842" s="49">
        <v>1</v>
      </c>
      <c r="J842" s="49"/>
      <c r="K842" s="146" t="s">
        <v>2002</v>
      </c>
      <c r="L842" s="146"/>
      <c r="M842" s="146"/>
      <c r="N842" s="146"/>
    </row>
    <row r="843" spans="1:14" s="17" customFormat="1">
      <c r="A843" s="51">
        <v>76</v>
      </c>
      <c r="B843" s="51"/>
      <c r="C843" s="51" t="s">
        <v>58</v>
      </c>
      <c r="D843" s="49" t="s">
        <v>345</v>
      </c>
      <c r="E843" s="49" t="s">
        <v>341</v>
      </c>
      <c r="F843" s="49" t="s">
        <v>14</v>
      </c>
      <c r="G843" s="49" t="s">
        <v>1665</v>
      </c>
      <c r="H843" s="5" t="s">
        <v>354</v>
      </c>
      <c r="I843" s="49">
        <v>1</v>
      </c>
      <c r="J843" s="49"/>
      <c r="K843" s="146" t="s">
        <v>560</v>
      </c>
      <c r="L843" s="146"/>
      <c r="M843" s="146"/>
      <c r="N843" s="146"/>
    </row>
    <row r="844" spans="1:14" s="17" customFormat="1">
      <c r="A844" s="51">
        <v>77</v>
      </c>
      <c r="B844" s="51"/>
      <c r="C844" s="51" t="s">
        <v>58</v>
      </c>
      <c r="D844" s="49" t="s">
        <v>345</v>
      </c>
      <c r="E844" s="49" t="s">
        <v>1382</v>
      </c>
      <c r="F844" s="49" t="s">
        <v>47</v>
      </c>
      <c r="G844" s="49" t="s">
        <v>58</v>
      </c>
      <c r="H844" s="5" t="s">
        <v>296</v>
      </c>
      <c r="I844" s="49">
        <v>1</v>
      </c>
      <c r="J844" s="49"/>
      <c r="K844" s="146" t="s">
        <v>560</v>
      </c>
      <c r="L844" s="146"/>
      <c r="M844" s="146"/>
      <c r="N844" s="146"/>
    </row>
    <row r="845" spans="1:14" s="17" customFormat="1">
      <c r="A845" s="51">
        <v>78</v>
      </c>
      <c r="B845" s="51"/>
      <c r="C845" s="51" t="s">
        <v>58</v>
      </c>
      <c r="D845" s="49" t="s">
        <v>345</v>
      </c>
      <c r="E845" s="49" t="s">
        <v>175</v>
      </c>
      <c r="F845" s="49" t="s">
        <v>19</v>
      </c>
      <c r="G845" s="49" t="s">
        <v>1707</v>
      </c>
      <c r="H845" s="5" t="s">
        <v>206</v>
      </c>
      <c r="I845" s="49">
        <v>1</v>
      </c>
      <c r="J845" s="49"/>
      <c r="K845" s="146" t="s">
        <v>2002</v>
      </c>
      <c r="L845" s="146"/>
      <c r="M845" s="146"/>
      <c r="N845" s="146"/>
    </row>
    <row r="846" spans="1:14" s="17" customFormat="1">
      <c r="A846" s="51">
        <v>79</v>
      </c>
      <c r="B846" s="51"/>
      <c r="C846" s="51" t="s">
        <v>58</v>
      </c>
      <c r="D846" s="49" t="s">
        <v>345</v>
      </c>
      <c r="E846" s="49" t="s">
        <v>1187</v>
      </c>
      <c r="F846" s="49" t="s">
        <v>343</v>
      </c>
      <c r="G846" s="49" t="s">
        <v>1670</v>
      </c>
      <c r="H846" s="5" t="s">
        <v>354</v>
      </c>
      <c r="I846" s="49">
        <v>0</v>
      </c>
      <c r="J846" s="50"/>
      <c r="K846" s="146"/>
      <c r="L846" s="146"/>
      <c r="M846" s="146"/>
      <c r="N846" s="146"/>
    </row>
    <row r="847" spans="1:14" s="17" customFormat="1">
      <c r="A847" s="51">
        <v>80</v>
      </c>
      <c r="B847" s="51"/>
      <c r="C847" s="51" t="s">
        <v>58</v>
      </c>
      <c r="D847" s="49" t="s">
        <v>345</v>
      </c>
      <c r="E847" s="49" t="s">
        <v>174</v>
      </c>
      <c r="F847" s="49" t="s">
        <v>13</v>
      </c>
      <c r="G847" s="49" t="s">
        <v>1685</v>
      </c>
      <c r="H847" s="5" t="s">
        <v>354</v>
      </c>
      <c r="I847" s="49">
        <v>2</v>
      </c>
      <c r="J847" s="49"/>
      <c r="K847" s="146" t="s">
        <v>1826</v>
      </c>
      <c r="L847" s="146"/>
      <c r="M847" s="146"/>
      <c r="N847" s="146"/>
    </row>
    <row r="848" spans="1:14" s="17" customFormat="1">
      <c r="A848" s="51">
        <v>81</v>
      </c>
      <c r="B848" s="51"/>
      <c r="C848" s="51" t="s">
        <v>58</v>
      </c>
      <c r="D848" s="49" t="s">
        <v>345</v>
      </c>
      <c r="E848" s="49" t="s">
        <v>1184</v>
      </c>
      <c r="F848" s="49" t="s">
        <v>115</v>
      </c>
      <c r="G848" s="49" t="s">
        <v>1670</v>
      </c>
      <c r="H848" s="5" t="s">
        <v>354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83</v>
      </c>
      <c r="B849" s="51"/>
      <c r="C849" s="51" t="s">
        <v>58</v>
      </c>
      <c r="D849" s="49" t="s">
        <v>350</v>
      </c>
      <c r="E849" s="49" t="s">
        <v>620</v>
      </c>
      <c r="F849" s="49" t="s">
        <v>347</v>
      </c>
      <c r="G849" s="49" t="s">
        <v>1676</v>
      </c>
      <c r="H849" s="5" t="s">
        <v>151</v>
      </c>
      <c r="I849" s="49">
        <v>8</v>
      </c>
      <c r="J849" s="49"/>
      <c r="K849" s="146" t="s">
        <v>1827</v>
      </c>
      <c r="L849" s="146"/>
      <c r="M849" s="146"/>
      <c r="N849" s="146"/>
    </row>
    <row r="850" spans="1:14" s="17" customFormat="1">
      <c r="A850" s="51">
        <v>84</v>
      </c>
      <c r="B850" s="51"/>
      <c r="C850" s="51" t="s">
        <v>58</v>
      </c>
      <c r="D850" s="49" t="s">
        <v>350</v>
      </c>
      <c r="E850" s="49" t="s">
        <v>620</v>
      </c>
      <c r="F850" s="49" t="s">
        <v>346</v>
      </c>
      <c r="G850" s="49" t="s">
        <v>1430</v>
      </c>
      <c r="H850" s="5" t="s">
        <v>344</v>
      </c>
      <c r="I850" s="49">
        <v>2</v>
      </c>
      <c r="J850" s="49"/>
      <c r="K850" s="146"/>
      <c r="L850" s="146"/>
      <c r="M850" s="146"/>
      <c r="N850" s="146"/>
    </row>
    <row r="851" spans="1:14" s="17" customFormat="1">
      <c r="A851" s="51">
        <v>85</v>
      </c>
      <c r="B851" s="51"/>
      <c r="C851" s="51" t="s">
        <v>58</v>
      </c>
      <c r="D851" s="49" t="s">
        <v>350</v>
      </c>
      <c r="E851" s="49" t="s">
        <v>620</v>
      </c>
      <c r="F851" s="49" t="s">
        <v>352</v>
      </c>
      <c r="G851" s="49" t="s">
        <v>1430</v>
      </c>
      <c r="H851" s="5" t="s">
        <v>344</v>
      </c>
      <c r="I851" s="49">
        <v>2</v>
      </c>
      <c r="J851" s="49"/>
      <c r="K851" s="146"/>
      <c r="L851" s="146"/>
      <c r="M851" s="146"/>
      <c r="N851" s="146"/>
    </row>
    <row r="852" spans="1:14" s="17" customFormat="1">
      <c r="A852" s="51">
        <v>86</v>
      </c>
      <c r="B852" s="51"/>
      <c r="C852" s="51" t="s">
        <v>58</v>
      </c>
      <c r="D852" s="49" t="s">
        <v>350</v>
      </c>
      <c r="E852" s="49" t="s">
        <v>179</v>
      </c>
      <c r="F852" s="49" t="s">
        <v>76</v>
      </c>
      <c r="G852" s="49" t="s">
        <v>1183</v>
      </c>
      <c r="H852" s="5" t="s">
        <v>344</v>
      </c>
      <c r="I852" s="49">
        <v>4</v>
      </c>
      <c r="J852" s="49"/>
      <c r="K852" s="146"/>
      <c r="L852" s="146"/>
      <c r="M852" s="146"/>
      <c r="N852" s="146"/>
    </row>
    <row r="853" spans="1:14" s="17" customFormat="1">
      <c r="A853" s="51">
        <v>87</v>
      </c>
      <c r="B853" s="51"/>
      <c r="C853" s="51" t="s">
        <v>58</v>
      </c>
      <c r="D853" s="49" t="s">
        <v>350</v>
      </c>
      <c r="E853" s="49" t="s">
        <v>178</v>
      </c>
      <c r="F853" s="49" t="s">
        <v>37</v>
      </c>
      <c r="G853" s="49" t="s">
        <v>1670</v>
      </c>
      <c r="H853" s="5" t="s">
        <v>344</v>
      </c>
      <c r="I853" s="49">
        <v>3</v>
      </c>
      <c r="J853" s="49"/>
      <c r="K853" s="146"/>
      <c r="L853" s="146"/>
      <c r="M853" s="146"/>
      <c r="N853" s="146"/>
    </row>
    <row r="854" spans="1:14" s="17" customFormat="1">
      <c r="A854" s="51">
        <v>88</v>
      </c>
      <c r="B854" s="51"/>
      <c r="C854" s="51" t="s">
        <v>58</v>
      </c>
      <c r="D854" s="49" t="s">
        <v>350</v>
      </c>
      <c r="E854" s="49" t="s">
        <v>178</v>
      </c>
      <c r="F854" s="49" t="s">
        <v>1576</v>
      </c>
      <c r="G854" s="49" t="s">
        <v>71</v>
      </c>
      <c r="H854" s="5" t="s">
        <v>344</v>
      </c>
      <c r="I854" s="49">
        <v>2</v>
      </c>
      <c r="J854" s="49"/>
      <c r="K854" s="146"/>
      <c r="L854" s="146"/>
      <c r="M854" s="146"/>
      <c r="N854" s="146"/>
    </row>
    <row r="855" spans="1:14" s="17" customFormat="1">
      <c r="A855" s="51">
        <v>89</v>
      </c>
      <c r="B855" s="51"/>
      <c r="C855" s="51" t="s">
        <v>58</v>
      </c>
      <c r="D855" s="49" t="s">
        <v>350</v>
      </c>
      <c r="E855" s="49" t="s">
        <v>172</v>
      </c>
      <c r="F855" s="49" t="s">
        <v>7</v>
      </c>
      <c r="G855" s="49" t="s">
        <v>1685</v>
      </c>
      <c r="H855" s="5" t="s">
        <v>344</v>
      </c>
      <c r="I855" s="49">
        <v>4</v>
      </c>
      <c r="J855" s="49"/>
      <c r="K855" s="146"/>
      <c r="L855" s="146"/>
      <c r="M855" s="146"/>
      <c r="N855" s="146"/>
    </row>
    <row r="856" spans="1:14" s="17" customFormat="1">
      <c r="A856" s="51">
        <v>90</v>
      </c>
      <c r="B856" s="51"/>
      <c r="C856" s="51" t="s">
        <v>58</v>
      </c>
      <c r="D856" s="49" t="s">
        <v>350</v>
      </c>
      <c r="E856" s="49" t="s">
        <v>1370</v>
      </c>
      <c r="F856" s="49" t="s">
        <v>15</v>
      </c>
      <c r="G856" s="49" t="s">
        <v>1680</v>
      </c>
      <c r="H856" s="5" t="s">
        <v>344</v>
      </c>
      <c r="I856" s="49">
        <v>1</v>
      </c>
      <c r="J856" s="49"/>
      <c r="K856" s="146" t="s">
        <v>2002</v>
      </c>
      <c r="L856" s="146"/>
      <c r="M856" s="146"/>
      <c r="N856" s="146"/>
    </row>
    <row r="857" spans="1:14" s="17" customFormat="1">
      <c r="A857" s="51">
        <v>91</v>
      </c>
      <c r="B857" s="51"/>
      <c r="C857" s="51" t="s">
        <v>58</v>
      </c>
      <c r="D857" s="49" t="s">
        <v>350</v>
      </c>
      <c r="E857" s="49" t="s">
        <v>341</v>
      </c>
      <c r="F857" s="49" t="s">
        <v>14</v>
      </c>
      <c r="G857" s="49" t="s">
        <v>1665</v>
      </c>
      <c r="H857" s="5" t="s">
        <v>344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92</v>
      </c>
      <c r="B858" s="51"/>
      <c r="C858" s="51" t="s">
        <v>58</v>
      </c>
      <c r="D858" s="49" t="s">
        <v>350</v>
      </c>
      <c r="E858" s="49" t="s">
        <v>1382</v>
      </c>
      <c r="F858" s="49" t="s">
        <v>47</v>
      </c>
      <c r="G858" s="49" t="s">
        <v>58</v>
      </c>
      <c r="H858" s="5" t="s">
        <v>344</v>
      </c>
      <c r="I858" s="49">
        <v>1</v>
      </c>
      <c r="J858" s="49"/>
      <c r="K858" s="146" t="s">
        <v>2003</v>
      </c>
      <c r="L858" s="146"/>
      <c r="M858" s="146"/>
      <c r="N858" s="146"/>
    </row>
    <row r="859" spans="1:14" s="17" customFormat="1">
      <c r="A859" s="51">
        <v>93</v>
      </c>
      <c r="B859" s="51"/>
      <c r="C859" s="51" t="s">
        <v>58</v>
      </c>
      <c r="D859" s="49" t="s">
        <v>350</v>
      </c>
      <c r="E859" s="49" t="s">
        <v>175</v>
      </c>
      <c r="F859" s="49" t="s">
        <v>19</v>
      </c>
      <c r="G859" s="49" t="s">
        <v>1707</v>
      </c>
      <c r="H859" s="5" t="s">
        <v>206</v>
      </c>
      <c r="I859" s="49">
        <v>1</v>
      </c>
      <c r="J859" s="49"/>
      <c r="K859" s="146" t="s">
        <v>2003</v>
      </c>
      <c r="L859" s="146"/>
      <c r="M859" s="146"/>
      <c r="N859" s="146"/>
    </row>
    <row r="860" spans="1:14" s="17" customFormat="1">
      <c r="A860" s="51">
        <v>94</v>
      </c>
      <c r="B860" s="51"/>
      <c r="C860" s="51" t="s">
        <v>58</v>
      </c>
      <c r="D860" s="49" t="s">
        <v>350</v>
      </c>
      <c r="E860" s="49" t="s">
        <v>1187</v>
      </c>
      <c r="F860" s="49" t="s">
        <v>343</v>
      </c>
      <c r="G860" s="49" t="s">
        <v>1670</v>
      </c>
      <c r="H860" s="5" t="s">
        <v>344</v>
      </c>
      <c r="I860" s="49">
        <v>0</v>
      </c>
      <c r="J860" s="49"/>
      <c r="K860" s="146"/>
      <c r="L860" s="146"/>
      <c r="M860" s="146"/>
      <c r="N860" s="146"/>
    </row>
    <row r="861" spans="1:14" s="17" customFormat="1">
      <c r="A861" s="51">
        <v>95</v>
      </c>
      <c r="B861" s="51"/>
      <c r="C861" s="51" t="s">
        <v>58</v>
      </c>
      <c r="D861" s="49" t="s">
        <v>350</v>
      </c>
      <c r="E861" s="49" t="s">
        <v>174</v>
      </c>
      <c r="F861" s="49" t="s">
        <v>13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96</v>
      </c>
      <c r="B862" s="51"/>
      <c r="C862" s="51" t="s">
        <v>58</v>
      </c>
      <c r="D862" s="49" t="s">
        <v>350</v>
      </c>
      <c r="E862" s="49" t="s">
        <v>1184</v>
      </c>
      <c r="F862" s="49" t="s">
        <v>115</v>
      </c>
      <c r="G862" s="49" t="s">
        <v>1670</v>
      </c>
      <c r="H862" s="5" t="s">
        <v>344</v>
      </c>
      <c r="I862" s="49">
        <v>2</v>
      </c>
      <c r="J862" s="49"/>
      <c r="K862" s="146"/>
      <c r="L862" s="146"/>
      <c r="M862" s="146"/>
      <c r="N862" s="146"/>
    </row>
    <row r="863" spans="1:14" s="17" customFormat="1">
      <c r="A863" s="51">
        <v>97</v>
      </c>
      <c r="B863" s="51"/>
      <c r="C863" s="51" t="s">
        <v>58</v>
      </c>
      <c r="D863" s="49" t="s">
        <v>350</v>
      </c>
      <c r="E863" s="49" t="s">
        <v>1542</v>
      </c>
      <c r="F863" s="49" t="s">
        <v>1543</v>
      </c>
      <c r="G863" s="49" t="s">
        <v>1183</v>
      </c>
      <c r="H863" s="5" t="s">
        <v>344</v>
      </c>
      <c r="I863" s="49">
        <v>2</v>
      </c>
      <c r="J863" s="49"/>
      <c r="K863" s="146"/>
      <c r="L863" s="146"/>
      <c r="M863" s="146"/>
      <c r="N863" s="146"/>
    </row>
    <row r="864" spans="1:14" s="17" customFormat="1">
      <c r="A864" s="51">
        <v>98</v>
      </c>
      <c r="B864" s="51"/>
      <c r="C864" s="51" t="s">
        <v>58</v>
      </c>
      <c r="D864" s="49" t="s">
        <v>1828</v>
      </c>
      <c r="E864" s="49" t="s">
        <v>1516</v>
      </c>
      <c r="F864" s="49" t="s">
        <v>1517</v>
      </c>
      <c r="G864" s="49" t="s">
        <v>1123</v>
      </c>
      <c r="H864" s="5" t="s">
        <v>344</v>
      </c>
      <c r="I864" s="49">
        <v>4</v>
      </c>
      <c r="J864" s="49">
        <v>0</v>
      </c>
      <c r="K864" s="146" t="s">
        <v>1518</v>
      </c>
      <c r="L864" s="146"/>
      <c r="M864" s="146"/>
      <c r="N864" s="146"/>
    </row>
    <row r="865" spans="1:14" s="17" customFormat="1">
      <c r="A865" s="51">
        <v>99</v>
      </c>
      <c r="B865" s="51"/>
      <c r="C865" s="51" t="s">
        <v>58</v>
      </c>
      <c r="D865" s="49" t="s">
        <v>1828</v>
      </c>
      <c r="E865" s="49" t="s">
        <v>1813</v>
      </c>
      <c r="F865" s="49" t="s">
        <v>1814</v>
      </c>
      <c r="G865" s="49" t="s">
        <v>71</v>
      </c>
      <c r="H865" s="5" t="s">
        <v>344</v>
      </c>
      <c r="I865" s="49">
        <v>4</v>
      </c>
      <c r="J865" s="49"/>
      <c r="K865" s="146"/>
      <c r="L865" s="146"/>
      <c r="M865" s="146"/>
      <c r="N865" s="146"/>
    </row>
    <row r="866" spans="1:14" s="17" customFormat="1">
      <c r="A866" s="51">
        <v>100</v>
      </c>
      <c r="B866" s="51"/>
      <c r="C866" s="51" t="s">
        <v>58</v>
      </c>
      <c r="D866" s="49" t="s">
        <v>2013</v>
      </c>
      <c r="E866" s="49" t="s">
        <v>2014</v>
      </c>
      <c r="F866" s="49" t="s">
        <v>1543</v>
      </c>
      <c r="G866" s="49" t="s">
        <v>71</v>
      </c>
      <c r="H866" s="5" t="s">
        <v>344</v>
      </c>
      <c r="I866" s="49">
        <v>3</v>
      </c>
      <c r="J866" s="49"/>
      <c r="K866" s="146"/>
      <c r="L866" s="146"/>
      <c r="M866" s="146"/>
      <c r="N866" s="146"/>
    </row>
    <row r="867" spans="1:14" s="17" customFormat="1">
      <c r="A867" s="51">
        <v>102</v>
      </c>
      <c r="B867" s="51"/>
      <c r="C867" s="51" t="s">
        <v>58</v>
      </c>
      <c r="D867" s="49" t="s">
        <v>1829</v>
      </c>
      <c r="E867" s="49" t="s">
        <v>623</v>
      </c>
      <c r="F867" s="49" t="s">
        <v>346</v>
      </c>
      <c r="G867" s="49" t="s">
        <v>323</v>
      </c>
      <c r="H867" s="5" t="s">
        <v>770</v>
      </c>
      <c r="I867" s="49">
        <v>1</v>
      </c>
      <c r="J867" s="49">
        <v>2</v>
      </c>
      <c r="K867" s="146" t="s">
        <v>2005</v>
      </c>
      <c r="L867" s="146"/>
      <c r="M867" s="146"/>
      <c r="N867" s="146"/>
    </row>
    <row r="868" spans="1:14" s="17" customFormat="1">
      <c r="A868" s="51">
        <v>103</v>
      </c>
      <c r="B868" s="51"/>
      <c r="C868" s="51" t="s">
        <v>58</v>
      </c>
      <c r="D868" s="49" t="s">
        <v>1829</v>
      </c>
      <c r="E868" s="49" t="s">
        <v>623</v>
      </c>
      <c r="F868" s="49" t="s">
        <v>624</v>
      </c>
      <c r="G868" s="49" t="s">
        <v>323</v>
      </c>
      <c r="H868" s="5" t="s">
        <v>770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104</v>
      </c>
      <c r="B869" s="51"/>
      <c r="C869" s="51" t="s">
        <v>58</v>
      </c>
      <c r="D869" s="49" t="s">
        <v>1829</v>
      </c>
      <c r="E869" s="49" t="s">
        <v>606</v>
      </c>
      <c r="F869" s="49" t="s">
        <v>346</v>
      </c>
      <c r="G869" s="49" t="s">
        <v>307</v>
      </c>
      <c r="H869" s="5" t="s">
        <v>308</v>
      </c>
      <c r="I869" s="49">
        <v>1</v>
      </c>
      <c r="J869" s="49">
        <v>2</v>
      </c>
      <c r="K869" s="146" t="s">
        <v>954</v>
      </c>
      <c r="L869" s="146"/>
      <c r="M869" s="146"/>
      <c r="N869" s="146"/>
    </row>
    <row r="870" spans="1:14" s="17" customFormat="1">
      <c r="A870" s="51">
        <v>105</v>
      </c>
      <c r="B870" s="51"/>
      <c r="C870" s="51" t="s">
        <v>58</v>
      </c>
      <c r="D870" s="49" t="s">
        <v>1829</v>
      </c>
      <c r="E870" s="49" t="s">
        <v>606</v>
      </c>
      <c r="F870" s="49" t="s">
        <v>347</v>
      </c>
      <c r="G870" s="49" t="s">
        <v>307</v>
      </c>
      <c r="H870" s="5" t="s">
        <v>308</v>
      </c>
      <c r="I870" s="49">
        <v>3</v>
      </c>
      <c r="J870" s="49">
        <v>2</v>
      </c>
      <c r="K870" s="146" t="s">
        <v>954</v>
      </c>
      <c r="L870" s="146"/>
      <c r="M870" s="146"/>
      <c r="N870" s="146"/>
    </row>
    <row r="871" spans="1:14" s="17" customFormat="1">
      <c r="A871" s="51">
        <v>106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337</v>
      </c>
      <c r="H871" s="5" t="s">
        <v>328</v>
      </c>
      <c r="I871" s="49">
        <v>0.5</v>
      </c>
      <c r="J871" s="49"/>
      <c r="K871" s="146" t="s">
        <v>2006</v>
      </c>
      <c r="L871" s="146"/>
      <c r="M871" s="146"/>
      <c r="N871" s="146"/>
    </row>
    <row r="872" spans="1:14" s="17" customFormat="1">
      <c r="A872" s="51">
        <v>107</v>
      </c>
      <c r="B872" s="51"/>
      <c r="C872" s="51" t="s">
        <v>58</v>
      </c>
      <c r="D872" s="49" t="s">
        <v>1829</v>
      </c>
      <c r="E872" s="49" t="s">
        <v>615</v>
      </c>
      <c r="F872" s="49" t="s">
        <v>348</v>
      </c>
      <c r="G872" s="49" t="s">
        <v>337</v>
      </c>
      <c r="H872" s="5" t="s">
        <v>328</v>
      </c>
      <c r="I872" s="49">
        <v>1.5</v>
      </c>
      <c r="J872" s="49">
        <v>2</v>
      </c>
      <c r="K872" s="146" t="s">
        <v>2012</v>
      </c>
      <c r="L872" s="146"/>
      <c r="M872" s="146"/>
      <c r="N872" s="146"/>
    </row>
    <row r="873" spans="1:14" s="17" customFormat="1">
      <c r="A873" s="51">
        <v>108</v>
      </c>
      <c r="B873" s="51"/>
      <c r="C873" s="51" t="s">
        <v>58</v>
      </c>
      <c r="D873" s="49" t="s">
        <v>1829</v>
      </c>
      <c r="E873" s="49" t="s">
        <v>615</v>
      </c>
      <c r="F873" s="49" t="s">
        <v>349</v>
      </c>
      <c r="G873" s="49" t="s">
        <v>318</v>
      </c>
      <c r="H873" s="5" t="s">
        <v>328</v>
      </c>
      <c r="I873" s="49">
        <v>1</v>
      </c>
      <c r="J873" s="49"/>
      <c r="K873" s="146" t="s">
        <v>1995</v>
      </c>
      <c r="L873" s="146"/>
      <c r="M873" s="146"/>
      <c r="N873" s="146"/>
    </row>
    <row r="874" spans="1:14" s="17" customFormat="1">
      <c r="A874" s="51">
        <v>109</v>
      </c>
      <c r="B874" s="51"/>
      <c r="C874" s="51" t="s">
        <v>58</v>
      </c>
      <c r="D874" s="49" t="s">
        <v>1829</v>
      </c>
      <c r="E874" s="49" t="s">
        <v>185</v>
      </c>
      <c r="F874" s="49" t="s">
        <v>348</v>
      </c>
      <c r="G874" s="49" t="s">
        <v>355</v>
      </c>
      <c r="H874" s="5" t="s">
        <v>356</v>
      </c>
      <c r="I874" s="49">
        <v>2</v>
      </c>
      <c r="J874" s="49">
        <v>2</v>
      </c>
      <c r="K874" s="146" t="s">
        <v>2010</v>
      </c>
      <c r="L874" s="146"/>
      <c r="M874" s="146"/>
      <c r="N874" s="146"/>
    </row>
    <row r="875" spans="1:14" s="17" customFormat="1">
      <c r="A875" s="51">
        <v>110</v>
      </c>
      <c r="B875" s="51"/>
      <c r="C875" s="51" t="s">
        <v>58</v>
      </c>
      <c r="D875" s="49" t="s">
        <v>1829</v>
      </c>
      <c r="E875" s="49" t="s">
        <v>1825</v>
      </c>
      <c r="F875" s="49" t="s">
        <v>77</v>
      </c>
      <c r="G875" s="49" t="s">
        <v>307</v>
      </c>
      <c r="H875" s="5" t="s">
        <v>308</v>
      </c>
      <c r="I875" s="49">
        <v>3</v>
      </c>
      <c r="J875" s="49"/>
      <c r="K875" s="146"/>
      <c r="L875" s="146"/>
      <c r="M875" s="146"/>
      <c r="N875" s="146"/>
    </row>
    <row r="876" spans="1:14" s="17" customFormat="1">
      <c r="A876" s="51">
        <v>111</v>
      </c>
      <c r="B876" s="51"/>
      <c r="C876" s="51" t="s">
        <v>58</v>
      </c>
      <c r="D876" s="49" t="s">
        <v>1829</v>
      </c>
      <c r="E876" s="49" t="s">
        <v>620</v>
      </c>
      <c r="F876" s="49" t="s">
        <v>347</v>
      </c>
      <c r="G876" s="49" t="s">
        <v>1676</v>
      </c>
      <c r="H876" s="5" t="s">
        <v>151</v>
      </c>
      <c r="I876" s="49">
        <v>4</v>
      </c>
      <c r="J876" s="49"/>
      <c r="K876" s="146"/>
      <c r="L876" s="146"/>
      <c r="M876" s="146"/>
      <c r="N876" s="146"/>
    </row>
    <row r="877" spans="1:14" s="17" customFormat="1">
      <c r="A877" s="51">
        <v>112</v>
      </c>
      <c r="B877" s="51"/>
      <c r="C877" s="51" t="s">
        <v>58</v>
      </c>
      <c r="D877" s="49" t="s">
        <v>1829</v>
      </c>
      <c r="E877" s="49" t="s">
        <v>620</v>
      </c>
      <c r="F877" s="49" t="s">
        <v>346</v>
      </c>
      <c r="G877" s="49" t="s">
        <v>1430</v>
      </c>
      <c r="H877" s="5" t="s">
        <v>351</v>
      </c>
      <c r="I877" s="49">
        <v>2</v>
      </c>
      <c r="J877" s="49"/>
      <c r="K877" s="146"/>
      <c r="L877" s="146"/>
      <c r="M877" s="146"/>
      <c r="N877" s="146"/>
    </row>
    <row r="878" spans="1:14" s="17" customFormat="1">
      <c r="A878" s="51">
        <v>113</v>
      </c>
      <c r="B878" s="51"/>
      <c r="C878" s="51" t="s">
        <v>58</v>
      </c>
      <c r="D878" s="49" t="s">
        <v>1829</v>
      </c>
      <c r="E878" s="49" t="s">
        <v>620</v>
      </c>
      <c r="F878" s="49" t="s">
        <v>352</v>
      </c>
      <c r="G878" s="49" t="s">
        <v>1688</v>
      </c>
      <c r="H878" s="5" t="s">
        <v>351</v>
      </c>
      <c r="I878" s="49">
        <v>2</v>
      </c>
      <c r="J878" s="49"/>
      <c r="K878" s="146"/>
      <c r="L878" s="146"/>
      <c r="M878" s="146"/>
      <c r="N878" s="146"/>
    </row>
    <row r="879" spans="1:14" s="17" customFormat="1">
      <c r="A879" s="51">
        <v>114</v>
      </c>
      <c r="B879" s="51"/>
      <c r="C879" s="51" t="s">
        <v>58</v>
      </c>
      <c r="D879" s="49" t="s">
        <v>1829</v>
      </c>
      <c r="E879" s="49" t="s">
        <v>179</v>
      </c>
      <c r="F879" s="49" t="s">
        <v>76</v>
      </c>
      <c r="G879" s="49" t="s">
        <v>1183</v>
      </c>
      <c r="H879" s="5" t="s">
        <v>354</v>
      </c>
      <c r="I879" s="49">
        <v>4</v>
      </c>
      <c r="J879" s="49"/>
      <c r="K879" s="146"/>
      <c r="L879" s="146"/>
      <c r="M879" s="146"/>
      <c r="N879" s="146"/>
    </row>
    <row r="880" spans="1:14" s="17" customFormat="1">
      <c r="A880" s="51">
        <v>115</v>
      </c>
      <c r="B880" s="51"/>
      <c r="C880" s="51" t="s">
        <v>58</v>
      </c>
      <c r="D880" s="49" t="s">
        <v>1829</v>
      </c>
      <c r="E880" s="49" t="s">
        <v>178</v>
      </c>
      <c r="F880" s="49" t="s">
        <v>37</v>
      </c>
      <c r="G880" s="49" t="s">
        <v>104</v>
      </c>
      <c r="H880" s="5" t="s">
        <v>354</v>
      </c>
      <c r="I880" s="49">
        <v>3</v>
      </c>
      <c r="J880" s="49"/>
      <c r="K880" s="146"/>
      <c r="L880" s="146"/>
      <c r="M880" s="146"/>
      <c r="N880" s="146"/>
    </row>
    <row r="881" spans="1:14" s="17" customFormat="1">
      <c r="A881" s="51">
        <v>116</v>
      </c>
      <c r="B881" s="51"/>
      <c r="C881" s="51" t="s">
        <v>58</v>
      </c>
      <c r="D881" s="49" t="s">
        <v>1829</v>
      </c>
      <c r="E881" s="49" t="s">
        <v>178</v>
      </c>
      <c r="F881" s="49" t="s">
        <v>1576</v>
      </c>
      <c r="G881" s="49" t="s">
        <v>71</v>
      </c>
      <c r="H881" s="5" t="s">
        <v>354</v>
      </c>
      <c r="I881" s="49">
        <v>2</v>
      </c>
      <c r="J881" s="49"/>
      <c r="K881" s="146"/>
      <c r="L881" s="146"/>
      <c r="M881" s="146"/>
      <c r="N881" s="146"/>
    </row>
    <row r="882" spans="1:14" s="17" customFormat="1">
      <c r="A882" s="51">
        <v>117</v>
      </c>
      <c r="B882" s="51"/>
      <c r="C882" s="51" t="s">
        <v>58</v>
      </c>
      <c r="D882" s="49" t="s">
        <v>1829</v>
      </c>
      <c r="E882" s="49" t="s">
        <v>172</v>
      </c>
      <c r="F882" s="49" t="s">
        <v>7</v>
      </c>
      <c r="G882" s="49" t="s">
        <v>1685</v>
      </c>
      <c r="H882" s="5" t="s">
        <v>354</v>
      </c>
      <c r="I882" s="49">
        <v>4</v>
      </c>
      <c r="J882" s="49"/>
      <c r="K882" s="146"/>
      <c r="L882" s="146"/>
      <c r="M882" s="146"/>
      <c r="N882" s="146"/>
    </row>
    <row r="883" spans="1:14" s="17" customFormat="1">
      <c r="A883" s="51">
        <v>118</v>
      </c>
      <c r="B883" s="51"/>
      <c r="C883" s="51" t="s">
        <v>58</v>
      </c>
      <c r="D883" s="49" t="s">
        <v>1829</v>
      </c>
      <c r="E883" s="49" t="s">
        <v>1370</v>
      </c>
      <c r="F883" s="49" t="s">
        <v>15</v>
      </c>
      <c r="G883" s="49" t="s">
        <v>1680</v>
      </c>
      <c r="H883" s="5" t="s">
        <v>354</v>
      </c>
      <c r="I883" s="49">
        <v>1</v>
      </c>
      <c r="J883" s="49"/>
      <c r="K883" s="146" t="s">
        <v>2002</v>
      </c>
      <c r="L883" s="146"/>
      <c r="M883" s="146"/>
      <c r="N883" s="146"/>
    </row>
    <row r="884" spans="1:14" s="17" customFormat="1">
      <c r="A884" s="51">
        <v>119</v>
      </c>
      <c r="B884" s="51"/>
      <c r="C884" s="51" t="s">
        <v>58</v>
      </c>
      <c r="D884" s="49" t="s">
        <v>1829</v>
      </c>
      <c r="E884" s="49" t="s">
        <v>341</v>
      </c>
      <c r="F884" s="49" t="s">
        <v>14</v>
      </c>
      <c r="G884" s="49" t="s">
        <v>1680</v>
      </c>
      <c r="H884" s="5" t="s">
        <v>354</v>
      </c>
      <c r="I884" s="49">
        <v>1</v>
      </c>
      <c r="J884" s="50"/>
      <c r="K884" s="146" t="s">
        <v>2003</v>
      </c>
      <c r="L884" s="146"/>
      <c r="M884" s="146"/>
      <c r="N884" s="146"/>
    </row>
    <row r="885" spans="1:14" s="17" customFormat="1">
      <c r="A885" s="51">
        <v>120</v>
      </c>
      <c r="B885" s="51"/>
      <c r="C885" s="51" t="s">
        <v>58</v>
      </c>
      <c r="D885" s="49" t="s">
        <v>1829</v>
      </c>
      <c r="E885" s="49" t="s">
        <v>1382</v>
      </c>
      <c r="F885" s="49" t="s">
        <v>47</v>
      </c>
      <c r="G885" s="49" t="s">
        <v>58</v>
      </c>
      <c r="H885" s="5" t="s">
        <v>296</v>
      </c>
      <c r="I885" s="49">
        <v>1</v>
      </c>
      <c r="J885" s="49"/>
      <c r="K885" s="146" t="s">
        <v>2003</v>
      </c>
      <c r="L885" s="146"/>
      <c r="M885" s="146"/>
      <c r="N885" s="146"/>
    </row>
    <row r="886" spans="1:14" s="17" customFormat="1">
      <c r="A886" s="51">
        <v>121</v>
      </c>
      <c r="B886" s="51"/>
      <c r="C886" s="51" t="s">
        <v>58</v>
      </c>
      <c r="D886" s="49" t="s">
        <v>1829</v>
      </c>
      <c r="E886" s="49" t="s">
        <v>175</v>
      </c>
      <c r="F886" s="49" t="s">
        <v>19</v>
      </c>
      <c r="G886" s="49" t="s">
        <v>51</v>
      </c>
      <c r="H886" s="5" t="s">
        <v>206</v>
      </c>
      <c r="I886" s="49">
        <v>2</v>
      </c>
      <c r="J886" s="50"/>
      <c r="K886" s="146"/>
      <c r="L886" s="146"/>
      <c r="M886" s="146"/>
      <c r="N886" s="146"/>
    </row>
    <row r="887" spans="1:14" s="17" customFormat="1">
      <c r="A887" s="51">
        <v>122</v>
      </c>
      <c r="B887" s="51"/>
      <c r="C887" s="51" t="s">
        <v>58</v>
      </c>
      <c r="D887" s="49" t="s">
        <v>1829</v>
      </c>
      <c r="E887" s="49" t="s">
        <v>1187</v>
      </c>
      <c r="F887" s="49" t="s">
        <v>343</v>
      </c>
      <c r="G887" s="49" t="s">
        <v>1670</v>
      </c>
      <c r="H887" s="5" t="s">
        <v>354</v>
      </c>
      <c r="I887" s="49">
        <v>0</v>
      </c>
      <c r="J887" s="50"/>
      <c r="K887" s="146"/>
      <c r="L887" s="146"/>
      <c r="M887" s="146"/>
      <c r="N887" s="146"/>
    </row>
    <row r="888" spans="1:14" s="17" customFormat="1">
      <c r="A888" s="51">
        <v>123</v>
      </c>
      <c r="B888" s="51"/>
      <c r="C888" s="51" t="s">
        <v>58</v>
      </c>
      <c r="D888" s="49" t="s">
        <v>1829</v>
      </c>
      <c r="E888" s="49" t="s">
        <v>174</v>
      </c>
      <c r="F888" s="49" t="s">
        <v>13</v>
      </c>
      <c r="G888" s="49" t="s">
        <v>104</v>
      </c>
      <c r="H888" s="5" t="s">
        <v>354</v>
      </c>
      <c r="I888" s="49">
        <v>2</v>
      </c>
      <c r="J888" s="50"/>
      <c r="K888" s="146" t="s">
        <v>1830</v>
      </c>
      <c r="L888" s="146"/>
      <c r="M888" s="146"/>
      <c r="N888" s="146"/>
    </row>
    <row r="889" spans="1:14" s="17" customFormat="1">
      <c r="A889" s="51">
        <v>124</v>
      </c>
      <c r="B889" s="51"/>
      <c r="C889" s="51" t="s">
        <v>58</v>
      </c>
      <c r="D889" s="49" t="s">
        <v>1829</v>
      </c>
      <c r="E889" s="49" t="s">
        <v>1184</v>
      </c>
      <c r="F889" s="49" t="s">
        <v>115</v>
      </c>
      <c r="G889" s="49" t="s">
        <v>1670</v>
      </c>
      <c r="H889" s="5" t="s">
        <v>354</v>
      </c>
      <c r="I889" s="49">
        <v>2</v>
      </c>
      <c r="J889" s="49"/>
      <c r="K889" s="146"/>
      <c r="L889" s="146"/>
      <c r="M889" s="146"/>
      <c r="N889" s="146"/>
    </row>
    <row r="890" spans="1:14" s="17" customFormat="1">
      <c r="A890" s="51">
        <v>125</v>
      </c>
      <c r="B890" s="51"/>
      <c r="C890" s="51" t="s">
        <v>58</v>
      </c>
      <c r="D890" s="49" t="s">
        <v>1829</v>
      </c>
      <c r="E890" s="49" t="s">
        <v>979</v>
      </c>
      <c r="F890" s="49" t="s">
        <v>194</v>
      </c>
      <c r="G890" s="49" t="s">
        <v>323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127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355</v>
      </c>
      <c r="H891" s="5" t="s">
        <v>356</v>
      </c>
      <c r="I891" s="49">
        <v>2</v>
      </c>
      <c r="J891" s="49"/>
      <c r="K891" s="146" t="s">
        <v>1519</v>
      </c>
      <c r="L891" s="146"/>
      <c r="M891" s="146"/>
      <c r="N891" s="146"/>
    </row>
    <row r="892" spans="1:14" s="17" customFormat="1">
      <c r="A892" s="51">
        <v>128</v>
      </c>
      <c r="B892" s="51"/>
      <c r="C892" s="51" t="s">
        <v>58</v>
      </c>
      <c r="D892" s="49" t="s">
        <v>546</v>
      </c>
      <c r="E892" s="49" t="s">
        <v>185</v>
      </c>
      <c r="F892" s="49" t="s">
        <v>1188</v>
      </c>
      <c r="G892" s="49" t="s">
        <v>60</v>
      </c>
      <c r="H892" s="5" t="s">
        <v>277</v>
      </c>
      <c r="I892" s="49">
        <v>2</v>
      </c>
      <c r="J892" s="49"/>
      <c r="K892" s="146"/>
      <c r="L892" s="146"/>
      <c r="M892" s="146"/>
      <c r="N892" s="146"/>
    </row>
    <row r="893" spans="1:14" s="17" customFormat="1">
      <c r="A893" s="51">
        <v>129</v>
      </c>
      <c r="B893" s="51"/>
      <c r="C893" s="51" t="s">
        <v>58</v>
      </c>
      <c r="D893" s="49" t="s">
        <v>546</v>
      </c>
      <c r="E893" s="49" t="s">
        <v>185</v>
      </c>
      <c r="F893" s="49" t="s">
        <v>1189</v>
      </c>
      <c r="G893" s="49" t="s">
        <v>60</v>
      </c>
      <c r="H893" s="5" t="s">
        <v>356</v>
      </c>
      <c r="I893" s="49">
        <v>0</v>
      </c>
      <c r="J893" s="49"/>
      <c r="K893" s="146"/>
      <c r="L893" s="146"/>
      <c r="M893" s="146"/>
      <c r="N893" s="146"/>
    </row>
    <row r="894" spans="1:14" s="17" customFormat="1">
      <c r="A894" s="51">
        <v>130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1391</v>
      </c>
      <c r="L894" s="146"/>
      <c r="M894" s="146"/>
      <c r="N894" s="146"/>
    </row>
    <row r="895" spans="1:14" s="17" customFormat="1">
      <c r="A895" s="51">
        <v>131</v>
      </c>
      <c r="B895" s="51"/>
      <c r="C895" s="51" t="s">
        <v>58</v>
      </c>
      <c r="D895" s="49" t="s">
        <v>546</v>
      </c>
      <c r="E895" s="49" t="s">
        <v>614</v>
      </c>
      <c r="F895" s="49" t="s">
        <v>634</v>
      </c>
      <c r="G895" s="49" t="s">
        <v>60</v>
      </c>
      <c r="H895" s="5" t="s">
        <v>277</v>
      </c>
      <c r="I895" s="49">
        <v>0</v>
      </c>
      <c r="J895" s="49">
        <v>0</v>
      </c>
      <c r="K895" s="146" t="s">
        <v>1229</v>
      </c>
      <c r="L895" s="146"/>
      <c r="M895" s="146"/>
      <c r="N895" s="146"/>
    </row>
    <row r="896" spans="1:14" s="17" customFormat="1">
      <c r="A896" s="51">
        <v>132</v>
      </c>
      <c r="B896" s="51"/>
      <c r="C896" s="51" t="s">
        <v>58</v>
      </c>
      <c r="D896" s="49" t="s">
        <v>546</v>
      </c>
      <c r="E896" s="49" t="s">
        <v>614</v>
      </c>
      <c r="F896" s="49" t="s">
        <v>634</v>
      </c>
      <c r="G896" s="49" t="s">
        <v>355</v>
      </c>
      <c r="H896" s="5" t="s">
        <v>356</v>
      </c>
      <c r="I896" s="49">
        <v>4</v>
      </c>
      <c r="J896" s="50">
        <v>2</v>
      </c>
      <c r="K896" s="146" t="s">
        <v>1322</v>
      </c>
      <c r="L896" s="146"/>
      <c r="M896" s="146"/>
      <c r="N896" s="146"/>
    </row>
    <row r="897" spans="1:14" s="17" customFormat="1">
      <c r="A897" s="51">
        <v>133</v>
      </c>
      <c r="B897" s="51"/>
      <c r="C897" s="51" t="s">
        <v>58</v>
      </c>
      <c r="D897" s="49" t="s">
        <v>546</v>
      </c>
      <c r="E897" s="49" t="s">
        <v>615</v>
      </c>
      <c r="F897" s="49" t="s">
        <v>348</v>
      </c>
      <c r="G897" s="49" t="s">
        <v>337</v>
      </c>
      <c r="H897" s="5" t="s">
        <v>328</v>
      </c>
      <c r="I897" s="49">
        <v>4</v>
      </c>
      <c r="J897" s="49">
        <v>2</v>
      </c>
      <c r="K897" s="146" t="s">
        <v>1323</v>
      </c>
      <c r="L897" s="146"/>
      <c r="M897" s="146"/>
      <c r="N897" s="146"/>
    </row>
    <row r="898" spans="1:14" s="17" customFormat="1">
      <c r="A898" s="51">
        <v>134</v>
      </c>
      <c r="B898" s="51"/>
      <c r="C898" s="51" t="s">
        <v>58</v>
      </c>
      <c r="D898" s="49" t="s">
        <v>546</v>
      </c>
      <c r="E898" s="49" t="s">
        <v>179</v>
      </c>
      <c r="F898" s="49" t="s">
        <v>76</v>
      </c>
      <c r="G898" s="49" t="s">
        <v>198</v>
      </c>
      <c r="H898" s="5" t="s">
        <v>277</v>
      </c>
      <c r="I898" s="49">
        <v>2</v>
      </c>
      <c r="J898" s="49"/>
      <c r="K898" s="146" t="s">
        <v>2003</v>
      </c>
      <c r="L898" s="146"/>
      <c r="M898" s="146"/>
      <c r="N898" s="146"/>
    </row>
    <row r="899" spans="1:14" s="17" customFormat="1">
      <c r="A899" s="51">
        <v>135</v>
      </c>
      <c r="B899" s="51"/>
      <c r="C899" s="51" t="s">
        <v>58</v>
      </c>
      <c r="D899" s="49" t="s">
        <v>546</v>
      </c>
      <c r="E899" s="49" t="s">
        <v>179</v>
      </c>
      <c r="F899" s="49" t="s">
        <v>76</v>
      </c>
      <c r="G899" s="49" t="s">
        <v>357</v>
      </c>
      <c r="H899" s="5" t="s">
        <v>277</v>
      </c>
      <c r="I899" s="49">
        <v>2</v>
      </c>
      <c r="J899" s="49"/>
      <c r="K899" s="146" t="s">
        <v>2002</v>
      </c>
      <c r="L899" s="146"/>
      <c r="M899" s="146"/>
      <c r="N899" s="146"/>
    </row>
    <row r="900" spans="1:14" s="17" customFormat="1">
      <c r="A900" s="51">
        <v>136</v>
      </c>
      <c r="B900" s="51"/>
      <c r="C900" s="51" t="s">
        <v>58</v>
      </c>
      <c r="D900" s="49" t="s">
        <v>546</v>
      </c>
      <c r="E900" s="49" t="s">
        <v>178</v>
      </c>
      <c r="F900" s="49" t="s">
        <v>37</v>
      </c>
      <c r="G900" s="49" t="s">
        <v>1269</v>
      </c>
      <c r="H900" s="5" t="s">
        <v>277</v>
      </c>
      <c r="I900" s="49">
        <v>3</v>
      </c>
      <c r="J900" s="49"/>
      <c r="K900" s="146" t="s">
        <v>1831</v>
      </c>
      <c r="L900" s="146"/>
      <c r="M900" s="146"/>
      <c r="N900" s="146"/>
    </row>
    <row r="901" spans="1:14" s="17" customFormat="1">
      <c r="A901" s="51">
        <v>137</v>
      </c>
      <c r="B901" s="51"/>
      <c r="C901" s="51" t="s">
        <v>58</v>
      </c>
      <c r="D901" s="49" t="s">
        <v>1832</v>
      </c>
      <c r="E901" s="49" t="s">
        <v>1833</v>
      </c>
      <c r="F901" s="49" t="s">
        <v>37</v>
      </c>
      <c r="G901" s="49" t="s">
        <v>71</v>
      </c>
      <c r="H901" s="5" t="s">
        <v>277</v>
      </c>
      <c r="I901" s="49">
        <v>2</v>
      </c>
      <c r="J901" s="49"/>
      <c r="K901" s="146" t="s">
        <v>2011</v>
      </c>
      <c r="L901" s="146"/>
      <c r="M901" s="146"/>
      <c r="N901" s="146"/>
    </row>
    <row r="902" spans="1:14" s="17" customFormat="1">
      <c r="A902" s="51">
        <v>138</v>
      </c>
      <c r="B902" s="51"/>
      <c r="C902" s="51" t="s">
        <v>58</v>
      </c>
      <c r="D902" s="49" t="s">
        <v>546</v>
      </c>
      <c r="E902" s="49" t="s">
        <v>172</v>
      </c>
      <c r="F902" s="49" t="s">
        <v>7</v>
      </c>
      <c r="G902" s="49" t="s">
        <v>1437</v>
      </c>
      <c r="H902" s="5" t="s">
        <v>277</v>
      </c>
      <c r="I902" s="49">
        <v>4</v>
      </c>
      <c r="J902" s="49"/>
      <c r="K902" s="146"/>
      <c r="L902" s="146"/>
      <c r="M902" s="146"/>
      <c r="N902" s="146"/>
    </row>
    <row r="903" spans="1:14" s="17" customFormat="1">
      <c r="A903" s="51">
        <v>139</v>
      </c>
      <c r="B903" s="51"/>
      <c r="C903" s="51" t="s">
        <v>58</v>
      </c>
      <c r="D903" s="49" t="s">
        <v>546</v>
      </c>
      <c r="E903" s="49" t="s">
        <v>1370</v>
      </c>
      <c r="F903" s="49" t="s">
        <v>15</v>
      </c>
      <c r="G903" s="49" t="s">
        <v>272</v>
      </c>
      <c r="H903" s="5" t="s">
        <v>277</v>
      </c>
      <c r="I903" s="49">
        <v>2</v>
      </c>
      <c r="J903" s="49"/>
      <c r="K903" s="146"/>
      <c r="L903" s="146"/>
      <c r="M903" s="146"/>
      <c r="N903" s="146"/>
    </row>
    <row r="904" spans="1:14" s="17" customFormat="1">
      <c r="A904" s="51">
        <v>140</v>
      </c>
      <c r="B904" s="51"/>
      <c r="C904" s="51" t="s">
        <v>58</v>
      </c>
      <c r="D904" s="49" t="s">
        <v>546</v>
      </c>
      <c r="E904" s="49" t="s">
        <v>341</v>
      </c>
      <c r="F904" s="49" t="s">
        <v>14</v>
      </c>
      <c r="G904" s="49" t="s">
        <v>58</v>
      </c>
      <c r="H904" s="5" t="s">
        <v>277</v>
      </c>
      <c r="I904" s="49">
        <v>1</v>
      </c>
      <c r="J904" s="49"/>
      <c r="K904" s="146" t="s">
        <v>2002</v>
      </c>
      <c r="L904" s="146"/>
      <c r="M904" s="146"/>
      <c r="N904" s="146"/>
    </row>
    <row r="905" spans="1:14" s="17" customFormat="1">
      <c r="A905" s="51">
        <v>141</v>
      </c>
      <c r="B905" s="51"/>
      <c r="C905" s="51" t="s">
        <v>58</v>
      </c>
      <c r="D905" s="49" t="s">
        <v>546</v>
      </c>
      <c r="E905" s="49" t="s">
        <v>359</v>
      </c>
      <c r="F905" s="49" t="s">
        <v>47</v>
      </c>
      <c r="G905" s="49" t="s">
        <v>58</v>
      </c>
      <c r="H905" s="5" t="s">
        <v>296</v>
      </c>
      <c r="I905" s="49">
        <v>2</v>
      </c>
      <c r="J905" s="50">
        <v>2</v>
      </c>
      <c r="K905" s="146" t="s">
        <v>1229</v>
      </c>
      <c r="L905" s="146"/>
      <c r="M905" s="146"/>
      <c r="N905" s="146"/>
    </row>
    <row r="906" spans="1:14" s="17" customFormat="1">
      <c r="A906" s="51">
        <v>142</v>
      </c>
      <c r="B906" s="51"/>
      <c r="C906" s="51" t="s">
        <v>58</v>
      </c>
      <c r="D906" s="49" t="s">
        <v>546</v>
      </c>
      <c r="E906" s="49" t="s">
        <v>175</v>
      </c>
      <c r="F906" s="49" t="s">
        <v>19</v>
      </c>
      <c r="G906" s="49" t="s">
        <v>1269</v>
      </c>
      <c r="H906" s="5" t="s">
        <v>206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143</v>
      </c>
      <c r="B907" s="51"/>
      <c r="C907" s="51" t="s">
        <v>58</v>
      </c>
      <c r="D907" s="49" t="s">
        <v>546</v>
      </c>
      <c r="E907" s="49" t="s">
        <v>181</v>
      </c>
      <c r="F907" s="49" t="s">
        <v>56</v>
      </c>
      <c r="G907" s="49" t="s">
        <v>198</v>
      </c>
      <c r="H907" s="5" t="s">
        <v>358</v>
      </c>
      <c r="I907" s="49">
        <v>1</v>
      </c>
      <c r="J907" s="49"/>
      <c r="K907" s="146" t="s">
        <v>561</v>
      </c>
      <c r="L907" s="146"/>
      <c r="M907" s="146"/>
      <c r="N907" s="146"/>
    </row>
    <row r="908" spans="1:14" s="17" customFormat="1">
      <c r="A908" s="51">
        <v>144</v>
      </c>
      <c r="B908" s="51"/>
      <c r="C908" s="51" t="s">
        <v>58</v>
      </c>
      <c r="D908" s="49" t="s">
        <v>546</v>
      </c>
      <c r="E908" s="49" t="s">
        <v>174</v>
      </c>
      <c r="F908" s="49" t="s">
        <v>247</v>
      </c>
      <c r="G908" s="49" t="s">
        <v>248</v>
      </c>
      <c r="H908" s="5" t="s">
        <v>277</v>
      </c>
      <c r="I908" s="49">
        <v>2</v>
      </c>
      <c r="J908" s="50"/>
      <c r="K908" s="146"/>
      <c r="L908" s="146"/>
      <c r="M908" s="146"/>
      <c r="N908" s="146"/>
    </row>
    <row r="909" spans="1:14" s="17" customFormat="1">
      <c r="A909" s="51">
        <v>145</v>
      </c>
      <c r="B909" s="51"/>
      <c r="C909" s="51" t="s">
        <v>58</v>
      </c>
      <c r="D909" s="49" t="s">
        <v>546</v>
      </c>
      <c r="E909" s="49" t="s">
        <v>979</v>
      </c>
      <c r="F909" s="49" t="s">
        <v>115</v>
      </c>
      <c r="G909" s="49" t="s">
        <v>60</v>
      </c>
      <c r="H909" s="5" t="s">
        <v>277</v>
      </c>
      <c r="I909" s="49">
        <v>2</v>
      </c>
      <c r="J909" s="50"/>
      <c r="K909" s="146"/>
      <c r="L909" s="146"/>
      <c r="M909" s="146"/>
      <c r="N909" s="146"/>
    </row>
    <row r="910" spans="1:14" s="17" customFormat="1">
      <c r="A910" s="51">
        <v>146</v>
      </c>
      <c r="B910" s="51"/>
      <c r="C910" s="51" t="s">
        <v>58</v>
      </c>
      <c r="D910" s="49" t="s">
        <v>546</v>
      </c>
      <c r="E910" s="49" t="s">
        <v>979</v>
      </c>
      <c r="F910" s="49" t="s">
        <v>194</v>
      </c>
      <c r="G910" s="49" t="s">
        <v>60</v>
      </c>
      <c r="H910" s="5" t="s">
        <v>277</v>
      </c>
      <c r="I910" s="49">
        <v>2</v>
      </c>
      <c r="J910" s="50">
        <v>2</v>
      </c>
      <c r="K910" s="146" t="s">
        <v>1229</v>
      </c>
      <c r="L910" s="146"/>
      <c r="M910" s="146"/>
      <c r="N910" s="146"/>
    </row>
    <row r="911" spans="1:14" s="17" customFormat="1">
      <c r="A911" s="51">
        <v>149</v>
      </c>
      <c r="B911" s="51"/>
      <c r="C911" s="51" t="s">
        <v>58</v>
      </c>
      <c r="D911" s="49" t="s">
        <v>547</v>
      </c>
      <c r="E911" s="49" t="s">
        <v>615</v>
      </c>
      <c r="F911" s="49" t="s">
        <v>348</v>
      </c>
      <c r="G911" s="49" t="s">
        <v>337</v>
      </c>
      <c r="H911" s="5" t="s">
        <v>311</v>
      </c>
      <c r="I911" s="49">
        <v>2</v>
      </c>
      <c r="J911" s="50"/>
      <c r="K911" s="146" t="s">
        <v>1834</v>
      </c>
      <c r="L911" s="146"/>
      <c r="M911" s="146"/>
      <c r="N911" s="146"/>
    </row>
    <row r="912" spans="1:14" s="17" customFormat="1">
      <c r="A912" s="51">
        <v>150</v>
      </c>
      <c r="B912" s="51"/>
      <c r="C912" s="51" t="s">
        <v>58</v>
      </c>
      <c r="D912" s="49" t="s">
        <v>547</v>
      </c>
      <c r="E912" s="49" t="s">
        <v>186</v>
      </c>
      <c r="F912" s="49" t="s">
        <v>349</v>
      </c>
      <c r="G912" s="49" t="s">
        <v>318</v>
      </c>
      <c r="H912" s="5" t="s">
        <v>311</v>
      </c>
      <c r="I912" s="49">
        <v>2</v>
      </c>
      <c r="J912" s="50"/>
      <c r="K912" s="146"/>
      <c r="L912" s="146"/>
      <c r="M912" s="146"/>
      <c r="N912" s="146"/>
    </row>
    <row r="913" spans="1:14" s="17" customFormat="1">
      <c r="A913" s="51">
        <v>151</v>
      </c>
      <c r="B913" s="51"/>
      <c r="C913" s="51" t="s">
        <v>58</v>
      </c>
      <c r="D913" s="49" t="s">
        <v>547</v>
      </c>
      <c r="E913" s="49" t="s">
        <v>186</v>
      </c>
      <c r="F913" s="49" t="s">
        <v>348</v>
      </c>
      <c r="G913" s="49" t="s">
        <v>318</v>
      </c>
      <c r="H913" s="5" t="s">
        <v>311</v>
      </c>
      <c r="I913" s="49">
        <v>2</v>
      </c>
      <c r="J913" s="49"/>
      <c r="K913" s="146"/>
      <c r="L913" s="146"/>
      <c r="M913" s="146"/>
      <c r="N913" s="146"/>
    </row>
    <row r="914" spans="1:14" s="17" customFormat="1">
      <c r="A914" s="51">
        <v>152</v>
      </c>
      <c r="B914" s="51"/>
      <c r="C914" s="51" t="s">
        <v>58</v>
      </c>
      <c r="D914" s="49" t="s">
        <v>547</v>
      </c>
      <c r="E914" s="49" t="s">
        <v>615</v>
      </c>
      <c r="F914" s="49" t="s">
        <v>348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1384</v>
      </c>
      <c r="L914" s="146"/>
      <c r="M914" s="146"/>
      <c r="N914" s="146"/>
    </row>
    <row r="915" spans="1:14" s="17" customFormat="1">
      <c r="A915" s="51">
        <v>153</v>
      </c>
      <c r="B915" s="51"/>
      <c r="C915" s="51" t="s">
        <v>58</v>
      </c>
      <c r="D915" s="49" t="s">
        <v>547</v>
      </c>
      <c r="E915" s="49" t="s">
        <v>614</v>
      </c>
      <c r="F915" s="49" t="s">
        <v>1189</v>
      </c>
      <c r="G915" s="49" t="s">
        <v>355</v>
      </c>
      <c r="H915" s="5" t="s">
        <v>356</v>
      </c>
      <c r="I915" s="49">
        <v>4</v>
      </c>
      <c r="J915" s="50">
        <v>2</v>
      </c>
      <c r="K915" s="146" t="s">
        <v>1324</v>
      </c>
      <c r="L915" s="146"/>
      <c r="M915" s="146"/>
      <c r="N915" s="146"/>
    </row>
    <row r="916" spans="1:14" s="17" customFormat="1">
      <c r="A916" s="51">
        <v>154</v>
      </c>
      <c r="B916" s="51"/>
      <c r="C916" s="51" t="s">
        <v>58</v>
      </c>
      <c r="D916" s="49" t="s">
        <v>547</v>
      </c>
      <c r="E916" s="49" t="s">
        <v>615</v>
      </c>
      <c r="F916" s="49" t="s">
        <v>349</v>
      </c>
      <c r="G916" s="49" t="s">
        <v>337</v>
      </c>
      <c r="H916" s="5" t="s">
        <v>328</v>
      </c>
      <c r="I916" s="49">
        <v>4</v>
      </c>
      <c r="J916" s="50">
        <v>2</v>
      </c>
      <c r="K916" s="146" t="s">
        <v>1391</v>
      </c>
      <c r="L916" s="146"/>
      <c r="M916" s="146"/>
      <c r="N916" s="146"/>
    </row>
    <row r="917" spans="1:14" s="17" customFormat="1">
      <c r="A917" s="51">
        <v>155</v>
      </c>
      <c r="B917" s="51"/>
      <c r="C917" s="51" t="s">
        <v>58</v>
      </c>
      <c r="D917" s="49" t="s">
        <v>547</v>
      </c>
      <c r="E917" s="49" t="s">
        <v>179</v>
      </c>
      <c r="F917" s="49" t="s">
        <v>76</v>
      </c>
      <c r="G917" s="49" t="s">
        <v>268</v>
      </c>
      <c r="H917" s="5" t="s">
        <v>311</v>
      </c>
      <c r="I917" s="49">
        <v>2</v>
      </c>
      <c r="J917" s="50"/>
      <c r="K917" s="146" t="s">
        <v>1994</v>
      </c>
      <c r="L917" s="146"/>
      <c r="M917" s="146"/>
      <c r="N917" s="146"/>
    </row>
    <row r="918" spans="1:14" s="17" customFormat="1">
      <c r="A918" s="51">
        <v>156</v>
      </c>
      <c r="B918" s="51"/>
      <c r="C918" s="51" t="s">
        <v>58</v>
      </c>
      <c r="D918" s="49" t="s">
        <v>547</v>
      </c>
      <c r="E918" s="49" t="s">
        <v>179</v>
      </c>
      <c r="F918" s="49" t="s">
        <v>76</v>
      </c>
      <c r="G918" s="49" t="s">
        <v>357</v>
      </c>
      <c r="H918" s="5" t="s">
        <v>311</v>
      </c>
      <c r="I918" s="49">
        <v>2</v>
      </c>
      <c r="J918" s="50"/>
      <c r="K918" s="146" t="s">
        <v>1995</v>
      </c>
      <c r="L918" s="146"/>
      <c r="M918" s="146"/>
      <c r="N918" s="146"/>
    </row>
    <row r="919" spans="1:14" s="17" customFormat="1">
      <c r="A919" s="51">
        <v>157</v>
      </c>
      <c r="B919" s="51"/>
      <c r="C919" s="51" t="s">
        <v>58</v>
      </c>
      <c r="D919" s="49" t="s">
        <v>1832</v>
      </c>
      <c r="E919" s="49" t="s">
        <v>1833</v>
      </c>
      <c r="F919" s="49" t="s">
        <v>37</v>
      </c>
      <c r="G919" s="49" t="s">
        <v>71</v>
      </c>
      <c r="H919" s="5" t="s">
        <v>277</v>
      </c>
      <c r="I919" s="49">
        <v>0</v>
      </c>
      <c r="J919" s="49"/>
      <c r="K919" s="146"/>
      <c r="L919" s="146"/>
      <c r="M919" s="146"/>
      <c r="N919" s="146"/>
    </row>
    <row r="920" spans="1:14" s="17" customFormat="1">
      <c r="A920" s="51">
        <v>158</v>
      </c>
      <c r="B920" s="51"/>
      <c r="C920" s="51" t="s">
        <v>58</v>
      </c>
      <c r="D920" s="49" t="s">
        <v>547</v>
      </c>
      <c r="E920" s="49" t="s">
        <v>178</v>
      </c>
      <c r="F920" s="49" t="s">
        <v>37</v>
      </c>
      <c r="G920" s="49" t="s">
        <v>104</v>
      </c>
      <c r="H920" s="5" t="s">
        <v>311</v>
      </c>
      <c r="I920" s="49">
        <v>3</v>
      </c>
      <c r="J920" s="50"/>
      <c r="K920" s="146" t="s">
        <v>1835</v>
      </c>
      <c r="L920" s="146"/>
      <c r="M920" s="146"/>
      <c r="N920" s="146"/>
    </row>
    <row r="921" spans="1:14" s="17" customFormat="1">
      <c r="A921" s="51">
        <v>159</v>
      </c>
      <c r="B921" s="51"/>
      <c r="C921" s="51" t="s">
        <v>58</v>
      </c>
      <c r="D921" s="49" t="s">
        <v>547</v>
      </c>
      <c r="E921" s="49" t="s">
        <v>172</v>
      </c>
      <c r="F921" s="49" t="s">
        <v>7</v>
      </c>
      <c r="G921" s="49" t="s">
        <v>1437</v>
      </c>
      <c r="H921" s="5" t="s">
        <v>311</v>
      </c>
      <c r="I921" s="49">
        <v>4</v>
      </c>
      <c r="J921" s="50"/>
      <c r="K921" s="146"/>
      <c r="L921" s="146"/>
      <c r="M921" s="146"/>
      <c r="N921" s="146"/>
    </row>
    <row r="922" spans="1:14" s="17" customFormat="1">
      <c r="A922" s="51">
        <v>160</v>
      </c>
      <c r="B922" s="51"/>
      <c r="C922" s="51" t="s">
        <v>58</v>
      </c>
      <c r="D922" s="49" t="s">
        <v>547</v>
      </c>
      <c r="E922" s="49" t="s">
        <v>1370</v>
      </c>
      <c r="F922" s="49" t="s">
        <v>15</v>
      </c>
      <c r="G922" s="49" t="s">
        <v>272</v>
      </c>
      <c r="H922" s="5" t="s">
        <v>311</v>
      </c>
      <c r="I922" s="49">
        <v>2</v>
      </c>
      <c r="J922" s="49"/>
      <c r="K922" s="146"/>
      <c r="L922" s="146"/>
      <c r="M922" s="146"/>
      <c r="N922" s="146"/>
    </row>
    <row r="923" spans="1:14" s="17" customFormat="1">
      <c r="A923" s="51">
        <v>161</v>
      </c>
      <c r="B923" s="51"/>
      <c r="C923" s="51" t="s">
        <v>58</v>
      </c>
      <c r="D923" s="49" t="s">
        <v>547</v>
      </c>
      <c r="E923" s="49" t="s">
        <v>341</v>
      </c>
      <c r="F923" s="49" t="s">
        <v>14</v>
      </c>
      <c r="G923" s="49" t="s">
        <v>58</v>
      </c>
      <c r="H923" s="5" t="s">
        <v>311</v>
      </c>
      <c r="I923" s="49">
        <v>1</v>
      </c>
      <c r="J923" s="50"/>
      <c r="K923" s="146" t="s">
        <v>1995</v>
      </c>
      <c r="L923" s="146"/>
      <c r="M923" s="146"/>
      <c r="N923" s="146"/>
    </row>
    <row r="924" spans="1:14" s="17" customFormat="1">
      <c r="A924" s="51">
        <v>162</v>
      </c>
      <c r="B924" s="51"/>
      <c r="C924" s="51" t="s">
        <v>58</v>
      </c>
      <c r="D924" s="49" t="s">
        <v>547</v>
      </c>
      <c r="E924" s="49" t="s">
        <v>359</v>
      </c>
      <c r="F924" s="49" t="s">
        <v>47</v>
      </c>
      <c r="G924" s="49" t="s">
        <v>58</v>
      </c>
      <c r="H924" s="5" t="s">
        <v>296</v>
      </c>
      <c r="I924" s="49">
        <v>2</v>
      </c>
      <c r="J924" s="49">
        <v>2</v>
      </c>
      <c r="K924" s="146" t="s">
        <v>1229</v>
      </c>
      <c r="L924" s="146"/>
      <c r="M924" s="146"/>
      <c r="N924" s="146"/>
    </row>
    <row r="925" spans="1:14" s="17" customFormat="1">
      <c r="A925" s="51">
        <v>163</v>
      </c>
      <c r="B925" s="51"/>
      <c r="C925" s="51" t="s">
        <v>58</v>
      </c>
      <c r="D925" s="49" t="s">
        <v>547</v>
      </c>
      <c r="E925" s="49" t="s">
        <v>175</v>
      </c>
      <c r="F925" s="49" t="s">
        <v>19</v>
      </c>
      <c r="G925" s="49" t="s">
        <v>1269</v>
      </c>
      <c r="H925" s="5" t="s">
        <v>206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164</v>
      </c>
      <c r="B926" s="51"/>
      <c r="C926" s="51" t="s">
        <v>58</v>
      </c>
      <c r="D926" s="49" t="s">
        <v>547</v>
      </c>
      <c r="E926" s="49" t="s">
        <v>181</v>
      </c>
      <c r="F926" s="49" t="s">
        <v>56</v>
      </c>
      <c r="G926" s="49" t="s">
        <v>198</v>
      </c>
      <c r="H926" s="5" t="s">
        <v>358</v>
      </c>
      <c r="I926" s="49">
        <v>1</v>
      </c>
      <c r="J926" s="50"/>
      <c r="K926" s="146" t="s">
        <v>2002</v>
      </c>
      <c r="L926" s="146"/>
      <c r="M926" s="146"/>
      <c r="N926" s="146"/>
    </row>
    <row r="927" spans="1:14" s="17" customFormat="1">
      <c r="A927" s="51">
        <v>165</v>
      </c>
      <c r="B927" s="51"/>
      <c r="C927" s="51" t="s">
        <v>58</v>
      </c>
      <c r="D927" s="49" t="s">
        <v>547</v>
      </c>
      <c r="E927" s="49" t="s">
        <v>174</v>
      </c>
      <c r="F927" s="49" t="s">
        <v>247</v>
      </c>
      <c r="G927" s="49" t="s">
        <v>248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166</v>
      </c>
      <c r="B928" s="51"/>
      <c r="C928" s="51" t="s">
        <v>58</v>
      </c>
      <c r="D928" s="49" t="s">
        <v>547</v>
      </c>
      <c r="E928" s="49" t="s">
        <v>979</v>
      </c>
      <c r="F928" s="49" t="s">
        <v>194</v>
      </c>
      <c r="G928" s="49" t="s">
        <v>318</v>
      </c>
      <c r="H928" s="5" t="s">
        <v>311</v>
      </c>
      <c r="I928" s="49">
        <v>2</v>
      </c>
      <c r="J928" s="50">
        <v>2</v>
      </c>
      <c r="K928" s="146" t="s">
        <v>1229</v>
      </c>
      <c r="L928" s="146"/>
      <c r="M928" s="146"/>
      <c r="N928" s="146"/>
    </row>
    <row r="929" spans="1:14" s="17" customFormat="1">
      <c r="A929" s="51">
        <v>167</v>
      </c>
      <c r="B929" s="51"/>
      <c r="C929" s="51" t="s">
        <v>58</v>
      </c>
      <c r="D929" s="49" t="s">
        <v>547</v>
      </c>
      <c r="E929" s="49" t="s">
        <v>979</v>
      </c>
      <c r="F929" s="49" t="s">
        <v>115</v>
      </c>
      <c r="G929" s="49" t="s">
        <v>318</v>
      </c>
      <c r="H929" s="5" t="s">
        <v>311</v>
      </c>
      <c r="I929" s="49">
        <v>2</v>
      </c>
      <c r="J929" s="50"/>
      <c r="K929" s="146"/>
      <c r="L929" s="146"/>
      <c r="M929" s="146"/>
      <c r="N929" s="146"/>
    </row>
    <row r="930" spans="1:14" s="17" customFormat="1">
      <c r="A930" s="51">
        <v>168</v>
      </c>
      <c r="B930" s="51"/>
      <c r="C930" s="51" t="s">
        <v>58</v>
      </c>
      <c r="D930" s="49" t="s">
        <v>547</v>
      </c>
      <c r="E930" s="49" t="s">
        <v>979</v>
      </c>
      <c r="F930" s="49" t="s">
        <v>115</v>
      </c>
      <c r="G930" s="49" t="s">
        <v>1437</v>
      </c>
      <c r="H930" s="5" t="s">
        <v>311</v>
      </c>
      <c r="I930" s="49">
        <v>2</v>
      </c>
      <c r="J930" s="50"/>
      <c r="K930" s="146"/>
      <c r="L930" s="146"/>
      <c r="M930" s="146"/>
      <c r="N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/>
      <c r="B932" s="51"/>
      <c r="C932" s="51"/>
      <c r="D932" s="49"/>
      <c r="E932" s="49"/>
      <c r="F932" s="49"/>
      <c r="G932" s="49"/>
      <c r="H932" s="5"/>
      <c r="I932" s="49"/>
      <c r="J932" s="49"/>
      <c r="K932" s="146"/>
      <c r="L932" s="146"/>
      <c r="M932" s="146"/>
      <c r="N932" s="146"/>
    </row>
    <row r="933" spans="1:14" s="17" customFormat="1">
      <c r="A933" s="51"/>
      <c r="B933" s="51"/>
      <c r="C933" s="51"/>
      <c r="D933" s="49"/>
      <c r="E933" s="49"/>
      <c r="F933" s="49"/>
      <c r="G933" s="49"/>
      <c r="H933" s="5"/>
      <c r="I933" s="49"/>
      <c r="J933" s="50"/>
      <c r="K933" s="146"/>
      <c r="L933" s="146"/>
      <c r="M933" s="146"/>
      <c r="N933" s="146"/>
    </row>
    <row r="934" spans="1:14" s="17" customFormat="1">
      <c r="A934" s="51">
        <v>2</v>
      </c>
      <c r="B934" s="51"/>
      <c r="C934" s="51" t="s">
        <v>36</v>
      </c>
      <c r="D934" s="49" t="s">
        <v>265</v>
      </c>
      <c r="E934" s="49" t="s">
        <v>172</v>
      </c>
      <c r="F934" s="49" t="s">
        <v>35</v>
      </c>
      <c r="G934" s="49" t="s">
        <v>213</v>
      </c>
      <c r="H934" s="5" t="s">
        <v>266</v>
      </c>
      <c r="I934" s="49">
        <v>2</v>
      </c>
      <c r="J934" s="50"/>
      <c r="K934" s="146"/>
      <c r="L934" s="146"/>
      <c r="M934" s="146"/>
      <c r="N934" s="146"/>
    </row>
    <row r="935" spans="1:14" s="17" customFormat="1">
      <c r="A935" s="51">
        <v>3</v>
      </c>
      <c r="B935" s="51"/>
      <c r="C935" s="51" t="s">
        <v>36</v>
      </c>
      <c r="D935" s="49" t="s">
        <v>265</v>
      </c>
      <c r="E935" s="49" t="s">
        <v>178</v>
      </c>
      <c r="F935" s="49" t="s">
        <v>38</v>
      </c>
      <c r="G935" s="49" t="s">
        <v>1082</v>
      </c>
      <c r="H935" s="5" t="s">
        <v>266</v>
      </c>
      <c r="I935" s="49">
        <v>2</v>
      </c>
      <c r="J935" s="50"/>
      <c r="K935" s="146" t="s">
        <v>2042</v>
      </c>
      <c r="L935" s="146"/>
      <c r="M935" s="146"/>
      <c r="N935" s="146"/>
    </row>
    <row r="936" spans="1:14" s="17" customFormat="1">
      <c r="A936" s="51">
        <v>4</v>
      </c>
      <c r="B936" s="51"/>
      <c r="C936" s="51" t="s">
        <v>36</v>
      </c>
      <c r="D936" s="49" t="s">
        <v>265</v>
      </c>
      <c r="E936" s="49" t="s">
        <v>229</v>
      </c>
      <c r="F936" s="49" t="s">
        <v>230</v>
      </c>
      <c r="G936" s="49" t="s">
        <v>41</v>
      </c>
      <c r="H936" s="5" t="s">
        <v>266</v>
      </c>
      <c r="I936" s="49">
        <v>2</v>
      </c>
      <c r="J936" s="50"/>
      <c r="K936" s="146" t="s">
        <v>1836</v>
      </c>
      <c r="L936" s="146"/>
      <c r="M936" s="146"/>
      <c r="N936" s="146"/>
    </row>
    <row r="937" spans="1:14" s="17" customFormat="1">
      <c r="A937" s="51">
        <v>5</v>
      </c>
      <c r="B937" s="51"/>
      <c r="C937" s="51" t="s">
        <v>36</v>
      </c>
      <c r="D937" s="49" t="s">
        <v>265</v>
      </c>
      <c r="E937" s="49" t="s">
        <v>177</v>
      </c>
      <c r="F937" s="49" t="s">
        <v>267</v>
      </c>
      <c r="G937" s="49" t="s">
        <v>1607</v>
      </c>
      <c r="H937" s="5" t="s">
        <v>266</v>
      </c>
      <c r="I937" s="49">
        <v>2</v>
      </c>
      <c r="J937" s="50"/>
      <c r="K937" s="146" t="s">
        <v>1837</v>
      </c>
      <c r="L937" s="146"/>
      <c r="M937" s="146"/>
      <c r="N937" s="146"/>
    </row>
    <row r="938" spans="1:14" s="17" customFormat="1">
      <c r="A938" s="51">
        <v>6</v>
      </c>
      <c r="B938" s="51"/>
      <c r="C938" s="51" t="s">
        <v>36</v>
      </c>
      <c r="D938" s="49" t="s">
        <v>265</v>
      </c>
      <c r="E938" s="49" t="s">
        <v>174</v>
      </c>
      <c r="F938" s="49" t="s">
        <v>13</v>
      </c>
      <c r="G938" s="49" t="s">
        <v>20</v>
      </c>
      <c r="H938" s="5" t="s">
        <v>266</v>
      </c>
      <c r="I938" s="49">
        <v>1</v>
      </c>
      <c r="J938" s="50"/>
      <c r="K938" s="146" t="s">
        <v>1838</v>
      </c>
      <c r="L938" s="146"/>
      <c r="M938" s="146"/>
      <c r="N938" s="146"/>
    </row>
    <row r="939" spans="1:14" s="17" customFormat="1">
      <c r="A939" s="51">
        <v>7</v>
      </c>
      <c r="B939" s="51"/>
      <c r="C939" s="51" t="s">
        <v>36</v>
      </c>
      <c r="D939" s="49" t="s">
        <v>265</v>
      </c>
      <c r="E939" s="49" t="s">
        <v>179</v>
      </c>
      <c r="F939" s="49" t="s">
        <v>39</v>
      </c>
      <c r="G939" s="49" t="s">
        <v>36</v>
      </c>
      <c r="H939" s="5" t="s">
        <v>266</v>
      </c>
      <c r="I939" s="49">
        <v>2</v>
      </c>
      <c r="J939" s="50"/>
      <c r="K939" s="146"/>
      <c r="L939" s="146"/>
      <c r="M939" s="146"/>
      <c r="N939" s="146"/>
    </row>
    <row r="940" spans="1:14" s="17" customFormat="1">
      <c r="A940" s="51">
        <v>8</v>
      </c>
      <c r="B940" s="51"/>
      <c r="C940" s="51" t="s">
        <v>36</v>
      </c>
      <c r="D940" s="49" t="s">
        <v>265</v>
      </c>
      <c r="E940" s="49" t="s">
        <v>341</v>
      </c>
      <c r="F940" s="49" t="s">
        <v>14</v>
      </c>
      <c r="G940" s="49" t="s">
        <v>236</v>
      </c>
      <c r="H940" s="5" t="s">
        <v>266</v>
      </c>
      <c r="I940" s="49">
        <v>1</v>
      </c>
      <c r="J940" s="50"/>
      <c r="K940" s="146" t="s">
        <v>1470</v>
      </c>
      <c r="L940" s="146"/>
      <c r="M940" s="146"/>
      <c r="N940" s="146"/>
    </row>
    <row r="941" spans="1:14" s="17" customFormat="1">
      <c r="A941" s="51">
        <v>9</v>
      </c>
      <c r="B941" s="51"/>
      <c r="C941" s="51" t="s">
        <v>36</v>
      </c>
      <c r="D941" s="49" t="s">
        <v>265</v>
      </c>
      <c r="E941" s="49" t="s">
        <v>1318</v>
      </c>
      <c r="F941" s="49" t="s">
        <v>757</v>
      </c>
      <c r="G941" s="49" t="s">
        <v>1607</v>
      </c>
      <c r="H941" s="5" t="s">
        <v>266</v>
      </c>
      <c r="I941" s="49">
        <v>1</v>
      </c>
      <c r="J941" s="50"/>
      <c r="K941" s="146"/>
      <c r="L941" s="146"/>
      <c r="M941" s="146"/>
      <c r="N941" s="146"/>
    </row>
    <row r="942" spans="1:14" s="17" customFormat="1">
      <c r="A942" s="51">
        <v>10</v>
      </c>
      <c r="B942" s="51"/>
      <c r="C942" s="51" t="s">
        <v>36</v>
      </c>
      <c r="D942" s="49" t="s">
        <v>269</v>
      </c>
      <c r="E942" s="49" t="s">
        <v>177</v>
      </c>
      <c r="F942" s="49" t="s">
        <v>267</v>
      </c>
      <c r="G942" s="49" t="s">
        <v>32</v>
      </c>
      <c r="H942" s="5" t="s">
        <v>270</v>
      </c>
      <c r="I942" s="49">
        <v>2</v>
      </c>
      <c r="J942" s="50"/>
      <c r="K942" s="146"/>
      <c r="L942" s="146"/>
      <c r="M942" s="146"/>
      <c r="N942" s="146"/>
    </row>
    <row r="943" spans="1:14" s="17" customFormat="1">
      <c r="A943" s="51">
        <v>11</v>
      </c>
      <c r="B943" s="51"/>
      <c r="C943" s="51" t="s">
        <v>36</v>
      </c>
      <c r="D943" s="49" t="s">
        <v>269</v>
      </c>
      <c r="E943" s="49" t="s">
        <v>172</v>
      </c>
      <c r="F943" s="49" t="s">
        <v>35</v>
      </c>
      <c r="G943" s="49" t="s">
        <v>41</v>
      </c>
      <c r="H943" s="5" t="s">
        <v>270</v>
      </c>
      <c r="I943" s="49">
        <v>2</v>
      </c>
      <c r="J943" s="50"/>
      <c r="K943" s="146" t="s">
        <v>1839</v>
      </c>
      <c r="L943" s="146"/>
      <c r="M943" s="146"/>
      <c r="N943" s="146"/>
    </row>
    <row r="944" spans="1:14" s="17" customFormat="1">
      <c r="A944" s="51">
        <v>12</v>
      </c>
      <c r="B944" s="51"/>
      <c r="C944" s="51" t="s">
        <v>36</v>
      </c>
      <c r="D944" s="49" t="s">
        <v>269</v>
      </c>
      <c r="E944" s="49" t="s">
        <v>341</v>
      </c>
      <c r="F944" s="49" t="s">
        <v>14</v>
      </c>
      <c r="G944" s="49" t="s">
        <v>236</v>
      </c>
      <c r="H944" s="5" t="s">
        <v>270</v>
      </c>
      <c r="I944" s="49">
        <v>1</v>
      </c>
      <c r="J944" s="50"/>
      <c r="K944" s="146" t="s">
        <v>1840</v>
      </c>
      <c r="L944" s="146"/>
      <c r="M944" s="146"/>
      <c r="N944" s="146"/>
    </row>
    <row r="945" spans="1:14" s="17" customFormat="1">
      <c r="A945" s="51">
        <v>13</v>
      </c>
      <c r="B945" s="51"/>
      <c r="C945" s="51" t="s">
        <v>36</v>
      </c>
      <c r="D945" s="49" t="s">
        <v>269</v>
      </c>
      <c r="E945" s="49" t="s">
        <v>229</v>
      </c>
      <c r="F945" s="49" t="s">
        <v>230</v>
      </c>
      <c r="G945" s="49" t="s">
        <v>41</v>
      </c>
      <c r="H945" s="5" t="s">
        <v>270</v>
      </c>
      <c r="I945" s="49">
        <v>2</v>
      </c>
      <c r="J945" s="50"/>
      <c r="K945" s="146" t="s">
        <v>1841</v>
      </c>
      <c r="L945" s="146"/>
      <c r="M945" s="146"/>
      <c r="N945" s="146"/>
    </row>
    <row r="946" spans="1:14" s="17" customFormat="1">
      <c r="A946" s="51">
        <v>14</v>
      </c>
      <c r="B946" s="51"/>
      <c r="C946" s="51" t="s">
        <v>36</v>
      </c>
      <c r="D946" s="49" t="s">
        <v>269</v>
      </c>
      <c r="E946" s="49" t="s">
        <v>1318</v>
      </c>
      <c r="F946" s="49" t="s">
        <v>757</v>
      </c>
      <c r="G946" s="49" t="s">
        <v>41</v>
      </c>
      <c r="H946" s="5" t="s">
        <v>270</v>
      </c>
      <c r="I946" s="49">
        <v>1</v>
      </c>
      <c r="J946" s="50"/>
      <c r="K946" s="146"/>
      <c r="L946" s="146"/>
      <c r="M946" s="146"/>
      <c r="N946" s="146"/>
    </row>
    <row r="947" spans="1:14" s="17" customFormat="1">
      <c r="A947" s="51">
        <v>15</v>
      </c>
      <c r="B947" s="51"/>
      <c r="C947" s="51" t="s">
        <v>36</v>
      </c>
      <c r="D947" s="49" t="s">
        <v>269</v>
      </c>
      <c r="E947" s="49" t="s">
        <v>178</v>
      </c>
      <c r="F947" s="49" t="s">
        <v>38</v>
      </c>
      <c r="G947" s="49" t="s">
        <v>43</v>
      </c>
      <c r="H947" s="5" t="s">
        <v>270</v>
      </c>
      <c r="I947" s="49">
        <v>2</v>
      </c>
      <c r="J947" s="49"/>
      <c r="K947" s="146"/>
      <c r="L947" s="146"/>
      <c r="M947" s="146"/>
      <c r="N947" s="146"/>
    </row>
    <row r="948" spans="1:14" s="17" customFormat="1">
      <c r="A948" s="51">
        <v>16</v>
      </c>
      <c r="B948" s="51"/>
      <c r="C948" s="51" t="s">
        <v>36</v>
      </c>
      <c r="D948" s="49" t="s">
        <v>269</v>
      </c>
      <c r="E948" s="49" t="s">
        <v>179</v>
      </c>
      <c r="F948" s="49" t="s">
        <v>39</v>
      </c>
      <c r="G948" s="49" t="s">
        <v>198</v>
      </c>
      <c r="H948" s="5" t="s">
        <v>266</v>
      </c>
      <c r="I948" s="49">
        <v>2</v>
      </c>
      <c r="J948" s="50"/>
      <c r="K948" s="146" t="s">
        <v>1842</v>
      </c>
      <c r="L948" s="146"/>
      <c r="M948" s="146"/>
      <c r="N948" s="146"/>
    </row>
    <row r="949" spans="1:14" s="17" customFormat="1">
      <c r="A949" s="51">
        <v>17</v>
      </c>
      <c r="B949" s="51"/>
      <c r="C949" s="51" t="s">
        <v>36</v>
      </c>
      <c r="D949" s="49" t="s">
        <v>269</v>
      </c>
      <c r="E949" s="49" t="s">
        <v>174</v>
      </c>
      <c r="F949" s="49" t="s">
        <v>13</v>
      </c>
      <c r="G949" s="49" t="s">
        <v>20</v>
      </c>
      <c r="H949" s="5" t="s">
        <v>270</v>
      </c>
      <c r="I949" s="49">
        <v>1</v>
      </c>
      <c r="J949" s="50"/>
      <c r="K949" s="146" t="s">
        <v>1843</v>
      </c>
      <c r="L949" s="146"/>
      <c r="M949" s="146"/>
      <c r="N949" s="146"/>
    </row>
    <row r="950" spans="1:14" s="17" customFormat="1">
      <c r="A950" s="51">
        <v>18</v>
      </c>
      <c r="B950" s="51"/>
      <c r="C950" s="51" t="s">
        <v>36</v>
      </c>
      <c r="D950" s="49" t="s">
        <v>271</v>
      </c>
      <c r="E950" s="49" t="s">
        <v>174</v>
      </c>
      <c r="F950" s="49" t="s">
        <v>13</v>
      </c>
      <c r="G950" s="49" t="s">
        <v>213</v>
      </c>
      <c r="H950" s="5" t="s">
        <v>266</v>
      </c>
      <c r="I950" s="49">
        <v>1</v>
      </c>
      <c r="J950" s="50"/>
      <c r="K950" s="146" t="s">
        <v>1844</v>
      </c>
      <c r="L950" s="146"/>
      <c r="M950" s="146"/>
      <c r="N950" s="146"/>
    </row>
    <row r="951" spans="1:14" s="17" customFormat="1">
      <c r="A951" s="51">
        <v>19</v>
      </c>
      <c r="B951" s="51"/>
      <c r="C951" s="51" t="s">
        <v>36</v>
      </c>
      <c r="D951" s="49" t="s">
        <v>271</v>
      </c>
      <c r="E951" s="49" t="s">
        <v>229</v>
      </c>
      <c r="F951" s="49" t="s">
        <v>230</v>
      </c>
      <c r="G951" s="49" t="s">
        <v>1120</v>
      </c>
      <c r="H951" s="5" t="s">
        <v>266</v>
      </c>
      <c r="I951" s="49">
        <v>2</v>
      </c>
      <c r="J951" s="50"/>
      <c r="K951" s="146"/>
      <c r="L951" s="146"/>
      <c r="M951" s="146"/>
      <c r="N951" s="146"/>
    </row>
    <row r="952" spans="1:14" s="17" customFormat="1">
      <c r="A952" s="51">
        <v>20</v>
      </c>
      <c r="B952" s="51"/>
      <c r="C952" s="51" t="s">
        <v>36</v>
      </c>
      <c r="D952" s="49" t="s">
        <v>271</v>
      </c>
      <c r="E952" s="49" t="s">
        <v>178</v>
      </c>
      <c r="F952" s="49" t="s">
        <v>38</v>
      </c>
      <c r="G952" s="49" t="s">
        <v>1030</v>
      </c>
      <c r="H952" s="5" t="s">
        <v>266</v>
      </c>
      <c r="I952" s="49">
        <v>2</v>
      </c>
      <c r="J952" s="50"/>
      <c r="K952" s="146" t="s">
        <v>1845</v>
      </c>
      <c r="L952" s="146"/>
      <c r="M952" s="146"/>
      <c r="N952" s="146"/>
    </row>
    <row r="953" spans="1:14" s="17" customFormat="1">
      <c r="A953" s="51">
        <v>21</v>
      </c>
      <c r="B953" s="51"/>
      <c r="C953" s="51" t="s">
        <v>36</v>
      </c>
      <c r="D953" s="49" t="s">
        <v>271</v>
      </c>
      <c r="E953" s="49" t="s">
        <v>177</v>
      </c>
      <c r="F953" s="49" t="s">
        <v>267</v>
      </c>
      <c r="G953" s="49" t="s">
        <v>1607</v>
      </c>
      <c r="H953" s="5" t="s">
        <v>266</v>
      </c>
      <c r="I953" s="49">
        <v>2</v>
      </c>
      <c r="J953" s="50"/>
      <c r="K953" s="146" t="s">
        <v>1846</v>
      </c>
      <c r="L953" s="146"/>
      <c r="M953" s="146"/>
      <c r="N953" s="146"/>
    </row>
    <row r="954" spans="1:14" s="17" customFormat="1">
      <c r="A954" s="51">
        <v>22</v>
      </c>
      <c r="B954" s="51"/>
      <c r="C954" s="51" t="s">
        <v>36</v>
      </c>
      <c r="D954" s="49" t="s">
        <v>271</v>
      </c>
      <c r="E954" s="49" t="s">
        <v>341</v>
      </c>
      <c r="F954" s="49" t="s">
        <v>14</v>
      </c>
      <c r="G954" s="49" t="s">
        <v>1350</v>
      </c>
      <c r="H954" s="5" t="s">
        <v>266</v>
      </c>
      <c r="I954" s="49">
        <v>1</v>
      </c>
      <c r="J954" s="50"/>
      <c r="K954" s="146" t="s">
        <v>1847</v>
      </c>
      <c r="L954" s="146"/>
      <c r="M954" s="146"/>
      <c r="N954" s="146"/>
    </row>
    <row r="955" spans="1:14" s="17" customFormat="1">
      <c r="A955" s="51">
        <v>23</v>
      </c>
      <c r="B955" s="51"/>
      <c r="C955" s="51" t="s">
        <v>36</v>
      </c>
      <c r="D955" s="49" t="s">
        <v>271</v>
      </c>
      <c r="E955" s="49" t="s">
        <v>172</v>
      </c>
      <c r="F955" s="49" t="s">
        <v>35</v>
      </c>
      <c r="G955" s="49" t="s">
        <v>1030</v>
      </c>
      <c r="H955" s="5" t="s">
        <v>266</v>
      </c>
      <c r="I955" s="49">
        <v>2</v>
      </c>
      <c r="J955" s="50"/>
      <c r="K955" s="146" t="s">
        <v>1848</v>
      </c>
      <c r="L955" s="146"/>
      <c r="M955" s="146"/>
      <c r="N955" s="146"/>
    </row>
    <row r="956" spans="1:14" s="17" customFormat="1">
      <c r="A956" s="51">
        <v>24</v>
      </c>
      <c r="B956" s="51"/>
      <c r="C956" s="51" t="s">
        <v>36</v>
      </c>
      <c r="D956" s="49" t="s">
        <v>271</v>
      </c>
      <c r="E956" s="49" t="s">
        <v>1318</v>
      </c>
      <c r="F956" s="49" t="s">
        <v>757</v>
      </c>
      <c r="G956" s="49" t="s">
        <v>1030</v>
      </c>
      <c r="H956" s="5" t="s">
        <v>270</v>
      </c>
      <c r="I956" s="49">
        <v>1</v>
      </c>
      <c r="J956" s="50"/>
      <c r="K956" s="146"/>
      <c r="L956" s="146"/>
      <c r="M956" s="146"/>
      <c r="N956" s="146"/>
    </row>
    <row r="957" spans="1:14" s="17" customFormat="1">
      <c r="A957" s="51">
        <v>25</v>
      </c>
      <c r="B957" s="51"/>
      <c r="C957" s="51" t="s">
        <v>36</v>
      </c>
      <c r="D957" s="49" t="s">
        <v>271</v>
      </c>
      <c r="E957" s="49" t="s">
        <v>179</v>
      </c>
      <c r="F957" s="49" t="s">
        <v>39</v>
      </c>
      <c r="G957" s="49" t="s">
        <v>1690</v>
      </c>
      <c r="H957" s="5" t="s">
        <v>266</v>
      </c>
      <c r="I957" s="49">
        <v>2</v>
      </c>
      <c r="J957" s="49"/>
      <c r="K957" s="146" t="s">
        <v>1849</v>
      </c>
      <c r="L957" s="146"/>
      <c r="M957" s="146"/>
      <c r="N957" s="146"/>
    </row>
    <row r="958" spans="1:14" s="17" customFormat="1">
      <c r="A958" s="51">
        <v>26</v>
      </c>
      <c r="B958" s="51"/>
      <c r="C958" s="51" t="s">
        <v>36</v>
      </c>
      <c r="D958" s="49" t="s">
        <v>273</v>
      </c>
      <c r="E958" s="49" t="s">
        <v>178</v>
      </c>
      <c r="F958" s="49" t="s">
        <v>38</v>
      </c>
      <c r="G958" s="49" t="s">
        <v>43</v>
      </c>
      <c r="H958" s="5" t="s">
        <v>270</v>
      </c>
      <c r="I958" s="49">
        <v>2</v>
      </c>
      <c r="J958" s="50"/>
      <c r="K958" s="146"/>
      <c r="L958" s="146"/>
      <c r="M958" s="146"/>
      <c r="N958" s="146"/>
    </row>
    <row r="959" spans="1:14" s="17" customFormat="1">
      <c r="A959" s="51">
        <v>27</v>
      </c>
      <c r="B959" s="51"/>
      <c r="C959" s="51" t="s">
        <v>36</v>
      </c>
      <c r="D959" s="49" t="s">
        <v>273</v>
      </c>
      <c r="E959" s="49" t="s">
        <v>174</v>
      </c>
      <c r="F959" s="49" t="s">
        <v>13</v>
      </c>
      <c r="G959" s="49" t="s">
        <v>213</v>
      </c>
      <c r="H959" s="5" t="s">
        <v>270</v>
      </c>
      <c r="I959" s="49">
        <v>1</v>
      </c>
      <c r="J959" s="50"/>
      <c r="K959" s="146" t="s">
        <v>1850</v>
      </c>
      <c r="L959" s="146"/>
      <c r="M959" s="146"/>
      <c r="N959" s="146"/>
    </row>
    <row r="960" spans="1:14" s="17" customFormat="1">
      <c r="A960" s="51">
        <v>28</v>
      </c>
      <c r="B960" s="51"/>
      <c r="C960" s="51" t="s">
        <v>36</v>
      </c>
      <c r="D960" s="49" t="s">
        <v>273</v>
      </c>
      <c r="E960" s="49" t="s">
        <v>177</v>
      </c>
      <c r="F960" s="49" t="s">
        <v>267</v>
      </c>
      <c r="G960" s="49" t="s">
        <v>1423</v>
      </c>
      <c r="H960" s="5" t="s">
        <v>270</v>
      </c>
      <c r="I960" s="49">
        <v>2</v>
      </c>
      <c r="J960" s="50"/>
      <c r="K960" s="146" t="s">
        <v>1851</v>
      </c>
      <c r="L960" s="146"/>
      <c r="M960" s="146"/>
      <c r="N960" s="146"/>
    </row>
    <row r="961" spans="1:14" s="17" customFormat="1">
      <c r="A961" s="51">
        <v>29</v>
      </c>
      <c r="B961" s="51"/>
      <c r="C961" s="51" t="s">
        <v>36</v>
      </c>
      <c r="D961" s="49" t="s">
        <v>273</v>
      </c>
      <c r="E961" s="49" t="s">
        <v>172</v>
      </c>
      <c r="F961" s="49" t="s">
        <v>35</v>
      </c>
      <c r="G961" s="49" t="s">
        <v>236</v>
      </c>
      <c r="H961" s="5" t="s">
        <v>270</v>
      </c>
      <c r="I961" s="49">
        <v>2</v>
      </c>
      <c r="J961" s="50"/>
      <c r="K961" s="146" t="s">
        <v>1852</v>
      </c>
      <c r="L961" s="146"/>
      <c r="M961" s="146"/>
      <c r="N961" s="146"/>
    </row>
    <row r="962" spans="1:14" s="17" customFormat="1">
      <c r="A962" s="51">
        <v>30</v>
      </c>
      <c r="B962" s="51"/>
      <c r="C962" s="51" t="s">
        <v>36</v>
      </c>
      <c r="D962" s="49" t="s">
        <v>273</v>
      </c>
      <c r="E962" s="49" t="s">
        <v>1318</v>
      </c>
      <c r="F962" s="49" t="s">
        <v>757</v>
      </c>
      <c r="G962" s="49" t="s">
        <v>1183</v>
      </c>
      <c r="H962" s="5" t="s">
        <v>270</v>
      </c>
      <c r="I962" s="49">
        <v>1</v>
      </c>
      <c r="J962" s="50"/>
      <c r="K962" s="146"/>
      <c r="L962" s="146"/>
      <c r="M962" s="146"/>
      <c r="N962" s="146"/>
    </row>
    <row r="963" spans="1:14" s="17" customFormat="1">
      <c r="A963" s="51">
        <v>31</v>
      </c>
      <c r="B963" s="51"/>
      <c r="C963" s="51" t="s">
        <v>36</v>
      </c>
      <c r="D963" s="49" t="s">
        <v>273</v>
      </c>
      <c r="E963" s="49" t="s">
        <v>179</v>
      </c>
      <c r="F963" s="49" t="s">
        <v>39</v>
      </c>
      <c r="G963" s="49" t="s">
        <v>1183</v>
      </c>
      <c r="H963" s="5" t="s">
        <v>270</v>
      </c>
      <c r="I963" s="49">
        <v>2</v>
      </c>
      <c r="J963" s="50"/>
      <c r="K963" s="146" t="s">
        <v>1853</v>
      </c>
      <c r="L963" s="146"/>
      <c r="M963" s="146"/>
      <c r="N963" s="146"/>
    </row>
    <row r="964" spans="1:14" s="17" customFormat="1">
      <c r="A964" s="51">
        <v>32</v>
      </c>
      <c r="B964" s="51"/>
      <c r="C964" s="51" t="s">
        <v>36</v>
      </c>
      <c r="D964" s="49" t="s">
        <v>273</v>
      </c>
      <c r="E964" s="49" t="s">
        <v>341</v>
      </c>
      <c r="F964" s="49" t="s">
        <v>14</v>
      </c>
      <c r="G964" s="49" t="s">
        <v>1350</v>
      </c>
      <c r="H964" s="5" t="s">
        <v>270</v>
      </c>
      <c r="I964" s="49">
        <v>1</v>
      </c>
      <c r="J964" s="50"/>
      <c r="K964" s="146" t="s">
        <v>1854</v>
      </c>
      <c r="L964" s="146"/>
      <c r="M964" s="146"/>
      <c r="N964" s="146"/>
    </row>
    <row r="965" spans="1:14" s="17" customFormat="1">
      <c r="A965" s="51">
        <v>33</v>
      </c>
      <c r="B965" s="51"/>
      <c r="C965" s="51" t="s">
        <v>36</v>
      </c>
      <c r="D965" s="49" t="s">
        <v>273</v>
      </c>
      <c r="E965" s="49" t="s">
        <v>229</v>
      </c>
      <c r="F965" s="49" t="s">
        <v>230</v>
      </c>
      <c r="G965" s="49" t="s">
        <v>217</v>
      </c>
      <c r="H965" s="5" t="s">
        <v>270</v>
      </c>
      <c r="I965" s="49">
        <v>2</v>
      </c>
      <c r="J965" s="50"/>
      <c r="K965" s="146"/>
      <c r="L965" s="146"/>
      <c r="M965" s="146"/>
      <c r="N965" s="146"/>
    </row>
    <row r="966" spans="1:14" s="17" customFormat="1">
      <c r="A966" s="51">
        <v>34</v>
      </c>
      <c r="B966" s="51"/>
      <c r="C966" s="51" t="s">
        <v>36</v>
      </c>
      <c r="D966" s="49" t="s">
        <v>283</v>
      </c>
      <c r="E966" s="49" t="s">
        <v>229</v>
      </c>
      <c r="F966" s="49" t="s">
        <v>230</v>
      </c>
      <c r="G966" s="49" t="s">
        <v>41</v>
      </c>
      <c r="H966" s="5" t="s">
        <v>276</v>
      </c>
      <c r="I966" s="49">
        <v>5</v>
      </c>
      <c r="J966" s="50"/>
      <c r="K966" s="146" t="s">
        <v>1855</v>
      </c>
      <c r="L966" s="146"/>
      <c r="M966" s="146"/>
      <c r="N966" s="146"/>
    </row>
    <row r="967" spans="1:14" s="17" customFormat="1">
      <c r="A967" s="51">
        <v>35</v>
      </c>
      <c r="B967" s="51"/>
      <c r="C967" s="51" t="s">
        <v>36</v>
      </c>
      <c r="D967" s="49" t="s">
        <v>283</v>
      </c>
      <c r="E967" s="49" t="s">
        <v>183</v>
      </c>
      <c r="F967" s="49" t="s">
        <v>1158</v>
      </c>
      <c r="G967" s="49" t="s">
        <v>52</v>
      </c>
      <c r="H967" s="5" t="s">
        <v>625</v>
      </c>
      <c r="I967" s="49">
        <v>2</v>
      </c>
      <c r="J967" s="50"/>
      <c r="K967" s="146" t="s">
        <v>1856</v>
      </c>
      <c r="L967" s="146"/>
      <c r="M967" s="146"/>
      <c r="N967" s="146"/>
    </row>
    <row r="968" spans="1:14" s="17" customFormat="1">
      <c r="A968" s="51">
        <v>36</v>
      </c>
      <c r="B968" s="51"/>
      <c r="C968" s="51" t="s">
        <v>36</v>
      </c>
      <c r="D968" s="49" t="s">
        <v>283</v>
      </c>
      <c r="E968" s="49" t="s">
        <v>178</v>
      </c>
      <c r="F968" s="49" t="s">
        <v>38</v>
      </c>
      <c r="G968" s="49" t="s">
        <v>1660</v>
      </c>
      <c r="H968" s="5" t="s">
        <v>276</v>
      </c>
      <c r="I968" s="49">
        <v>4</v>
      </c>
      <c r="J968" s="50"/>
      <c r="K968" s="146" t="s">
        <v>1857</v>
      </c>
      <c r="L968" s="146"/>
      <c r="M968" s="146"/>
      <c r="N968" s="146"/>
    </row>
    <row r="969" spans="1:14" s="17" customFormat="1">
      <c r="A969" s="51">
        <v>37</v>
      </c>
      <c r="B969" s="51"/>
      <c r="C969" s="51" t="s">
        <v>36</v>
      </c>
      <c r="D969" s="49" t="s">
        <v>283</v>
      </c>
      <c r="E969" s="49" t="s">
        <v>179</v>
      </c>
      <c r="F969" s="49" t="s">
        <v>39</v>
      </c>
      <c r="G969" s="49" t="s">
        <v>36</v>
      </c>
      <c r="H969" s="5" t="s">
        <v>276</v>
      </c>
      <c r="I969" s="49">
        <v>4</v>
      </c>
      <c r="J969" s="50"/>
      <c r="K969" s="146" t="s">
        <v>1858</v>
      </c>
      <c r="L969" s="146"/>
      <c r="M969" s="146"/>
      <c r="N969" s="146"/>
    </row>
    <row r="970" spans="1:14" s="17" customFormat="1">
      <c r="A970" s="51">
        <v>38</v>
      </c>
      <c r="B970" s="51"/>
      <c r="C970" s="51" t="s">
        <v>36</v>
      </c>
      <c r="D970" s="49" t="s">
        <v>283</v>
      </c>
      <c r="E970" s="49" t="s">
        <v>175</v>
      </c>
      <c r="F970" s="49" t="s">
        <v>19</v>
      </c>
      <c r="G970" s="49" t="s">
        <v>1538</v>
      </c>
      <c r="H970" s="5" t="s">
        <v>199</v>
      </c>
      <c r="I970" s="49">
        <v>2</v>
      </c>
      <c r="J970" s="50"/>
      <c r="K970" s="146"/>
      <c r="L970" s="146"/>
      <c r="M970" s="146"/>
      <c r="N970" s="146"/>
    </row>
    <row r="971" spans="1:14" s="17" customFormat="1">
      <c r="A971" s="51">
        <v>39</v>
      </c>
      <c r="B971" s="51"/>
      <c r="C971" s="51" t="s">
        <v>36</v>
      </c>
      <c r="D971" s="49" t="s">
        <v>283</v>
      </c>
      <c r="E971" s="49" t="s">
        <v>219</v>
      </c>
      <c r="F971" s="49" t="s">
        <v>48</v>
      </c>
      <c r="G971" s="49" t="s">
        <v>1629</v>
      </c>
      <c r="H971" s="5" t="s">
        <v>276</v>
      </c>
      <c r="I971" s="49">
        <v>2</v>
      </c>
      <c r="J971" s="50"/>
      <c r="K971" s="146" t="s">
        <v>1859</v>
      </c>
      <c r="L971" s="146"/>
      <c r="M971" s="146"/>
      <c r="N971" s="146"/>
    </row>
    <row r="972" spans="1:14" s="17" customFormat="1">
      <c r="A972" s="51">
        <v>40</v>
      </c>
      <c r="B972" s="51"/>
      <c r="C972" s="51" t="s">
        <v>36</v>
      </c>
      <c r="D972" s="49" t="s">
        <v>283</v>
      </c>
      <c r="E972" s="49" t="s">
        <v>341</v>
      </c>
      <c r="F972" s="49" t="s">
        <v>14</v>
      </c>
      <c r="G972" s="49" t="s">
        <v>29</v>
      </c>
      <c r="H972" s="5" t="s">
        <v>276</v>
      </c>
      <c r="I972" s="49">
        <v>2</v>
      </c>
      <c r="J972" s="49"/>
      <c r="K972" s="146" t="s">
        <v>1860</v>
      </c>
      <c r="L972" s="146"/>
      <c r="M972" s="146"/>
      <c r="N972" s="146"/>
    </row>
    <row r="973" spans="1:14" s="17" customFormat="1">
      <c r="A973" s="51">
        <v>41</v>
      </c>
      <c r="B973" s="51"/>
      <c r="C973" s="51" t="s">
        <v>36</v>
      </c>
      <c r="D973" s="49" t="s">
        <v>283</v>
      </c>
      <c r="E973" s="49" t="s">
        <v>1370</v>
      </c>
      <c r="F973" s="49" t="s">
        <v>292</v>
      </c>
      <c r="G973" s="49" t="s">
        <v>29</v>
      </c>
      <c r="H973" s="5" t="s">
        <v>276</v>
      </c>
      <c r="I973" s="49">
        <v>2</v>
      </c>
      <c r="J973" s="50"/>
      <c r="K973" s="146" t="s">
        <v>1861</v>
      </c>
      <c r="L973" s="146"/>
      <c r="M973" s="146"/>
      <c r="N973" s="146"/>
    </row>
    <row r="974" spans="1:14" s="17" customFormat="1">
      <c r="A974" s="51">
        <v>42</v>
      </c>
      <c r="B974" s="51"/>
      <c r="C974" s="51" t="s">
        <v>36</v>
      </c>
      <c r="D974" s="49" t="s">
        <v>283</v>
      </c>
      <c r="E974" s="49" t="s">
        <v>180</v>
      </c>
      <c r="F974" s="49" t="s">
        <v>222</v>
      </c>
      <c r="G974" s="49" t="s">
        <v>1607</v>
      </c>
      <c r="H974" s="5" t="s">
        <v>276</v>
      </c>
      <c r="I974" s="49">
        <v>2</v>
      </c>
      <c r="J974" s="50"/>
      <c r="K974" s="146"/>
      <c r="L974" s="146"/>
      <c r="M974" s="146"/>
      <c r="N974" s="146"/>
    </row>
    <row r="975" spans="1:14" s="17" customFormat="1">
      <c r="A975" s="51">
        <v>43</v>
      </c>
      <c r="B975" s="51"/>
      <c r="C975" s="51" t="s">
        <v>36</v>
      </c>
      <c r="D975" s="49" t="s">
        <v>283</v>
      </c>
      <c r="E975" s="49" t="s">
        <v>177</v>
      </c>
      <c r="F975" s="49" t="s">
        <v>267</v>
      </c>
      <c r="G975" s="49" t="s">
        <v>1607</v>
      </c>
      <c r="H975" s="5" t="s">
        <v>276</v>
      </c>
      <c r="I975" s="49">
        <v>2</v>
      </c>
      <c r="J975" s="49"/>
      <c r="K975" s="146" t="s">
        <v>1858</v>
      </c>
      <c r="L975" s="146"/>
      <c r="M975" s="146"/>
      <c r="N975" s="146"/>
    </row>
    <row r="976" spans="1:14" s="17" customFormat="1">
      <c r="A976" s="51">
        <v>44</v>
      </c>
      <c r="B976" s="51"/>
      <c r="C976" s="51" t="s">
        <v>36</v>
      </c>
      <c r="D976" s="49" t="s">
        <v>283</v>
      </c>
      <c r="E976" s="49" t="s">
        <v>1318</v>
      </c>
      <c r="F976" s="49" t="s">
        <v>757</v>
      </c>
      <c r="G976" s="49" t="s">
        <v>213</v>
      </c>
      <c r="H976" s="5" t="s">
        <v>276</v>
      </c>
      <c r="I976" s="49">
        <v>1</v>
      </c>
      <c r="J976" s="50"/>
      <c r="K976" s="146" t="s">
        <v>758</v>
      </c>
      <c r="L976" s="146"/>
      <c r="M976" s="146"/>
      <c r="N976" s="146"/>
    </row>
    <row r="977" spans="1:14" s="17" customFormat="1">
      <c r="A977" s="51">
        <v>45</v>
      </c>
      <c r="B977" s="51"/>
      <c r="C977" s="51" t="s">
        <v>36</v>
      </c>
      <c r="D977" s="49" t="s">
        <v>283</v>
      </c>
      <c r="E977" s="49" t="s">
        <v>172</v>
      </c>
      <c r="F977" s="49" t="s">
        <v>35</v>
      </c>
      <c r="G977" s="49" t="s">
        <v>213</v>
      </c>
      <c r="H977" s="5" t="s">
        <v>276</v>
      </c>
      <c r="I977" s="49">
        <v>4</v>
      </c>
      <c r="J977" s="50"/>
      <c r="K977" s="146" t="s">
        <v>1862</v>
      </c>
      <c r="L977" s="146"/>
      <c r="M977" s="146"/>
      <c r="N977" s="146"/>
    </row>
    <row r="978" spans="1:14" s="17" customFormat="1">
      <c r="A978" s="51">
        <v>46</v>
      </c>
      <c r="B978" s="51"/>
      <c r="C978" s="51" t="s">
        <v>36</v>
      </c>
      <c r="D978" s="49" t="s">
        <v>283</v>
      </c>
      <c r="E978" s="49" t="s">
        <v>174</v>
      </c>
      <c r="F978" s="49" t="s">
        <v>13</v>
      </c>
      <c r="G978" s="49" t="s">
        <v>1556</v>
      </c>
      <c r="H978" s="5" t="s">
        <v>276</v>
      </c>
      <c r="I978" s="49">
        <v>2</v>
      </c>
      <c r="J978" s="50"/>
      <c r="K978" s="146" t="s">
        <v>1863</v>
      </c>
      <c r="L978" s="146"/>
      <c r="M978" s="146"/>
      <c r="N978" s="146"/>
    </row>
    <row r="979" spans="1:14" s="17" customFormat="1">
      <c r="A979" s="51">
        <v>47</v>
      </c>
      <c r="B979" s="51"/>
      <c r="C979" s="51" t="s">
        <v>36</v>
      </c>
      <c r="D979" s="49" t="s">
        <v>284</v>
      </c>
      <c r="E979" s="49" t="s">
        <v>229</v>
      </c>
      <c r="F979" s="49" t="s">
        <v>230</v>
      </c>
      <c r="G979" s="49" t="s">
        <v>1120</v>
      </c>
      <c r="H979" s="5" t="s">
        <v>285</v>
      </c>
      <c r="I979" s="49">
        <v>4</v>
      </c>
      <c r="J979" s="50"/>
      <c r="K979" s="146" t="s">
        <v>1864</v>
      </c>
      <c r="L979" s="146"/>
      <c r="M979" s="146"/>
      <c r="N979" s="146"/>
    </row>
    <row r="980" spans="1:14" s="17" customFormat="1">
      <c r="A980" s="51">
        <v>48</v>
      </c>
      <c r="B980" s="51"/>
      <c r="C980" s="51" t="s">
        <v>36</v>
      </c>
      <c r="D980" s="49" t="s">
        <v>284</v>
      </c>
      <c r="E980" s="49" t="s">
        <v>1318</v>
      </c>
      <c r="F980" s="49" t="s">
        <v>757</v>
      </c>
      <c r="G980" s="49" t="s">
        <v>45</v>
      </c>
      <c r="H980" s="5" t="s">
        <v>285</v>
      </c>
      <c r="I980" s="49">
        <v>1</v>
      </c>
      <c r="J980" s="50"/>
      <c r="K980" s="146" t="s">
        <v>758</v>
      </c>
      <c r="L980" s="146"/>
      <c r="M980" s="146"/>
      <c r="N980" s="146"/>
    </row>
    <row r="981" spans="1:14" s="17" customFormat="1">
      <c r="A981" s="51">
        <v>49</v>
      </c>
      <c r="B981" s="51"/>
      <c r="C981" s="51" t="s">
        <v>36</v>
      </c>
      <c r="D981" s="49" t="s">
        <v>284</v>
      </c>
      <c r="E981" s="49" t="s">
        <v>183</v>
      </c>
      <c r="F981" s="49" t="s">
        <v>1158</v>
      </c>
      <c r="G981" s="49" t="s">
        <v>52</v>
      </c>
      <c r="H981" s="5" t="s">
        <v>625</v>
      </c>
      <c r="I981" s="49">
        <v>2</v>
      </c>
      <c r="J981" s="50"/>
      <c r="K981" s="146" t="s">
        <v>1568</v>
      </c>
      <c r="L981" s="146"/>
      <c r="M981" s="146"/>
      <c r="N981" s="146"/>
    </row>
    <row r="982" spans="1:14" s="17" customFormat="1">
      <c r="A982" s="51">
        <v>50</v>
      </c>
      <c r="B982" s="51"/>
      <c r="C982" s="51" t="s">
        <v>36</v>
      </c>
      <c r="D982" s="49" t="s">
        <v>284</v>
      </c>
      <c r="E982" s="49" t="s">
        <v>177</v>
      </c>
      <c r="F982" s="49" t="s">
        <v>267</v>
      </c>
      <c r="G982" s="49" t="s">
        <v>32</v>
      </c>
      <c r="H982" s="5" t="s">
        <v>285</v>
      </c>
      <c r="I982" s="49">
        <v>2</v>
      </c>
      <c r="J982" s="50"/>
      <c r="K982" s="146" t="s">
        <v>1865</v>
      </c>
      <c r="L982" s="146"/>
      <c r="M982" s="146"/>
      <c r="N982" s="146"/>
    </row>
    <row r="983" spans="1:14" s="17" customFormat="1">
      <c r="A983" s="51">
        <v>51</v>
      </c>
      <c r="B983" s="51"/>
      <c r="C983" s="51" t="s">
        <v>36</v>
      </c>
      <c r="D983" s="49" t="s">
        <v>284</v>
      </c>
      <c r="E983" s="49" t="s">
        <v>341</v>
      </c>
      <c r="F983" s="49" t="s">
        <v>14</v>
      </c>
      <c r="G983" s="49" t="s">
        <v>236</v>
      </c>
      <c r="H983" s="5" t="s">
        <v>285</v>
      </c>
      <c r="I983" s="49">
        <v>2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52</v>
      </c>
      <c r="B984" s="51"/>
      <c r="C984" s="51" t="s">
        <v>36</v>
      </c>
      <c r="D984" s="49" t="s">
        <v>284</v>
      </c>
      <c r="E984" s="49" t="s">
        <v>175</v>
      </c>
      <c r="F984" s="49" t="s">
        <v>19</v>
      </c>
      <c r="G984" s="49" t="s">
        <v>50</v>
      </c>
      <c r="H984" s="5" t="s">
        <v>199</v>
      </c>
      <c r="I984" s="49">
        <v>2</v>
      </c>
      <c r="J984" s="50"/>
      <c r="K984" s="146"/>
      <c r="L984" s="146"/>
      <c r="M984" s="146"/>
      <c r="N984" s="146"/>
    </row>
    <row r="985" spans="1:14" s="17" customFormat="1">
      <c r="A985" s="51">
        <v>53</v>
      </c>
      <c r="B985" s="51"/>
      <c r="C985" s="51" t="s">
        <v>36</v>
      </c>
      <c r="D985" s="49" t="s">
        <v>284</v>
      </c>
      <c r="E985" s="49" t="s">
        <v>178</v>
      </c>
      <c r="F985" s="49" t="s">
        <v>38</v>
      </c>
      <c r="G985" s="49" t="s">
        <v>43</v>
      </c>
      <c r="H985" s="5" t="s">
        <v>285</v>
      </c>
      <c r="I985" s="49">
        <v>4</v>
      </c>
      <c r="J985" s="50"/>
      <c r="K985" s="146" t="s">
        <v>1865</v>
      </c>
      <c r="L985" s="146"/>
      <c r="M985" s="146"/>
      <c r="N985" s="146"/>
    </row>
    <row r="986" spans="1:14" s="17" customFormat="1">
      <c r="A986" s="51">
        <v>54</v>
      </c>
      <c r="B986" s="51"/>
      <c r="C986" s="51" t="s">
        <v>36</v>
      </c>
      <c r="D986" s="49" t="s">
        <v>284</v>
      </c>
      <c r="E986" s="49" t="s">
        <v>174</v>
      </c>
      <c r="F986" s="49" t="s">
        <v>13</v>
      </c>
      <c r="G986" s="49" t="s">
        <v>43</v>
      </c>
      <c r="H986" s="5" t="s">
        <v>285</v>
      </c>
      <c r="I986" s="49">
        <v>2</v>
      </c>
      <c r="J986" s="50"/>
      <c r="K986" s="146" t="s">
        <v>1866</v>
      </c>
      <c r="L986" s="146"/>
      <c r="M986" s="146"/>
      <c r="N986" s="146"/>
    </row>
    <row r="987" spans="1:14" s="17" customFormat="1">
      <c r="A987" s="51">
        <v>55</v>
      </c>
      <c r="B987" s="51"/>
      <c r="C987" s="51" t="s">
        <v>36</v>
      </c>
      <c r="D987" s="49" t="s">
        <v>284</v>
      </c>
      <c r="E987" s="49" t="s">
        <v>219</v>
      </c>
      <c r="F987" s="49" t="s">
        <v>48</v>
      </c>
      <c r="G987" s="49" t="s">
        <v>45</v>
      </c>
      <c r="H987" s="5" t="s">
        <v>285</v>
      </c>
      <c r="I987" s="49">
        <v>2</v>
      </c>
      <c r="J987" s="50"/>
      <c r="K987" s="146" t="s">
        <v>1867</v>
      </c>
      <c r="L987" s="146"/>
      <c r="M987" s="146"/>
      <c r="N987" s="146"/>
    </row>
    <row r="988" spans="1:14" s="17" customFormat="1">
      <c r="A988" s="51">
        <v>56</v>
      </c>
      <c r="B988" s="51"/>
      <c r="C988" s="51" t="s">
        <v>36</v>
      </c>
      <c r="D988" s="49" t="s">
        <v>284</v>
      </c>
      <c r="E988" s="49" t="s">
        <v>179</v>
      </c>
      <c r="F988" s="49" t="s">
        <v>39</v>
      </c>
      <c r="G988" s="49" t="s">
        <v>1183</v>
      </c>
      <c r="H988" s="5" t="s">
        <v>285</v>
      </c>
      <c r="I988" s="49">
        <v>4</v>
      </c>
      <c r="J988" s="50"/>
      <c r="K988" s="146" t="s">
        <v>1865</v>
      </c>
      <c r="L988" s="146"/>
      <c r="M988" s="146"/>
      <c r="N988" s="146"/>
    </row>
    <row r="989" spans="1:14" s="17" customFormat="1">
      <c r="A989" s="51">
        <v>57</v>
      </c>
      <c r="B989" s="51"/>
      <c r="C989" s="51" t="s">
        <v>36</v>
      </c>
      <c r="D989" s="49" t="s">
        <v>284</v>
      </c>
      <c r="E989" s="49" t="s">
        <v>180</v>
      </c>
      <c r="F989" s="49" t="s">
        <v>222</v>
      </c>
      <c r="G989" s="49" t="s">
        <v>1423</v>
      </c>
      <c r="H989" s="5" t="s">
        <v>285</v>
      </c>
      <c r="I989" s="49">
        <v>2</v>
      </c>
      <c r="J989" s="50"/>
      <c r="K989" s="146" t="s">
        <v>1868</v>
      </c>
      <c r="L989" s="146"/>
      <c r="M989" s="146"/>
      <c r="N989" s="146"/>
    </row>
    <row r="990" spans="1:14" s="17" customFormat="1">
      <c r="A990" s="51">
        <v>58</v>
      </c>
      <c r="B990" s="51"/>
      <c r="C990" s="51" t="s">
        <v>36</v>
      </c>
      <c r="D990" s="49" t="s">
        <v>284</v>
      </c>
      <c r="E990" s="49" t="s">
        <v>1370</v>
      </c>
      <c r="F990" s="49" t="s">
        <v>292</v>
      </c>
      <c r="G990" s="49" t="s">
        <v>29</v>
      </c>
      <c r="H990" s="5" t="s">
        <v>285</v>
      </c>
      <c r="I990" s="49">
        <v>2</v>
      </c>
      <c r="J990" s="50"/>
      <c r="K990" s="146" t="s">
        <v>1869</v>
      </c>
      <c r="L990" s="146"/>
      <c r="M990" s="146"/>
      <c r="N990" s="146"/>
    </row>
    <row r="991" spans="1:14" s="17" customFormat="1">
      <c r="A991" s="51">
        <v>59</v>
      </c>
      <c r="B991" s="51"/>
      <c r="C991" s="51" t="s">
        <v>36</v>
      </c>
      <c r="D991" s="49" t="s">
        <v>284</v>
      </c>
      <c r="E991" s="49" t="s">
        <v>172</v>
      </c>
      <c r="F991" s="49" t="s">
        <v>35</v>
      </c>
      <c r="G991" s="49" t="s">
        <v>236</v>
      </c>
      <c r="H991" s="5" t="s">
        <v>285</v>
      </c>
      <c r="I991" s="49">
        <v>4</v>
      </c>
      <c r="J991" s="50"/>
      <c r="K991" s="146" t="s">
        <v>1870</v>
      </c>
      <c r="L991" s="146"/>
      <c r="M991" s="146"/>
      <c r="N991" s="146"/>
    </row>
    <row r="992" spans="1:14" s="17" customFormat="1">
      <c r="A992" s="51">
        <v>60</v>
      </c>
      <c r="B992" s="51"/>
      <c r="C992" s="51" t="s">
        <v>36</v>
      </c>
      <c r="D992" s="49" t="s">
        <v>286</v>
      </c>
      <c r="E992" s="49" t="s">
        <v>183</v>
      </c>
      <c r="F992" s="49" t="s">
        <v>1158</v>
      </c>
      <c r="G992" s="49" t="s">
        <v>52</v>
      </c>
      <c r="H992" s="5" t="s">
        <v>625</v>
      </c>
      <c r="I992" s="49">
        <v>2</v>
      </c>
      <c r="J992" s="50"/>
      <c r="K992" s="146" t="s">
        <v>1319</v>
      </c>
      <c r="L992" s="146"/>
      <c r="M992" s="146"/>
      <c r="N992" s="146"/>
    </row>
    <row r="993" spans="1:14" s="17" customFormat="1">
      <c r="A993" s="51">
        <v>61</v>
      </c>
      <c r="B993" s="51"/>
      <c r="C993" s="51" t="s">
        <v>36</v>
      </c>
      <c r="D993" s="49" t="s">
        <v>286</v>
      </c>
      <c r="E993" s="49" t="s">
        <v>175</v>
      </c>
      <c r="F993" s="49" t="s">
        <v>19</v>
      </c>
      <c r="G993" s="49" t="s">
        <v>1538</v>
      </c>
      <c r="H993" s="5" t="s">
        <v>199</v>
      </c>
      <c r="I993" s="49">
        <v>2</v>
      </c>
      <c r="J993" s="50"/>
      <c r="K993" s="146"/>
      <c r="L993" s="146"/>
      <c r="M993" s="146"/>
      <c r="N993" s="146"/>
    </row>
    <row r="994" spans="1:14" s="17" customFormat="1">
      <c r="A994" s="51">
        <v>62</v>
      </c>
      <c r="B994" s="51"/>
      <c r="C994" s="51" t="s">
        <v>36</v>
      </c>
      <c r="D994" s="49" t="s">
        <v>286</v>
      </c>
      <c r="E994" s="49" t="s">
        <v>172</v>
      </c>
      <c r="F994" s="49" t="s">
        <v>35</v>
      </c>
      <c r="G994" s="49" t="s">
        <v>1030</v>
      </c>
      <c r="H994" s="5" t="s">
        <v>287</v>
      </c>
      <c r="I994" s="49">
        <v>4</v>
      </c>
      <c r="J994" s="50"/>
      <c r="K994" s="146" t="s">
        <v>1871</v>
      </c>
      <c r="L994" s="146"/>
      <c r="M994" s="146"/>
      <c r="N994" s="146"/>
    </row>
    <row r="995" spans="1:14" s="17" customFormat="1">
      <c r="A995" s="51">
        <v>63</v>
      </c>
      <c r="B995" s="51"/>
      <c r="C995" s="51" t="s">
        <v>36</v>
      </c>
      <c r="D995" s="49" t="s">
        <v>286</v>
      </c>
      <c r="E995" s="49" t="s">
        <v>341</v>
      </c>
      <c r="F995" s="49" t="s">
        <v>14</v>
      </c>
      <c r="G995" s="49" t="s">
        <v>236</v>
      </c>
      <c r="H995" s="5" t="s">
        <v>287</v>
      </c>
      <c r="I995" s="49">
        <v>2</v>
      </c>
      <c r="J995" s="49"/>
      <c r="K995" s="146" t="s">
        <v>1872</v>
      </c>
      <c r="L995" s="146"/>
      <c r="M995" s="146"/>
      <c r="N995" s="146"/>
    </row>
    <row r="996" spans="1:14" s="17" customFormat="1">
      <c r="A996" s="51">
        <v>64</v>
      </c>
      <c r="B996" s="51"/>
      <c r="C996" s="51" t="s">
        <v>36</v>
      </c>
      <c r="D996" s="49" t="s">
        <v>286</v>
      </c>
      <c r="E996" s="49" t="s">
        <v>1318</v>
      </c>
      <c r="F996" s="49" t="s">
        <v>757</v>
      </c>
      <c r="G996" s="49" t="s">
        <v>1423</v>
      </c>
      <c r="H996" s="5" t="s">
        <v>287</v>
      </c>
      <c r="I996" s="49">
        <v>1</v>
      </c>
      <c r="J996" s="50"/>
      <c r="K996" s="146" t="s">
        <v>758</v>
      </c>
      <c r="L996" s="146"/>
      <c r="M996" s="146"/>
      <c r="N996" s="146"/>
    </row>
    <row r="997" spans="1:14" s="17" customFormat="1">
      <c r="A997" s="51">
        <v>65</v>
      </c>
      <c r="B997" s="51"/>
      <c r="C997" s="51" t="s">
        <v>36</v>
      </c>
      <c r="D997" s="49" t="s">
        <v>286</v>
      </c>
      <c r="E997" s="49" t="s">
        <v>219</v>
      </c>
      <c r="F997" s="49" t="s">
        <v>48</v>
      </c>
      <c r="G997" s="49" t="s">
        <v>1629</v>
      </c>
      <c r="H997" s="5" t="s">
        <v>287</v>
      </c>
      <c r="I997" s="49">
        <v>2</v>
      </c>
      <c r="J997" s="50">
        <v>2</v>
      </c>
      <c r="K997" s="146" t="s">
        <v>1873</v>
      </c>
      <c r="L997" s="146"/>
      <c r="M997" s="146"/>
      <c r="N997" s="146"/>
    </row>
    <row r="998" spans="1:14">
      <c r="A998" s="51">
        <v>66</v>
      </c>
      <c r="B998" s="51"/>
      <c r="C998" s="51" t="s">
        <v>36</v>
      </c>
      <c r="D998" s="49" t="s">
        <v>286</v>
      </c>
      <c r="E998" s="49" t="s">
        <v>219</v>
      </c>
      <c r="F998" s="49" t="s">
        <v>48</v>
      </c>
      <c r="G998" s="49" t="s">
        <v>45</v>
      </c>
      <c r="H998" s="5" t="s">
        <v>287</v>
      </c>
      <c r="I998" s="49">
        <v>2</v>
      </c>
      <c r="J998" s="50">
        <v>2</v>
      </c>
      <c r="K998" s="146" t="s">
        <v>1874</v>
      </c>
      <c r="L998" s="146"/>
      <c r="M998" s="146"/>
      <c r="N998" s="146"/>
    </row>
    <row r="999" spans="1:14">
      <c r="A999" s="51">
        <v>67</v>
      </c>
      <c r="B999" s="51"/>
      <c r="C999" s="51" t="s">
        <v>36</v>
      </c>
      <c r="D999" s="49" t="s">
        <v>286</v>
      </c>
      <c r="E999" s="49" t="s">
        <v>180</v>
      </c>
      <c r="F999" s="49" t="s">
        <v>222</v>
      </c>
      <c r="G999" s="49" t="s">
        <v>1423</v>
      </c>
      <c r="H999" s="5" t="s">
        <v>287</v>
      </c>
      <c r="I999" s="49">
        <v>2</v>
      </c>
      <c r="J999" s="49"/>
      <c r="K999" s="146" t="s">
        <v>1875</v>
      </c>
      <c r="L999" s="146"/>
      <c r="M999" s="146"/>
      <c r="N999" s="146"/>
    </row>
    <row r="1000" spans="1:14">
      <c r="A1000" s="51">
        <v>68</v>
      </c>
      <c r="B1000" s="51"/>
      <c r="C1000" s="51" t="s">
        <v>36</v>
      </c>
      <c r="D1000" s="49" t="s">
        <v>286</v>
      </c>
      <c r="E1000" s="49" t="s">
        <v>178</v>
      </c>
      <c r="F1000" s="49" t="s">
        <v>38</v>
      </c>
      <c r="G1000" s="49" t="s">
        <v>1660</v>
      </c>
      <c r="H1000" s="5" t="s">
        <v>287</v>
      </c>
      <c r="I1000" s="49">
        <v>4</v>
      </c>
      <c r="J1000" s="49"/>
      <c r="K1000" s="146" t="s">
        <v>1876</v>
      </c>
      <c r="L1000" s="146"/>
      <c r="M1000" s="146"/>
      <c r="N1000" s="146"/>
    </row>
    <row r="1001" spans="1:14">
      <c r="A1001" s="51">
        <v>69</v>
      </c>
      <c r="B1001" s="51"/>
      <c r="C1001" s="51" t="s">
        <v>36</v>
      </c>
      <c r="D1001" s="49" t="s">
        <v>286</v>
      </c>
      <c r="E1001" s="49" t="s">
        <v>229</v>
      </c>
      <c r="F1001" s="49" t="s">
        <v>230</v>
      </c>
      <c r="G1001" s="49" t="s">
        <v>217</v>
      </c>
      <c r="H1001" s="5" t="s">
        <v>287</v>
      </c>
      <c r="I1001" s="49">
        <v>4</v>
      </c>
      <c r="J1001" s="50"/>
      <c r="K1001" s="146" t="s">
        <v>1877</v>
      </c>
      <c r="L1001" s="146"/>
      <c r="M1001" s="146"/>
      <c r="N1001" s="146"/>
    </row>
    <row r="1002" spans="1:14">
      <c r="A1002" s="51">
        <v>70</v>
      </c>
      <c r="B1002" s="51"/>
      <c r="C1002" s="51" t="s">
        <v>36</v>
      </c>
      <c r="D1002" s="49" t="s">
        <v>286</v>
      </c>
      <c r="E1002" s="49" t="s">
        <v>179</v>
      </c>
      <c r="F1002" s="49" t="s">
        <v>39</v>
      </c>
      <c r="G1002" s="49" t="s">
        <v>198</v>
      </c>
      <c r="H1002" s="5" t="s">
        <v>287</v>
      </c>
      <c r="I1002" s="49">
        <v>4</v>
      </c>
      <c r="J1002" s="50"/>
      <c r="K1002" s="146" t="s">
        <v>1878</v>
      </c>
      <c r="L1002" s="146"/>
      <c r="M1002" s="146"/>
      <c r="N1002" s="146"/>
    </row>
    <row r="1003" spans="1:14">
      <c r="A1003" s="51">
        <v>71</v>
      </c>
      <c r="B1003" s="51"/>
      <c r="C1003" s="51" t="s">
        <v>36</v>
      </c>
      <c r="D1003" s="49" t="s">
        <v>286</v>
      </c>
      <c r="E1003" s="49" t="s">
        <v>1370</v>
      </c>
      <c r="F1003" s="49" t="s">
        <v>292</v>
      </c>
      <c r="G1003" s="49" t="s">
        <v>29</v>
      </c>
      <c r="H1003" s="5" t="s">
        <v>287</v>
      </c>
      <c r="I1003" s="49">
        <v>2</v>
      </c>
      <c r="J1003" s="50"/>
      <c r="K1003" s="146" t="s">
        <v>1869</v>
      </c>
      <c r="L1003" s="146"/>
      <c r="M1003" s="146"/>
      <c r="N1003" s="146"/>
    </row>
    <row r="1004" spans="1:14">
      <c r="A1004" s="51">
        <v>72</v>
      </c>
      <c r="B1004" s="51"/>
      <c r="C1004" s="51" t="s">
        <v>36</v>
      </c>
      <c r="D1004" s="49" t="s">
        <v>286</v>
      </c>
      <c r="E1004" s="49" t="s">
        <v>177</v>
      </c>
      <c r="F1004" s="49" t="s">
        <v>267</v>
      </c>
      <c r="G1004" s="49" t="s">
        <v>1423</v>
      </c>
      <c r="H1004" s="5" t="s">
        <v>287</v>
      </c>
      <c r="I1004" s="49">
        <v>2</v>
      </c>
      <c r="J1004" s="50"/>
      <c r="K1004" s="146" t="s">
        <v>1879</v>
      </c>
      <c r="L1004" s="146"/>
      <c r="M1004" s="146"/>
      <c r="N1004" s="146"/>
    </row>
    <row r="1005" spans="1:14">
      <c r="A1005" s="51">
        <v>73</v>
      </c>
      <c r="B1005" s="51"/>
      <c r="C1005" s="51" t="s">
        <v>36</v>
      </c>
      <c r="D1005" s="49" t="s">
        <v>286</v>
      </c>
      <c r="E1005" s="49" t="s">
        <v>174</v>
      </c>
      <c r="F1005" s="49" t="s">
        <v>13</v>
      </c>
      <c r="G1005" s="49" t="s">
        <v>1556</v>
      </c>
      <c r="H1005" s="5" t="s">
        <v>287</v>
      </c>
      <c r="I1005" s="49">
        <v>2</v>
      </c>
      <c r="J1005" s="50"/>
      <c r="K1005" s="146" t="s">
        <v>1880</v>
      </c>
      <c r="L1005" s="146"/>
      <c r="M1005" s="146"/>
      <c r="N1005" s="146"/>
    </row>
    <row r="1006" spans="1:14">
      <c r="A1006" s="51">
        <v>74</v>
      </c>
      <c r="B1006" s="51"/>
      <c r="C1006" s="51" t="s">
        <v>36</v>
      </c>
      <c r="D1006" s="49" t="s">
        <v>120</v>
      </c>
      <c r="E1006" s="49" t="s">
        <v>188</v>
      </c>
      <c r="F1006" s="49" t="s">
        <v>559</v>
      </c>
      <c r="G1006" s="49" t="s">
        <v>53</v>
      </c>
      <c r="H1006" s="5" t="s">
        <v>317</v>
      </c>
      <c r="I1006" s="49">
        <v>1</v>
      </c>
      <c r="J1006" s="49"/>
      <c r="K1006" s="146" t="s">
        <v>1881</v>
      </c>
      <c r="L1006" s="146"/>
      <c r="M1006" s="146"/>
      <c r="N1006" s="146"/>
    </row>
    <row r="1007" spans="1:14">
      <c r="A1007" s="51">
        <v>75</v>
      </c>
      <c r="B1007" s="51"/>
      <c r="C1007" s="51" t="s">
        <v>36</v>
      </c>
      <c r="D1007" s="49" t="s">
        <v>120</v>
      </c>
      <c r="E1007" s="49" t="s">
        <v>172</v>
      </c>
      <c r="F1007" s="49" t="s">
        <v>35</v>
      </c>
      <c r="G1007" s="49" t="s">
        <v>1030</v>
      </c>
      <c r="H1007" s="5" t="s">
        <v>317</v>
      </c>
      <c r="I1007" s="49">
        <v>3</v>
      </c>
      <c r="J1007" s="49"/>
      <c r="K1007" s="146" t="s">
        <v>1882</v>
      </c>
      <c r="L1007" s="146"/>
      <c r="M1007" s="146"/>
      <c r="N1007" s="146"/>
    </row>
    <row r="1008" spans="1:14">
      <c r="A1008" s="51">
        <v>76</v>
      </c>
      <c r="B1008" s="51"/>
      <c r="C1008" s="51" t="s">
        <v>36</v>
      </c>
      <c r="D1008" s="49" t="s">
        <v>120</v>
      </c>
      <c r="E1008" s="49" t="s">
        <v>359</v>
      </c>
      <c r="F1008" s="49" t="s">
        <v>47</v>
      </c>
      <c r="G1008" s="49" t="s">
        <v>51</v>
      </c>
      <c r="H1008" s="5" t="s">
        <v>828</v>
      </c>
      <c r="I1008" s="49">
        <v>2</v>
      </c>
      <c r="J1008" s="50"/>
      <c r="K1008" s="146" t="s">
        <v>1883</v>
      </c>
      <c r="L1008" s="146"/>
      <c r="M1008" s="146"/>
      <c r="N1008" s="146"/>
    </row>
    <row r="1009" spans="1:14">
      <c r="A1009" s="51">
        <v>77</v>
      </c>
      <c r="B1009" s="51"/>
      <c r="C1009" s="51" t="s">
        <v>36</v>
      </c>
      <c r="D1009" s="49" t="s">
        <v>120</v>
      </c>
      <c r="E1009" s="49" t="s">
        <v>178</v>
      </c>
      <c r="F1009" s="49" t="s">
        <v>38</v>
      </c>
      <c r="G1009" s="49" t="s">
        <v>1623</v>
      </c>
      <c r="H1009" s="5" t="s">
        <v>317</v>
      </c>
      <c r="I1009" s="49">
        <v>3</v>
      </c>
      <c r="J1009" s="50"/>
      <c r="K1009" s="146" t="s">
        <v>1884</v>
      </c>
      <c r="L1009" s="146"/>
      <c r="M1009" s="146"/>
      <c r="N1009" s="146"/>
    </row>
    <row r="1010" spans="1:14">
      <c r="A1010" s="51">
        <v>78</v>
      </c>
      <c r="B1010" s="51"/>
      <c r="C1010" s="51" t="s">
        <v>36</v>
      </c>
      <c r="D1010" s="49" t="s">
        <v>120</v>
      </c>
      <c r="E1010" s="49" t="s">
        <v>185</v>
      </c>
      <c r="F1010" s="49" t="s">
        <v>197</v>
      </c>
      <c r="G1010" s="49" t="s">
        <v>57</v>
      </c>
      <c r="H1010" s="5" t="s">
        <v>317</v>
      </c>
      <c r="I1010" s="49">
        <v>1</v>
      </c>
      <c r="J1010" s="50">
        <v>2</v>
      </c>
      <c r="K1010" s="146" t="s">
        <v>1885</v>
      </c>
      <c r="L1010" s="146"/>
      <c r="M1010" s="146"/>
      <c r="N1010" s="146"/>
    </row>
    <row r="1011" spans="1:14">
      <c r="A1011" s="51">
        <v>79</v>
      </c>
      <c r="B1011" s="51"/>
      <c r="C1011" s="51" t="s">
        <v>36</v>
      </c>
      <c r="D1011" s="49" t="s">
        <v>120</v>
      </c>
      <c r="E1011" s="49" t="s">
        <v>185</v>
      </c>
      <c r="F1011" s="49" t="s">
        <v>1354</v>
      </c>
      <c r="G1011" s="49" t="s">
        <v>355</v>
      </c>
      <c r="H1011" s="5" t="s">
        <v>317</v>
      </c>
      <c r="I1011" s="49">
        <v>1</v>
      </c>
      <c r="J1011" s="49">
        <v>2</v>
      </c>
      <c r="K1011" s="146" t="s">
        <v>1886</v>
      </c>
      <c r="L1011" s="146"/>
      <c r="M1011" s="146"/>
      <c r="N1011" s="146"/>
    </row>
    <row r="1012" spans="1:14">
      <c r="A1012" s="51">
        <v>80</v>
      </c>
      <c r="B1012" s="51"/>
      <c r="C1012" s="51" t="s">
        <v>36</v>
      </c>
      <c r="D1012" s="49" t="s">
        <v>120</v>
      </c>
      <c r="E1012" s="49" t="s">
        <v>359</v>
      </c>
      <c r="F1012" s="49" t="s">
        <v>122</v>
      </c>
      <c r="G1012" s="49" t="s">
        <v>52</v>
      </c>
      <c r="H1012" s="5" t="s">
        <v>317</v>
      </c>
      <c r="I1012" s="49">
        <v>5</v>
      </c>
      <c r="J1012" s="49"/>
      <c r="K1012" s="146" t="s">
        <v>1887</v>
      </c>
      <c r="L1012" s="146"/>
      <c r="M1012" s="146"/>
      <c r="N1012" s="146"/>
    </row>
    <row r="1013" spans="1:14">
      <c r="A1013" s="51">
        <v>81</v>
      </c>
      <c r="B1013" s="51"/>
      <c r="C1013" s="51" t="s">
        <v>36</v>
      </c>
      <c r="D1013" s="49" t="s">
        <v>120</v>
      </c>
      <c r="E1013" s="49" t="s">
        <v>174</v>
      </c>
      <c r="F1013" s="49" t="s">
        <v>13</v>
      </c>
      <c r="G1013" s="49" t="s">
        <v>562</v>
      </c>
      <c r="H1013" s="5" t="s">
        <v>317</v>
      </c>
      <c r="I1013" s="49">
        <v>2</v>
      </c>
      <c r="J1013" s="50"/>
      <c r="K1013" s="146" t="s">
        <v>1888</v>
      </c>
      <c r="L1013" s="146"/>
      <c r="M1013" s="146"/>
      <c r="N1013" s="146"/>
    </row>
    <row r="1014" spans="1:14">
      <c r="A1014" s="51">
        <v>82</v>
      </c>
      <c r="B1014" s="51"/>
      <c r="C1014" s="51" t="s">
        <v>36</v>
      </c>
      <c r="D1014" s="49" t="s">
        <v>120</v>
      </c>
      <c r="E1014" s="49" t="s">
        <v>179</v>
      </c>
      <c r="F1014" s="49" t="s">
        <v>39</v>
      </c>
      <c r="G1014" s="49" t="s">
        <v>268</v>
      </c>
      <c r="H1014" s="5" t="s">
        <v>317</v>
      </c>
      <c r="I1014" s="49">
        <v>3</v>
      </c>
      <c r="J1014" s="50"/>
      <c r="K1014" s="146" t="s">
        <v>1889</v>
      </c>
      <c r="L1014" s="146"/>
      <c r="M1014" s="146"/>
      <c r="N1014" s="146"/>
    </row>
    <row r="1015" spans="1:14">
      <c r="A1015" s="51">
        <v>83</v>
      </c>
      <c r="B1015" s="51"/>
      <c r="C1015" s="51" t="s">
        <v>36</v>
      </c>
      <c r="D1015" s="49" t="s">
        <v>120</v>
      </c>
      <c r="E1015" s="49" t="s">
        <v>181</v>
      </c>
      <c r="F1015" s="49" t="s">
        <v>56</v>
      </c>
      <c r="G1015" s="49" t="s">
        <v>198</v>
      </c>
      <c r="H1015" s="5" t="s">
        <v>317</v>
      </c>
      <c r="I1015" s="49">
        <v>1</v>
      </c>
      <c r="J1015" s="50"/>
      <c r="K1015" s="146" t="s">
        <v>1890</v>
      </c>
      <c r="L1015" s="146"/>
      <c r="M1015" s="146"/>
      <c r="N1015" s="146"/>
    </row>
    <row r="1016" spans="1:14">
      <c r="A1016" s="51">
        <v>84</v>
      </c>
      <c r="B1016" s="51"/>
      <c r="C1016" s="51" t="s">
        <v>36</v>
      </c>
      <c r="D1016" s="49" t="s">
        <v>120</v>
      </c>
      <c r="E1016" s="49" t="s">
        <v>341</v>
      </c>
      <c r="F1016" s="49" t="s">
        <v>14</v>
      </c>
      <c r="G1016" s="49" t="s">
        <v>96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85</v>
      </c>
      <c r="B1017" s="51"/>
      <c r="C1017" s="51" t="s">
        <v>36</v>
      </c>
      <c r="D1017" s="49" t="s">
        <v>120</v>
      </c>
      <c r="E1017" s="49" t="s">
        <v>359</v>
      </c>
      <c r="F1017" s="49" t="s">
        <v>124</v>
      </c>
      <c r="G1017" s="49" t="s">
        <v>562</v>
      </c>
      <c r="H1017" s="5" t="s">
        <v>317</v>
      </c>
      <c r="I1017" s="49">
        <v>4</v>
      </c>
      <c r="J1017" s="50"/>
      <c r="K1017" s="146" t="s">
        <v>1891</v>
      </c>
      <c r="L1017" s="146"/>
      <c r="M1017" s="146"/>
      <c r="N1017" s="146"/>
    </row>
    <row r="1018" spans="1:14">
      <c r="A1018" s="51">
        <v>86</v>
      </c>
      <c r="B1018" s="51"/>
      <c r="C1018" s="51" t="s">
        <v>36</v>
      </c>
      <c r="D1018" s="49" t="s">
        <v>120</v>
      </c>
      <c r="E1018" s="49" t="s">
        <v>175</v>
      </c>
      <c r="F1018" s="49" t="s">
        <v>19</v>
      </c>
      <c r="G1018" s="49" t="s">
        <v>50</v>
      </c>
      <c r="H1018" s="5" t="s">
        <v>317</v>
      </c>
      <c r="I1018" s="49">
        <v>2</v>
      </c>
      <c r="J1018" s="49"/>
      <c r="K1018" s="146" t="s">
        <v>1882</v>
      </c>
      <c r="L1018" s="146"/>
      <c r="M1018" s="146"/>
      <c r="N1018" s="146"/>
    </row>
    <row r="1019" spans="1:14">
      <c r="A1019" s="51">
        <v>87</v>
      </c>
      <c r="B1019" s="51"/>
      <c r="C1019" s="51" t="s">
        <v>36</v>
      </c>
      <c r="D1019" s="49" t="s">
        <v>120</v>
      </c>
      <c r="E1019" s="49" t="s">
        <v>1370</v>
      </c>
      <c r="F1019" s="49" t="s">
        <v>15</v>
      </c>
      <c r="G1019" s="49" t="s">
        <v>96</v>
      </c>
      <c r="H1019" s="5" t="s">
        <v>317</v>
      </c>
      <c r="I1019" s="49">
        <v>2</v>
      </c>
      <c r="J1019" s="49"/>
      <c r="K1019" s="146" t="s">
        <v>1882</v>
      </c>
      <c r="L1019" s="146"/>
      <c r="M1019" s="146"/>
      <c r="N1019" s="146"/>
    </row>
    <row r="1020" spans="1:14">
      <c r="A1020" s="51">
        <v>88</v>
      </c>
      <c r="B1020" s="51"/>
      <c r="C1020" s="51" t="s">
        <v>36</v>
      </c>
      <c r="D1020" s="49" t="s">
        <v>1427</v>
      </c>
      <c r="E1020" s="49" t="s">
        <v>184</v>
      </c>
      <c r="F1020" s="49" t="s">
        <v>1227</v>
      </c>
      <c r="G1020" s="49" t="s">
        <v>300</v>
      </c>
      <c r="H1020" s="5" t="s">
        <v>280</v>
      </c>
      <c r="I1020" s="49">
        <v>4</v>
      </c>
      <c r="J1020" s="50"/>
      <c r="K1020" s="146"/>
      <c r="L1020" s="146"/>
      <c r="M1020" s="146"/>
      <c r="N1020" s="146"/>
    </row>
    <row r="1021" spans="1:14">
      <c r="A1021" s="51">
        <v>89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1228</v>
      </c>
      <c r="G1021" s="49" t="s">
        <v>282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90</v>
      </c>
      <c r="B1022" s="51"/>
      <c r="C1022" s="51" t="s">
        <v>36</v>
      </c>
      <c r="D1022" s="49" t="s">
        <v>1427</v>
      </c>
      <c r="E1022" s="49" t="s">
        <v>184</v>
      </c>
      <c r="F1022" s="49" t="s">
        <v>1892</v>
      </c>
      <c r="G1022" s="49" t="s">
        <v>300</v>
      </c>
      <c r="H1022" s="5" t="s">
        <v>280</v>
      </c>
      <c r="I1022" s="49">
        <v>2</v>
      </c>
      <c r="J1022" s="50"/>
      <c r="K1022" s="146" t="s">
        <v>1471</v>
      </c>
      <c r="L1022" s="146"/>
      <c r="M1022" s="146"/>
      <c r="N1022" s="146"/>
    </row>
    <row r="1023" spans="1:14">
      <c r="A1023" s="51">
        <v>91</v>
      </c>
      <c r="B1023" s="51"/>
      <c r="C1023" s="51" t="s">
        <v>36</v>
      </c>
      <c r="D1023" s="49" t="s">
        <v>1427</v>
      </c>
      <c r="E1023" s="49" t="s">
        <v>184</v>
      </c>
      <c r="F1023" s="49" t="s">
        <v>1227</v>
      </c>
      <c r="G1023" s="49" t="s">
        <v>299</v>
      </c>
      <c r="H1023" s="5" t="s">
        <v>557</v>
      </c>
      <c r="I1023" s="49">
        <v>4</v>
      </c>
      <c r="J1023" s="49"/>
      <c r="K1023" s="146"/>
      <c r="L1023" s="146"/>
      <c r="M1023" s="146"/>
      <c r="N1023" s="146"/>
    </row>
    <row r="1024" spans="1:14">
      <c r="A1024" s="51">
        <v>92</v>
      </c>
      <c r="B1024" s="51"/>
      <c r="C1024" s="51" t="s">
        <v>36</v>
      </c>
      <c r="D1024" s="49" t="s">
        <v>1427</v>
      </c>
      <c r="E1024" s="49" t="s">
        <v>172</v>
      </c>
      <c r="F1024" s="49" t="s">
        <v>35</v>
      </c>
      <c r="G1024" s="49" t="s">
        <v>1685</v>
      </c>
      <c r="H1024" s="5" t="s">
        <v>280</v>
      </c>
      <c r="I1024" s="49">
        <v>3</v>
      </c>
      <c r="J1024" s="50"/>
      <c r="K1024" s="146" t="s">
        <v>2043</v>
      </c>
      <c r="L1024" s="146"/>
      <c r="M1024" s="146"/>
      <c r="N1024" s="146"/>
    </row>
    <row r="1025" spans="1:14">
      <c r="A1025" s="51">
        <v>93</v>
      </c>
      <c r="B1025" s="51"/>
      <c r="C1025" s="51" t="s">
        <v>36</v>
      </c>
      <c r="D1025" s="49" t="s">
        <v>1427</v>
      </c>
      <c r="E1025" s="49" t="s">
        <v>178</v>
      </c>
      <c r="F1025" s="49" t="s">
        <v>38</v>
      </c>
      <c r="G1025" s="49" t="s">
        <v>1269</v>
      </c>
      <c r="H1025" s="5" t="s">
        <v>280</v>
      </c>
      <c r="I1025" s="49">
        <v>3</v>
      </c>
      <c r="J1025" s="50"/>
      <c r="K1025" s="146" t="s">
        <v>1893</v>
      </c>
      <c r="L1025" s="146"/>
      <c r="M1025" s="146"/>
      <c r="N1025" s="146"/>
    </row>
    <row r="1026" spans="1:14">
      <c r="A1026" s="51">
        <v>94</v>
      </c>
      <c r="B1026" s="51"/>
      <c r="C1026" s="51" t="s">
        <v>36</v>
      </c>
      <c r="D1026" s="49" t="s">
        <v>1427</v>
      </c>
      <c r="E1026" s="49" t="s">
        <v>174</v>
      </c>
      <c r="F1026" s="49" t="s">
        <v>13</v>
      </c>
      <c r="G1026" s="49" t="s">
        <v>1685</v>
      </c>
      <c r="H1026" s="5" t="s">
        <v>280</v>
      </c>
      <c r="I1026" s="49">
        <v>2</v>
      </c>
      <c r="J1026" s="50"/>
      <c r="K1026" s="146" t="s">
        <v>1894</v>
      </c>
      <c r="L1026" s="146"/>
      <c r="M1026" s="146"/>
      <c r="N1026" s="146"/>
    </row>
    <row r="1027" spans="1:14">
      <c r="A1027" s="51">
        <v>95</v>
      </c>
      <c r="B1027" s="51"/>
      <c r="C1027" s="51" t="s">
        <v>36</v>
      </c>
      <c r="D1027" s="49" t="s">
        <v>1427</v>
      </c>
      <c r="E1027" s="49" t="s">
        <v>359</v>
      </c>
      <c r="F1027" s="49" t="s">
        <v>1476</v>
      </c>
      <c r="G1027" s="49" t="s">
        <v>52</v>
      </c>
      <c r="H1027" s="5" t="s">
        <v>280</v>
      </c>
      <c r="I1027" s="49">
        <v>2</v>
      </c>
      <c r="J1027" s="49"/>
      <c r="K1027" s="146" t="s">
        <v>1569</v>
      </c>
      <c r="L1027" s="146"/>
      <c r="M1027" s="146"/>
      <c r="N1027" s="146"/>
    </row>
    <row r="1028" spans="1:14">
      <c r="A1028" s="51">
        <v>96</v>
      </c>
      <c r="B1028" s="51"/>
      <c r="C1028" s="51" t="s">
        <v>36</v>
      </c>
      <c r="D1028" s="49" t="s">
        <v>1427</v>
      </c>
      <c r="E1028" s="49" t="s">
        <v>179</v>
      </c>
      <c r="F1028" s="49" t="s">
        <v>39</v>
      </c>
      <c r="G1028" s="49" t="s">
        <v>1408</v>
      </c>
      <c r="H1028" s="5" t="s">
        <v>280</v>
      </c>
      <c r="I1028" s="49">
        <v>3</v>
      </c>
      <c r="J1028" s="49"/>
      <c r="K1028" s="146" t="s">
        <v>2044</v>
      </c>
      <c r="L1028" s="146"/>
      <c r="M1028" s="146"/>
      <c r="N1028" s="146"/>
    </row>
    <row r="1029" spans="1:14">
      <c r="A1029" s="51">
        <v>97</v>
      </c>
      <c r="B1029" s="51"/>
      <c r="C1029" s="51" t="s">
        <v>36</v>
      </c>
      <c r="D1029" s="49" t="s">
        <v>1427</v>
      </c>
      <c r="E1029" s="49" t="s">
        <v>181</v>
      </c>
      <c r="F1029" s="49" t="s">
        <v>56</v>
      </c>
      <c r="G1029" s="49" t="s">
        <v>198</v>
      </c>
      <c r="H1029" s="5" t="s">
        <v>280</v>
      </c>
      <c r="I1029" s="49">
        <v>1</v>
      </c>
      <c r="J1029" s="49"/>
      <c r="K1029" s="146" t="s">
        <v>1896</v>
      </c>
      <c r="L1029" s="146"/>
      <c r="M1029" s="146"/>
      <c r="N1029" s="146"/>
    </row>
    <row r="1030" spans="1:14">
      <c r="A1030" s="51">
        <v>98</v>
      </c>
      <c r="B1030" s="51"/>
      <c r="C1030" s="51" t="s">
        <v>36</v>
      </c>
      <c r="D1030" s="49" t="s">
        <v>1427</v>
      </c>
      <c r="E1030" s="49" t="s">
        <v>341</v>
      </c>
      <c r="F1030" s="49" t="s">
        <v>14</v>
      </c>
      <c r="G1030" s="49" t="s">
        <v>1350</v>
      </c>
      <c r="H1030" s="5" t="s">
        <v>280</v>
      </c>
      <c r="I1030" s="49">
        <v>2</v>
      </c>
      <c r="J1030" s="50"/>
      <c r="K1030" s="146" t="s">
        <v>2045</v>
      </c>
      <c r="L1030" s="146"/>
      <c r="M1030" s="146"/>
      <c r="N1030" s="146"/>
    </row>
    <row r="1031" spans="1:14">
      <c r="A1031" s="51">
        <v>99</v>
      </c>
      <c r="B1031" s="51"/>
      <c r="C1031" s="51" t="s">
        <v>36</v>
      </c>
      <c r="D1031" s="49" t="s">
        <v>1427</v>
      </c>
      <c r="E1031" s="49" t="s">
        <v>1370</v>
      </c>
      <c r="F1031" s="49" t="s">
        <v>15</v>
      </c>
      <c r="G1031" s="49" t="s">
        <v>1350</v>
      </c>
      <c r="H1031" s="5" t="s">
        <v>280</v>
      </c>
      <c r="I1031" s="49">
        <v>2</v>
      </c>
      <c r="J1031" s="49"/>
      <c r="K1031" s="146"/>
      <c r="L1031" s="146"/>
      <c r="M1031" s="146"/>
      <c r="N1031" s="146"/>
    </row>
    <row r="1032" spans="1:14">
      <c r="A1032" s="51">
        <v>100</v>
      </c>
      <c r="B1032" s="51"/>
      <c r="C1032" s="51" t="s">
        <v>36</v>
      </c>
      <c r="D1032" s="49" t="s">
        <v>1427</v>
      </c>
      <c r="E1032" s="49" t="s">
        <v>175</v>
      </c>
      <c r="F1032" s="49" t="s">
        <v>19</v>
      </c>
      <c r="G1032" s="49" t="s">
        <v>44</v>
      </c>
      <c r="H1032" s="5" t="s">
        <v>280</v>
      </c>
      <c r="I1032" s="49">
        <v>2</v>
      </c>
      <c r="J1032" s="49"/>
      <c r="K1032" s="146" t="s">
        <v>2046</v>
      </c>
      <c r="L1032" s="146"/>
      <c r="M1032" s="146"/>
      <c r="N1032" s="146"/>
    </row>
    <row r="1033" spans="1:14">
      <c r="A1033" s="51">
        <v>101</v>
      </c>
      <c r="B1033" s="51"/>
      <c r="C1033" s="51" t="s">
        <v>36</v>
      </c>
      <c r="D1033" s="49" t="s">
        <v>1428</v>
      </c>
      <c r="E1033" s="49" t="s">
        <v>172</v>
      </c>
      <c r="F1033" s="49" t="s">
        <v>35</v>
      </c>
      <c r="G1033" s="49" t="s">
        <v>268</v>
      </c>
      <c r="H1033" s="5" t="s">
        <v>280</v>
      </c>
      <c r="I1033" s="49">
        <v>3</v>
      </c>
      <c r="J1033" s="49"/>
      <c r="K1033" s="146" t="s">
        <v>2047</v>
      </c>
      <c r="L1033" s="146"/>
      <c r="M1033" s="146"/>
      <c r="N1033" s="146"/>
    </row>
    <row r="1034" spans="1:14">
      <c r="A1034" s="51">
        <v>102</v>
      </c>
      <c r="B1034" s="51"/>
      <c r="C1034" s="51" t="s">
        <v>36</v>
      </c>
      <c r="D1034" s="49" t="s">
        <v>1428</v>
      </c>
      <c r="E1034" s="49" t="s">
        <v>178</v>
      </c>
      <c r="F1034" s="49" t="s">
        <v>38</v>
      </c>
      <c r="G1034" s="49" t="s">
        <v>1623</v>
      </c>
      <c r="H1034" s="5" t="s">
        <v>280</v>
      </c>
      <c r="I1034" s="49">
        <v>3</v>
      </c>
      <c r="J1034" s="49"/>
      <c r="K1034" s="146" t="s">
        <v>2048</v>
      </c>
      <c r="L1034" s="146"/>
      <c r="M1034" s="146"/>
      <c r="N1034" s="146"/>
    </row>
    <row r="1035" spans="1:14">
      <c r="A1035" s="51">
        <v>103</v>
      </c>
      <c r="B1035" s="51"/>
      <c r="C1035" s="51" t="s">
        <v>36</v>
      </c>
      <c r="D1035" s="49" t="s">
        <v>1428</v>
      </c>
      <c r="E1035" s="49" t="s">
        <v>174</v>
      </c>
      <c r="F1035" s="49" t="s">
        <v>13</v>
      </c>
      <c r="G1035" s="49" t="s">
        <v>402</v>
      </c>
      <c r="H1035" s="5" t="s">
        <v>280</v>
      </c>
      <c r="I1035" s="49">
        <v>2</v>
      </c>
      <c r="J1035" s="49"/>
      <c r="K1035" s="146" t="s">
        <v>1894</v>
      </c>
      <c r="L1035" s="146"/>
      <c r="M1035" s="146"/>
      <c r="N1035" s="146"/>
    </row>
    <row r="1036" spans="1:14">
      <c r="A1036" s="51">
        <v>104</v>
      </c>
      <c r="B1036" s="51"/>
      <c r="C1036" s="51" t="s">
        <v>36</v>
      </c>
      <c r="D1036" s="49" t="s">
        <v>1428</v>
      </c>
      <c r="E1036" s="49" t="s">
        <v>359</v>
      </c>
      <c r="F1036" s="49" t="s">
        <v>1476</v>
      </c>
      <c r="G1036" s="49" t="s">
        <v>36</v>
      </c>
      <c r="H1036" s="5" t="s">
        <v>280</v>
      </c>
      <c r="I1036" s="49">
        <v>2</v>
      </c>
      <c r="J1036" s="49"/>
      <c r="K1036" s="146" t="s">
        <v>2049</v>
      </c>
      <c r="L1036" s="146"/>
      <c r="M1036" s="146"/>
      <c r="N1036" s="146"/>
    </row>
    <row r="1037" spans="1:14">
      <c r="A1037" s="51">
        <v>105</v>
      </c>
      <c r="B1037" s="51"/>
      <c r="C1037" s="51" t="s">
        <v>36</v>
      </c>
      <c r="D1037" s="49" t="s">
        <v>1428</v>
      </c>
      <c r="E1037" s="49" t="s">
        <v>179</v>
      </c>
      <c r="F1037" s="49" t="s">
        <v>39</v>
      </c>
      <c r="G1037" s="49" t="s">
        <v>36</v>
      </c>
      <c r="H1037" s="5" t="s">
        <v>280</v>
      </c>
      <c r="I1037" s="49">
        <v>3</v>
      </c>
      <c r="J1037" s="50"/>
      <c r="K1037" s="146" t="s">
        <v>1895</v>
      </c>
      <c r="L1037" s="146"/>
      <c r="M1037" s="146"/>
      <c r="N1037" s="146"/>
    </row>
    <row r="1038" spans="1:14">
      <c r="A1038" s="51">
        <v>106</v>
      </c>
      <c r="B1038" s="51"/>
      <c r="C1038" s="51" t="s">
        <v>36</v>
      </c>
      <c r="D1038" s="49" t="s">
        <v>1428</v>
      </c>
      <c r="E1038" s="49" t="s">
        <v>181</v>
      </c>
      <c r="F1038" s="49" t="s">
        <v>56</v>
      </c>
      <c r="G1038" s="49" t="s">
        <v>198</v>
      </c>
      <c r="H1038" s="5" t="s">
        <v>280</v>
      </c>
      <c r="I1038" s="49">
        <v>1</v>
      </c>
      <c r="J1038" s="49"/>
      <c r="K1038" s="146" t="s">
        <v>1896</v>
      </c>
      <c r="L1038" s="146"/>
      <c r="M1038" s="146"/>
      <c r="N1038" s="146"/>
    </row>
    <row r="1039" spans="1:14">
      <c r="A1039" s="51">
        <v>107</v>
      </c>
      <c r="B1039" s="51"/>
      <c r="C1039" s="51" t="s">
        <v>36</v>
      </c>
      <c r="D1039" s="49" t="s">
        <v>1428</v>
      </c>
      <c r="E1039" s="49" t="s">
        <v>341</v>
      </c>
      <c r="F1039" s="49" t="s">
        <v>14</v>
      </c>
      <c r="G1039" s="49" t="s">
        <v>51</v>
      </c>
      <c r="H1039" s="5" t="s">
        <v>280</v>
      </c>
      <c r="I1039" s="49">
        <v>2</v>
      </c>
      <c r="J1039" s="49"/>
      <c r="K1039" s="146" t="s">
        <v>2050</v>
      </c>
      <c r="L1039" s="146"/>
      <c r="M1039" s="146"/>
      <c r="N1039" s="146"/>
    </row>
    <row r="1040" spans="1:14">
      <c r="A1040" s="51">
        <v>108</v>
      </c>
      <c r="B1040" s="51"/>
      <c r="C1040" s="51" t="s">
        <v>36</v>
      </c>
      <c r="D1040" s="49" t="s">
        <v>1428</v>
      </c>
      <c r="E1040" s="49" t="s">
        <v>1370</v>
      </c>
      <c r="F1040" s="49" t="s">
        <v>15</v>
      </c>
      <c r="G1040" s="49" t="s">
        <v>51</v>
      </c>
      <c r="H1040" s="5" t="s">
        <v>280</v>
      </c>
      <c r="I1040" s="49">
        <v>2</v>
      </c>
      <c r="J1040" s="49"/>
      <c r="K1040" s="146"/>
      <c r="L1040" s="146"/>
      <c r="M1040" s="146"/>
      <c r="N1040" s="146"/>
    </row>
    <row r="1041" spans="1:14" s="3" customFormat="1">
      <c r="A1041" s="51">
        <v>109</v>
      </c>
      <c r="B1041" s="51"/>
      <c r="C1041" s="51" t="s">
        <v>36</v>
      </c>
      <c r="D1041" s="49" t="s">
        <v>1428</v>
      </c>
      <c r="E1041" s="49" t="s">
        <v>175</v>
      </c>
      <c r="F1041" s="49" t="s">
        <v>19</v>
      </c>
      <c r="G1041" s="49" t="s">
        <v>50</v>
      </c>
      <c r="H1041" s="5" t="s">
        <v>280</v>
      </c>
      <c r="I1041" s="49">
        <v>2</v>
      </c>
      <c r="J1041" s="49"/>
      <c r="K1041" s="151" t="s">
        <v>1897</v>
      </c>
      <c r="L1041" s="151"/>
      <c r="M1041" s="151"/>
      <c r="N1041" s="151"/>
    </row>
    <row r="1042" spans="1:14">
      <c r="A1042" s="51">
        <v>110</v>
      </c>
      <c r="B1042" s="51"/>
      <c r="C1042" s="51" t="s">
        <v>36</v>
      </c>
      <c r="D1042" s="49" t="s">
        <v>1428</v>
      </c>
      <c r="E1042" s="49" t="s">
        <v>185</v>
      </c>
      <c r="F1042" s="49" t="s">
        <v>1477</v>
      </c>
      <c r="G1042" s="49" t="s">
        <v>51</v>
      </c>
      <c r="H1042" s="5" t="s">
        <v>121</v>
      </c>
      <c r="I1042" s="49">
        <v>4</v>
      </c>
      <c r="J1042" s="50"/>
      <c r="K1042" s="146" t="s">
        <v>1554</v>
      </c>
      <c r="L1042" s="146"/>
      <c r="M1042" s="146"/>
      <c r="N1042" s="146"/>
    </row>
    <row r="1043" spans="1:14">
      <c r="A1043" s="51">
        <v>111</v>
      </c>
      <c r="B1043" s="51"/>
      <c r="C1043" s="51" t="s">
        <v>36</v>
      </c>
      <c r="D1043" s="49" t="s">
        <v>1428</v>
      </c>
      <c r="E1043" s="49" t="s">
        <v>185</v>
      </c>
      <c r="F1043" s="49" t="s">
        <v>1477</v>
      </c>
      <c r="G1043" s="49" t="s">
        <v>105</v>
      </c>
      <c r="H1043" s="5" t="s">
        <v>121</v>
      </c>
      <c r="I1043" s="49">
        <v>2</v>
      </c>
      <c r="J1043" s="49"/>
      <c r="K1043" s="146" t="s">
        <v>1898</v>
      </c>
      <c r="L1043" s="146"/>
      <c r="M1043" s="146"/>
      <c r="N1043" s="146"/>
    </row>
    <row r="1044" spans="1:14">
      <c r="A1044" s="51">
        <v>112</v>
      </c>
      <c r="B1044" s="51"/>
      <c r="C1044" s="51" t="s">
        <v>36</v>
      </c>
      <c r="D1044" s="49" t="s">
        <v>1428</v>
      </c>
      <c r="E1044" s="49" t="s">
        <v>188</v>
      </c>
      <c r="F1044" s="49" t="s">
        <v>559</v>
      </c>
      <c r="G1044" s="49" t="s">
        <v>53</v>
      </c>
      <c r="H1044" s="5" t="s">
        <v>121</v>
      </c>
      <c r="I1044" s="49">
        <v>1</v>
      </c>
      <c r="J1044" s="49"/>
      <c r="K1044" s="146" t="s">
        <v>1474</v>
      </c>
      <c r="L1044" s="146"/>
      <c r="M1044" s="146"/>
      <c r="N1044" s="146"/>
    </row>
    <row r="1045" spans="1:14">
      <c r="A1045" s="51">
        <v>113</v>
      </c>
      <c r="B1045" s="51"/>
      <c r="C1045" s="51" t="s">
        <v>36</v>
      </c>
      <c r="D1045" s="49" t="s">
        <v>1428</v>
      </c>
      <c r="E1045" s="49" t="s">
        <v>185</v>
      </c>
      <c r="F1045" s="49" t="s">
        <v>1354</v>
      </c>
      <c r="G1045" s="49" t="s">
        <v>355</v>
      </c>
      <c r="H1045" s="5" t="s">
        <v>1472</v>
      </c>
      <c r="I1045" s="49">
        <v>1</v>
      </c>
      <c r="J1045" s="49"/>
      <c r="K1045" s="146" t="s">
        <v>1473</v>
      </c>
      <c r="L1045" s="146"/>
      <c r="M1045" s="146"/>
      <c r="N1045" s="146"/>
    </row>
    <row r="1046" spans="1:14">
      <c r="A1046" s="51">
        <v>114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57</v>
      </c>
      <c r="H1046" s="5" t="s">
        <v>121</v>
      </c>
      <c r="I1046" s="49">
        <v>2</v>
      </c>
      <c r="J1046" s="49"/>
      <c r="K1046" s="146"/>
      <c r="L1046" s="146"/>
      <c r="M1046" s="146"/>
      <c r="N1046" s="146"/>
    </row>
    <row r="1047" spans="1:14">
      <c r="A1047" s="51">
        <v>115</v>
      </c>
      <c r="B1047" s="51"/>
      <c r="C1047" s="51" t="s">
        <v>36</v>
      </c>
      <c r="D1047" s="49" t="s">
        <v>1428</v>
      </c>
      <c r="E1047" s="49" t="s">
        <v>185</v>
      </c>
      <c r="F1047" s="49" t="s">
        <v>1477</v>
      </c>
      <c r="G1047" s="49" t="s">
        <v>60</v>
      </c>
      <c r="H1047" s="5" t="s">
        <v>121</v>
      </c>
      <c r="I1047" s="49">
        <v>2</v>
      </c>
      <c r="J1047" s="49"/>
      <c r="K1047" s="146"/>
      <c r="L1047" s="146"/>
      <c r="M1047" s="146"/>
      <c r="N1047" s="146"/>
    </row>
    <row r="1048" spans="1:14">
      <c r="A1048" s="51">
        <v>116</v>
      </c>
      <c r="B1048" s="51"/>
      <c r="C1048" s="51" t="s">
        <v>36</v>
      </c>
      <c r="D1048" s="49" t="s">
        <v>1428</v>
      </c>
      <c r="E1048" s="49" t="s">
        <v>185</v>
      </c>
      <c r="F1048" s="49" t="s">
        <v>1555</v>
      </c>
      <c r="G1048" s="49" t="s">
        <v>60</v>
      </c>
      <c r="H1048" s="5" t="s">
        <v>121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117</v>
      </c>
      <c r="B1049" s="51"/>
      <c r="C1049" s="51" t="s">
        <v>36</v>
      </c>
      <c r="D1049" s="49" t="s">
        <v>125</v>
      </c>
      <c r="E1049" s="49" t="s">
        <v>188</v>
      </c>
      <c r="F1049" s="49" t="s">
        <v>559</v>
      </c>
      <c r="G1049" s="49" t="s">
        <v>51</v>
      </c>
      <c r="H1049" s="5" t="s">
        <v>1289</v>
      </c>
      <c r="I1049" s="49">
        <v>0</v>
      </c>
      <c r="J1049" s="50"/>
      <c r="K1049" s="146" t="s">
        <v>1899</v>
      </c>
      <c r="L1049" s="146"/>
      <c r="M1049" s="146"/>
      <c r="N1049" s="146"/>
    </row>
    <row r="1050" spans="1:14">
      <c r="A1050" s="51">
        <v>118</v>
      </c>
      <c r="B1050" s="51"/>
      <c r="C1050" s="51" t="s">
        <v>36</v>
      </c>
      <c r="D1050" s="49" t="s">
        <v>125</v>
      </c>
      <c r="E1050" s="49" t="s">
        <v>359</v>
      </c>
      <c r="F1050" s="49" t="s">
        <v>122</v>
      </c>
      <c r="G1050" s="49" t="s">
        <v>51</v>
      </c>
      <c r="H1050" s="5" t="s">
        <v>1289</v>
      </c>
      <c r="I1050" s="49">
        <v>4</v>
      </c>
      <c r="J1050" s="49"/>
      <c r="K1050" s="146"/>
      <c r="L1050" s="146"/>
      <c r="M1050" s="146"/>
      <c r="N1050" s="146"/>
    </row>
    <row r="1051" spans="1:14">
      <c r="A1051" s="51">
        <v>119</v>
      </c>
      <c r="B1051" s="51"/>
      <c r="C1051" s="51" t="s">
        <v>36</v>
      </c>
      <c r="D1051" s="49" t="s">
        <v>125</v>
      </c>
      <c r="E1051" s="49" t="s">
        <v>359</v>
      </c>
      <c r="F1051" s="49" t="s">
        <v>124</v>
      </c>
      <c r="G1051" s="49" t="s">
        <v>51</v>
      </c>
      <c r="H1051" s="5" t="s">
        <v>1289</v>
      </c>
      <c r="I1051" s="49">
        <v>0</v>
      </c>
      <c r="J1051" s="49"/>
      <c r="K1051" s="146"/>
      <c r="L1051" s="146"/>
      <c r="M1051" s="146"/>
      <c r="N1051" s="146"/>
    </row>
    <row r="1052" spans="1:14">
      <c r="A1052" s="51">
        <v>120</v>
      </c>
      <c r="B1052" s="51"/>
      <c r="C1052" s="51" t="s">
        <v>36</v>
      </c>
      <c r="D1052" s="49" t="s">
        <v>125</v>
      </c>
      <c r="E1052" s="49" t="s">
        <v>175</v>
      </c>
      <c r="F1052" s="49" t="s">
        <v>19</v>
      </c>
      <c r="G1052" s="49" t="s">
        <v>50</v>
      </c>
      <c r="H1052" s="5" t="s">
        <v>1289</v>
      </c>
      <c r="I1052" s="49">
        <v>2</v>
      </c>
      <c r="J1052" s="49"/>
      <c r="K1052" s="146" t="s">
        <v>1475</v>
      </c>
      <c r="L1052" s="146"/>
      <c r="M1052" s="146"/>
      <c r="N1052" s="146"/>
    </row>
    <row r="1053" spans="1:14">
      <c r="A1053" s="51">
        <v>121</v>
      </c>
      <c r="B1053" s="51"/>
      <c r="C1053" s="51" t="s">
        <v>36</v>
      </c>
      <c r="D1053" s="49" t="s">
        <v>125</v>
      </c>
      <c r="E1053" s="49" t="s">
        <v>359</v>
      </c>
      <c r="F1053" s="49" t="s">
        <v>122</v>
      </c>
      <c r="G1053" s="49" t="s">
        <v>95</v>
      </c>
      <c r="H1053" s="5" t="s">
        <v>1289</v>
      </c>
      <c r="I1053" s="49">
        <v>6</v>
      </c>
      <c r="J1053" s="49"/>
      <c r="K1053" s="146" t="s">
        <v>1900</v>
      </c>
      <c r="L1053" s="146"/>
      <c r="M1053" s="146"/>
      <c r="N1053" s="146"/>
    </row>
    <row r="1054" spans="1:14">
      <c r="A1054" s="51">
        <v>122</v>
      </c>
      <c r="B1054" s="51"/>
      <c r="C1054" s="51" t="s">
        <v>36</v>
      </c>
      <c r="D1054" s="49" t="s">
        <v>125</v>
      </c>
      <c r="E1054" s="49" t="s">
        <v>178</v>
      </c>
      <c r="F1054" s="49" t="s">
        <v>38</v>
      </c>
      <c r="G1054" s="49" t="s">
        <v>530</v>
      </c>
      <c r="H1054" s="5" t="s">
        <v>1289</v>
      </c>
      <c r="I1054" s="49">
        <v>3</v>
      </c>
      <c r="J1054" s="50"/>
      <c r="K1054" s="146" t="s">
        <v>1901</v>
      </c>
      <c r="L1054" s="146"/>
      <c r="M1054" s="146"/>
      <c r="N1054" s="146"/>
    </row>
    <row r="1055" spans="1:14">
      <c r="A1055" s="51">
        <v>123</v>
      </c>
      <c r="B1055" s="51"/>
      <c r="C1055" s="51" t="s">
        <v>36</v>
      </c>
      <c r="D1055" s="49" t="s">
        <v>125</v>
      </c>
      <c r="E1055" s="49" t="s">
        <v>341</v>
      </c>
      <c r="F1055" s="49" t="s">
        <v>14</v>
      </c>
      <c r="G1055" s="49" t="s">
        <v>1660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124</v>
      </c>
      <c r="B1056" s="51"/>
      <c r="C1056" s="51" t="s">
        <v>36</v>
      </c>
      <c r="D1056" s="49" t="s">
        <v>125</v>
      </c>
      <c r="E1056" s="49" t="s">
        <v>341</v>
      </c>
      <c r="F1056" s="49" t="s">
        <v>15</v>
      </c>
      <c r="G1056" s="49" t="s">
        <v>1660</v>
      </c>
      <c r="H1056" s="5" t="s">
        <v>1289</v>
      </c>
      <c r="I1056" s="49">
        <v>2</v>
      </c>
      <c r="J1056" s="49"/>
      <c r="K1056" s="146" t="s">
        <v>1475</v>
      </c>
      <c r="L1056" s="146"/>
      <c r="M1056" s="146"/>
      <c r="N1056" s="146"/>
    </row>
    <row r="1057" spans="1:14">
      <c r="A1057" s="51">
        <v>125</v>
      </c>
      <c r="B1057" s="51"/>
      <c r="C1057" s="51" t="s">
        <v>36</v>
      </c>
      <c r="D1057" s="49" t="s">
        <v>125</v>
      </c>
      <c r="E1057" s="49" t="s">
        <v>174</v>
      </c>
      <c r="F1057" s="49" t="s">
        <v>13</v>
      </c>
      <c r="G1057" s="49" t="s">
        <v>104</v>
      </c>
      <c r="H1057" s="5" t="s">
        <v>1289</v>
      </c>
      <c r="I1057" s="49">
        <v>2</v>
      </c>
      <c r="J1057" s="49"/>
      <c r="K1057" s="146" t="s">
        <v>1475</v>
      </c>
      <c r="L1057" s="146"/>
      <c r="M1057" s="146"/>
      <c r="N1057" s="146"/>
    </row>
    <row r="1058" spans="1:14">
      <c r="A1058" s="51">
        <v>126</v>
      </c>
      <c r="B1058" s="51"/>
      <c r="C1058" s="51" t="s">
        <v>36</v>
      </c>
      <c r="D1058" s="49" t="s">
        <v>125</v>
      </c>
      <c r="E1058" s="49" t="s">
        <v>359</v>
      </c>
      <c r="F1058" s="49" t="s">
        <v>124</v>
      </c>
      <c r="G1058" s="49" t="s">
        <v>562</v>
      </c>
      <c r="H1058" s="5" t="s">
        <v>1289</v>
      </c>
      <c r="I1058" s="49">
        <v>4</v>
      </c>
      <c r="J1058" s="49"/>
      <c r="K1058" s="146" t="s">
        <v>1902</v>
      </c>
      <c r="L1058" s="146"/>
      <c r="M1058" s="146"/>
      <c r="N1058" s="146"/>
    </row>
    <row r="1059" spans="1:14">
      <c r="A1059" s="51">
        <v>127</v>
      </c>
      <c r="B1059" s="51"/>
      <c r="C1059" s="51" t="s">
        <v>36</v>
      </c>
      <c r="D1059" s="49" t="s">
        <v>125</v>
      </c>
      <c r="E1059" s="49" t="s">
        <v>185</v>
      </c>
      <c r="F1059" s="49" t="s">
        <v>197</v>
      </c>
      <c r="G1059" s="49" t="s">
        <v>60</v>
      </c>
      <c r="H1059" s="5" t="s">
        <v>1289</v>
      </c>
      <c r="I1059" s="49">
        <v>0</v>
      </c>
      <c r="J1059" s="50"/>
      <c r="K1059" s="146" t="s">
        <v>1903</v>
      </c>
      <c r="L1059" s="146"/>
      <c r="M1059" s="146"/>
      <c r="N1059" s="146"/>
    </row>
    <row r="1060" spans="1:14">
      <c r="A1060" s="51">
        <v>128</v>
      </c>
      <c r="B1060" s="51"/>
      <c r="C1060" s="51" t="s">
        <v>36</v>
      </c>
      <c r="D1060" s="49" t="s">
        <v>125</v>
      </c>
      <c r="E1060" s="49" t="s">
        <v>172</v>
      </c>
      <c r="F1060" s="49" t="s">
        <v>35</v>
      </c>
      <c r="G1060" s="49" t="s">
        <v>967</v>
      </c>
      <c r="H1060" s="5" t="s">
        <v>1289</v>
      </c>
      <c r="I1060" s="49">
        <v>3</v>
      </c>
      <c r="J1060" s="49"/>
      <c r="K1060" s="146" t="s">
        <v>1904</v>
      </c>
      <c r="L1060" s="146"/>
      <c r="M1060" s="146"/>
      <c r="N1060" s="146"/>
    </row>
    <row r="1061" spans="1:14">
      <c r="A1061" s="51">
        <v>129</v>
      </c>
      <c r="B1061" s="51"/>
      <c r="C1061" s="51" t="s">
        <v>36</v>
      </c>
      <c r="D1061" s="49" t="s">
        <v>125</v>
      </c>
      <c r="E1061" s="49" t="s">
        <v>179</v>
      </c>
      <c r="F1061" s="49" t="s">
        <v>39</v>
      </c>
      <c r="G1061" s="49" t="s">
        <v>60</v>
      </c>
      <c r="H1061" s="5" t="s">
        <v>1289</v>
      </c>
      <c r="I1061" s="49">
        <v>3</v>
      </c>
      <c r="J1061" s="49"/>
      <c r="K1061" s="146" t="s">
        <v>1475</v>
      </c>
      <c r="L1061" s="146"/>
      <c r="M1061" s="146"/>
      <c r="N1061" s="146"/>
    </row>
    <row r="1062" spans="1:14">
      <c r="A1062" s="51">
        <v>130</v>
      </c>
      <c r="B1062" s="51"/>
      <c r="C1062" s="51" t="s">
        <v>36</v>
      </c>
      <c r="D1062" s="49" t="s">
        <v>125</v>
      </c>
      <c r="E1062" s="49" t="s">
        <v>181</v>
      </c>
      <c r="F1062" s="49" t="s">
        <v>56</v>
      </c>
      <c r="G1062" s="49" t="s">
        <v>198</v>
      </c>
      <c r="H1062" s="5" t="s">
        <v>1289</v>
      </c>
      <c r="I1062" s="49">
        <v>1</v>
      </c>
      <c r="J1062" s="49"/>
      <c r="K1062" s="146" t="s">
        <v>1905</v>
      </c>
      <c r="L1062" s="146"/>
      <c r="M1062" s="146"/>
      <c r="N1062" s="146"/>
    </row>
    <row r="1063" spans="1:14">
      <c r="A1063" s="51">
        <v>139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1228</v>
      </c>
      <c r="G1063" s="49" t="s">
        <v>278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140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1228</v>
      </c>
      <c r="G1064" s="49" t="s">
        <v>323</v>
      </c>
      <c r="H1064" s="5" t="s">
        <v>336</v>
      </c>
      <c r="I1064" s="49">
        <v>4</v>
      </c>
      <c r="J1064" s="49"/>
      <c r="K1064" s="146" t="s">
        <v>1906</v>
      </c>
      <c r="L1064" s="146"/>
      <c r="M1064" s="146"/>
      <c r="N1064" s="146"/>
    </row>
    <row r="1065" spans="1:14">
      <c r="A1065" s="51">
        <v>141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88</v>
      </c>
      <c r="H1065" s="5" t="s">
        <v>336</v>
      </c>
      <c r="I1065" s="49">
        <v>2</v>
      </c>
      <c r="J1065" s="49"/>
      <c r="K1065" s="146"/>
      <c r="L1065" s="146"/>
      <c r="M1065" s="146"/>
      <c r="N1065" s="146"/>
    </row>
    <row r="1066" spans="1:14">
      <c r="A1066" s="51">
        <v>142</v>
      </c>
      <c r="B1066" s="51"/>
      <c r="C1066" s="51" t="s">
        <v>36</v>
      </c>
      <c r="D1066" s="49" t="s">
        <v>1385</v>
      </c>
      <c r="E1066" s="49" t="s">
        <v>184</v>
      </c>
      <c r="F1066" s="49" t="s">
        <v>1227</v>
      </c>
      <c r="G1066" s="49" t="s">
        <v>278</v>
      </c>
      <c r="H1066" s="5" t="s">
        <v>336</v>
      </c>
      <c r="I1066" s="49">
        <v>2</v>
      </c>
      <c r="J1066" s="49"/>
      <c r="K1066" s="146"/>
      <c r="L1066" s="146"/>
      <c r="M1066" s="146"/>
      <c r="N1066" s="146"/>
    </row>
    <row r="1067" spans="1:14">
      <c r="A1067" s="51">
        <v>143</v>
      </c>
      <c r="B1067" s="51"/>
      <c r="C1067" s="51" t="s">
        <v>36</v>
      </c>
      <c r="D1067" s="49" t="s">
        <v>1385</v>
      </c>
      <c r="E1067" s="49" t="s">
        <v>184</v>
      </c>
      <c r="F1067" s="49" t="s">
        <v>1227</v>
      </c>
      <c r="G1067" s="49" t="s">
        <v>326</v>
      </c>
      <c r="H1067" s="5" t="s">
        <v>336</v>
      </c>
      <c r="I1067" s="49">
        <v>3</v>
      </c>
      <c r="J1067" s="49"/>
      <c r="K1067" s="146"/>
      <c r="L1067" s="146"/>
      <c r="M1067" s="146"/>
      <c r="N1067" s="146"/>
    </row>
    <row r="1068" spans="1:14" s="3" customFormat="1">
      <c r="A1068" s="51">
        <v>144</v>
      </c>
      <c r="B1068" s="51"/>
      <c r="C1068" s="51" t="s">
        <v>36</v>
      </c>
      <c r="D1068" s="49" t="s">
        <v>1385</v>
      </c>
      <c r="E1068" s="49" t="s">
        <v>184</v>
      </c>
      <c r="F1068" s="49" t="s">
        <v>1892</v>
      </c>
      <c r="G1068" s="49" t="s">
        <v>278</v>
      </c>
      <c r="H1068" s="5" t="s">
        <v>336</v>
      </c>
      <c r="I1068" s="49">
        <v>2</v>
      </c>
      <c r="J1068" s="49"/>
      <c r="K1068" s="151" t="s">
        <v>1907</v>
      </c>
      <c r="L1068" s="151"/>
      <c r="M1068" s="151"/>
      <c r="N1068" s="151"/>
    </row>
    <row r="1069" spans="1:14">
      <c r="A1069" s="51">
        <v>154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1477</v>
      </c>
      <c r="G1069" s="49" t="s">
        <v>51</v>
      </c>
      <c r="H1069" s="5" t="s">
        <v>99</v>
      </c>
      <c r="I1069" s="49">
        <v>4</v>
      </c>
      <c r="J1069" s="49"/>
      <c r="K1069" s="146" t="s">
        <v>1554</v>
      </c>
      <c r="L1069" s="146"/>
      <c r="M1069" s="146"/>
      <c r="N1069" s="146"/>
    </row>
    <row r="1070" spans="1:14">
      <c r="A1070" s="51">
        <v>155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1477</v>
      </c>
      <c r="G1070" s="49" t="s">
        <v>60</v>
      </c>
      <c r="H1070" s="5" t="s">
        <v>99</v>
      </c>
      <c r="I1070" s="49">
        <v>4</v>
      </c>
      <c r="J1070" s="49"/>
      <c r="K1070" s="146" t="s">
        <v>1478</v>
      </c>
      <c r="L1070" s="146"/>
      <c r="M1070" s="146"/>
      <c r="N1070" s="146"/>
    </row>
    <row r="1071" spans="1:14">
      <c r="A1071" s="51">
        <v>156</v>
      </c>
      <c r="B1071" s="51"/>
      <c r="C1071" s="51" t="s">
        <v>36</v>
      </c>
      <c r="D1071" s="49" t="s">
        <v>1429</v>
      </c>
      <c r="E1071" s="49" t="s">
        <v>185</v>
      </c>
      <c r="F1071" s="49" t="s">
        <v>1479</v>
      </c>
      <c r="G1071" s="49" t="s">
        <v>57</v>
      </c>
      <c r="H1071" s="5" t="s">
        <v>99</v>
      </c>
      <c r="I1071" s="49">
        <v>2</v>
      </c>
      <c r="J1071" s="49"/>
      <c r="K1071" s="146" t="s">
        <v>1478</v>
      </c>
      <c r="L1071" s="146"/>
      <c r="M1071" s="146"/>
      <c r="N1071" s="146"/>
    </row>
    <row r="1072" spans="1:14">
      <c r="A1072" s="51">
        <v>157</v>
      </c>
      <c r="B1072" s="51"/>
      <c r="C1072" s="51" t="s">
        <v>36</v>
      </c>
      <c r="D1072" s="49" t="s">
        <v>1429</v>
      </c>
      <c r="E1072" s="49" t="s">
        <v>185</v>
      </c>
      <c r="F1072" s="49" t="s">
        <v>1479</v>
      </c>
      <c r="G1072" s="49" t="s">
        <v>105</v>
      </c>
      <c r="H1072" s="5" t="s">
        <v>99</v>
      </c>
      <c r="I1072" s="49">
        <v>4</v>
      </c>
      <c r="J1072" s="49"/>
      <c r="K1072" s="146" t="s">
        <v>1908</v>
      </c>
      <c r="L1072" s="146"/>
      <c r="M1072" s="146"/>
      <c r="N1072" s="146"/>
    </row>
    <row r="1073" spans="1:14">
      <c r="A1073" s="51">
        <v>158</v>
      </c>
      <c r="B1073" s="51"/>
      <c r="C1073" s="51" t="s">
        <v>36</v>
      </c>
      <c r="D1073" s="49" t="s">
        <v>1429</v>
      </c>
      <c r="E1073" s="49" t="s">
        <v>185</v>
      </c>
      <c r="F1073" s="49" t="s">
        <v>1480</v>
      </c>
      <c r="G1073" s="49" t="s">
        <v>355</v>
      </c>
      <c r="H1073" s="5" t="s">
        <v>356</v>
      </c>
      <c r="I1073" s="49">
        <v>2</v>
      </c>
      <c r="J1073" s="49"/>
      <c r="K1073" s="146" t="s">
        <v>1909</v>
      </c>
      <c r="L1073" s="146"/>
      <c r="M1073" s="146"/>
      <c r="N1073" s="146"/>
    </row>
    <row r="1074" spans="1:14">
      <c r="A1074" s="51">
        <v>159</v>
      </c>
      <c r="B1074" s="51"/>
      <c r="C1074" s="51" t="s">
        <v>36</v>
      </c>
      <c r="D1074" s="49" t="s">
        <v>1980</v>
      </c>
      <c r="E1074" s="49" t="s">
        <v>178</v>
      </c>
      <c r="F1074" s="49" t="s">
        <v>38</v>
      </c>
      <c r="G1074" s="49" t="s">
        <v>1623</v>
      </c>
      <c r="H1074" s="5" t="s">
        <v>336</v>
      </c>
      <c r="I1074" s="49">
        <v>3</v>
      </c>
      <c r="J1074" s="49"/>
      <c r="K1074" s="146" t="s">
        <v>1910</v>
      </c>
      <c r="L1074" s="146"/>
      <c r="M1074" s="146"/>
      <c r="N1074" s="146"/>
    </row>
    <row r="1075" spans="1:14">
      <c r="A1075" s="51">
        <v>160</v>
      </c>
      <c r="B1075" s="51"/>
      <c r="C1075" s="51" t="s">
        <v>36</v>
      </c>
      <c r="D1075" s="49" t="s">
        <v>1980</v>
      </c>
      <c r="E1075" s="49" t="s">
        <v>175</v>
      </c>
      <c r="F1075" s="49" t="s">
        <v>19</v>
      </c>
      <c r="G1075" s="49" t="s">
        <v>44</v>
      </c>
      <c r="H1075" s="5" t="s">
        <v>336</v>
      </c>
      <c r="I1075" s="49">
        <v>2</v>
      </c>
      <c r="J1075" s="50"/>
      <c r="K1075" s="146" t="s">
        <v>1911</v>
      </c>
      <c r="L1075" s="146"/>
      <c r="M1075" s="146"/>
      <c r="N1075" s="146"/>
    </row>
    <row r="1076" spans="1:14" s="3" customFormat="1">
      <c r="A1076" s="51">
        <v>161</v>
      </c>
      <c r="B1076" s="51"/>
      <c r="C1076" s="51" t="s">
        <v>36</v>
      </c>
      <c r="D1076" s="49" t="s">
        <v>1980</v>
      </c>
      <c r="E1076" s="49" t="s">
        <v>174</v>
      </c>
      <c r="F1076" s="49" t="s">
        <v>247</v>
      </c>
      <c r="G1076" s="49" t="s">
        <v>248</v>
      </c>
      <c r="H1076" s="5" t="s">
        <v>336</v>
      </c>
      <c r="I1076" s="49">
        <v>2</v>
      </c>
      <c r="J1076" s="49"/>
      <c r="K1076" s="151" t="s">
        <v>1911</v>
      </c>
      <c r="L1076" s="151"/>
      <c r="M1076" s="151"/>
      <c r="N1076" s="151"/>
    </row>
    <row r="1077" spans="1:14">
      <c r="A1077" s="51">
        <v>162</v>
      </c>
      <c r="B1077" s="51"/>
      <c r="C1077" s="51" t="s">
        <v>36</v>
      </c>
      <c r="D1077" s="49" t="s">
        <v>1980</v>
      </c>
      <c r="E1077" s="49" t="s">
        <v>172</v>
      </c>
      <c r="F1077" s="49" t="s">
        <v>35</v>
      </c>
      <c r="G1077" s="49" t="s">
        <v>40</v>
      </c>
      <c r="H1077" s="5" t="s">
        <v>336</v>
      </c>
      <c r="I1077" s="49">
        <v>3</v>
      </c>
      <c r="J1077" s="49"/>
      <c r="K1077" s="146" t="s">
        <v>1912</v>
      </c>
      <c r="L1077" s="146"/>
      <c r="M1077" s="146"/>
      <c r="N1077" s="146"/>
    </row>
    <row r="1078" spans="1:14">
      <c r="A1078" s="51">
        <v>163</v>
      </c>
      <c r="B1078" s="51"/>
      <c r="C1078" s="51" t="s">
        <v>36</v>
      </c>
      <c r="D1078" s="49" t="s">
        <v>1980</v>
      </c>
      <c r="E1078" s="49" t="s">
        <v>179</v>
      </c>
      <c r="F1078" s="49" t="s">
        <v>39</v>
      </c>
      <c r="G1078" s="49" t="s">
        <v>111</v>
      </c>
      <c r="H1078" s="5" t="s">
        <v>336</v>
      </c>
      <c r="I1078" s="49">
        <v>3</v>
      </c>
      <c r="J1078" s="49"/>
      <c r="K1078" s="146" t="s">
        <v>1910</v>
      </c>
      <c r="L1078" s="146"/>
      <c r="M1078" s="146"/>
      <c r="N1078" s="146"/>
    </row>
    <row r="1079" spans="1:14">
      <c r="A1079" s="51">
        <v>164</v>
      </c>
      <c r="B1079" s="51"/>
      <c r="C1079" s="51" t="s">
        <v>36</v>
      </c>
      <c r="D1079" s="49" t="s">
        <v>1980</v>
      </c>
      <c r="E1079" s="49" t="s">
        <v>341</v>
      </c>
      <c r="F1079" s="49" t="s">
        <v>14</v>
      </c>
      <c r="G1079" s="49" t="s">
        <v>1350</v>
      </c>
      <c r="H1079" s="5" t="s">
        <v>336</v>
      </c>
      <c r="I1079" s="49">
        <v>2</v>
      </c>
      <c r="J1079" s="49"/>
      <c r="K1079" s="146" t="s">
        <v>1913</v>
      </c>
      <c r="L1079" s="146"/>
      <c r="M1079" s="146"/>
      <c r="N1079" s="146"/>
    </row>
    <row r="1080" spans="1:14">
      <c r="A1080" s="51">
        <v>165</v>
      </c>
      <c r="B1080" s="51"/>
      <c r="C1080" s="51" t="s">
        <v>36</v>
      </c>
      <c r="D1080" s="49" t="s">
        <v>1980</v>
      </c>
      <c r="E1080" s="49" t="s">
        <v>1370</v>
      </c>
      <c r="F1080" s="49" t="s">
        <v>292</v>
      </c>
      <c r="G1080" s="49" t="s">
        <v>1660</v>
      </c>
      <c r="H1080" s="5" t="s">
        <v>336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166</v>
      </c>
      <c r="B1081" s="51"/>
      <c r="C1081" s="51" t="s">
        <v>36</v>
      </c>
      <c r="D1081" s="49" t="s">
        <v>1980</v>
      </c>
      <c r="E1081" s="49" t="s">
        <v>181</v>
      </c>
      <c r="F1081" s="49" t="s">
        <v>56</v>
      </c>
      <c r="G1081" s="49" t="s">
        <v>198</v>
      </c>
      <c r="H1081" s="5" t="s">
        <v>336</v>
      </c>
      <c r="I1081" s="49">
        <v>1</v>
      </c>
      <c r="J1081" s="49"/>
      <c r="K1081" s="146" t="s">
        <v>1914</v>
      </c>
      <c r="L1081" s="146"/>
      <c r="M1081" s="146"/>
      <c r="N1081" s="146"/>
    </row>
    <row r="1082" spans="1:14">
      <c r="A1082" s="51">
        <v>167</v>
      </c>
      <c r="B1082" s="51"/>
      <c r="C1082" s="51" t="s">
        <v>36</v>
      </c>
      <c r="D1082" s="49" t="s">
        <v>1980</v>
      </c>
      <c r="E1082" s="49" t="s">
        <v>183</v>
      </c>
      <c r="F1082" s="49" t="s">
        <v>1476</v>
      </c>
      <c r="G1082" s="49" t="s">
        <v>52</v>
      </c>
      <c r="H1082" s="5" t="s">
        <v>557</v>
      </c>
      <c r="I1082" s="49">
        <v>2</v>
      </c>
      <c r="J1082" s="49"/>
      <c r="K1082" s="146" t="s">
        <v>1910</v>
      </c>
      <c r="L1082" s="146"/>
      <c r="M1082" s="146"/>
      <c r="N1082" s="146"/>
    </row>
    <row r="1083" spans="1:14">
      <c r="A1083" s="51">
        <v>168</v>
      </c>
      <c r="B1083" s="51"/>
      <c r="C1083" s="51" t="s">
        <v>36</v>
      </c>
      <c r="D1083" s="49" t="s">
        <v>1429</v>
      </c>
      <c r="E1083" s="49"/>
      <c r="F1083" s="49" t="s">
        <v>56</v>
      </c>
      <c r="G1083" s="49" t="s">
        <v>51</v>
      </c>
      <c r="H1083" s="5"/>
      <c r="I1083" s="49">
        <v>4</v>
      </c>
      <c r="J1083" s="50"/>
      <c r="K1083" s="146" t="s">
        <v>1981</v>
      </c>
      <c r="L1083" s="146"/>
      <c r="M1083" s="146"/>
      <c r="N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/>
      <c r="B1085" s="51"/>
      <c r="C1085" s="51"/>
      <c r="D1085" s="49"/>
      <c r="E1085" s="49"/>
      <c r="F1085" s="49"/>
      <c r="G1085" s="49"/>
      <c r="H1085" s="5"/>
      <c r="I1085" s="49"/>
      <c r="J1085" s="49"/>
      <c r="K1085" s="146"/>
      <c r="L1085" s="146"/>
      <c r="M1085" s="146"/>
      <c r="N1085" s="146"/>
    </row>
    <row r="1086" spans="1:14" s="3" customFormat="1">
      <c r="A1086" s="51"/>
      <c r="B1086" s="51"/>
      <c r="C1086" s="51"/>
      <c r="D1086" s="49"/>
      <c r="E1086" s="49"/>
      <c r="F1086" s="49"/>
      <c r="G1086" s="49"/>
      <c r="H1086" s="5"/>
      <c r="I1086" s="49"/>
      <c r="J1086" s="49"/>
      <c r="K1086" s="151"/>
      <c r="L1086" s="151"/>
      <c r="M1086" s="151"/>
      <c r="N1086" s="151"/>
    </row>
    <row r="1087" spans="1:14">
      <c r="A1087" s="51">
        <v>3</v>
      </c>
      <c r="B1087" s="51"/>
      <c r="C1087" s="51" t="s">
        <v>28</v>
      </c>
      <c r="D1087" s="49" t="s">
        <v>1609</v>
      </c>
      <c r="E1087" s="49" t="s">
        <v>219</v>
      </c>
      <c r="F1087" s="49" t="s">
        <v>48</v>
      </c>
      <c r="G1087" s="49" t="s">
        <v>45</v>
      </c>
      <c r="H1087" s="5" t="s">
        <v>159</v>
      </c>
      <c r="I1087" s="49">
        <v>2</v>
      </c>
      <c r="J1087" s="49"/>
      <c r="K1087" s="146" t="s">
        <v>1915</v>
      </c>
      <c r="L1087" s="146"/>
      <c r="M1087" s="146"/>
      <c r="N1087" s="146"/>
    </row>
    <row r="1088" spans="1:14">
      <c r="A1088" s="51">
        <v>4</v>
      </c>
      <c r="B1088" s="51"/>
      <c r="C1088" s="51" t="s">
        <v>28</v>
      </c>
      <c r="D1088" s="49" t="s">
        <v>1609</v>
      </c>
      <c r="E1088" s="49" t="s">
        <v>177</v>
      </c>
      <c r="F1088" s="49" t="s">
        <v>160</v>
      </c>
      <c r="G1088" s="49" t="s">
        <v>161</v>
      </c>
      <c r="H1088" s="5" t="s">
        <v>159</v>
      </c>
      <c r="I1088" s="49">
        <v>2</v>
      </c>
      <c r="J1088" s="49"/>
      <c r="K1088" s="146" t="s">
        <v>1510</v>
      </c>
      <c r="L1088" s="146"/>
      <c r="M1088" s="146"/>
      <c r="N1088" s="146"/>
    </row>
    <row r="1089" spans="1:14">
      <c r="A1089" s="51">
        <v>5</v>
      </c>
      <c r="B1089" s="51"/>
      <c r="C1089" s="51" t="s">
        <v>28</v>
      </c>
      <c r="D1089" s="49" t="s">
        <v>1609</v>
      </c>
      <c r="E1089" s="49" t="s">
        <v>177</v>
      </c>
      <c r="F1089" s="49" t="s">
        <v>160</v>
      </c>
      <c r="G1089" s="49" t="s">
        <v>28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6</v>
      </c>
      <c r="B1090" s="51"/>
      <c r="C1090" s="51" t="s">
        <v>28</v>
      </c>
      <c r="D1090" s="49" t="s">
        <v>1609</v>
      </c>
      <c r="E1090" s="49" t="s">
        <v>182</v>
      </c>
      <c r="F1090" s="49" t="s">
        <v>168</v>
      </c>
      <c r="G1090" s="49" t="s">
        <v>139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7</v>
      </c>
      <c r="B1091" s="51"/>
      <c r="C1091" s="51" t="s">
        <v>28</v>
      </c>
      <c r="D1091" s="49" t="s">
        <v>1609</v>
      </c>
      <c r="E1091" s="49" t="s">
        <v>182</v>
      </c>
      <c r="F1091" s="49" t="s">
        <v>168</v>
      </c>
      <c r="G1091" s="49" t="s">
        <v>1273</v>
      </c>
      <c r="H1091" s="5" t="s">
        <v>159</v>
      </c>
      <c r="I1091" s="49">
        <v>2</v>
      </c>
      <c r="J1091" s="49"/>
      <c r="K1091" s="146"/>
      <c r="L1091" s="146"/>
      <c r="M1091" s="146"/>
      <c r="N1091" s="146"/>
    </row>
    <row r="1092" spans="1:14">
      <c r="A1092" s="51">
        <v>8</v>
      </c>
      <c r="B1092" s="51"/>
      <c r="C1092" s="51" t="s">
        <v>28</v>
      </c>
      <c r="D1092" s="49" t="s">
        <v>1609</v>
      </c>
      <c r="E1092" s="49" t="s">
        <v>174</v>
      </c>
      <c r="F1092" s="49" t="s">
        <v>13</v>
      </c>
      <c r="G1092" s="49" t="s">
        <v>132</v>
      </c>
      <c r="H1092" s="5" t="s">
        <v>159</v>
      </c>
      <c r="I1092" s="49">
        <v>2</v>
      </c>
      <c r="J1092" s="49"/>
      <c r="K1092" s="146"/>
      <c r="L1092" s="146"/>
      <c r="M1092" s="146"/>
      <c r="N1092" s="146"/>
    </row>
    <row r="1093" spans="1:14">
      <c r="A1093" s="51">
        <v>9</v>
      </c>
      <c r="B1093" s="51"/>
      <c r="C1093" s="51" t="s">
        <v>28</v>
      </c>
      <c r="D1093" s="49" t="s">
        <v>1609</v>
      </c>
      <c r="E1093" s="49" t="s">
        <v>172</v>
      </c>
      <c r="F1093" s="49" t="s">
        <v>7</v>
      </c>
      <c r="G1093" s="49" t="s">
        <v>553</v>
      </c>
      <c r="H1093" s="5" t="s">
        <v>159</v>
      </c>
      <c r="I1093" s="49">
        <v>1</v>
      </c>
      <c r="J1093" s="49"/>
      <c r="K1093" s="146" t="s">
        <v>1374</v>
      </c>
      <c r="L1093" s="146"/>
      <c r="M1093" s="146"/>
      <c r="N1093" s="146"/>
    </row>
    <row r="1094" spans="1:14">
      <c r="A1094" s="51">
        <v>10</v>
      </c>
      <c r="B1094" s="51"/>
      <c r="C1094" s="51" t="s">
        <v>28</v>
      </c>
      <c r="D1094" s="49" t="s">
        <v>1609</v>
      </c>
      <c r="E1094" s="49" t="s">
        <v>341</v>
      </c>
      <c r="F1094" s="49" t="s">
        <v>167</v>
      </c>
      <c r="G1094" s="49" t="s">
        <v>132</v>
      </c>
      <c r="H1094" s="5" t="s">
        <v>159</v>
      </c>
      <c r="I1094" s="49">
        <v>1</v>
      </c>
      <c r="J1094" s="49"/>
      <c r="K1094" s="146" t="s">
        <v>1372</v>
      </c>
      <c r="L1094" s="146"/>
      <c r="M1094" s="146"/>
      <c r="N1094" s="146"/>
    </row>
    <row r="1095" spans="1:14">
      <c r="A1095" s="51">
        <v>11</v>
      </c>
      <c r="B1095" s="51"/>
      <c r="C1095" s="51" t="s">
        <v>28</v>
      </c>
      <c r="D1095" s="49" t="s">
        <v>1609</v>
      </c>
      <c r="E1095" s="49" t="s">
        <v>341</v>
      </c>
      <c r="F1095" s="49" t="s">
        <v>14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12</v>
      </c>
      <c r="B1096" s="51"/>
      <c r="C1096" s="51" t="s">
        <v>28</v>
      </c>
      <c r="D1096" s="49" t="s">
        <v>1609</v>
      </c>
      <c r="E1096" s="49" t="s">
        <v>177</v>
      </c>
      <c r="F1096" s="49" t="s">
        <v>137</v>
      </c>
      <c r="G1096" s="49" t="s">
        <v>1273</v>
      </c>
      <c r="H1096" s="5" t="s">
        <v>159</v>
      </c>
      <c r="I1096" s="49">
        <v>3</v>
      </c>
      <c r="J1096" s="49"/>
      <c r="K1096" s="146"/>
      <c r="L1096" s="146"/>
      <c r="M1096" s="146"/>
      <c r="N1096" s="146"/>
    </row>
    <row r="1097" spans="1:14">
      <c r="A1097" s="51">
        <v>13</v>
      </c>
      <c r="B1097" s="51"/>
      <c r="C1097" s="51" t="s">
        <v>28</v>
      </c>
      <c r="D1097" s="49" t="s">
        <v>1609</v>
      </c>
      <c r="E1097" s="49" t="s">
        <v>182</v>
      </c>
      <c r="F1097" s="49" t="s">
        <v>137</v>
      </c>
      <c r="G1097" s="49" t="s">
        <v>132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14</v>
      </c>
      <c r="B1098" s="51"/>
      <c r="C1098" s="51" t="s">
        <v>28</v>
      </c>
      <c r="D1098" s="49" t="s">
        <v>1609</v>
      </c>
      <c r="E1098" s="49" t="s">
        <v>182</v>
      </c>
      <c r="F1098" s="49" t="s">
        <v>137</v>
      </c>
      <c r="G1098" s="49" t="s">
        <v>28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15</v>
      </c>
      <c r="B1099" s="51"/>
      <c r="C1099" s="51" t="s">
        <v>28</v>
      </c>
      <c r="D1099" s="49" t="s">
        <v>1609</v>
      </c>
      <c r="E1099" s="49"/>
      <c r="F1099" s="49" t="s">
        <v>137</v>
      </c>
      <c r="G1099" s="49" t="s">
        <v>161</v>
      </c>
      <c r="H1099" s="5" t="s">
        <v>159</v>
      </c>
      <c r="I1099" s="49">
        <v>1</v>
      </c>
      <c r="J1099" s="49"/>
      <c r="K1099" s="146"/>
      <c r="L1099" s="146"/>
      <c r="M1099" s="146"/>
      <c r="N1099" s="146"/>
    </row>
    <row r="1100" spans="1:14">
      <c r="A1100" s="51">
        <v>16</v>
      </c>
      <c r="B1100" s="51"/>
      <c r="C1100" s="51" t="s">
        <v>28</v>
      </c>
      <c r="D1100" s="49" t="s">
        <v>1609</v>
      </c>
      <c r="E1100" s="49" t="s">
        <v>177</v>
      </c>
      <c r="F1100" s="49" t="s">
        <v>137</v>
      </c>
      <c r="G1100" s="49" t="s">
        <v>139</v>
      </c>
      <c r="H1100" s="5" t="s">
        <v>159</v>
      </c>
      <c r="I1100" s="49">
        <v>2</v>
      </c>
      <c r="J1100" s="49"/>
      <c r="K1100" s="146"/>
      <c r="L1100" s="146"/>
      <c r="M1100" s="146"/>
      <c r="N1100" s="146"/>
    </row>
    <row r="1101" spans="1:14">
      <c r="A1101" s="51">
        <v>17</v>
      </c>
      <c r="B1101" s="51"/>
      <c r="C1101" s="51" t="s">
        <v>28</v>
      </c>
      <c r="D1101" s="49" t="s">
        <v>1609</v>
      </c>
      <c r="E1101" s="49" t="s">
        <v>182</v>
      </c>
      <c r="F1101" s="49" t="s">
        <v>205</v>
      </c>
      <c r="G1101" s="49" t="s">
        <v>1273</v>
      </c>
      <c r="H1101" s="5" t="s">
        <v>159</v>
      </c>
      <c r="I1101" s="49">
        <v>1</v>
      </c>
      <c r="J1101" s="49"/>
      <c r="K1101" s="146" t="s">
        <v>1916</v>
      </c>
      <c r="L1101" s="146"/>
      <c r="M1101" s="146"/>
      <c r="N1101" s="146"/>
    </row>
    <row r="1102" spans="1:14">
      <c r="A1102" s="51">
        <v>18</v>
      </c>
      <c r="B1102" s="51"/>
      <c r="C1102" s="51" t="s">
        <v>28</v>
      </c>
      <c r="D1102" s="49" t="s">
        <v>1609</v>
      </c>
      <c r="E1102" s="49" t="s">
        <v>182</v>
      </c>
      <c r="F1102" s="49" t="s">
        <v>165</v>
      </c>
      <c r="G1102" s="49" t="s">
        <v>1273</v>
      </c>
      <c r="H1102" s="5" t="s">
        <v>159</v>
      </c>
      <c r="I1102" s="49">
        <v>1</v>
      </c>
      <c r="J1102" s="49"/>
      <c r="K1102" s="146" t="s">
        <v>1916</v>
      </c>
      <c r="L1102" s="146"/>
      <c r="M1102" s="146"/>
      <c r="N1102" s="146"/>
    </row>
    <row r="1103" spans="1:14">
      <c r="A1103" s="51">
        <v>19</v>
      </c>
      <c r="B1103" s="51"/>
      <c r="C1103" s="51" t="s">
        <v>28</v>
      </c>
      <c r="D1103" s="49" t="s">
        <v>1609</v>
      </c>
      <c r="E1103" s="49" t="s">
        <v>187</v>
      </c>
      <c r="F1103" s="49" t="s">
        <v>163</v>
      </c>
      <c r="G1103" s="49" t="s">
        <v>1166</v>
      </c>
      <c r="H1103" s="5" t="s">
        <v>211</v>
      </c>
      <c r="I1103" s="49">
        <v>2</v>
      </c>
      <c r="J1103" s="49"/>
      <c r="K1103" s="146"/>
      <c r="L1103" s="146"/>
      <c r="M1103" s="146"/>
      <c r="N1103" s="146"/>
    </row>
    <row r="1104" spans="1:14">
      <c r="A1104" s="51">
        <v>20</v>
      </c>
      <c r="B1104" s="51"/>
      <c r="C1104" s="51" t="s">
        <v>28</v>
      </c>
      <c r="D1104" s="49" t="s">
        <v>1609</v>
      </c>
      <c r="E1104" s="49" t="s">
        <v>182</v>
      </c>
      <c r="F1104" s="49" t="s">
        <v>626</v>
      </c>
      <c r="G1104" s="49" t="s">
        <v>1538</v>
      </c>
      <c r="H1104" s="5" t="s">
        <v>159</v>
      </c>
      <c r="I1104" s="49">
        <v>1</v>
      </c>
      <c r="J1104" s="50"/>
      <c r="K1104" s="146" t="s">
        <v>1373</v>
      </c>
      <c r="L1104" s="146"/>
      <c r="M1104" s="146"/>
      <c r="N1104" s="146"/>
    </row>
    <row r="1105" spans="1:14">
      <c r="A1105" s="51">
        <v>21</v>
      </c>
      <c r="B1105" s="51"/>
      <c r="C1105" s="51" t="s">
        <v>28</v>
      </c>
      <c r="D1105" s="49" t="s">
        <v>1609</v>
      </c>
      <c r="E1105" s="49" t="s">
        <v>182</v>
      </c>
      <c r="F1105" s="49" t="s">
        <v>164</v>
      </c>
      <c r="G1105" s="49" t="s">
        <v>1538</v>
      </c>
      <c r="H1105" s="5" t="s">
        <v>199</v>
      </c>
      <c r="I1105" s="49">
        <v>1</v>
      </c>
      <c r="J1105" s="49"/>
      <c r="K1105" s="146"/>
      <c r="L1105" s="146"/>
      <c r="M1105" s="146"/>
      <c r="N1105" s="146"/>
    </row>
    <row r="1106" spans="1:14">
      <c r="A1106" s="51">
        <v>22</v>
      </c>
      <c r="B1106" s="51"/>
      <c r="C1106" s="51" t="s">
        <v>28</v>
      </c>
      <c r="D1106" s="49" t="s">
        <v>1609</v>
      </c>
      <c r="E1106" s="49" t="s">
        <v>172</v>
      </c>
      <c r="F1106" s="49" t="s">
        <v>162</v>
      </c>
      <c r="G1106" s="49" t="s">
        <v>553</v>
      </c>
      <c r="H1106" s="5" t="s">
        <v>159</v>
      </c>
      <c r="I1106" s="49">
        <v>1</v>
      </c>
      <c r="J1106" s="49"/>
      <c r="K1106" s="146" t="s">
        <v>1374</v>
      </c>
      <c r="L1106" s="146"/>
      <c r="M1106" s="146"/>
      <c r="N1106" s="146"/>
    </row>
    <row r="1107" spans="1:14">
      <c r="A1107" s="51">
        <v>23</v>
      </c>
      <c r="B1107" s="51"/>
      <c r="C1107" s="51" t="s">
        <v>28</v>
      </c>
      <c r="D1107" s="49" t="s">
        <v>1609</v>
      </c>
      <c r="E1107" s="49" t="s">
        <v>410</v>
      </c>
      <c r="F1107" s="49" t="s">
        <v>204</v>
      </c>
      <c r="G1107" s="49" t="s">
        <v>148</v>
      </c>
      <c r="H1107" s="5" t="s">
        <v>151</v>
      </c>
      <c r="I1107" s="49">
        <v>4</v>
      </c>
      <c r="J1107" s="49">
        <v>2</v>
      </c>
      <c r="K1107" s="146" t="s">
        <v>1917</v>
      </c>
      <c r="L1107" s="146"/>
      <c r="M1107" s="146"/>
      <c r="N1107" s="146"/>
    </row>
    <row r="1108" spans="1:14">
      <c r="A1108" s="51">
        <v>24</v>
      </c>
      <c r="B1108" s="51"/>
      <c r="C1108" s="51" t="s">
        <v>28</v>
      </c>
      <c r="D1108" s="49" t="s">
        <v>1609</v>
      </c>
      <c r="E1108" s="49" t="s">
        <v>1375</v>
      </c>
      <c r="F1108" s="49" t="s">
        <v>207</v>
      </c>
      <c r="G1108" s="49" t="s">
        <v>161</v>
      </c>
      <c r="H1108" s="5" t="s">
        <v>557</v>
      </c>
      <c r="I1108" s="49">
        <v>1</v>
      </c>
      <c r="J1108" s="49">
        <v>2</v>
      </c>
      <c r="K1108" s="146" t="s">
        <v>1918</v>
      </c>
      <c r="L1108" s="146"/>
      <c r="M1108" s="146"/>
      <c r="N1108" s="146"/>
    </row>
    <row r="1109" spans="1:14">
      <c r="A1109" s="51">
        <v>25</v>
      </c>
      <c r="B1109" s="51"/>
      <c r="C1109" s="51" t="s">
        <v>28</v>
      </c>
      <c r="D1109" s="49" t="s">
        <v>1609</v>
      </c>
      <c r="E1109" s="49" t="s">
        <v>1375</v>
      </c>
      <c r="F1109" s="49" t="s">
        <v>160</v>
      </c>
      <c r="G1109" s="49" t="s">
        <v>161</v>
      </c>
      <c r="H1109" s="5" t="s">
        <v>557</v>
      </c>
      <c r="I1109" s="49">
        <v>1</v>
      </c>
      <c r="J1109" s="49">
        <v>2</v>
      </c>
      <c r="K1109" s="146" t="s">
        <v>1919</v>
      </c>
      <c r="L1109" s="146"/>
      <c r="M1109" s="146"/>
      <c r="N1109" s="146"/>
    </row>
    <row r="1110" spans="1:14">
      <c r="A1110" s="51">
        <v>27</v>
      </c>
      <c r="B1110" s="51"/>
      <c r="C1110" s="51" t="s">
        <v>28</v>
      </c>
      <c r="D1110" s="49" t="s">
        <v>1611</v>
      </c>
      <c r="E1110" s="49" t="s">
        <v>219</v>
      </c>
      <c r="F1110" s="49" t="s">
        <v>48</v>
      </c>
      <c r="G1110" s="49" t="s">
        <v>45</v>
      </c>
      <c r="H1110" s="5" t="s">
        <v>169</v>
      </c>
      <c r="I1110" s="49">
        <v>2</v>
      </c>
      <c r="J1110" s="49"/>
      <c r="K1110" s="146" t="s">
        <v>1920</v>
      </c>
      <c r="L1110" s="146"/>
      <c r="M1110" s="146"/>
      <c r="N1110" s="146"/>
    </row>
    <row r="1111" spans="1:14">
      <c r="A1111" s="51">
        <v>28</v>
      </c>
      <c r="B1111" s="51"/>
      <c r="C1111" s="51" t="s">
        <v>28</v>
      </c>
      <c r="D1111" s="49" t="s">
        <v>1611</v>
      </c>
      <c r="E1111" s="49" t="s">
        <v>177</v>
      </c>
      <c r="F1111" s="49" t="s">
        <v>160</v>
      </c>
      <c r="G1111" s="49" t="s">
        <v>161</v>
      </c>
      <c r="H1111" s="5" t="s">
        <v>169</v>
      </c>
      <c r="I1111" s="49">
        <v>2</v>
      </c>
      <c r="J1111" s="49"/>
      <c r="K1111" s="146" t="s">
        <v>1921</v>
      </c>
      <c r="L1111" s="146"/>
      <c r="M1111" s="146"/>
      <c r="N1111" s="146"/>
    </row>
    <row r="1112" spans="1:14">
      <c r="A1112" s="51">
        <v>29</v>
      </c>
      <c r="B1112" s="51"/>
      <c r="C1112" s="51" t="s">
        <v>28</v>
      </c>
      <c r="D1112" s="49" t="s">
        <v>1611</v>
      </c>
      <c r="E1112" s="49" t="s">
        <v>177</v>
      </c>
      <c r="F1112" s="49" t="s">
        <v>160</v>
      </c>
      <c r="G1112" s="49" t="s">
        <v>1074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30</v>
      </c>
      <c r="B1113" s="51"/>
      <c r="C1113" s="51" t="s">
        <v>28</v>
      </c>
      <c r="D1113" s="49" t="s">
        <v>1611</v>
      </c>
      <c r="E1113" s="49" t="s">
        <v>182</v>
      </c>
      <c r="F1113" s="49" t="s">
        <v>168</v>
      </c>
      <c r="G1113" s="49" t="s">
        <v>49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31</v>
      </c>
      <c r="B1114" s="51"/>
      <c r="C1114" s="51" t="s">
        <v>28</v>
      </c>
      <c r="D1114" s="49" t="s">
        <v>1611</v>
      </c>
      <c r="E1114" s="49" t="s">
        <v>182</v>
      </c>
      <c r="F1114" s="49" t="s">
        <v>168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32</v>
      </c>
      <c r="B1115" s="51"/>
      <c r="C1115" s="51" t="s">
        <v>28</v>
      </c>
      <c r="D1115" s="49" t="s">
        <v>1611</v>
      </c>
      <c r="E1115" s="49" t="s">
        <v>174</v>
      </c>
      <c r="F1115" s="49" t="s">
        <v>13</v>
      </c>
      <c r="G1115" s="49" t="s">
        <v>1665</v>
      </c>
      <c r="H1115" s="5" t="s">
        <v>169</v>
      </c>
      <c r="I1115" s="49">
        <v>2</v>
      </c>
      <c r="J1115" s="49"/>
      <c r="K1115" s="146"/>
      <c r="L1115" s="146"/>
      <c r="M1115" s="146"/>
      <c r="N1115" s="146"/>
    </row>
    <row r="1116" spans="1:14">
      <c r="A1116" s="51">
        <v>33</v>
      </c>
      <c r="B1116" s="51"/>
      <c r="C1116" s="51" t="s">
        <v>28</v>
      </c>
      <c r="D1116" s="49" t="s">
        <v>1611</v>
      </c>
      <c r="E1116" s="49" t="s">
        <v>172</v>
      </c>
      <c r="F1116" s="49" t="s">
        <v>7</v>
      </c>
      <c r="G1116" s="49" t="s">
        <v>553</v>
      </c>
      <c r="H1116" s="5" t="s">
        <v>169</v>
      </c>
      <c r="I1116" s="49">
        <v>2</v>
      </c>
      <c r="J1116" s="49"/>
      <c r="K1116" s="146"/>
      <c r="L1116" s="146"/>
      <c r="M1116" s="146"/>
      <c r="N1116" s="146"/>
    </row>
    <row r="1117" spans="1:14">
      <c r="A1117" s="51">
        <v>34</v>
      </c>
      <c r="B1117" s="51"/>
      <c r="C1117" s="51" t="s">
        <v>28</v>
      </c>
      <c r="D1117" s="49" t="s">
        <v>1611</v>
      </c>
      <c r="E1117" s="49" t="s">
        <v>341</v>
      </c>
      <c r="F1117" s="49" t="s">
        <v>167</v>
      </c>
      <c r="G1117" s="49" t="s">
        <v>132</v>
      </c>
      <c r="H1117" s="5" t="s">
        <v>169</v>
      </c>
      <c r="I1117" s="49">
        <v>1</v>
      </c>
      <c r="J1117" s="49"/>
      <c r="K1117" s="146" t="s">
        <v>1372</v>
      </c>
      <c r="L1117" s="146"/>
      <c r="M1117" s="146"/>
      <c r="N1117" s="146"/>
    </row>
    <row r="1118" spans="1:14">
      <c r="A1118" s="51">
        <v>35</v>
      </c>
      <c r="B1118" s="51"/>
      <c r="C1118" s="51" t="s">
        <v>28</v>
      </c>
      <c r="D1118" s="49" t="s">
        <v>1611</v>
      </c>
      <c r="E1118" s="49" t="s">
        <v>341</v>
      </c>
      <c r="F1118" s="49" t="s">
        <v>14</v>
      </c>
      <c r="G1118" s="49" t="s">
        <v>132</v>
      </c>
      <c r="H1118" s="5" t="s">
        <v>169</v>
      </c>
      <c r="I1118" s="49">
        <v>1</v>
      </c>
      <c r="J1118" s="49"/>
      <c r="K1118" s="146"/>
      <c r="L1118" s="146"/>
      <c r="M1118" s="146"/>
      <c r="N1118" s="146"/>
    </row>
    <row r="1119" spans="1:14">
      <c r="A1119" s="51">
        <v>36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49</v>
      </c>
      <c r="H1119" s="5" t="s">
        <v>169</v>
      </c>
      <c r="I1119" s="49">
        <v>4</v>
      </c>
      <c r="J1119" s="49"/>
      <c r="K1119" s="146"/>
      <c r="L1119" s="146"/>
      <c r="M1119" s="146"/>
      <c r="N1119" s="146"/>
    </row>
    <row r="1120" spans="1:14">
      <c r="A1120" s="51">
        <v>37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132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38</v>
      </c>
      <c r="B1121" s="51"/>
      <c r="C1121" s="51" t="s">
        <v>28</v>
      </c>
      <c r="D1121" s="49" t="s">
        <v>1611</v>
      </c>
      <c r="E1121" s="49" t="s">
        <v>182</v>
      </c>
      <c r="F1121" s="49" t="s">
        <v>137</v>
      </c>
      <c r="G1121" s="49" t="s">
        <v>1074</v>
      </c>
      <c r="H1121" s="5" t="s">
        <v>169</v>
      </c>
      <c r="I1121" s="49">
        <v>1</v>
      </c>
      <c r="J1121" s="49"/>
      <c r="K1121" s="146"/>
      <c r="L1121" s="146"/>
      <c r="M1121" s="146"/>
      <c r="N1121" s="146"/>
    </row>
    <row r="1122" spans="1:14">
      <c r="A1122" s="51">
        <v>39</v>
      </c>
      <c r="B1122" s="51"/>
      <c r="C1122" s="51" t="s">
        <v>28</v>
      </c>
      <c r="D1122" s="49" t="s">
        <v>1611</v>
      </c>
      <c r="E1122" s="49" t="s">
        <v>182</v>
      </c>
      <c r="F1122" s="49" t="s">
        <v>137</v>
      </c>
      <c r="G1122" s="49" t="s">
        <v>51</v>
      </c>
      <c r="H1122" s="5" t="s">
        <v>169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41</v>
      </c>
      <c r="B1123" s="51"/>
      <c r="C1123" s="51" t="s">
        <v>28</v>
      </c>
      <c r="D1123" s="49" t="s">
        <v>1612</v>
      </c>
      <c r="E1123" s="49" t="s">
        <v>219</v>
      </c>
      <c r="F1123" s="49" t="s">
        <v>48</v>
      </c>
      <c r="G1123" s="49" t="s">
        <v>45</v>
      </c>
      <c r="H1123" s="5" t="s">
        <v>156</v>
      </c>
      <c r="I1123" s="49">
        <v>2</v>
      </c>
      <c r="J1123" s="49"/>
      <c r="K1123" s="146" t="s">
        <v>1396</v>
      </c>
      <c r="L1123" s="146"/>
      <c r="M1123" s="146"/>
      <c r="N1123" s="146"/>
    </row>
    <row r="1124" spans="1:14">
      <c r="A1124" s="51">
        <v>42</v>
      </c>
      <c r="B1124" s="51"/>
      <c r="C1124" s="51" t="s">
        <v>28</v>
      </c>
      <c r="D1124" s="49" t="s">
        <v>1612</v>
      </c>
      <c r="E1124" s="49" t="s">
        <v>177</v>
      </c>
      <c r="F1124" s="49" t="s">
        <v>160</v>
      </c>
      <c r="G1124" s="49" t="s">
        <v>161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43</v>
      </c>
      <c r="B1125" s="51"/>
      <c r="C1125" s="51" t="s">
        <v>28</v>
      </c>
      <c r="D1125" s="49" t="s">
        <v>1612</v>
      </c>
      <c r="E1125" s="49" t="s">
        <v>177</v>
      </c>
      <c r="F1125" s="49" t="s">
        <v>160</v>
      </c>
      <c r="G1125" s="49" t="s">
        <v>32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44</v>
      </c>
      <c r="B1126" s="51"/>
      <c r="C1126" s="51" t="s">
        <v>28</v>
      </c>
      <c r="D1126" s="49" t="s">
        <v>1612</v>
      </c>
      <c r="E1126" s="49" t="s">
        <v>182</v>
      </c>
      <c r="F1126" s="49" t="s">
        <v>168</v>
      </c>
      <c r="G1126" s="49" t="s">
        <v>49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45</v>
      </c>
      <c r="B1127" s="51"/>
      <c r="C1127" s="51" t="s">
        <v>28</v>
      </c>
      <c r="D1127" s="49" t="s">
        <v>1612</v>
      </c>
      <c r="E1127" s="49" t="s">
        <v>182</v>
      </c>
      <c r="F1127" s="49" t="s">
        <v>168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46</v>
      </c>
      <c r="B1128" s="51"/>
      <c r="C1128" s="51" t="s">
        <v>28</v>
      </c>
      <c r="D1128" s="49" t="s">
        <v>1612</v>
      </c>
      <c r="E1128" s="49" t="s">
        <v>174</v>
      </c>
      <c r="F1128" s="49" t="s">
        <v>13</v>
      </c>
      <c r="G1128" s="49" t="s">
        <v>132</v>
      </c>
      <c r="H1128" s="5" t="s">
        <v>156</v>
      </c>
      <c r="I1128" s="49">
        <v>2</v>
      </c>
      <c r="J1128" s="49"/>
      <c r="K1128" s="146"/>
      <c r="L1128" s="146"/>
      <c r="M1128" s="146"/>
      <c r="N1128" s="146"/>
    </row>
    <row r="1129" spans="1:14">
      <c r="A1129" s="51">
        <v>47</v>
      </c>
      <c r="B1129" s="51"/>
      <c r="C1129" s="51" t="s">
        <v>28</v>
      </c>
      <c r="D1129" s="49" t="s">
        <v>1612</v>
      </c>
      <c r="E1129" s="49" t="s">
        <v>172</v>
      </c>
      <c r="F1129" s="49" t="s">
        <v>7</v>
      </c>
      <c r="G1129" s="49" t="s">
        <v>553</v>
      </c>
      <c r="H1129" s="5" t="s">
        <v>156</v>
      </c>
      <c r="I1129" s="49">
        <v>2</v>
      </c>
      <c r="J1129" s="49"/>
      <c r="K1129" s="146"/>
      <c r="L1129" s="146"/>
      <c r="M1129" s="146"/>
      <c r="N1129" s="146"/>
    </row>
    <row r="1130" spans="1:14">
      <c r="A1130" s="51">
        <v>48</v>
      </c>
      <c r="B1130" s="51"/>
      <c r="C1130" s="51" t="s">
        <v>28</v>
      </c>
      <c r="D1130" s="49" t="s">
        <v>1612</v>
      </c>
      <c r="E1130" s="49" t="s">
        <v>341</v>
      </c>
      <c r="F1130" s="49" t="s">
        <v>167</v>
      </c>
      <c r="G1130" s="49" t="s">
        <v>132</v>
      </c>
      <c r="H1130" s="5" t="s">
        <v>156</v>
      </c>
      <c r="I1130" s="49">
        <v>1</v>
      </c>
      <c r="J1130" s="50"/>
      <c r="K1130" s="146"/>
      <c r="L1130" s="146"/>
      <c r="M1130" s="146"/>
      <c r="N1130" s="146"/>
    </row>
    <row r="1131" spans="1:14">
      <c r="A1131" s="51">
        <v>49</v>
      </c>
      <c r="B1131" s="51"/>
      <c r="C1131" s="51" t="s">
        <v>28</v>
      </c>
      <c r="D1131" s="49" t="s">
        <v>1612</v>
      </c>
      <c r="E1131" s="49" t="s">
        <v>341</v>
      </c>
      <c r="F1131" s="49" t="s">
        <v>14</v>
      </c>
      <c r="G1131" s="49" t="s">
        <v>132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50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553</v>
      </c>
      <c r="H1132" s="5" t="s">
        <v>156</v>
      </c>
      <c r="I1132" s="49">
        <v>2</v>
      </c>
      <c r="J1132" s="50"/>
      <c r="K1132" s="146"/>
      <c r="L1132" s="146"/>
      <c r="M1132" s="146"/>
      <c r="N1132" s="146"/>
    </row>
    <row r="1133" spans="1:14">
      <c r="A1133" s="51">
        <v>51</v>
      </c>
      <c r="B1133" s="51"/>
      <c r="C1133" s="51" t="s">
        <v>28</v>
      </c>
      <c r="D1133" s="49" t="s">
        <v>1612</v>
      </c>
      <c r="E1133" s="49"/>
      <c r="F1133" s="49" t="s">
        <v>137</v>
      </c>
      <c r="G1133" s="49" t="s">
        <v>161</v>
      </c>
      <c r="H1133" s="5" t="s">
        <v>156</v>
      </c>
      <c r="I1133" s="49">
        <v>1</v>
      </c>
      <c r="J1133" s="50"/>
      <c r="K1133" s="146"/>
      <c r="L1133" s="146"/>
      <c r="M1133" s="146"/>
      <c r="N1133" s="146"/>
    </row>
    <row r="1134" spans="1:14">
      <c r="A1134" s="51">
        <v>52</v>
      </c>
      <c r="B1134" s="51"/>
      <c r="C1134" s="51" t="s">
        <v>28</v>
      </c>
      <c r="D1134" s="49" t="s">
        <v>1612</v>
      </c>
      <c r="E1134" s="49" t="s">
        <v>182</v>
      </c>
      <c r="F1134" s="49" t="s">
        <v>137</v>
      </c>
      <c r="G1134" s="49" t="s">
        <v>28</v>
      </c>
      <c r="H1134" s="5" t="s">
        <v>156</v>
      </c>
      <c r="I1134" s="49">
        <v>1</v>
      </c>
      <c r="J1134" s="49"/>
      <c r="K1134" s="146"/>
      <c r="L1134" s="146"/>
      <c r="M1134" s="146"/>
      <c r="N1134" s="146"/>
    </row>
    <row r="1135" spans="1:14">
      <c r="A1135" s="51">
        <v>54</v>
      </c>
      <c r="B1135" s="51"/>
      <c r="C1135" s="51" t="s">
        <v>28</v>
      </c>
      <c r="D1135" s="49" t="s">
        <v>1613</v>
      </c>
      <c r="E1135" s="49" t="s">
        <v>178</v>
      </c>
      <c r="F1135" s="49" t="s">
        <v>37</v>
      </c>
      <c r="G1135" s="49" t="s">
        <v>1660</v>
      </c>
      <c r="H1135" s="5" t="s">
        <v>159</v>
      </c>
      <c r="I1135" s="49">
        <v>2</v>
      </c>
      <c r="J1135" s="50"/>
      <c r="K1135" s="146" t="s">
        <v>1924</v>
      </c>
      <c r="L1135" s="146"/>
      <c r="M1135" s="146"/>
      <c r="N1135" s="146"/>
    </row>
    <row r="1136" spans="1:14">
      <c r="A1136" s="51">
        <v>55</v>
      </c>
      <c r="B1136" s="51"/>
      <c r="C1136" s="51" t="s">
        <v>28</v>
      </c>
      <c r="D1136" s="49" t="s">
        <v>1613</v>
      </c>
      <c r="E1136" s="49" t="s">
        <v>172</v>
      </c>
      <c r="F1136" s="49" t="s">
        <v>7</v>
      </c>
      <c r="G1136" s="49" t="s">
        <v>1437</v>
      </c>
      <c r="H1136" s="5" t="s">
        <v>159</v>
      </c>
      <c r="I1136" s="49">
        <v>2</v>
      </c>
      <c r="J1136" s="50"/>
      <c r="K1136" s="146" t="s">
        <v>1394</v>
      </c>
      <c r="L1136" s="146"/>
      <c r="M1136" s="146"/>
      <c r="N1136" s="146"/>
    </row>
    <row r="1137" spans="1:14">
      <c r="A1137" s="51">
        <v>56</v>
      </c>
      <c r="B1137" s="51"/>
      <c r="C1137" s="51" t="s">
        <v>28</v>
      </c>
      <c r="D1137" s="49" t="s">
        <v>1613</v>
      </c>
      <c r="E1137" s="49" t="s">
        <v>182</v>
      </c>
      <c r="F1137" s="49" t="s">
        <v>168</v>
      </c>
      <c r="G1137" s="49" t="s">
        <v>1273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57</v>
      </c>
      <c r="B1138" s="51"/>
      <c r="C1138" s="51" t="s">
        <v>28</v>
      </c>
      <c r="D1138" s="49" t="s">
        <v>1613</v>
      </c>
      <c r="E1138" s="49" t="s">
        <v>182</v>
      </c>
      <c r="F1138" s="49" t="s">
        <v>168</v>
      </c>
      <c r="G1138" s="49" t="s">
        <v>49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58</v>
      </c>
      <c r="B1139" s="51"/>
      <c r="C1139" s="51" t="s">
        <v>28</v>
      </c>
      <c r="D1139" s="49" t="s">
        <v>1613</v>
      </c>
      <c r="E1139" s="49" t="s">
        <v>177</v>
      </c>
      <c r="F1139" s="49" t="s">
        <v>160</v>
      </c>
      <c r="G1139" s="49" t="s">
        <v>161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59</v>
      </c>
      <c r="B1140" s="51"/>
      <c r="C1140" s="51" t="s">
        <v>28</v>
      </c>
      <c r="D1140" s="49" t="s">
        <v>1613</v>
      </c>
      <c r="E1140" s="49" t="s">
        <v>177</v>
      </c>
      <c r="F1140" s="49" t="s">
        <v>160</v>
      </c>
      <c r="G1140" s="49" t="s">
        <v>1074</v>
      </c>
      <c r="H1140" s="5" t="s">
        <v>159</v>
      </c>
      <c r="I1140" s="49">
        <v>2</v>
      </c>
      <c r="J1140" s="49"/>
      <c r="K1140" s="146"/>
      <c r="L1140" s="146"/>
      <c r="M1140" s="146"/>
      <c r="N1140" s="146"/>
    </row>
    <row r="1141" spans="1:14">
      <c r="A1141" s="51">
        <v>60</v>
      </c>
      <c r="B1141" s="51"/>
      <c r="C1141" s="51" t="s">
        <v>28</v>
      </c>
      <c r="D1141" s="49" t="s">
        <v>1613</v>
      </c>
      <c r="E1141" s="49" t="s">
        <v>469</v>
      </c>
      <c r="F1141" s="49" t="s">
        <v>166</v>
      </c>
      <c r="G1141" s="49" t="s">
        <v>1167</v>
      </c>
      <c r="H1141" s="5" t="s">
        <v>159</v>
      </c>
      <c r="I1141" s="49">
        <v>2</v>
      </c>
      <c r="J1141" s="49"/>
      <c r="K1141" s="146"/>
      <c r="L1141" s="146"/>
      <c r="M1141" s="146"/>
      <c r="N1141" s="146"/>
    </row>
    <row r="1142" spans="1:14">
      <c r="A1142" s="51">
        <v>61</v>
      </c>
      <c r="B1142" s="51"/>
      <c r="C1142" s="51" t="s">
        <v>28</v>
      </c>
      <c r="D1142" s="49" t="s">
        <v>1613</v>
      </c>
      <c r="E1142" s="49" t="s">
        <v>341</v>
      </c>
      <c r="F1142" s="49" t="s">
        <v>167</v>
      </c>
      <c r="G1142" s="49" t="s">
        <v>132</v>
      </c>
      <c r="H1142" s="5" t="s">
        <v>159</v>
      </c>
      <c r="I1142" s="49">
        <v>1</v>
      </c>
      <c r="J1142" s="49"/>
      <c r="K1142" s="146" t="s">
        <v>1372</v>
      </c>
      <c r="L1142" s="146"/>
      <c r="M1142" s="146"/>
      <c r="N1142" s="146"/>
    </row>
    <row r="1143" spans="1:14">
      <c r="A1143" s="51">
        <v>62</v>
      </c>
      <c r="B1143" s="51"/>
      <c r="C1143" s="51" t="s">
        <v>28</v>
      </c>
      <c r="D1143" s="49" t="s">
        <v>1613</v>
      </c>
      <c r="E1143" s="49" t="s">
        <v>341</v>
      </c>
      <c r="F1143" s="49" t="s">
        <v>14</v>
      </c>
      <c r="G1143" s="49" t="s">
        <v>132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63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1273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64</v>
      </c>
      <c r="B1145" s="51"/>
      <c r="C1145" s="51" t="s">
        <v>28</v>
      </c>
      <c r="D1145" s="49" t="s">
        <v>1613</v>
      </c>
      <c r="E1145" s="49" t="s">
        <v>182</v>
      </c>
      <c r="F1145" s="49" t="s">
        <v>137</v>
      </c>
      <c r="G1145" s="49" t="s">
        <v>28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65</v>
      </c>
      <c r="B1146" s="51"/>
      <c r="C1146" s="51" t="s">
        <v>28</v>
      </c>
      <c r="D1146" s="49" t="s">
        <v>1613</v>
      </c>
      <c r="E1146" s="49" t="s">
        <v>182</v>
      </c>
      <c r="F1146" s="49" t="s">
        <v>137</v>
      </c>
      <c r="G1146" s="49" t="s">
        <v>1074</v>
      </c>
      <c r="H1146" s="5" t="s">
        <v>159</v>
      </c>
      <c r="I1146" s="49">
        <v>2</v>
      </c>
      <c r="J1146" s="50"/>
      <c r="K1146" s="146"/>
      <c r="L1146" s="146"/>
      <c r="M1146" s="146"/>
      <c r="N1146" s="146"/>
    </row>
    <row r="1147" spans="1:14">
      <c r="A1147" s="51">
        <v>66</v>
      </c>
      <c r="B1147" s="51"/>
      <c r="C1147" s="51" t="s">
        <v>28</v>
      </c>
      <c r="D1147" s="49" t="s">
        <v>1613</v>
      </c>
      <c r="E1147" s="49"/>
      <c r="F1147" s="49" t="s">
        <v>137</v>
      </c>
      <c r="G1147" s="49" t="s">
        <v>161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67</v>
      </c>
      <c r="B1148" s="51"/>
      <c r="C1148" s="51" t="s">
        <v>28</v>
      </c>
      <c r="D1148" s="49" t="s">
        <v>1613</v>
      </c>
      <c r="E1148" s="49"/>
      <c r="F1148" s="49" t="s">
        <v>137</v>
      </c>
      <c r="G1148" s="49" t="s">
        <v>49</v>
      </c>
      <c r="H1148" s="5" t="s">
        <v>159</v>
      </c>
      <c r="I1148" s="49">
        <v>1</v>
      </c>
      <c r="J1148" s="49"/>
      <c r="K1148" s="146"/>
      <c r="L1148" s="146"/>
      <c r="M1148" s="146"/>
      <c r="N1148" s="146"/>
    </row>
    <row r="1149" spans="1:14">
      <c r="A1149" s="51">
        <v>68</v>
      </c>
      <c r="B1149" s="51"/>
      <c r="C1149" s="51" t="s">
        <v>28</v>
      </c>
      <c r="D1149" s="49" t="s">
        <v>1613</v>
      </c>
      <c r="E1149" s="49" t="s">
        <v>182</v>
      </c>
      <c r="F1149" s="49" t="s">
        <v>137</v>
      </c>
      <c r="G1149" s="49" t="s">
        <v>132</v>
      </c>
      <c r="H1149" s="5" t="s">
        <v>159</v>
      </c>
      <c r="I1149" s="49">
        <v>1</v>
      </c>
      <c r="J1149" s="49"/>
      <c r="K1149" s="146"/>
      <c r="L1149" s="146"/>
      <c r="M1149" s="146"/>
      <c r="N1149" s="146"/>
    </row>
    <row r="1150" spans="1:14">
      <c r="A1150" s="51">
        <v>70</v>
      </c>
      <c r="B1150" s="51"/>
      <c r="C1150" s="51" t="s">
        <v>28</v>
      </c>
      <c r="D1150" s="49" t="s">
        <v>552</v>
      </c>
      <c r="E1150" s="49" t="s">
        <v>176</v>
      </c>
      <c r="F1150" s="49" t="s">
        <v>1175</v>
      </c>
      <c r="G1150" s="49" t="s">
        <v>23</v>
      </c>
      <c r="H1150" s="5" t="s">
        <v>22</v>
      </c>
      <c r="I1150" s="49">
        <v>6</v>
      </c>
      <c r="J1150" s="49"/>
      <c r="K1150" s="146"/>
      <c r="L1150" s="146"/>
      <c r="M1150" s="146"/>
      <c r="N1150" s="146"/>
    </row>
    <row r="1151" spans="1:14">
      <c r="A1151" s="51">
        <v>71</v>
      </c>
      <c r="B1151" s="51"/>
      <c r="C1151" s="51" t="s">
        <v>28</v>
      </c>
      <c r="D1151" s="49" t="s">
        <v>1177</v>
      </c>
      <c r="E1151" s="49" t="s">
        <v>341</v>
      </c>
      <c r="F1151" s="49" t="s">
        <v>14</v>
      </c>
      <c r="G1151" s="49" t="s">
        <v>1646</v>
      </c>
      <c r="H1151" s="5" t="s">
        <v>22</v>
      </c>
      <c r="I1151" s="49">
        <v>0</v>
      </c>
      <c r="J1151" s="49"/>
      <c r="K1151" s="146" t="s">
        <v>1178</v>
      </c>
      <c r="L1151" s="146"/>
      <c r="M1151" s="146"/>
      <c r="N1151" s="146"/>
    </row>
    <row r="1152" spans="1:14">
      <c r="A1152" s="51">
        <v>72</v>
      </c>
      <c r="B1152" s="51"/>
      <c r="C1152" s="51" t="s">
        <v>28</v>
      </c>
      <c r="D1152" s="49" t="s">
        <v>1177</v>
      </c>
      <c r="E1152" s="49" t="s">
        <v>1170</v>
      </c>
      <c r="F1152" s="49" t="s">
        <v>15</v>
      </c>
      <c r="G1152" s="49" t="s">
        <v>1646</v>
      </c>
      <c r="H1152" s="5" t="s">
        <v>22</v>
      </c>
      <c r="I1152" s="49">
        <v>0</v>
      </c>
      <c r="J1152" s="49"/>
      <c r="K1152" s="146" t="s">
        <v>1178</v>
      </c>
      <c r="L1152" s="146"/>
      <c r="M1152" s="146"/>
      <c r="N1152" s="146"/>
    </row>
    <row r="1153" spans="1:14">
      <c r="A1153" s="51">
        <v>74</v>
      </c>
      <c r="B1153" s="51"/>
      <c r="C1153" s="51" t="s">
        <v>28</v>
      </c>
      <c r="D1153" s="49" t="s">
        <v>551</v>
      </c>
      <c r="E1153" s="49" t="s">
        <v>176</v>
      </c>
      <c r="F1153" s="49" t="s">
        <v>1175</v>
      </c>
      <c r="G1153" s="49" t="s">
        <v>1430</v>
      </c>
      <c r="H1153" s="5" t="s">
        <v>22</v>
      </c>
      <c r="I1153" s="49">
        <v>4</v>
      </c>
      <c r="J1153" s="49"/>
      <c r="K1153" s="146" t="s">
        <v>751</v>
      </c>
      <c r="L1153" s="146"/>
      <c r="M1153" s="146"/>
      <c r="N1153" s="146"/>
    </row>
    <row r="1154" spans="1:14">
      <c r="A1154" s="51">
        <v>75</v>
      </c>
      <c r="B1154" s="51"/>
      <c r="C1154" s="51" t="s">
        <v>28</v>
      </c>
      <c r="D1154" s="49" t="s">
        <v>551</v>
      </c>
      <c r="E1154" s="49" t="s">
        <v>176</v>
      </c>
      <c r="F1154" s="49" t="s">
        <v>1175</v>
      </c>
      <c r="G1154" s="49" t="s">
        <v>1680</v>
      </c>
      <c r="H1154" s="5" t="s">
        <v>22</v>
      </c>
      <c r="I1154" s="49">
        <v>2</v>
      </c>
      <c r="J1154" s="49"/>
      <c r="K1154" s="146"/>
      <c r="L1154" s="146"/>
      <c r="M1154" s="146"/>
      <c r="N1154" s="146"/>
    </row>
    <row r="1155" spans="1:14">
      <c r="A1155" s="51">
        <v>76</v>
      </c>
      <c r="B1155" s="51"/>
      <c r="C1155" s="51" t="s">
        <v>28</v>
      </c>
      <c r="D1155" s="49" t="s">
        <v>1926</v>
      </c>
      <c r="E1155" s="49" t="s">
        <v>1170</v>
      </c>
      <c r="F1155" s="49" t="s">
        <v>15</v>
      </c>
      <c r="G1155" s="49" t="s">
        <v>1646</v>
      </c>
      <c r="H1155" s="5" t="s">
        <v>22</v>
      </c>
      <c r="I1155" s="49">
        <v>0</v>
      </c>
      <c r="J1155" s="49"/>
      <c r="K1155" s="146" t="s">
        <v>1927</v>
      </c>
      <c r="L1155" s="146"/>
      <c r="M1155" s="146"/>
      <c r="N1155" s="146"/>
    </row>
    <row r="1156" spans="1:14">
      <c r="A1156" s="51">
        <v>77</v>
      </c>
      <c r="B1156" s="51"/>
      <c r="C1156" s="51" t="s">
        <v>28</v>
      </c>
      <c r="D1156" s="49" t="s">
        <v>1926</v>
      </c>
      <c r="E1156" s="49" t="s">
        <v>1176</v>
      </c>
      <c r="F1156" s="49" t="s">
        <v>7</v>
      </c>
      <c r="G1156" s="49" t="s">
        <v>1437</v>
      </c>
      <c r="H1156" s="5" t="s">
        <v>22</v>
      </c>
      <c r="I1156" s="49">
        <v>0</v>
      </c>
      <c r="J1156" s="49"/>
      <c r="K1156" s="146" t="s">
        <v>1927</v>
      </c>
      <c r="L1156" s="146"/>
      <c r="M1156" s="146"/>
      <c r="N1156" s="146"/>
    </row>
    <row r="1157" spans="1:14">
      <c r="A1157" s="51">
        <v>78</v>
      </c>
      <c r="B1157" s="51"/>
      <c r="C1157" s="51" t="s">
        <v>28</v>
      </c>
      <c r="D1157" s="49" t="s">
        <v>1926</v>
      </c>
      <c r="E1157" s="49" t="s">
        <v>176</v>
      </c>
      <c r="F1157" s="49" t="s">
        <v>1175</v>
      </c>
      <c r="G1157" s="49" t="s">
        <v>1646</v>
      </c>
      <c r="H1157" s="5" t="s">
        <v>22</v>
      </c>
      <c r="I1157" s="49">
        <v>0</v>
      </c>
      <c r="J1157" s="49"/>
      <c r="K1157" s="146" t="s">
        <v>1928</v>
      </c>
      <c r="L1157" s="146"/>
      <c r="M1157" s="146"/>
      <c r="N1157" s="146"/>
    </row>
    <row r="1158" spans="1:14">
      <c r="A1158" s="51">
        <v>79</v>
      </c>
      <c r="B1158" s="51"/>
      <c r="C1158" s="51" t="s">
        <v>28</v>
      </c>
      <c r="D1158" s="49" t="s">
        <v>1926</v>
      </c>
      <c r="E1158" s="49" t="s">
        <v>176</v>
      </c>
      <c r="F1158" s="49" t="s">
        <v>1175</v>
      </c>
      <c r="G1158" s="49" t="s">
        <v>1646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80</v>
      </c>
      <c r="B1159" s="51"/>
      <c r="C1159" s="51" t="s">
        <v>28</v>
      </c>
      <c r="D1159" s="49" t="s">
        <v>1926</v>
      </c>
      <c r="E1159" s="49" t="s">
        <v>176</v>
      </c>
      <c r="F1159" s="49" t="s">
        <v>19</v>
      </c>
      <c r="G1159" s="49" t="s">
        <v>51</v>
      </c>
      <c r="H1159" s="5" t="s">
        <v>199</v>
      </c>
      <c r="I1159" s="49">
        <v>0</v>
      </c>
      <c r="J1159" s="49"/>
      <c r="K1159" s="146" t="s">
        <v>1929</v>
      </c>
      <c r="L1159" s="146"/>
      <c r="M1159" s="146"/>
      <c r="N1159" s="146"/>
    </row>
    <row r="1160" spans="1:14">
      <c r="A1160" s="51">
        <v>81</v>
      </c>
      <c r="B1160" s="51"/>
      <c r="C1160" s="51" t="s">
        <v>28</v>
      </c>
      <c r="D1160" s="49" t="s">
        <v>1926</v>
      </c>
      <c r="E1160" s="49" t="s">
        <v>1170</v>
      </c>
      <c r="F1160" s="49" t="s">
        <v>1930</v>
      </c>
      <c r="G1160" s="49" t="s">
        <v>1665</v>
      </c>
      <c r="H1160" s="5" t="s">
        <v>22</v>
      </c>
      <c r="I1160" s="49">
        <v>0</v>
      </c>
      <c r="J1160" s="49"/>
      <c r="K1160" s="146" t="s">
        <v>1928</v>
      </c>
      <c r="L1160" s="146"/>
      <c r="M1160" s="146"/>
      <c r="N1160" s="146"/>
    </row>
    <row r="1161" spans="1:14">
      <c r="A1161" s="51">
        <v>83</v>
      </c>
      <c r="B1161" s="51"/>
      <c r="C1161" s="51" t="s">
        <v>28</v>
      </c>
      <c r="D1161" s="49" t="s">
        <v>26</v>
      </c>
      <c r="E1161" s="49" t="s">
        <v>176</v>
      </c>
      <c r="F1161" s="49" t="s">
        <v>1168</v>
      </c>
      <c r="G1161" s="49" t="s">
        <v>28</v>
      </c>
      <c r="H1161" s="5" t="s">
        <v>27</v>
      </c>
      <c r="I1161" s="49">
        <v>4</v>
      </c>
      <c r="J1161" s="49"/>
      <c r="K1161" s="146" t="s">
        <v>1171</v>
      </c>
      <c r="L1161" s="146"/>
      <c r="M1161" s="146"/>
      <c r="N1161" s="146"/>
    </row>
    <row r="1162" spans="1:14">
      <c r="A1162" s="51">
        <v>84</v>
      </c>
      <c r="B1162" s="51"/>
      <c r="C1162" s="51" t="s">
        <v>28</v>
      </c>
      <c r="D1162" s="49" t="s">
        <v>26</v>
      </c>
      <c r="E1162" s="49" t="s">
        <v>176</v>
      </c>
      <c r="F1162" s="49" t="s">
        <v>1168</v>
      </c>
      <c r="G1162" s="49" t="s">
        <v>25</v>
      </c>
      <c r="H1162" s="5" t="s">
        <v>27</v>
      </c>
      <c r="I1162" s="49">
        <v>2</v>
      </c>
      <c r="J1162" s="49"/>
      <c r="K1162" s="146" t="s">
        <v>753</v>
      </c>
      <c r="L1162" s="146"/>
      <c r="M1162" s="146"/>
      <c r="N1162" s="146"/>
    </row>
    <row r="1163" spans="1:14">
      <c r="A1163" s="51">
        <v>85</v>
      </c>
      <c r="B1163" s="51"/>
      <c r="C1163" s="51" t="s">
        <v>28</v>
      </c>
      <c r="D1163" s="49" t="s">
        <v>26</v>
      </c>
      <c r="E1163" s="49" t="s">
        <v>1170</v>
      </c>
      <c r="F1163" s="49" t="s">
        <v>15</v>
      </c>
      <c r="G1163" s="49" t="s">
        <v>1646</v>
      </c>
      <c r="H1163" s="5" t="s">
        <v>27</v>
      </c>
      <c r="I1163" s="49">
        <v>1</v>
      </c>
      <c r="J1163" s="49"/>
      <c r="K1163" s="146" t="s">
        <v>1511</v>
      </c>
      <c r="L1163" s="146"/>
      <c r="M1163" s="146"/>
      <c r="N1163" s="146"/>
    </row>
    <row r="1164" spans="1:14">
      <c r="A1164" s="51">
        <v>86</v>
      </c>
      <c r="B1164" s="51"/>
      <c r="C1164" s="51" t="s">
        <v>28</v>
      </c>
      <c r="D1164" s="49" t="s">
        <v>26</v>
      </c>
      <c r="E1164" s="49" t="s">
        <v>1182</v>
      </c>
      <c r="F1164" s="49" t="s">
        <v>14</v>
      </c>
      <c r="G1164" s="49" t="s">
        <v>1646</v>
      </c>
      <c r="H1164" s="5" t="s">
        <v>27</v>
      </c>
      <c r="I1164" s="49">
        <v>1</v>
      </c>
      <c r="J1164" s="49"/>
      <c r="K1164" s="146" t="s">
        <v>1512</v>
      </c>
      <c r="L1164" s="146"/>
      <c r="M1164" s="146"/>
      <c r="N1164" s="146"/>
    </row>
    <row r="1165" spans="1:14">
      <c r="A1165" s="51">
        <v>87</v>
      </c>
      <c r="B1165" s="51"/>
      <c r="C1165" s="51" t="s">
        <v>28</v>
      </c>
      <c r="D1165" s="49" t="s">
        <v>26</v>
      </c>
      <c r="E1165" s="49" t="s">
        <v>176</v>
      </c>
      <c r="F1165" s="49" t="s">
        <v>1168</v>
      </c>
      <c r="G1165" s="49" t="s">
        <v>25</v>
      </c>
      <c r="H1165" s="5" t="s">
        <v>27</v>
      </c>
      <c r="I1165" s="49">
        <v>2</v>
      </c>
      <c r="J1165" s="49"/>
      <c r="K1165" s="146" t="s">
        <v>1400</v>
      </c>
      <c r="L1165" s="146"/>
      <c r="M1165" s="146"/>
      <c r="N1165" s="146"/>
    </row>
    <row r="1166" spans="1:14">
      <c r="A1166" s="51">
        <v>88</v>
      </c>
      <c r="B1166" s="51"/>
      <c r="C1166" s="51" t="s">
        <v>28</v>
      </c>
      <c r="D1166" s="49" t="s">
        <v>26</v>
      </c>
      <c r="E1166" s="49" t="s">
        <v>176</v>
      </c>
      <c r="F1166" s="49" t="s">
        <v>1168</v>
      </c>
      <c r="G1166" s="49" t="s">
        <v>1646</v>
      </c>
      <c r="H1166" s="5" t="s">
        <v>27</v>
      </c>
      <c r="I1166" s="49">
        <v>1</v>
      </c>
      <c r="J1166" s="49"/>
      <c r="K1166" s="146" t="s">
        <v>1401</v>
      </c>
      <c r="L1166" s="146"/>
      <c r="M1166" s="146"/>
      <c r="N1166" s="146"/>
    </row>
    <row r="1167" spans="1:14">
      <c r="A1167" s="51">
        <v>89</v>
      </c>
      <c r="B1167" s="51"/>
      <c r="C1167" s="51" t="s">
        <v>28</v>
      </c>
      <c r="D1167" s="49" t="s">
        <v>26</v>
      </c>
      <c r="E1167" s="49" t="s">
        <v>175</v>
      </c>
      <c r="F1167" s="49" t="s">
        <v>567</v>
      </c>
      <c r="G1167" s="49" t="s">
        <v>1607</v>
      </c>
      <c r="H1167" s="5" t="s">
        <v>27</v>
      </c>
      <c r="I1167" s="49">
        <v>1</v>
      </c>
      <c r="J1167" s="49"/>
      <c r="K1167" s="146" t="s">
        <v>1401</v>
      </c>
      <c r="L1167" s="146"/>
      <c r="M1167" s="146"/>
      <c r="N1167" s="146"/>
    </row>
    <row r="1168" spans="1:14">
      <c r="A1168" s="51">
        <v>91</v>
      </c>
      <c r="B1168" s="51"/>
      <c r="C1168" s="51" t="s">
        <v>28</v>
      </c>
      <c r="D1168" s="49" t="s">
        <v>30</v>
      </c>
      <c r="E1168" s="49" t="s">
        <v>176</v>
      </c>
      <c r="F1168" s="49" t="s">
        <v>1168</v>
      </c>
      <c r="G1168" s="49" t="s">
        <v>32</v>
      </c>
      <c r="H1168" s="5" t="s">
        <v>31</v>
      </c>
      <c r="I1168" s="49">
        <v>4</v>
      </c>
      <c r="J1168" s="49"/>
      <c r="K1168" s="146" t="s">
        <v>1171</v>
      </c>
      <c r="L1168" s="146"/>
      <c r="M1168" s="146"/>
      <c r="N1168" s="146"/>
    </row>
    <row r="1169" spans="1:14">
      <c r="A1169" s="51">
        <v>92</v>
      </c>
      <c r="B1169" s="51"/>
      <c r="C1169" s="51" t="s">
        <v>28</v>
      </c>
      <c r="D1169" s="49" t="s">
        <v>30</v>
      </c>
      <c r="E1169" s="49" t="s">
        <v>176</v>
      </c>
      <c r="F1169" s="49" t="s">
        <v>1168</v>
      </c>
      <c r="G1169" s="49" t="s">
        <v>25</v>
      </c>
      <c r="H1169" s="5" t="s">
        <v>31</v>
      </c>
      <c r="I1169" s="49">
        <v>2</v>
      </c>
      <c r="J1169" s="49"/>
      <c r="K1169" s="146" t="s">
        <v>753</v>
      </c>
      <c r="L1169" s="146"/>
      <c r="M1169" s="146"/>
      <c r="N1169" s="146"/>
    </row>
    <row r="1170" spans="1:14">
      <c r="A1170" s="51">
        <v>93</v>
      </c>
      <c r="B1170" s="51"/>
      <c r="C1170" s="51" t="s">
        <v>28</v>
      </c>
      <c r="D1170" s="49" t="s">
        <v>30</v>
      </c>
      <c r="E1170" s="49" t="s">
        <v>1170</v>
      </c>
      <c r="F1170" s="49" t="s">
        <v>15</v>
      </c>
      <c r="G1170" s="49" t="s">
        <v>1646</v>
      </c>
      <c r="H1170" s="5" t="s">
        <v>31</v>
      </c>
      <c r="I1170" s="49">
        <v>1</v>
      </c>
      <c r="J1170" s="49"/>
      <c r="K1170" s="146" t="s">
        <v>753</v>
      </c>
      <c r="L1170" s="146"/>
      <c r="M1170" s="146"/>
      <c r="N1170" s="146"/>
    </row>
    <row r="1171" spans="1:14">
      <c r="A1171" s="51">
        <v>94</v>
      </c>
      <c r="B1171" s="51"/>
      <c r="C1171" s="51" t="s">
        <v>28</v>
      </c>
      <c r="D1171" s="49" t="s">
        <v>30</v>
      </c>
      <c r="E1171" s="49" t="s">
        <v>1170</v>
      </c>
      <c r="F1171" s="49" t="s">
        <v>14</v>
      </c>
      <c r="G1171" s="49" t="s">
        <v>1646</v>
      </c>
      <c r="H1171" s="5" t="s">
        <v>31</v>
      </c>
      <c r="I1171" s="49">
        <v>1</v>
      </c>
      <c r="J1171" s="49"/>
      <c r="K1171" s="146" t="s">
        <v>753</v>
      </c>
      <c r="L1171" s="146"/>
      <c r="M1171" s="146"/>
      <c r="N1171" s="146"/>
    </row>
    <row r="1172" spans="1:14">
      <c r="A1172" s="51">
        <v>95</v>
      </c>
      <c r="B1172" s="51"/>
      <c r="C1172" s="51" t="s">
        <v>28</v>
      </c>
      <c r="D1172" s="55" t="s">
        <v>30</v>
      </c>
      <c r="E1172" s="55" t="s">
        <v>176</v>
      </c>
      <c r="F1172" s="55" t="s">
        <v>1168</v>
      </c>
      <c r="G1172" s="55" t="s">
        <v>148</v>
      </c>
      <c r="H1172" s="51" t="s">
        <v>149</v>
      </c>
      <c r="I1172" s="55">
        <v>2</v>
      </c>
      <c r="J1172" s="55"/>
      <c r="K1172" s="146" t="s">
        <v>1931</v>
      </c>
      <c r="L1172" s="146"/>
      <c r="M1172" s="146"/>
      <c r="N1172" s="146"/>
    </row>
    <row r="1173" spans="1:14">
      <c r="A1173" s="51">
        <v>96</v>
      </c>
      <c r="B1173" s="51"/>
      <c r="C1173" s="51" t="s">
        <v>28</v>
      </c>
      <c r="D1173" s="55" t="s">
        <v>30</v>
      </c>
      <c r="E1173" s="55" t="s">
        <v>1170</v>
      </c>
      <c r="F1173" s="55" t="s">
        <v>1168</v>
      </c>
      <c r="G1173" s="55" t="s">
        <v>25</v>
      </c>
      <c r="H1173" s="51" t="s">
        <v>1932</v>
      </c>
      <c r="I1173" s="55">
        <v>1</v>
      </c>
      <c r="J1173" s="55"/>
      <c r="K1173" s="146" t="s">
        <v>1933</v>
      </c>
      <c r="L1173" s="146"/>
      <c r="M1173" s="146"/>
      <c r="N1173" s="146"/>
    </row>
    <row r="1174" spans="1:14">
      <c r="A1174" s="51">
        <v>97</v>
      </c>
      <c r="B1174" s="51"/>
      <c r="C1174" s="51" t="s">
        <v>28</v>
      </c>
      <c r="D1174" s="55" t="s">
        <v>30</v>
      </c>
      <c r="E1174" s="55" t="s">
        <v>174</v>
      </c>
      <c r="F1174" s="55" t="s">
        <v>19</v>
      </c>
      <c r="G1174" s="55" t="s">
        <v>51</v>
      </c>
      <c r="H1174" s="51" t="s">
        <v>199</v>
      </c>
      <c r="I1174" s="55">
        <v>1</v>
      </c>
      <c r="J1174" s="55"/>
      <c r="K1174" s="146" t="s">
        <v>1933</v>
      </c>
      <c r="L1174" s="146"/>
      <c r="M1174" s="146"/>
      <c r="N1174" s="146"/>
    </row>
    <row r="1175" spans="1:14">
      <c r="A1175" s="51">
        <v>99</v>
      </c>
      <c r="B1175" s="51"/>
      <c r="C1175" s="51" t="s">
        <v>28</v>
      </c>
      <c r="D1175" s="55" t="s">
        <v>33</v>
      </c>
      <c r="E1175" s="55" t="s">
        <v>176</v>
      </c>
      <c r="F1175" s="55" t="s">
        <v>1168</v>
      </c>
      <c r="G1175" s="55" t="s">
        <v>28</v>
      </c>
      <c r="H1175" s="51" t="s">
        <v>27</v>
      </c>
      <c r="I1175" s="55">
        <v>4</v>
      </c>
      <c r="J1175" s="55"/>
      <c r="K1175" s="146" t="s">
        <v>1172</v>
      </c>
      <c r="L1175" s="146"/>
      <c r="M1175" s="146"/>
      <c r="N1175" s="146"/>
    </row>
    <row r="1176" spans="1:14">
      <c r="A1176" s="51">
        <v>100</v>
      </c>
      <c r="B1176" s="51"/>
      <c r="C1176" s="51" t="s">
        <v>28</v>
      </c>
      <c r="D1176" s="55" t="s">
        <v>33</v>
      </c>
      <c r="E1176" s="55" t="s">
        <v>176</v>
      </c>
      <c r="F1176" s="55" t="s">
        <v>1168</v>
      </c>
      <c r="G1176" s="55" t="s">
        <v>25</v>
      </c>
      <c r="H1176" s="51" t="s">
        <v>27</v>
      </c>
      <c r="I1176" s="55">
        <v>2</v>
      </c>
      <c r="J1176" s="55"/>
      <c r="K1176" s="146"/>
      <c r="L1176" s="146"/>
      <c r="M1176" s="146"/>
      <c r="N1176" s="146"/>
    </row>
    <row r="1177" spans="1:14">
      <c r="A1177" s="51">
        <v>101</v>
      </c>
      <c r="B1177" s="51"/>
      <c r="C1177" s="51" t="s">
        <v>28</v>
      </c>
      <c r="D1177" s="55" t="s">
        <v>33</v>
      </c>
      <c r="E1177" s="55" t="s">
        <v>341</v>
      </c>
      <c r="F1177" s="55" t="s">
        <v>14</v>
      </c>
      <c r="G1177" s="55" t="s">
        <v>1646</v>
      </c>
      <c r="H1177" s="51" t="s">
        <v>27</v>
      </c>
      <c r="I1177" s="55">
        <v>1</v>
      </c>
      <c r="J1177" s="55"/>
      <c r="K1177" s="146"/>
      <c r="L1177" s="146"/>
      <c r="M1177" s="146"/>
      <c r="N1177" s="146"/>
    </row>
    <row r="1178" spans="1:14">
      <c r="A1178" s="51">
        <v>102</v>
      </c>
      <c r="B1178" s="51"/>
      <c r="C1178" s="51" t="s">
        <v>28</v>
      </c>
      <c r="D1178" s="55" t="s">
        <v>33</v>
      </c>
      <c r="E1178" s="55" t="s">
        <v>1170</v>
      </c>
      <c r="F1178" s="55" t="s">
        <v>15</v>
      </c>
      <c r="G1178" s="55" t="s">
        <v>1646</v>
      </c>
      <c r="H1178" s="51" t="s">
        <v>27</v>
      </c>
      <c r="I1178" s="55">
        <v>1</v>
      </c>
      <c r="J1178" s="55"/>
      <c r="K1178" s="146"/>
      <c r="L1178" s="146"/>
      <c r="M1178" s="146"/>
      <c r="N1178" s="146"/>
    </row>
    <row r="1179" spans="1:14">
      <c r="A1179" s="51">
        <v>104</v>
      </c>
      <c r="B1179" s="51"/>
      <c r="C1179" s="51" t="s">
        <v>28</v>
      </c>
      <c r="D1179" s="55" t="s">
        <v>550</v>
      </c>
      <c r="E1179" s="55" t="s">
        <v>176</v>
      </c>
      <c r="F1179" s="55" t="s">
        <v>1168</v>
      </c>
      <c r="G1179" s="55" t="s">
        <v>32</v>
      </c>
      <c r="H1179" s="51" t="s">
        <v>31</v>
      </c>
      <c r="I1179" s="55">
        <v>4</v>
      </c>
      <c r="J1179" s="55"/>
      <c r="K1179" s="146" t="s">
        <v>1172</v>
      </c>
      <c r="L1179" s="146"/>
      <c r="M1179" s="146"/>
      <c r="N1179" s="146"/>
    </row>
    <row r="1180" spans="1:14">
      <c r="A1180" s="51">
        <v>105</v>
      </c>
      <c r="B1180" s="51"/>
      <c r="C1180" s="51" t="s">
        <v>28</v>
      </c>
      <c r="D1180" s="55" t="s">
        <v>550</v>
      </c>
      <c r="E1180" s="55" t="s">
        <v>176</v>
      </c>
      <c r="F1180" s="55" t="s">
        <v>1168</v>
      </c>
      <c r="G1180" s="55" t="s">
        <v>25</v>
      </c>
      <c r="H1180" s="51" t="s">
        <v>31</v>
      </c>
      <c r="I1180" s="55">
        <v>2</v>
      </c>
      <c r="J1180" s="55"/>
      <c r="K1180" s="146"/>
      <c r="L1180" s="146"/>
      <c r="M1180" s="146"/>
      <c r="N1180" s="146"/>
    </row>
    <row r="1181" spans="1:14">
      <c r="A1181" s="51">
        <v>106</v>
      </c>
      <c r="B1181" s="51"/>
      <c r="C1181" s="51" t="s">
        <v>28</v>
      </c>
      <c r="D1181" s="55" t="s">
        <v>1173</v>
      </c>
      <c r="E1181" s="55" t="s">
        <v>341</v>
      </c>
      <c r="F1181" s="55" t="s">
        <v>14</v>
      </c>
      <c r="G1181" s="55" t="s">
        <v>1646</v>
      </c>
      <c r="H1181" s="51" t="s">
        <v>22</v>
      </c>
      <c r="I1181" s="55">
        <v>1</v>
      </c>
      <c r="J1181" s="55"/>
      <c r="K1181" s="146" t="s">
        <v>1174</v>
      </c>
      <c r="L1181" s="146"/>
      <c r="M1181" s="146"/>
      <c r="N1181" s="146"/>
    </row>
    <row r="1182" spans="1:14">
      <c r="A1182" s="51">
        <v>107</v>
      </c>
      <c r="B1182" s="51"/>
      <c r="C1182" s="51" t="s">
        <v>28</v>
      </c>
      <c r="D1182" s="55" t="s">
        <v>1173</v>
      </c>
      <c r="E1182" s="55" t="s">
        <v>1170</v>
      </c>
      <c r="F1182" s="55" t="s">
        <v>15</v>
      </c>
      <c r="G1182" s="55" t="s">
        <v>1646</v>
      </c>
      <c r="H1182" s="51" t="s">
        <v>22</v>
      </c>
      <c r="I1182" s="55">
        <v>1</v>
      </c>
      <c r="J1182" s="55"/>
      <c r="K1182" s="146" t="s">
        <v>1174</v>
      </c>
      <c r="L1182" s="146"/>
      <c r="M1182" s="146"/>
      <c r="N1182" s="146"/>
    </row>
    <row r="1183" spans="1:14">
      <c r="A1183" s="51">
        <v>109</v>
      </c>
      <c r="B1183" s="51"/>
      <c r="C1183" s="51" t="s">
        <v>28</v>
      </c>
      <c r="D1183" s="55" t="s">
        <v>34</v>
      </c>
      <c r="E1183" s="55" t="s">
        <v>176</v>
      </c>
      <c r="F1183" s="55" t="s">
        <v>1168</v>
      </c>
      <c r="G1183" s="55" t="s">
        <v>25</v>
      </c>
      <c r="H1183" s="51" t="s">
        <v>27</v>
      </c>
      <c r="I1183" s="55">
        <v>4</v>
      </c>
      <c r="J1183" s="55"/>
      <c r="K1183" s="146" t="s">
        <v>1169</v>
      </c>
      <c r="L1183" s="146"/>
      <c r="M1183" s="146"/>
      <c r="N1183" s="146"/>
    </row>
    <row r="1184" spans="1:14">
      <c r="A1184" s="51">
        <v>110</v>
      </c>
      <c r="B1184" s="51"/>
      <c r="C1184" s="51" t="s">
        <v>28</v>
      </c>
      <c r="D1184" s="55" t="s">
        <v>34</v>
      </c>
      <c r="E1184" s="55" t="s">
        <v>176</v>
      </c>
      <c r="F1184" s="55" t="s">
        <v>1168</v>
      </c>
      <c r="G1184" s="55" t="s">
        <v>1680</v>
      </c>
      <c r="H1184" s="51" t="s">
        <v>27</v>
      </c>
      <c r="I1184" s="55">
        <v>2</v>
      </c>
      <c r="J1184" s="55"/>
      <c r="K1184" s="146" t="s">
        <v>751</v>
      </c>
      <c r="L1184" s="146"/>
      <c r="M1184" s="146"/>
      <c r="N1184" s="146"/>
    </row>
    <row r="1185" spans="1:14">
      <c r="A1185" s="51">
        <v>111</v>
      </c>
      <c r="B1185" s="51"/>
      <c r="C1185" s="51" t="s">
        <v>28</v>
      </c>
      <c r="D1185" s="55" t="s">
        <v>1926</v>
      </c>
      <c r="E1185" s="55" t="s">
        <v>1170</v>
      </c>
      <c r="F1185" s="55" t="s">
        <v>15</v>
      </c>
      <c r="G1185" s="55" t="s">
        <v>1646</v>
      </c>
      <c r="H1185" s="51" t="s">
        <v>22</v>
      </c>
      <c r="I1185" s="55">
        <v>1</v>
      </c>
      <c r="J1185" s="55"/>
      <c r="K1185" s="146" t="s">
        <v>1927</v>
      </c>
      <c r="L1185" s="146"/>
      <c r="M1185" s="146"/>
      <c r="N1185" s="146"/>
    </row>
    <row r="1186" spans="1:14">
      <c r="A1186" s="51">
        <v>112</v>
      </c>
      <c r="B1186" s="51"/>
      <c r="C1186" s="51" t="s">
        <v>28</v>
      </c>
      <c r="D1186" s="55" t="s">
        <v>1926</v>
      </c>
      <c r="E1186" s="55" t="s">
        <v>1176</v>
      </c>
      <c r="F1186" s="55" t="s">
        <v>7</v>
      </c>
      <c r="G1186" s="55" t="s">
        <v>1437</v>
      </c>
      <c r="H1186" s="51" t="s">
        <v>22</v>
      </c>
      <c r="I1186" s="55">
        <v>1</v>
      </c>
      <c r="J1186" s="55"/>
      <c r="K1186" s="146" t="s">
        <v>1927</v>
      </c>
      <c r="L1186" s="146"/>
      <c r="M1186" s="146"/>
      <c r="N1186" s="146"/>
    </row>
    <row r="1187" spans="1:14">
      <c r="A1187" s="51">
        <v>113</v>
      </c>
      <c r="B1187" s="51"/>
      <c r="C1187" s="51" t="s">
        <v>28</v>
      </c>
      <c r="D1187" s="55" t="s">
        <v>1926</v>
      </c>
      <c r="E1187" s="55" t="s">
        <v>176</v>
      </c>
      <c r="F1187" s="55" t="s">
        <v>1175</v>
      </c>
      <c r="G1187" s="55" t="s">
        <v>1646</v>
      </c>
      <c r="H1187" s="51" t="s">
        <v>22</v>
      </c>
      <c r="I1187" s="55">
        <v>1</v>
      </c>
      <c r="J1187" s="55"/>
      <c r="K1187" s="146" t="s">
        <v>1928</v>
      </c>
      <c r="L1187" s="146"/>
      <c r="M1187" s="146"/>
      <c r="N1187" s="146"/>
    </row>
    <row r="1188" spans="1:14">
      <c r="A1188" s="51">
        <v>114</v>
      </c>
      <c r="B1188" s="51"/>
      <c r="C1188" s="51" t="s">
        <v>28</v>
      </c>
      <c r="D1188" s="55" t="s">
        <v>1926</v>
      </c>
      <c r="E1188" s="55" t="s">
        <v>176</v>
      </c>
      <c r="F1188" s="55" t="s">
        <v>1175</v>
      </c>
      <c r="G1188" s="55" t="s">
        <v>1646</v>
      </c>
      <c r="H1188" s="51" t="s">
        <v>22</v>
      </c>
      <c r="I1188" s="55">
        <v>1</v>
      </c>
      <c r="J1188" s="55"/>
      <c r="K1188" s="146" t="s">
        <v>1928</v>
      </c>
      <c r="L1188" s="146"/>
      <c r="M1188" s="146"/>
      <c r="N1188" s="146"/>
    </row>
    <row r="1189" spans="1:14">
      <c r="A1189" s="51">
        <v>115</v>
      </c>
      <c r="B1189" s="51"/>
      <c r="C1189" s="51" t="s">
        <v>28</v>
      </c>
      <c r="D1189" s="55" t="s">
        <v>1926</v>
      </c>
      <c r="E1189" s="55" t="s">
        <v>176</v>
      </c>
      <c r="F1189" s="55" t="s">
        <v>19</v>
      </c>
      <c r="G1189" s="55" t="s">
        <v>51</v>
      </c>
      <c r="H1189" s="51" t="s">
        <v>199</v>
      </c>
      <c r="I1189" s="55">
        <v>1</v>
      </c>
      <c r="J1189" s="55"/>
      <c r="K1189" s="146" t="s">
        <v>1929</v>
      </c>
      <c r="L1189" s="146"/>
      <c r="M1189" s="146"/>
      <c r="N1189" s="146"/>
    </row>
    <row r="1190" spans="1:14">
      <c r="A1190" s="51">
        <v>116</v>
      </c>
      <c r="B1190" s="51"/>
      <c r="C1190" s="51" t="s">
        <v>28</v>
      </c>
      <c r="D1190" s="55" t="s">
        <v>1926</v>
      </c>
      <c r="E1190" s="55" t="s">
        <v>1170</v>
      </c>
      <c r="F1190" s="55" t="s">
        <v>1930</v>
      </c>
      <c r="G1190" s="55" t="s">
        <v>1665</v>
      </c>
      <c r="H1190" s="51" t="s">
        <v>22</v>
      </c>
      <c r="I1190" s="55">
        <v>1</v>
      </c>
      <c r="J1190" s="55"/>
      <c r="K1190" s="146" t="s">
        <v>1934</v>
      </c>
      <c r="L1190" s="146"/>
      <c r="M1190" s="146"/>
      <c r="N1190" s="146"/>
    </row>
    <row r="1191" spans="1:14">
      <c r="A1191" s="51">
        <v>118</v>
      </c>
      <c r="B1191" s="51"/>
      <c r="C1191" s="51" t="s">
        <v>28</v>
      </c>
      <c r="D1191" s="55" t="s">
        <v>549</v>
      </c>
      <c r="E1191" s="55" t="s">
        <v>176</v>
      </c>
      <c r="F1191" s="55" t="s">
        <v>1168</v>
      </c>
      <c r="G1191" s="55" t="s">
        <v>32</v>
      </c>
      <c r="H1191" s="51" t="s">
        <v>31</v>
      </c>
      <c r="I1191" s="55">
        <v>4</v>
      </c>
      <c r="J1191" s="55"/>
      <c r="K1191" s="146" t="s">
        <v>1169</v>
      </c>
      <c r="L1191" s="146"/>
      <c r="M1191" s="146"/>
      <c r="N1191" s="146"/>
    </row>
    <row r="1192" spans="1:14">
      <c r="A1192" s="51">
        <v>119</v>
      </c>
      <c r="B1192" s="51"/>
      <c r="C1192" s="51" t="s">
        <v>28</v>
      </c>
      <c r="D1192" s="55" t="s">
        <v>549</v>
      </c>
      <c r="E1192" s="55" t="s">
        <v>176</v>
      </c>
      <c r="F1192" s="55" t="s">
        <v>1168</v>
      </c>
      <c r="G1192" s="55" t="s">
        <v>25</v>
      </c>
      <c r="H1192" s="51" t="s">
        <v>31</v>
      </c>
      <c r="I1192" s="55">
        <v>2</v>
      </c>
      <c r="J1192" s="55"/>
      <c r="K1192" s="146" t="s">
        <v>751</v>
      </c>
      <c r="L1192" s="146"/>
      <c r="M1192" s="146"/>
      <c r="N1192" s="146"/>
    </row>
    <row r="1193" spans="1:14">
      <c r="A1193" s="51">
        <v>120</v>
      </c>
      <c r="B1193" s="51"/>
      <c r="C1193" s="51" t="s">
        <v>28</v>
      </c>
      <c r="D1193" s="55" t="s">
        <v>549</v>
      </c>
      <c r="E1193" s="55"/>
      <c r="F1193" s="55" t="s">
        <v>15</v>
      </c>
      <c r="G1193" s="55" t="s">
        <v>1646</v>
      </c>
      <c r="H1193" s="51" t="s">
        <v>31</v>
      </c>
      <c r="I1193" s="55">
        <v>1</v>
      </c>
      <c r="J1193" s="55"/>
      <c r="K1193" s="146" t="s">
        <v>751</v>
      </c>
      <c r="L1193" s="146"/>
      <c r="M1193" s="146"/>
      <c r="N1193" s="146"/>
    </row>
    <row r="1194" spans="1:14">
      <c r="A1194" s="51">
        <v>121</v>
      </c>
      <c r="B1194" s="51"/>
      <c r="C1194" s="51" t="s">
        <v>28</v>
      </c>
      <c r="D1194" s="55" t="s">
        <v>549</v>
      </c>
      <c r="E1194" s="55"/>
      <c r="F1194" s="55" t="s">
        <v>7</v>
      </c>
      <c r="G1194" s="55" t="s">
        <v>1437</v>
      </c>
      <c r="H1194" s="51" t="s">
        <v>31</v>
      </c>
      <c r="I1194" s="55">
        <v>1</v>
      </c>
      <c r="J1194" s="55"/>
      <c r="K1194" s="146" t="s">
        <v>751</v>
      </c>
      <c r="L1194" s="146"/>
      <c r="M1194" s="146"/>
      <c r="N1194" s="146"/>
    </row>
    <row r="1195" spans="1:14">
      <c r="A1195" s="51">
        <v>122</v>
      </c>
      <c r="B1195" s="51"/>
      <c r="C1195" s="51" t="s">
        <v>28</v>
      </c>
      <c r="D1195" s="55" t="s">
        <v>549</v>
      </c>
      <c r="E1195" s="55" t="s">
        <v>176</v>
      </c>
      <c r="F1195" s="55" t="s">
        <v>1168</v>
      </c>
      <c r="G1195" s="55" t="s">
        <v>25</v>
      </c>
      <c r="H1195" s="51" t="s">
        <v>31</v>
      </c>
      <c r="I1195" s="55">
        <v>2</v>
      </c>
      <c r="J1195" s="55"/>
      <c r="K1195" s="146" t="s">
        <v>1403</v>
      </c>
      <c r="L1195" s="146"/>
      <c r="M1195" s="146"/>
      <c r="N1195" s="146"/>
    </row>
    <row r="1196" spans="1:14">
      <c r="A1196" s="51">
        <v>123</v>
      </c>
      <c r="B1196" s="51"/>
      <c r="C1196" s="51" t="s">
        <v>28</v>
      </c>
      <c r="D1196" s="55" t="s">
        <v>549</v>
      </c>
      <c r="E1196" s="55" t="s">
        <v>1170</v>
      </c>
      <c r="F1196" s="55" t="s">
        <v>567</v>
      </c>
      <c r="G1196" s="55" t="s">
        <v>1607</v>
      </c>
      <c r="H1196" s="51" t="s">
        <v>31</v>
      </c>
      <c r="I1196" s="55">
        <v>1</v>
      </c>
      <c r="J1196" s="92"/>
      <c r="K1196" s="146" t="s">
        <v>1398</v>
      </c>
      <c r="L1196" s="146"/>
      <c r="M1196" s="146"/>
      <c r="N1196" s="146"/>
    </row>
    <row r="1197" spans="1:14">
      <c r="A1197" s="51">
        <v>124</v>
      </c>
      <c r="B1197" s="51"/>
      <c r="C1197" s="51" t="s">
        <v>28</v>
      </c>
      <c r="D1197" s="55" t="s">
        <v>549</v>
      </c>
      <c r="E1197" s="55" t="s">
        <v>174</v>
      </c>
      <c r="F1197" s="55" t="s">
        <v>13</v>
      </c>
      <c r="G1197" s="55" t="s">
        <v>20</v>
      </c>
      <c r="H1197" s="51" t="s">
        <v>31</v>
      </c>
      <c r="I1197" s="55">
        <v>1</v>
      </c>
      <c r="J1197" s="55"/>
      <c r="K1197" s="146" t="s">
        <v>1404</v>
      </c>
      <c r="L1197" s="146"/>
      <c r="M1197" s="146"/>
      <c r="N1197" s="146"/>
    </row>
    <row r="1198" spans="1:14">
      <c r="A1198" s="51">
        <v>127</v>
      </c>
      <c r="B1198" s="51"/>
      <c r="C1198" s="51" t="s">
        <v>28</v>
      </c>
      <c r="D1198" s="55" t="s">
        <v>8</v>
      </c>
      <c r="E1198" s="55" t="s">
        <v>179</v>
      </c>
      <c r="F1198" s="55" t="s">
        <v>194</v>
      </c>
      <c r="G1198" s="55" t="s">
        <v>11</v>
      </c>
      <c r="H1198" s="51" t="s">
        <v>9</v>
      </c>
      <c r="I1198" s="55">
        <v>1</v>
      </c>
      <c r="J1198" s="92"/>
      <c r="K1198" s="146" t="s">
        <v>1405</v>
      </c>
      <c r="L1198" s="146"/>
      <c r="M1198" s="146"/>
      <c r="N1198" s="146"/>
    </row>
    <row r="1199" spans="1:14">
      <c r="A1199" s="51">
        <v>128</v>
      </c>
      <c r="B1199" s="51"/>
      <c r="C1199" s="51" t="s">
        <v>28</v>
      </c>
      <c r="D1199" s="55" t="s">
        <v>8</v>
      </c>
      <c r="E1199" s="55" t="s">
        <v>173</v>
      </c>
      <c r="F1199" s="55" t="s">
        <v>613</v>
      </c>
      <c r="G1199" s="55" t="s">
        <v>11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129</v>
      </c>
      <c r="B1200" s="51"/>
      <c r="C1200" s="51" t="s">
        <v>28</v>
      </c>
      <c r="D1200" s="55" t="s">
        <v>8</v>
      </c>
      <c r="E1200" s="55" t="s">
        <v>172</v>
      </c>
      <c r="F1200" s="55" t="s">
        <v>7</v>
      </c>
      <c r="G1200" s="55" t="s">
        <v>1437</v>
      </c>
      <c r="H1200" s="51" t="s">
        <v>9</v>
      </c>
      <c r="I1200" s="55">
        <v>1</v>
      </c>
      <c r="J1200" s="55"/>
      <c r="K1200" s="146" t="s">
        <v>1406</v>
      </c>
      <c r="L1200" s="146"/>
      <c r="M1200" s="146"/>
      <c r="N1200" s="146"/>
    </row>
    <row r="1201" spans="1:14">
      <c r="A1201" s="51">
        <v>130</v>
      </c>
      <c r="B1201" s="51"/>
      <c r="C1201" s="51" t="s">
        <v>28</v>
      </c>
      <c r="D1201" s="55" t="s">
        <v>8</v>
      </c>
      <c r="E1201" s="55" t="s">
        <v>178</v>
      </c>
      <c r="F1201" s="55" t="s">
        <v>567</v>
      </c>
      <c r="G1201" s="55" t="s">
        <v>1607</v>
      </c>
      <c r="H1201" s="51" t="s">
        <v>9</v>
      </c>
      <c r="I1201" s="55">
        <v>1</v>
      </c>
      <c r="J1201" s="92"/>
      <c r="K1201" s="146" t="s">
        <v>1406</v>
      </c>
      <c r="L1201" s="146"/>
      <c r="M1201" s="146"/>
      <c r="N1201" s="146"/>
    </row>
    <row r="1202" spans="1:14">
      <c r="A1202" s="51">
        <v>131</v>
      </c>
      <c r="B1202" s="51"/>
      <c r="C1202" s="51" t="s">
        <v>28</v>
      </c>
      <c r="D1202" s="55" t="s">
        <v>8</v>
      </c>
      <c r="E1202" s="55" t="s">
        <v>173</v>
      </c>
      <c r="F1202" s="55" t="s">
        <v>613</v>
      </c>
      <c r="G1202" s="55" t="s">
        <v>11</v>
      </c>
      <c r="H1202" s="51" t="s">
        <v>9</v>
      </c>
      <c r="I1202" s="55">
        <v>2</v>
      </c>
      <c r="J1202" s="55"/>
      <c r="K1202" s="146" t="s">
        <v>632</v>
      </c>
      <c r="L1202" s="146"/>
      <c r="M1202" s="146"/>
      <c r="N1202" s="146"/>
    </row>
    <row r="1203" spans="1:14">
      <c r="A1203" s="51">
        <v>132</v>
      </c>
      <c r="B1203" s="51"/>
      <c r="C1203" s="51" t="s">
        <v>28</v>
      </c>
      <c r="D1203" s="55" t="s">
        <v>8</v>
      </c>
      <c r="E1203" s="55" t="s">
        <v>172</v>
      </c>
      <c r="F1203" s="55" t="s">
        <v>613</v>
      </c>
      <c r="G1203" s="55" t="s">
        <v>12</v>
      </c>
      <c r="H1203" s="51" t="s">
        <v>9</v>
      </c>
      <c r="I1203" s="55">
        <v>4</v>
      </c>
      <c r="J1203" s="92"/>
      <c r="K1203" s="146" t="s">
        <v>1936</v>
      </c>
      <c r="L1203" s="146"/>
      <c r="M1203" s="146"/>
      <c r="N1203" s="146"/>
    </row>
    <row r="1204" spans="1:14">
      <c r="A1204" s="51">
        <v>133</v>
      </c>
      <c r="B1204" s="51"/>
      <c r="C1204" s="51" t="s">
        <v>28</v>
      </c>
      <c r="D1204" s="55" t="s">
        <v>8</v>
      </c>
      <c r="E1204" s="55" t="s">
        <v>341</v>
      </c>
      <c r="F1204" s="55" t="s">
        <v>14</v>
      </c>
      <c r="G1204" s="55" t="s">
        <v>11</v>
      </c>
      <c r="H1204" s="51" t="s">
        <v>9</v>
      </c>
      <c r="I1204" s="55">
        <v>1</v>
      </c>
      <c r="J1204" s="55"/>
      <c r="K1204" s="146" t="s">
        <v>1377</v>
      </c>
      <c r="L1204" s="146"/>
      <c r="M1204" s="146"/>
      <c r="N1204" s="146"/>
    </row>
    <row r="1205" spans="1:14">
      <c r="A1205" s="51">
        <v>134</v>
      </c>
      <c r="B1205" s="51"/>
      <c r="C1205" s="51" t="s">
        <v>28</v>
      </c>
      <c r="D1205" s="55" t="s">
        <v>8</v>
      </c>
      <c r="E1205" s="55" t="s">
        <v>1170</v>
      </c>
      <c r="F1205" s="55" t="s">
        <v>15</v>
      </c>
      <c r="G1205" s="55" t="s">
        <v>11</v>
      </c>
      <c r="H1205" s="51" t="s">
        <v>9</v>
      </c>
      <c r="I1205" s="55">
        <v>1</v>
      </c>
      <c r="J1205" s="55"/>
      <c r="K1205" s="146" t="s">
        <v>632</v>
      </c>
      <c r="L1205" s="146"/>
      <c r="M1205" s="146"/>
      <c r="N1205" s="146"/>
    </row>
    <row r="1206" spans="1:14">
      <c r="A1206" s="51">
        <v>137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4</v>
      </c>
      <c r="J1206" s="55">
        <v>2</v>
      </c>
      <c r="K1206" s="146" t="s">
        <v>1513</v>
      </c>
      <c r="L1206" s="146"/>
      <c r="M1206" s="146"/>
      <c r="N1206" s="146"/>
    </row>
    <row r="1207" spans="1:14">
      <c r="A1207" s="51">
        <v>138</v>
      </c>
      <c r="B1207" s="51"/>
      <c r="C1207" s="51" t="s">
        <v>28</v>
      </c>
      <c r="D1207" s="55" t="s">
        <v>16</v>
      </c>
      <c r="E1207" s="55"/>
      <c r="F1207" s="55" t="s">
        <v>613</v>
      </c>
      <c r="G1207" s="55" t="s">
        <v>11</v>
      </c>
      <c r="H1207" s="51" t="s">
        <v>55</v>
      </c>
      <c r="I1207" s="55">
        <v>4</v>
      </c>
      <c r="J1207" s="55">
        <v>2</v>
      </c>
      <c r="K1207" s="146" t="s">
        <v>1937</v>
      </c>
      <c r="L1207" s="146"/>
      <c r="M1207" s="146"/>
      <c r="N1207" s="146"/>
    </row>
    <row r="1208" spans="1:14">
      <c r="A1208" s="51">
        <v>139</v>
      </c>
      <c r="B1208" s="51"/>
      <c r="C1208" s="51" t="s">
        <v>28</v>
      </c>
      <c r="D1208" s="55" t="s">
        <v>16</v>
      </c>
      <c r="E1208" s="55"/>
      <c r="F1208" s="55" t="s">
        <v>613</v>
      </c>
      <c r="G1208" s="55" t="s">
        <v>1607</v>
      </c>
      <c r="H1208" s="51" t="s">
        <v>9</v>
      </c>
      <c r="I1208" s="55">
        <v>2</v>
      </c>
      <c r="J1208" s="55"/>
      <c r="K1208" s="146"/>
      <c r="L1208" s="146"/>
      <c r="M1208" s="146"/>
      <c r="N1208" s="146"/>
    </row>
    <row r="1209" spans="1:14">
      <c r="A1209" s="51">
        <v>140</v>
      </c>
      <c r="B1209" s="51"/>
      <c r="C1209" s="51" t="s">
        <v>28</v>
      </c>
      <c r="D1209" s="55" t="s">
        <v>16</v>
      </c>
      <c r="E1209" s="55" t="s">
        <v>341</v>
      </c>
      <c r="F1209" s="55" t="s">
        <v>14</v>
      </c>
      <c r="G1209" s="55" t="s">
        <v>11</v>
      </c>
      <c r="H1209" s="51" t="s">
        <v>9</v>
      </c>
      <c r="I1209" s="55">
        <v>1</v>
      </c>
      <c r="J1209" s="55"/>
      <c r="K1209" s="146" t="s">
        <v>1515</v>
      </c>
      <c r="L1209" s="146"/>
      <c r="M1209" s="146"/>
      <c r="N1209" s="146"/>
    </row>
    <row r="1210" spans="1:14">
      <c r="A1210" s="51">
        <v>141</v>
      </c>
      <c r="B1210" s="51"/>
      <c r="C1210" s="51" t="s">
        <v>28</v>
      </c>
      <c r="D1210" s="55" t="s">
        <v>16</v>
      </c>
      <c r="E1210" s="55" t="s">
        <v>1170</v>
      </c>
      <c r="F1210" s="55" t="s">
        <v>15</v>
      </c>
      <c r="G1210" s="55" t="s">
        <v>11</v>
      </c>
      <c r="H1210" s="51" t="s">
        <v>9</v>
      </c>
      <c r="I1210" s="55">
        <v>1</v>
      </c>
      <c r="J1210" s="55"/>
      <c r="K1210" s="146"/>
      <c r="L1210" s="146"/>
      <c r="M1210" s="146"/>
      <c r="N1210" s="146"/>
    </row>
    <row r="1211" spans="1:14">
      <c r="A1211" s="51">
        <v>143</v>
      </c>
      <c r="B1211" s="51"/>
      <c r="C1211" s="51" t="s">
        <v>28</v>
      </c>
      <c r="D1211" s="55" t="s">
        <v>17</v>
      </c>
      <c r="E1211" s="55" t="s">
        <v>173</v>
      </c>
      <c r="F1211" s="55" t="s">
        <v>613</v>
      </c>
      <c r="G1211" s="55" t="s">
        <v>1607</v>
      </c>
      <c r="H1211" s="51" t="s">
        <v>9</v>
      </c>
      <c r="I1211" s="55">
        <v>4</v>
      </c>
      <c r="J1211" s="55"/>
      <c r="K1211" s="146"/>
      <c r="L1211" s="146"/>
      <c r="M1211" s="146"/>
      <c r="N1211" s="146"/>
    </row>
    <row r="1212" spans="1:14">
      <c r="A1212" s="51">
        <v>144</v>
      </c>
      <c r="B1212" s="51"/>
      <c r="C1212" s="51" t="s">
        <v>28</v>
      </c>
      <c r="D1212" s="55" t="s">
        <v>17</v>
      </c>
      <c r="E1212" s="55" t="s">
        <v>172</v>
      </c>
      <c r="F1212" s="55" t="s">
        <v>7</v>
      </c>
      <c r="G1212" s="55" t="s">
        <v>1437</v>
      </c>
      <c r="H1212" s="51" t="s">
        <v>9</v>
      </c>
      <c r="I1212" s="55">
        <v>2</v>
      </c>
      <c r="J1212" s="55"/>
      <c r="K1212" s="146"/>
      <c r="L1212" s="146"/>
      <c r="M1212" s="146"/>
      <c r="N1212" s="146"/>
    </row>
    <row r="1213" spans="1:14">
      <c r="A1213" s="51">
        <v>145</v>
      </c>
      <c r="B1213" s="51"/>
      <c r="C1213" s="51" t="s">
        <v>28</v>
      </c>
      <c r="D1213" s="55" t="s">
        <v>17</v>
      </c>
      <c r="E1213" s="55" t="s">
        <v>175</v>
      </c>
      <c r="F1213" s="55" t="s">
        <v>19</v>
      </c>
      <c r="G1213" s="55" t="s">
        <v>1538</v>
      </c>
      <c r="H1213" s="51" t="s">
        <v>199</v>
      </c>
      <c r="I1213" s="55">
        <v>2</v>
      </c>
      <c r="J1213" s="55"/>
      <c r="K1213" s="146"/>
      <c r="L1213" s="146"/>
      <c r="M1213" s="146"/>
      <c r="N1213" s="146"/>
    </row>
    <row r="1214" spans="1:14">
      <c r="A1214" s="51">
        <v>146</v>
      </c>
      <c r="B1214" s="51"/>
      <c r="C1214" s="51" t="s">
        <v>28</v>
      </c>
      <c r="D1214" s="55" t="s">
        <v>17</v>
      </c>
      <c r="E1214" s="55" t="s">
        <v>174</v>
      </c>
      <c r="F1214" s="55" t="s">
        <v>13</v>
      </c>
      <c r="G1214" s="55" t="s">
        <v>12</v>
      </c>
      <c r="H1214" s="51" t="s">
        <v>9</v>
      </c>
      <c r="I1214" s="55">
        <v>2</v>
      </c>
      <c r="J1214" s="55"/>
      <c r="K1214" s="146" t="s">
        <v>1939</v>
      </c>
      <c r="L1214" s="146"/>
      <c r="M1214" s="146"/>
      <c r="N1214" s="146"/>
    </row>
    <row r="1215" spans="1:14">
      <c r="A1215" s="51">
        <v>147</v>
      </c>
      <c r="B1215" s="51"/>
      <c r="C1215" s="51" t="s">
        <v>28</v>
      </c>
      <c r="D1215" s="55" t="s">
        <v>17</v>
      </c>
      <c r="E1215" s="55" t="s">
        <v>173</v>
      </c>
      <c r="F1215" s="55" t="s">
        <v>613</v>
      </c>
      <c r="G1215" s="55" t="s">
        <v>11</v>
      </c>
      <c r="H1215" s="51" t="s">
        <v>9</v>
      </c>
      <c r="I1215" s="55">
        <v>4</v>
      </c>
      <c r="J1215" s="55"/>
      <c r="K1215" s="146"/>
      <c r="L1215" s="146"/>
      <c r="M1215" s="146"/>
      <c r="N1215" s="146"/>
    </row>
    <row r="1216" spans="1:14">
      <c r="A1216" s="51">
        <v>148</v>
      </c>
      <c r="B1216" s="51"/>
      <c r="C1216" s="51" t="s">
        <v>28</v>
      </c>
      <c r="D1216" s="55" t="s">
        <v>17</v>
      </c>
      <c r="E1216" s="55" t="s">
        <v>341</v>
      </c>
      <c r="F1216" s="55" t="s">
        <v>14</v>
      </c>
      <c r="G1216" s="55" t="s">
        <v>11</v>
      </c>
      <c r="H1216" s="51" t="s">
        <v>9</v>
      </c>
      <c r="I1216" s="55">
        <v>1</v>
      </c>
      <c r="J1216" s="92"/>
      <c r="K1216" s="146"/>
      <c r="L1216" s="146"/>
      <c r="M1216" s="146"/>
      <c r="N1216" s="146"/>
    </row>
    <row r="1217" spans="1:14">
      <c r="A1217" s="51">
        <v>149</v>
      </c>
      <c r="B1217" s="51"/>
      <c r="C1217" s="51" t="s">
        <v>28</v>
      </c>
      <c r="D1217" s="55" t="s">
        <v>17</v>
      </c>
      <c r="E1217" s="55" t="s">
        <v>1170</v>
      </c>
      <c r="F1217" s="55" t="s">
        <v>15</v>
      </c>
      <c r="G1217" s="55" t="s">
        <v>11</v>
      </c>
      <c r="H1217" s="51" t="s">
        <v>9</v>
      </c>
      <c r="I1217" s="55">
        <v>1</v>
      </c>
      <c r="J1217" s="55"/>
      <c r="K1217" s="146" t="s">
        <v>1515</v>
      </c>
      <c r="L1217" s="146"/>
      <c r="M1217" s="146"/>
      <c r="N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/>
      <c r="B1219" s="51"/>
      <c r="C1219" s="51"/>
      <c r="D1219" s="55"/>
      <c r="E1219" s="55"/>
      <c r="F1219" s="55"/>
      <c r="G1219" s="55"/>
      <c r="H1219" s="51"/>
      <c r="I1219" s="55"/>
      <c r="J1219" s="55"/>
      <c r="K1219" s="146"/>
      <c r="L1219" s="146"/>
      <c r="M1219" s="146"/>
      <c r="N1219" s="146"/>
    </row>
    <row r="1220" spans="1:14" s="1" customFormat="1">
      <c r="A1220" s="51"/>
      <c r="B1220" s="51"/>
      <c r="C1220" s="51"/>
      <c r="D1220" s="55"/>
      <c r="E1220" s="55"/>
      <c r="F1220" s="55"/>
      <c r="G1220" s="55"/>
      <c r="H1220" s="51"/>
      <c r="I1220" s="55"/>
      <c r="J1220" s="92"/>
      <c r="K1220" s="152"/>
      <c r="L1220" s="152"/>
      <c r="M1220" s="152"/>
      <c r="N1220" s="152"/>
    </row>
    <row r="1221" spans="1:14">
      <c r="A1221" s="51">
        <v>3</v>
      </c>
      <c r="B1221" s="51"/>
      <c r="C1221" s="51" t="s">
        <v>272</v>
      </c>
      <c r="D1221" s="55" t="s">
        <v>218</v>
      </c>
      <c r="E1221" s="55" t="s">
        <v>175</v>
      </c>
      <c r="F1221" s="55" t="s">
        <v>19</v>
      </c>
      <c r="G1221" s="55" t="s">
        <v>51</v>
      </c>
      <c r="H1221" s="51" t="s">
        <v>199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4</v>
      </c>
      <c r="B1222" s="51"/>
      <c r="C1222" s="51" t="s">
        <v>272</v>
      </c>
      <c r="D1222" s="55" t="s">
        <v>218</v>
      </c>
      <c r="E1222" s="55" t="s">
        <v>469</v>
      </c>
      <c r="F1222" s="55" t="s">
        <v>789</v>
      </c>
      <c r="G1222" s="55" t="s">
        <v>1167</v>
      </c>
      <c r="H1222" s="51" t="s">
        <v>210</v>
      </c>
      <c r="I1222" s="55">
        <v>1</v>
      </c>
      <c r="J1222" s="55"/>
      <c r="K1222" s="146"/>
      <c r="L1222" s="146"/>
      <c r="M1222" s="146"/>
      <c r="N1222" s="146"/>
    </row>
    <row r="1223" spans="1:14" s="1" customFormat="1">
      <c r="A1223" s="51">
        <v>5</v>
      </c>
      <c r="B1223" s="51"/>
      <c r="C1223" s="51" t="s">
        <v>272</v>
      </c>
      <c r="D1223" s="55" t="s">
        <v>218</v>
      </c>
      <c r="E1223" s="55" t="s">
        <v>1369</v>
      </c>
      <c r="F1223" s="55" t="s">
        <v>215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6</v>
      </c>
      <c r="B1224" s="51"/>
      <c r="C1224" s="51" t="s">
        <v>272</v>
      </c>
      <c r="D1224" s="55" t="s">
        <v>218</v>
      </c>
      <c r="E1224" s="55" t="s">
        <v>178</v>
      </c>
      <c r="F1224" s="55" t="s">
        <v>37</v>
      </c>
      <c r="G1224" s="55" t="s">
        <v>1660</v>
      </c>
      <c r="H1224" s="51" t="s">
        <v>169</v>
      </c>
      <c r="I1224" s="55">
        <v>2</v>
      </c>
      <c r="J1224" s="55"/>
      <c r="K1224" s="146"/>
      <c r="L1224" s="146"/>
      <c r="M1224" s="146"/>
      <c r="N1224" s="146"/>
    </row>
    <row r="1225" spans="1:14">
      <c r="A1225" s="51">
        <v>7</v>
      </c>
      <c r="B1225" s="51"/>
      <c r="C1225" s="51" t="s">
        <v>272</v>
      </c>
      <c r="D1225" s="55" t="s">
        <v>218</v>
      </c>
      <c r="E1225" s="55" t="s">
        <v>341</v>
      </c>
      <c r="F1225" s="55" t="s">
        <v>14</v>
      </c>
      <c r="G1225" s="55" t="s">
        <v>29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8</v>
      </c>
      <c r="B1226" s="51"/>
      <c r="C1226" s="51" t="s">
        <v>272</v>
      </c>
      <c r="D1226" s="55" t="s">
        <v>218</v>
      </c>
      <c r="E1226" s="55" t="s">
        <v>182</v>
      </c>
      <c r="F1226" s="55" t="s">
        <v>558</v>
      </c>
      <c r="G1226" s="55" t="s">
        <v>96</v>
      </c>
      <c r="H1226" s="51" t="s">
        <v>169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9</v>
      </c>
      <c r="B1227" s="51"/>
      <c r="C1227" s="51" t="s">
        <v>272</v>
      </c>
      <c r="D1227" s="55" t="s">
        <v>218</v>
      </c>
      <c r="E1227" s="55" t="s">
        <v>177</v>
      </c>
      <c r="F1227" s="55" t="s">
        <v>554</v>
      </c>
      <c r="G1227" s="55" t="s">
        <v>733</v>
      </c>
      <c r="H1227" s="51" t="s">
        <v>169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10</v>
      </c>
      <c r="B1228" s="51"/>
      <c r="C1228" s="51" t="s">
        <v>272</v>
      </c>
      <c r="D1228" s="55" t="s">
        <v>218</v>
      </c>
      <c r="E1228" s="55" t="s">
        <v>620</v>
      </c>
      <c r="F1228" s="55" t="s">
        <v>556</v>
      </c>
      <c r="G1228" s="55" t="s">
        <v>748</v>
      </c>
      <c r="H1228" s="51" t="s">
        <v>149</v>
      </c>
      <c r="I1228" s="55">
        <v>4</v>
      </c>
      <c r="J1228" s="55"/>
      <c r="K1228" s="146"/>
      <c r="L1228" s="146"/>
      <c r="M1228" s="146"/>
      <c r="N1228" s="146"/>
    </row>
    <row r="1229" spans="1:14">
      <c r="A1229" s="51">
        <v>11</v>
      </c>
      <c r="B1229" s="51"/>
      <c r="C1229" s="51" t="s">
        <v>272</v>
      </c>
      <c r="D1229" s="55" t="s">
        <v>218</v>
      </c>
      <c r="E1229" s="55" t="s">
        <v>187</v>
      </c>
      <c r="F1229" s="55" t="s">
        <v>788</v>
      </c>
      <c r="G1229" s="55" t="s">
        <v>1166</v>
      </c>
      <c r="H1229" s="51" t="s">
        <v>211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12</v>
      </c>
      <c r="B1230" s="51"/>
      <c r="C1230" s="51" t="s">
        <v>272</v>
      </c>
      <c r="D1230" s="55" t="s">
        <v>218</v>
      </c>
      <c r="E1230" s="55" t="s">
        <v>176</v>
      </c>
      <c r="F1230" s="55" t="s">
        <v>555</v>
      </c>
      <c r="G1230" s="55" t="s">
        <v>1688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13</v>
      </c>
      <c r="B1231" s="51"/>
      <c r="C1231" s="51" t="s">
        <v>272</v>
      </c>
      <c r="D1231" s="55" t="s">
        <v>218</v>
      </c>
      <c r="E1231" s="55" t="s">
        <v>179</v>
      </c>
      <c r="F1231" s="55" t="s">
        <v>76</v>
      </c>
      <c r="G1231" s="55" t="s">
        <v>272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14</v>
      </c>
      <c r="B1232" s="51"/>
      <c r="C1232" s="51" t="s">
        <v>272</v>
      </c>
      <c r="D1232" s="55" t="s">
        <v>218</v>
      </c>
      <c r="E1232" s="55" t="s">
        <v>172</v>
      </c>
      <c r="F1232" s="55" t="s">
        <v>7</v>
      </c>
      <c r="G1232" s="55" t="s">
        <v>553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15</v>
      </c>
      <c r="B1233" s="51"/>
      <c r="C1233" s="51" t="s">
        <v>272</v>
      </c>
      <c r="D1233" s="55" t="s">
        <v>218</v>
      </c>
      <c r="E1233" s="55" t="s">
        <v>174</v>
      </c>
      <c r="F1233" s="55" t="s">
        <v>13</v>
      </c>
      <c r="G1233" s="55" t="s">
        <v>1665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16</v>
      </c>
      <c r="B1234" s="51"/>
      <c r="C1234" s="51" t="s">
        <v>272</v>
      </c>
      <c r="D1234" s="55" t="s">
        <v>218</v>
      </c>
      <c r="E1234" s="55" t="s">
        <v>177</v>
      </c>
      <c r="F1234" s="55" t="s">
        <v>554</v>
      </c>
      <c r="G1234" s="55" t="s">
        <v>161</v>
      </c>
      <c r="H1234" s="51" t="s">
        <v>169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17</v>
      </c>
      <c r="B1235" s="51"/>
      <c r="C1235" s="51" t="s">
        <v>272</v>
      </c>
      <c r="D1235" s="55" t="s">
        <v>218</v>
      </c>
      <c r="E1235" s="55" t="s">
        <v>182</v>
      </c>
      <c r="F1235" s="55" t="s">
        <v>558</v>
      </c>
      <c r="G1235" s="55" t="s">
        <v>553</v>
      </c>
      <c r="H1235" s="51" t="s">
        <v>169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20</v>
      </c>
      <c r="B1236" s="51"/>
      <c r="C1236" s="51" t="s">
        <v>272</v>
      </c>
      <c r="D1236" s="55" t="s">
        <v>170</v>
      </c>
      <c r="E1236" s="55" t="s">
        <v>187</v>
      </c>
      <c r="F1236" s="55" t="s">
        <v>788</v>
      </c>
      <c r="G1236" s="55" t="s">
        <v>1166</v>
      </c>
      <c r="H1236" s="51" t="s">
        <v>211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21</v>
      </c>
      <c r="B1237" s="51"/>
      <c r="C1237" s="51" t="s">
        <v>272</v>
      </c>
      <c r="D1237" s="55" t="s">
        <v>170</v>
      </c>
      <c r="E1237" s="55" t="s">
        <v>1369</v>
      </c>
      <c r="F1237" s="55" t="s">
        <v>215</v>
      </c>
      <c r="G1237" s="55" t="s">
        <v>29</v>
      </c>
      <c r="H1237" s="51" t="s">
        <v>171</v>
      </c>
      <c r="I1237" s="55">
        <v>2</v>
      </c>
      <c r="J1237" s="55"/>
      <c r="K1237" s="146"/>
      <c r="L1237" s="146"/>
      <c r="M1237" s="146"/>
      <c r="N1237" s="146"/>
    </row>
    <row r="1238" spans="1:14">
      <c r="A1238" s="51">
        <v>22</v>
      </c>
      <c r="B1238" s="51"/>
      <c r="C1238" s="51" t="s">
        <v>272</v>
      </c>
      <c r="D1238" s="55" t="s">
        <v>170</v>
      </c>
      <c r="E1238" s="55" t="s">
        <v>178</v>
      </c>
      <c r="F1238" s="55" t="s">
        <v>37</v>
      </c>
      <c r="G1238" s="55" t="s">
        <v>1660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23</v>
      </c>
      <c r="B1239" s="51"/>
      <c r="C1239" s="51" t="s">
        <v>272</v>
      </c>
      <c r="D1239" s="55" t="s">
        <v>170</v>
      </c>
      <c r="E1239" s="55" t="s">
        <v>182</v>
      </c>
      <c r="F1239" s="55" t="s">
        <v>558</v>
      </c>
      <c r="G1239" s="55" t="s">
        <v>96</v>
      </c>
      <c r="H1239" s="51" t="s">
        <v>171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24</v>
      </c>
      <c r="B1240" s="51"/>
      <c r="C1240" s="51" t="s">
        <v>272</v>
      </c>
      <c r="D1240" s="55" t="s">
        <v>170</v>
      </c>
      <c r="E1240" s="55" t="s">
        <v>341</v>
      </c>
      <c r="F1240" s="55" t="s">
        <v>14</v>
      </c>
      <c r="G1240" s="55" t="s">
        <v>29</v>
      </c>
      <c r="H1240" s="51" t="s">
        <v>171</v>
      </c>
      <c r="I1240" s="55">
        <v>2</v>
      </c>
      <c r="J1240" s="55"/>
      <c r="K1240" s="146"/>
      <c r="L1240" s="146"/>
      <c r="M1240" s="146"/>
      <c r="N1240" s="146"/>
    </row>
    <row r="1241" spans="1:14">
      <c r="A1241" s="51">
        <v>25</v>
      </c>
      <c r="B1241" s="51"/>
      <c r="C1241" s="51" t="s">
        <v>272</v>
      </c>
      <c r="D1241" s="55" t="s">
        <v>170</v>
      </c>
      <c r="E1241" s="55" t="s">
        <v>620</v>
      </c>
      <c r="F1241" s="55" t="s">
        <v>556</v>
      </c>
      <c r="G1241" s="55" t="s">
        <v>1676</v>
      </c>
      <c r="H1241" s="51" t="s">
        <v>151</v>
      </c>
      <c r="I1241" s="55">
        <v>0</v>
      </c>
      <c r="J1241" s="55"/>
      <c r="K1241" s="146"/>
      <c r="L1241" s="146"/>
      <c r="M1241" s="146"/>
      <c r="N1241" s="146"/>
    </row>
    <row r="1242" spans="1:14">
      <c r="A1242" s="51">
        <v>26</v>
      </c>
      <c r="B1242" s="51"/>
      <c r="C1242" s="51" t="s">
        <v>272</v>
      </c>
      <c r="D1242" s="55" t="s">
        <v>170</v>
      </c>
      <c r="E1242" s="55"/>
      <c r="F1242" s="55" t="s">
        <v>556</v>
      </c>
      <c r="G1242" s="55" t="s">
        <v>748</v>
      </c>
      <c r="H1242" s="51" t="s">
        <v>149</v>
      </c>
      <c r="I1242" s="55">
        <v>4</v>
      </c>
      <c r="J1242" s="55"/>
      <c r="K1242" s="146"/>
      <c r="L1242" s="146"/>
      <c r="M1242" s="146"/>
      <c r="N1242" s="146"/>
    </row>
    <row r="1243" spans="1:14">
      <c r="A1243" s="51">
        <v>27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733</v>
      </c>
      <c r="H1243" s="51" t="s">
        <v>171</v>
      </c>
      <c r="I1243" s="55">
        <v>4</v>
      </c>
      <c r="J1243" s="55"/>
      <c r="K1243" s="146"/>
      <c r="L1243" s="146"/>
      <c r="M1243" s="146"/>
      <c r="N1243" s="146"/>
    </row>
    <row r="1244" spans="1:14">
      <c r="A1244" s="51">
        <v>28</v>
      </c>
      <c r="B1244" s="51"/>
      <c r="C1244" s="51" t="s">
        <v>272</v>
      </c>
      <c r="D1244" s="55" t="s">
        <v>170</v>
      </c>
      <c r="E1244" s="55" t="s">
        <v>187</v>
      </c>
      <c r="F1244" s="55" t="s">
        <v>788</v>
      </c>
      <c r="G1244" s="55" t="s">
        <v>1166</v>
      </c>
      <c r="H1244" s="51" t="s">
        <v>211</v>
      </c>
      <c r="I1244" s="55">
        <v>0</v>
      </c>
      <c r="J1244" s="55"/>
      <c r="K1244" s="146"/>
      <c r="L1244" s="146"/>
      <c r="M1244" s="146"/>
      <c r="N1244" s="146"/>
    </row>
    <row r="1245" spans="1:14">
      <c r="A1245" s="51">
        <v>29</v>
      </c>
      <c r="B1245" s="51"/>
      <c r="C1245" s="51" t="s">
        <v>272</v>
      </c>
      <c r="D1245" s="55" t="s">
        <v>170</v>
      </c>
      <c r="E1245" s="55" t="s">
        <v>177</v>
      </c>
      <c r="F1245" s="55" t="s">
        <v>554</v>
      </c>
      <c r="G1245" s="55" t="s">
        <v>1074</v>
      </c>
      <c r="H1245" s="51" t="s">
        <v>171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30</v>
      </c>
      <c r="B1246" s="51"/>
      <c r="C1246" s="51" t="s">
        <v>272</v>
      </c>
      <c r="D1246" s="55" t="s">
        <v>170</v>
      </c>
      <c r="E1246" s="55" t="s">
        <v>176</v>
      </c>
      <c r="F1246" s="55" t="s">
        <v>555</v>
      </c>
      <c r="G1246" s="55" t="s">
        <v>1688</v>
      </c>
      <c r="H1246" s="51" t="s">
        <v>171</v>
      </c>
      <c r="I1246" s="55">
        <v>2</v>
      </c>
      <c r="J1246" s="55"/>
      <c r="K1246" s="146" t="s">
        <v>1940</v>
      </c>
      <c r="L1246" s="146"/>
      <c r="M1246" s="146"/>
      <c r="N1246" s="146"/>
    </row>
    <row r="1247" spans="1:14">
      <c r="A1247" s="51">
        <v>31</v>
      </c>
      <c r="B1247" s="51"/>
      <c r="C1247" s="51" t="s">
        <v>272</v>
      </c>
      <c r="D1247" s="55" t="s">
        <v>170</v>
      </c>
      <c r="E1247" s="55" t="s">
        <v>175</v>
      </c>
      <c r="F1247" s="55" t="s">
        <v>19</v>
      </c>
      <c r="G1247" s="55" t="s">
        <v>51</v>
      </c>
      <c r="H1247" s="51" t="s">
        <v>199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32</v>
      </c>
      <c r="B1248" s="51"/>
      <c r="C1248" s="51" t="s">
        <v>272</v>
      </c>
      <c r="D1248" s="55" t="s">
        <v>170</v>
      </c>
      <c r="E1248" s="55" t="s">
        <v>182</v>
      </c>
      <c r="F1248" s="55" t="s">
        <v>558</v>
      </c>
      <c r="G1248" s="55" t="s">
        <v>96</v>
      </c>
      <c r="H1248" s="51" t="s">
        <v>171</v>
      </c>
      <c r="I1248" s="55">
        <v>4</v>
      </c>
      <c r="J1248" s="55"/>
      <c r="K1248" s="146"/>
      <c r="L1248" s="146"/>
      <c r="M1248" s="146"/>
      <c r="N1248" s="146"/>
    </row>
    <row r="1249" spans="1:14">
      <c r="A1249" s="51">
        <v>33</v>
      </c>
      <c r="B1249" s="51"/>
      <c r="C1249" s="51" t="s">
        <v>272</v>
      </c>
      <c r="D1249" s="55" t="s">
        <v>170</v>
      </c>
      <c r="E1249" s="55" t="s">
        <v>179</v>
      </c>
      <c r="F1249" s="55" t="s">
        <v>76</v>
      </c>
      <c r="G1249" s="55" t="s">
        <v>272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34</v>
      </c>
      <c r="B1250" s="51"/>
      <c r="C1250" s="51" t="s">
        <v>272</v>
      </c>
      <c r="D1250" s="55" t="s">
        <v>170</v>
      </c>
      <c r="E1250" s="55" t="s">
        <v>172</v>
      </c>
      <c r="F1250" s="55" t="s">
        <v>7</v>
      </c>
      <c r="G1250" s="55" t="s">
        <v>553</v>
      </c>
      <c r="H1250" s="51" t="s">
        <v>171</v>
      </c>
      <c r="I1250" s="55">
        <v>2</v>
      </c>
      <c r="J1250" s="55"/>
      <c r="K1250" s="146"/>
      <c r="L1250" s="146"/>
      <c r="M1250" s="146"/>
      <c r="N1250" s="146"/>
    </row>
    <row r="1251" spans="1:14">
      <c r="A1251" s="51">
        <v>35</v>
      </c>
      <c r="B1251" s="51"/>
      <c r="C1251" s="51" t="s">
        <v>272</v>
      </c>
      <c r="D1251" s="55" t="s">
        <v>170</v>
      </c>
      <c r="E1251" s="55" t="s">
        <v>174</v>
      </c>
      <c r="F1251" s="55" t="s">
        <v>13</v>
      </c>
      <c r="G1251" s="55" t="s">
        <v>1665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36</v>
      </c>
      <c r="B1252" s="51"/>
      <c r="C1252" s="51" t="s">
        <v>272</v>
      </c>
      <c r="D1252" s="55" t="s">
        <v>170</v>
      </c>
      <c r="E1252" s="55" t="s">
        <v>469</v>
      </c>
      <c r="F1252" s="55" t="s">
        <v>789</v>
      </c>
      <c r="G1252" s="55" t="s">
        <v>1167</v>
      </c>
      <c r="H1252" s="51" t="s">
        <v>210</v>
      </c>
      <c r="I1252" s="55">
        <v>1</v>
      </c>
      <c r="J1252" s="55"/>
      <c r="K1252" s="146"/>
      <c r="L1252" s="146"/>
      <c r="M1252" s="146"/>
      <c r="N1252" s="146"/>
    </row>
    <row r="1253" spans="1:14">
      <c r="A1253" s="51">
        <v>37</v>
      </c>
      <c r="B1253" s="51"/>
      <c r="C1253" s="51" t="s">
        <v>272</v>
      </c>
      <c r="D1253" s="55" t="s">
        <v>170</v>
      </c>
      <c r="E1253" s="55" t="s">
        <v>182</v>
      </c>
      <c r="F1253" s="55" t="s">
        <v>558</v>
      </c>
      <c r="G1253" s="55" t="s">
        <v>553</v>
      </c>
      <c r="H1253" s="51" t="s">
        <v>171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40</v>
      </c>
      <c r="B1254" s="51"/>
      <c r="C1254" s="51" t="s">
        <v>272</v>
      </c>
      <c r="D1254" s="55" t="s">
        <v>208</v>
      </c>
      <c r="E1254" s="55" t="s">
        <v>182</v>
      </c>
      <c r="F1254" s="55" t="s">
        <v>216</v>
      </c>
      <c r="G1254" s="55" t="s">
        <v>217</v>
      </c>
      <c r="H1254" s="51" t="s">
        <v>155</v>
      </c>
      <c r="I1254" s="55">
        <v>3</v>
      </c>
      <c r="J1254" s="55"/>
      <c r="K1254" s="146"/>
      <c r="L1254" s="146"/>
      <c r="M1254" s="146"/>
      <c r="N1254" s="146"/>
    </row>
    <row r="1255" spans="1:14">
      <c r="A1255" s="51">
        <v>41</v>
      </c>
      <c r="B1255" s="51"/>
      <c r="C1255" s="51" t="s">
        <v>272</v>
      </c>
      <c r="D1255" s="55" t="s">
        <v>208</v>
      </c>
      <c r="E1255" s="55" t="s">
        <v>182</v>
      </c>
      <c r="F1255" s="55" t="s">
        <v>152</v>
      </c>
      <c r="G1255" s="55" t="s">
        <v>45</v>
      </c>
      <c r="H1255" s="51" t="s">
        <v>155</v>
      </c>
      <c r="I1255" s="55">
        <v>2</v>
      </c>
      <c r="J1255" s="55"/>
      <c r="K1255" s="146"/>
      <c r="L1255" s="146"/>
      <c r="M1255" s="146"/>
      <c r="N1255" s="146"/>
    </row>
    <row r="1256" spans="1:14">
      <c r="A1256" s="51">
        <v>42</v>
      </c>
      <c r="B1256" s="51"/>
      <c r="C1256" s="51" t="s">
        <v>272</v>
      </c>
      <c r="D1256" s="55" t="s">
        <v>208</v>
      </c>
      <c r="E1256" s="55" t="s">
        <v>469</v>
      </c>
      <c r="F1256" s="55" t="s">
        <v>153</v>
      </c>
      <c r="G1256" s="55" t="s">
        <v>1167</v>
      </c>
      <c r="H1256" s="51" t="s">
        <v>210</v>
      </c>
      <c r="I1256" s="55">
        <v>1</v>
      </c>
      <c r="J1256" s="55"/>
      <c r="K1256" s="146"/>
      <c r="L1256" s="146"/>
      <c r="M1256" s="146"/>
      <c r="N1256" s="146"/>
    </row>
    <row r="1257" spans="1:14">
      <c r="A1257" s="51">
        <v>43</v>
      </c>
      <c r="B1257" s="51"/>
      <c r="C1257" s="51" t="s">
        <v>272</v>
      </c>
      <c r="D1257" s="55" t="s">
        <v>208</v>
      </c>
      <c r="E1257" s="55" t="s">
        <v>179</v>
      </c>
      <c r="F1257" s="55" t="s">
        <v>76</v>
      </c>
      <c r="G1257" s="55" t="s">
        <v>36</v>
      </c>
      <c r="H1257" s="51" t="s">
        <v>155</v>
      </c>
      <c r="I1257" s="55">
        <v>2</v>
      </c>
      <c r="J1257" s="55"/>
      <c r="K1257" s="146" t="s">
        <v>1941</v>
      </c>
      <c r="L1257" s="146"/>
      <c r="M1257" s="146"/>
      <c r="N1257" s="146"/>
    </row>
    <row r="1258" spans="1:14">
      <c r="A1258" s="51">
        <v>44</v>
      </c>
      <c r="B1258" s="51"/>
      <c r="C1258" s="51" t="s">
        <v>272</v>
      </c>
      <c r="D1258" s="55" t="s">
        <v>208</v>
      </c>
      <c r="E1258" s="55" t="s">
        <v>341</v>
      </c>
      <c r="F1258" s="55" t="s">
        <v>14</v>
      </c>
      <c r="G1258" s="55" t="s">
        <v>272</v>
      </c>
      <c r="H1258" s="51" t="s">
        <v>157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45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148</v>
      </c>
      <c r="H1259" s="51" t="s">
        <v>149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46</v>
      </c>
      <c r="B1260" s="51"/>
      <c r="C1260" s="51" t="s">
        <v>272</v>
      </c>
      <c r="D1260" s="55" t="s">
        <v>208</v>
      </c>
      <c r="E1260" s="55" t="s">
        <v>1370</v>
      </c>
      <c r="F1260" s="55" t="s">
        <v>215</v>
      </c>
      <c r="G1260" s="55" t="s">
        <v>101</v>
      </c>
      <c r="H1260" s="51" t="s">
        <v>155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47</v>
      </c>
      <c r="B1261" s="51"/>
      <c r="C1261" s="51" t="s">
        <v>272</v>
      </c>
      <c r="D1261" s="55" t="s">
        <v>208</v>
      </c>
      <c r="E1261" s="55" t="s">
        <v>620</v>
      </c>
      <c r="F1261" s="55" t="s">
        <v>556</v>
      </c>
      <c r="G1261" s="55" t="s">
        <v>748</v>
      </c>
      <c r="H1261" s="51" t="s">
        <v>151</v>
      </c>
      <c r="I1261" s="55">
        <v>4</v>
      </c>
      <c r="J1261" s="55"/>
      <c r="K1261" s="146"/>
      <c r="L1261" s="146"/>
      <c r="M1261" s="146"/>
      <c r="N1261" s="146"/>
    </row>
    <row r="1262" spans="1:14">
      <c r="A1262" s="51">
        <v>48</v>
      </c>
      <c r="B1262" s="51"/>
      <c r="C1262" s="51" t="s">
        <v>272</v>
      </c>
      <c r="D1262" s="55" t="s">
        <v>208</v>
      </c>
      <c r="E1262" s="55" t="s">
        <v>187</v>
      </c>
      <c r="F1262" s="55" t="s">
        <v>788</v>
      </c>
      <c r="G1262" s="55" t="s">
        <v>1166</v>
      </c>
      <c r="H1262" s="51" t="s">
        <v>211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49</v>
      </c>
      <c r="B1263" s="51"/>
      <c r="C1263" s="51" t="s">
        <v>272</v>
      </c>
      <c r="D1263" s="55" t="s">
        <v>208</v>
      </c>
      <c r="E1263" s="55" t="s">
        <v>627</v>
      </c>
      <c r="F1263" s="55" t="s">
        <v>554</v>
      </c>
      <c r="G1263" s="55" t="s">
        <v>42</v>
      </c>
      <c r="H1263" s="51" t="s">
        <v>155</v>
      </c>
      <c r="I1263" s="55">
        <v>2</v>
      </c>
      <c r="J1263" s="55"/>
      <c r="K1263" s="146"/>
      <c r="L1263" s="146"/>
      <c r="M1263" s="146"/>
      <c r="N1263" s="146"/>
    </row>
    <row r="1264" spans="1:14">
      <c r="A1264" s="51">
        <v>50</v>
      </c>
      <c r="B1264" s="51"/>
      <c r="C1264" s="51" t="s">
        <v>272</v>
      </c>
      <c r="D1264" s="55" t="s">
        <v>208</v>
      </c>
      <c r="E1264" s="55" t="s">
        <v>176</v>
      </c>
      <c r="F1264" s="55" t="s">
        <v>555</v>
      </c>
      <c r="G1264" s="55" t="s">
        <v>1680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51</v>
      </c>
      <c r="B1265" s="51"/>
      <c r="C1265" s="51" t="s">
        <v>272</v>
      </c>
      <c r="D1265" s="55" t="s">
        <v>208</v>
      </c>
      <c r="E1265" s="55" t="s">
        <v>182</v>
      </c>
      <c r="F1265" s="55" t="s">
        <v>138</v>
      </c>
      <c r="G1265" s="55" t="s">
        <v>217</v>
      </c>
      <c r="H1265" s="51" t="s">
        <v>155</v>
      </c>
      <c r="I1265" s="55">
        <v>1</v>
      </c>
      <c r="J1265" s="55"/>
      <c r="K1265" s="146"/>
      <c r="L1265" s="146"/>
      <c r="M1265" s="146"/>
      <c r="N1265" s="146"/>
    </row>
    <row r="1266" spans="1:14">
      <c r="A1266" s="51">
        <v>52</v>
      </c>
      <c r="B1266" s="51"/>
      <c r="C1266" s="51" t="s">
        <v>272</v>
      </c>
      <c r="D1266" s="55" t="s">
        <v>208</v>
      </c>
      <c r="E1266" s="55" t="s">
        <v>172</v>
      </c>
      <c r="F1266" s="55" t="s">
        <v>209</v>
      </c>
      <c r="G1266" s="55" t="s">
        <v>213</v>
      </c>
      <c r="H1266" s="51" t="s">
        <v>155</v>
      </c>
      <c r="I1266" s="55">
        <v>2</v>
      </c>
      <c r="J1266" s="55"/>
      <c r="K1266" s="146"/>
      <c r="L1266" s="146"/>
      <c r="M1266" s="146"/>
      <c r="N1266" s="146"/>
    </row>
    <row r="1267" spans="1:14">
      <c r="A1267" s="51">
        <v>53</v>
      </c>
      <c r="B1267" s="51"/>
      <c r="C1267" s="51" t="s">
        <v>272</v>
      </c>
      <c r="D1267" s="55" t="s">
        <v>208</v>
      </c>
      <c r="E1267" s="55" t="s">
        <v>174</v>
      </c>
      <c r="F1267" s="55" t="s">
        <v>13</v>
      </c>
      <c r="G1267" s="55" t="s">
        <v>562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54</v>
      </c>
      <c r="B1268" s="51"/>
      <c r="C1268" s="51" t="s">
        <v>272</v>
      </c>
      <c r="D1268" s="55" t="s">
        <v>208</v>
      </c>
      <c r="E1268" s="55" t="s">
        <v>175</v>
      </c>
      <c r="F1268" s="55" t="s">
        <v>19</v>
      </c>
      <c r="G1268" s="55" t="s">
        <v>217</v>
      </c>
      <c r="H1268" s="51" t="s">
        <v>199</v>
      </c>
      <c r="I1268" s="55">
        <v>1</v>
      </c>
      <c r="J1268" s="55"/>
      <c r="K1268" s="146"/>
      <c r="L1268" s="146"/>
      <c r="M1268" s="146"/>
      <c r="N1268" s="146"/>
    </row>
    <row r="1269" spans="1:14">
      <c r="A1269" s="51">
        <v>55</v>
      </c>
      <c r="B1269" s="51"/>
      <c r="C1269" s="51" t="s">
        <v>272</v>
      </c>
      <c r="D1269" s="55" t="s">
        <v>208</v>
      </c>
      <c r="E1269" s="55" t="s">
        <v>178</v>
      </c>
      <c r="F1269" s="55" t="s">
        <v>37</v>
      </c>
      <c r="G1269" s="55" t="s">
        <v>1030</v>
      </c>
      <c r="H1269" s="51" t="s">
        <v>155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56</v>
      </c>
      <c r="B1270" s="51"/>
      <c r="C1270" s="51" t="s">
        <v>272</v>
      </c>
      <c r="D1270" s="55" t="s">
        <v>208</v>
      </c>
      <c r="E1270" s="55" t="s">
        <v>172</v>
      </c>
      <c r="F1270" s="55" t="s">
        <v>7</v>
      </c>
      <c r="G1270" s="55" t="s">
        <v>1030</v>
      </c>
      <c r="H1270" s="51" t="s">
        <v>155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57</v>
      </c>
      <c r="B1271" s="51"/>
      <c r="C1271" s="51" t="s">
        <v>272</v>
      </c>
      <c r="D1271" s="55" t="s">
        <v>208</v>
      </c>
      <c r="E1271" s="55" t="s">
        <v>178</v>
      </c>
      <c r="F1271" s="55" t="s">
        <v>216</v>
      </c>
      <c r="G1271" s="55" t="s">
        <v>142</v>
      </c>
      <c r="H1271" s="51" t="s">
        <v>147</v>
      </c>
      <c r="I1271" s="55">
        <v>2</v>
      </c>
      <c r="J1271" s="55"/>
      <c r="K1271" s="146"/>
      <c r="L1271" s="146"/>
      <c r="M1271" s="146"/>
      <c r="N1271" s="146"/>
    </row>
    <row r="1272" spans="1:14">
      <c r="A1272" s="51">
        <v>59</v>
      </c>
      <c r="B1272" s="51"/>
      <c r="C1272" s="51" t="s">
        <v>272</v>
      </c>
      <c r="D1272" s="55" t="s">
        <v>212</v>
      </c>
      <c r="E1272" s="55" t="s">
        <v>182</v>
      </c>
      <c r="F1272" s="55" t="s">
        <v>152</v>
      </c>
      <c r="G1272" s="55" t="s">
        <v>45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60</v>
      </c>
      <c r="B1273" s="51"/>
      <c r="C1273" s="51" t="s">
        <v>272</v>
      </c>
      <c r="D1273" s="55" t="s">
        <v>212</v>
      </c>
      <c r="E1273" s="55" t="s">
        <v>469</v>
      </c>
      <c r="F1273" s="55" t="s">
        <v>153</v>
      </c>
      <c r="G1273" s="55" t="s">
        <v>1167</v>
      </c>
      <c r="H1273" s="51" t="s">
        <v>210</v>
      </c>
      <c r="I1273" s="55">
        <v>1</v>
      </c>
      <c r="J1273" s="55"/>
      <c r="K1273" s="146"/>
      <c r="L1273" s="146"/>
      <c r="M1273" s="146"/>
      <c r="N1273" s="146"/>
    </row>
    <row r="1274" spans="1:14">
      <c r="A1274" s="51">
        <v>61</v>
      </c>
      <c r="B1274" s="51"/>
      <c r="C1274" s="51" t="s">
        <v>272</v>
      </c>
      <c r="D1274" s="55" t="s">
        <v>212</v>
      </c>
      <c r="E1274" s="55" t="s">
        <v>179</v>
      </c>
      <c r="F1274" s="55" t="s">
        <v>76</v>
      </c>
      <c r="G1274" s="55" t="s">
        <v>36</v>
      </c>
      <c r="H1274" s="51" t="s">
        <v>147</v>
      </c>
      <c r="I1274" s="55">
        <v>2</v>
      </c>
      <c r="J1274" s="55"/>
      <c r="K1274" s="146"/>
      <c r="L1274" s="146"/>
      <c r="M1274" s="146"/>
      <c r="N1274" s="146"/>
    </row>
    <row r="1275" spans="1:14">
      <c r="A1275" s="51">
        <v>62</v>
      </c>
      <c r="B1275" s="51"/>
      <c r="C1275" s="51" t="s">
        <v>272</v>
      </c>
      <c r="D1275" s="55" t="s">
        <v>212</v>
      </c>
      <c r="E1275" s="55" t="s">
        <v>341</v>
      </c>
      <c r="F1275" s="55" t="s">
        <v>14</v>
      </c>
      <c r="G1275" s="55" t="s">
        <v>272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63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148</v>
      </c>
      <c r="H1276" s="51" t="s">
        <v>151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64</v>
      </c>
      <c r="B1277" s="51"/>
      <c r="C1277" s="51" t="s">
        <v>272</v>
      </c>
      <c r="D1277" s="55" t="s">
        <v>212</v>
      </c>
      <c r="E1277" s="55" t="s">
        <v>1370</v>
      </c>
      <c r="F1277" s="55" t="s">
        <v>215</v>
      </c>
      <c r="G1277" s="55" t="s">
        <v>101</v>
      </c>
      <c r="H1277" s="51" t="s">
        <v>147</v>
      </c>
      <c r="I1277" s="55">
        <v>2</v>
      </c>
      <c r="J1277" s="55"/>
      <c r="K1277" s="146"/>
      <c r="L1277" s="146"/>
      <c r="M1277" s="146"/>
      <c r="N1277" s="146"/>
    </row>
    <row r="1278" spans="1:14">
      <c r="A1278" s="51">
        <v>65</v>
      </c>
      <c r="B1278" s="51"/>
      <c r="C1278" s="51" t="s">
        <v>272</v>
      </c>
      <c r="D1278" s="55" t="s">
        <v>212</v>
      </c>
      <c r="E1278" s="55" t="s">
        <v>620</v>
      </c>
      <c r="F1278" s="55" t="s">
        <v>556</v>
      </c>
      <c r="G1278" s="55" t="s">
        <v>748</v>
      </c>
      <c r="H1278" s="51" t="s">
        <v>149</v>
      </c>
      <c r="I1278" s="55">
        <v>4</v>
      </c>
      <c r="J1278" s="55"/>
      <c r="K1278" s="146"/>
      <c r="L1278" s="146"/>
      <c r="M1278" s="146"/>
      <c r="N1278" s="146"/>
    </row>
    <row r="1279" spans="1:14">
      <c r="A1279" s="51">
        <v>66</v>
      </c>
      <c r="B1279" s="51"/>
      <c r="C1279" s="51" t="s">
        <v>272</v>
      </c>
      <c r="D1279" s="55" t="s">
        <v>212</v>
      </c>
      <c r="E1279" s="55" t="s">
        <v>182</v>
      </c>
      <c r="F1279" s="55" t="s">
        <v>216</v>
      </c>
      <c r="G1279" s="55" t="s">
        <v>1670</v>
      </c>
      <c r="H1279" s="51" t="s">
        <v>147</v>
      </c>
      <c r="I1279" s="55">
        <v>3</v>
      </c>
      <c r="J1279" s="55"/>
      <c r="K1279" s="146"/>
      <c r="L1279" s="146"/>
      <c r="M1279" s="146"/>
      <c r="N1279" s="146"/>
    </row>
    <row r="1280" spans="1:14">
      <c r="A1280" s="51">
        <v>67</v>
      </c>
      <c r="B1280" s="51"/>
      <c r="C1280" s="51" t="s">
        <v>272</v>
      </c>
      <c r="D1280" s="55" t="s">
        <v>212</v>
      </c>
      <c r="E1280" s="55" t="s">
        <v>172</v>
      </c>
      <c r="F1280" s="55" t="s">
        <v>7</v>
      </c>
      <c r="G1280" s="55" t="s">
        <v>1030</v>
      </c>
      <c r="H1280" s="51" t="s">
        <v>147</v>
      </c>
      <c r="I1280" s="55">
        <v>2</v>
      </c>
      <c r="J1280" s="55"/>
      <c r="K1280" s="146" t="s">
        <v>1635</v>
      </c>
      <c r="L1280" s="146"/>
      <c r="M1280" s="146"/>
      <c r="N1280" s="146"/>
    </row>
    <row r="1281" spans="1:14">
      <c r="A1281" s="51">
        <v>68</v>
      </c>
      <c r="B1281" s="51"/>
      <c r="C1281" s="51" t="s">
        <v>272</v>
      </c>
      <c r="D1281" s="55" t="s">
        <v>212</v>
      </c>
      <c r="E1281" s="55" t="s">
        <v>187</v>
      </c>
      <c r="F1281" s="55" t="s">
        <v>788</v>
      </c>
      <c r="G1281" s="55" t="s">
        <v>1166</v>
      </c>
      <c r="H1281" s="51" t="s">
        <v>211</v>
      </c>
      <c r="I1281" s="55">
        <v>2</v>
      </c>
      <c r="J1281" s="55"/>
      <c r="K1281" s="146"/>
      <c r="L1281" s="146"/>
      <c r="M1281" s="146"/>
      <c r="N1281" s="146"/>
    </row>
    <row r="1282" spans="1:14">
      <c r="A1282" s="51">
        <v>69</v>
      </c>
      <c r="B1282" s="51"/>
      <c r="C1282" s="51" t="s">
        <v>272</v>
      </c>
      <c r="D1282" s="55" t="s">
        <v>212</v>
      </c>
      <c r="E1282" s="55" t="s">
        <v>176</v>
      </c>
      <c r="F1282" s="55" t="s">
        <v>554</v>
      </c>
      <c r="G1282" s="55" t="s">
        <v>42</v>
      </c>
      <c r="H1282" s="51" t="s">
        <v>147</v>
      </c>
      <c r="I1282" s="55">
        <v>2</v>
      </c>
      <c r="J1282" s="55"/>
      <c r="K1282" s="146"/>
      <c r="L1282" s="146"/>
      <c r="M1282" s="146"/>
      <c r="N1282" s="146"/>
    </row>
    <row r="1283" spans="1:14">
      <c r="A1283" s="51">
        <v>70</v>
      </c>
      <c r="B1283" s="51"/>
      <c r="C1283" s="51" t="s">
        <v>272</v>
      </c>
      <c r="D1283" s="55" t="s">
        <v>212</v>
      </c>
      <c r="E1283" s="55" t="s">
        <v>627</v>
      </c>
      <c r="F1283" s="55" t="s">
        <v>555</v>
      </c>
      <c r="G1283" s="55" t="s">
        <v>1680</v>
      </c>
      <c r="H1283" s="51" t="s">
        <v>147</v>
      </c>
      <c r="I1283" s="55">
        <v>2</v>
      </c>
      <c r="J1283" s="55"/>
      <c r="K1283" s="146" t="s">
        <v>1940</v>
      </c>
      <c r="L1283" s="146"/>
      <c r="M1283" s="146"/>
      <c r="N1283" s="146"/>
    </row>
    <row r="1284" spans="1:14">
      <c r="A1284" s="51">
        <v>71</v>
      </c>
      <c r="B1284" s="51"/>
      <c r="C1284" s="51" t="s">
        <v>272</v>
      </c>
      <c r="D1284" s="55" t="s">
        <v>212</v>
      </c>
      <c r="E1284" s="55" t="s">
        <v>182</v>
      </c>
      <c r="F1284" s="55" t="s">
        <v>138</v>
      </c>
      <c r="G1284" s="55" t="s">
        <v>1166</v>
      </c>
      <c r="H1284" s="51" t="s">
        <v>147</v>
      </c>
      <c r="I1284" s="55">
        <v>2</v>
      </c>
      <c r="J1284" s="55"/>
      <c r="K1284" s="146" t="s">
        <v>1166</v>
      </c>
      <c r="L1284" s="146"/>
      <c r="M1284" s="146"/>
      <c r="N1284" s="146"/>
    </row>
    <row r="1285" spans="1:14">
      <c r="A1285" s="51">
        <v>72</v>
      </c>
      <c r="B1285" s="51"/>
      <c r="C1285" s="51" t="s">
        <v>272</v>
      </c>
      <c r="D1285" s="55" t="s">
        <v>212</v>
      </c>
      <c r="E1285" s="55" t="s">
        <v>174</v>
      </c>
      <c r="F1285" s="55" t="s">
        <v>13</v>
      </c>
      <c r="G1285" s="55" t="s">
        <v>1276</v>
      </c>
      <c r="H1285" s="51" t="s">
        <v>147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73</v>
      </c>
      <c r="B1286" s="51"/>
      <c r="C1286" s="51" t="s">
        <v>272</v>
      </c>
      <c r="D1286" s="55" t="s">
        <v>212</v>
      </c>
      <c r="E1286" s="55" t="s">
        <v>172</v>
      </c>
      <c r="F1286" s="55" t="s">
        <v>209</v>
      </c>
      <c r="G1286" s="55" t="s">
        <v>213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74</v>
      </c>
      <c r="B1287" s="51"/>
      <c r="C1287" s="51" t="s">
        <v>272</v>
      </c>
      <c r="D1287" s="55" t="s">
        <v>212</v>
      </c>
      <c r="E1287" s="55" t="s">
        <v>175</v>
      </c>
      <c r="F1287" s="55" t="s">
        <v>19</v>
      </c>
      <c r="G1287" s="55" t="s">
        <v>1276</v>
      </c>
      <c r="H1287" s="51" t="s">
        <v>199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75</v>
      </c>
      <c r="B1288" s="51"/>
      <c r="C1288" s="51" t="s">
        <v>272</v>
      </c>
      <c r="D1288" s="55" t="s">
        <v>212</v>
      </c>
      <c r="E1288" s="55" t="s">
        <v>178</v>
      </c>
      <c r="F1288" s="55" t="s">
        <v>37</v>
      </c>
      <c r="G1288" s="55" t="s">
        <v>402</v>
      </c>
      <c r="H1288" s="51" t="s">
        <v>147</v>
      </c>
      <c r="I1288" s="55">
        <v>2</v>
      </c>
      <c r="J1288" s="55"/>
      <c r="K1288" s="146"/>
      <c r="L1288" s="146"/>
      <c r="M1288" s="146"/>
      <c r="N1288" s="146"/>
    </row>
    <row r="1289" spans="1:14">
      <c r="A1289" s="51">
        <v>76</v>
      </c>
      <c r="B1289" s="51"/>
      <c r="C1289" s="51" t="s">
        <v>272</v>
      </c>
      <c r="D1289" s="55" t="s">
        <v>212</v>
      </c>
      <c r="E1289" s="55" t="s">
        <v>178</v>
      </c>
      <c r="F1289" s="55" t="s">
        <v>216</v>
      </c>
      <c r="G1289" s="55" t="s">
        <v>142</v>
      </c>
      <c r="H1289" s="51" t="s">
        <v>147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78</v>
      </c>
      <c r="B1290" s="51"/>
      <c r="C1290" s="51" t="s">
        <v>272</v>
      </c>
      <c r="D1290" s="55" t="s">
        <v>146</v>
      </c>
      <c r="E1290" s="55" t="s">
        <v>620</v>
      </c>
      <c r="F1290" s="55" t="s">
        <v>556</v>
      </c>
      <c r="G1290" s="55" t="s">
        <v>148</v>
      </c>
      <c r="H1290" s="51" t="s">
        <v>151</v>
      </c>
      <c r="I1290" s="55">
        <v>4</v>
      </c>
      <c r="J1290" s="55">
        <v>2</v>
      </c>
      <c r="K1290" s="146" t="s">
        <v>1257</v>
      </c>
      <c r="L1290" s="146"/>
      <c r="M1290" s="146"/>
      <c r="N1290" s="146"/>
    </row>
    <row r="1291" spans="1:14">
      <c r="A1291" s="51">
        <v>79</v>
      </c>
      <c r="B1291" s="51"/>
      <c r="C1291" s="51" t="s">
        <v>272</v>
      </c>
      <c r="D1291" s="55" t="s">
        <v>146</v>
      </c>
      <c r="E1291" s="55" t="s">
        <v>179</v>
      </c>
      <c r="F1291" s="55" t="s">
        <v>76</v>
      </c>
      <c r="G1291" s="55" t="s">
        <v>1690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80</v>
      </c>
      <c r="B1292" s="51"/>
      <c r="C1292" s="51" t="s">
        <v>272</v>
      </c>
      <c r="D1292" s="55" t="s">
        <v>146</v>
      </c>
      <c r="E1292" s="55" t="s">
        <v>469</v>
      </c>
      <c r="F1292" s="55" t="s">
        <v>153</v>
      </c>
      <c r="G1292" s="55" t="s">
        <v>1167</v>
      </c>
      <c r="H1292" s="51" t="s">
        <v>210</v>
      </c>
      <c r="I1292" s="55">
        <v>2</v>
      </c>
      <c r="J1292" s="55"/>
      <c r="K1292" s="146"/>
      <c r="L1292" s="146"/>
      <c r="M1292" s="146"/>
      <c r="N1292" s="146"/>
    </row>
    <row r="1293" spans="1:14">
      <c r="A1293" s="51">
        <v>81</v>
      </c>
      <c r="B1293" s="51"/>
      <c r="C1293" s="51" t="s">
        <v>272</v>
      </c>
      <c r="D1293" s="55" t="s">
        <v>146</v>
      </c>
      <c r="E1293" s="55" t="s">
        <v>182</v>
      </c>
      <c r="F1293" s="55" t="s">
        <v>152</v>
      </c>
      <c r="G1293" s="55" t="s">
        <v>45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82</v>
      </c>
      <c r="B1294" s="51"/>
      <c r="C1294" s="51" t="s">
        <v>272</v>
      </c>
      <c r="D1294" s="55" t="s">
        <v>146</v>
      </c>
      <c r="E1294" s="55" t="s">
        <v>620</v>
      </c>
      <c r="F1294" s="55" t="s">
        <v>556</v>
      </c>
      <c r="G1294" s="55" t="s">
        <v>1676</v>
      </c>
      <c r="H1294" s="51" t="s">
        <v>149</v>
      </c>
      <c r="I1294" s="55">
        <v>4</v>
      </c>
      <c r="J1294" s="55">
        <v>2</v>
      </c>
      <c r="K1294" s="146" t="s">
        <v>1486</v>
      </c>
      <c r="L1294" s="146"/>
      <c r="M1294" s="146"/>
      <c r="N1294" s="146"/>
    </row>
    <row r="1295" spans="1:14">
      <c r="A1295" s="51">
        <v>83</v>
      </c>
      <c r="B1295" s="51"/>
      <c r="C1295" s="51" t="s">
        <v>272</v>
      </c>
      <c r="D1295" s="55" t="s">
        <v>146</v>
      </c>
      <c r="E1295" s="55" t="s">
        <v>341</v>
      </c>
      <c r="F1295" s="55" t="s">
        <v>14</v>
      </c>
      <c r="G1295" s="55" t="s">
        <v>29</v>
      </c>
      <c r="H1295" s="51" t="s">
        <v>158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84</v>
      </c>
      <c r="B1296" s="51"/>
      <c r="C1296" s="51" t="s">
        <v>272</v>
      </c>
      <c r="D1296" s="55" t="s">
        <v>146</v>
      </c>
      <c r="E1296" s="55" t="s">
        <v>172</v>
      </c>
      <c r="F1296" s="55" t="s">
        <v>7</v>
      </c>
      <c r="G1296" s="55" t="s">
        <v>1685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85</v>
      </c>
      <c r="B1297" s="51"/>
      <c r="C1297" s="51" t="s">
        <v>272</v>
      </c>
      <c r="D1297" s="55" t="s">
        <v>146</v>
      </c>
      <c r="E1297" s="55" t="s">
        <v>187</v>
      </c>
      <c r="F1297" s="55" t="s">
        <v>237</v>
      </c>
      <c r="G1297" s="55" t="s">
        <v>1166</v>
      </c>
      <c r="H1297" s="51" t="s">
        <v>211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86</v>
      </c>
      <c r="B1298" s="51"/>
      <c r="C1298" s="51" t="s">
        <v>272</v>
      </c>
      <c r="D1298" s="55" t="s">
        <v>146</v>
      </c>
      <c r="E1298" s="55" t="s">
        <v>176</v>
      </c>
      <c r="F1298" s="55" t="s">
        <v>554</v>
      </c>
      <c r="G1298" s="55" t="s">
        <v>42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87</v>
      </c>
      <c r="B1299" s="51"/>
      <c r="C1299" s="51" t="s">
        <v>272</v>
      </c>
      <c r="D1299" s="55" t="s">
        <v>1371</v>
      </c>
      <c r="E1299" s="55" t="s">
        <v>177</v>
      </c>
      <c r="F1299" s="55" t="s">
        <v>555</v>
      </c>
      <c r="G1299" s="55" t="s">
        <v>1688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88</v>
      </c>
      <c r="B1300" s="51"/>
      <c r="C1300" s="51" t="s">
        <v>272</v>
      </c>
      <c r="D1300" s="55" t="s">
        <v>146</v>
      </c>
      <c r="E1300" s="55" t="s">
        <v>1369</v>
      </c>
      <c r="F1300" s="55" t="s">
        <v>215</v>
      </c>
      <c r="G1300" s="55" t="s">
        <v>96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89</v>
      </c>
      <c r="B1301" s="51"/>
      <c r="C1301" s="51" t="s">
        <v>272</v>
      </c>
      <c r="D1301" s="55" t="s">
        <v>146</v>
      </c>
      <c r="E1301" s="55" t="s">
        <v>182</v>
      </c>
      <c r="F1301" s="55" t="s">
        <v>138</v>
      </c>
      <c r="G1301" s="55" t="s">
        <v>51</v>
      </c>
      <c r="H1301" s="51" t="s">
        <v>158</v>
      </c>
      <c r="I1301" s="55">
        <v>2</v>
      </c>
      <c r="J1301" s="55"/>
      <c r="K1301" s="146"/>
      <c r="L1301" s="146"/>
      <c r="M1301" s="146"/>
      <c r="N1301" s="146"/>
    </row>
    <row r="1302" spans="1:14">
      <c r="A1302" s="51">
        <v>90</v>
      </c>
      <c r="B1302" s="51"/>
      <c r="C1302" s="51" t="s">
        <v>272</v>
      </c>
      <c r="D1302" s="55" t="s">
        <v>146</v>
      </c>
      <c r="E1302" s="55" t="s">
        <v>174</v>
      </c>
      <c r="F1302" s="55" t="s">
        <v>13</v>
      </c>
      <c r="G1302" s="55" t="s">
        <v>1276</v>
      </c>
      <c r="H1302" s="51" t="s">
        <v>158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91</v>
      </c>
      <c r="B1303" s="51"/>
      <c r="C1303" s="51" t="s">
        <v>272</v>
      </c>
      <c r="D1303" s="55" t="s">
        <v>146</v>
      </c>
      <c r="E1303" s="55" t="s">
        <v>172</v>
      </c>
      <c r="F1303" s="55" t="s">
        <v>209</v>
      </c>
      <c r="G1303" s="55" t="s">
        <v>1700</v>
      </c>
      <c r="H1303" s="51" t="s">
        <v>158</v>
      </c>
      <c r="I1303" s="55">
        <v>1</v>
      </c>
      <c r="J1303" s="55"/>
      <c r="K1303" s="146"/>
      <c r="L1303" s="146"/>
      <c r="M1303" s="146"/>
      <c r="N1303" s="146"/>
    </row>
    <row r="1304" spans="1:14">
      <c r="A1304" s="51">
        <v>92</v>
      </c>
      <c r="B1304" s="51"/>
      <c r="C1304" s="51" t="s">
        <v>272</v>
      </c>
      <c r="D1304" s="55" t="s">
        <v>146</v>
      </c>
      <c r="E1304" s="55" t="s">
        <v>175</v>
      </c>
      <c r="F1304" s="55" t="s">
        <v>19</v>
      </c>
      <c r="G1304" s="55" t="s">
        <v>1276</v>
      </c>
      <c r="H1304" s="51" t="s">
        <v>199</v>
      </c>
      <c r="I1304" s="55">
        <v>2</v>
      </c>
      <c r="J1304" s="55"/>
      <c r="K1304" s="146"/>
      <c r="L1304" s="146"/>
      <c r="M1304" s="146"/>
      <c r="N1304" s="146"/>
    </row>
    <row r="1305" spans="1:14">
      <c r="A1305" s="51">
        <v>93</v>
      </c>
      <c r="B1305" s="51"/>
      <c r="C1305" s="51" t="s">
        <v>272</v>
      </c>
      <c r="D1305" s="55" t="s">
        <v>146</v>
      </c>
      <c r="E1305" s="55" t="s">
        <v>178</v>
      </c>
      <c r="F1305" s="55" t="s">
        <v>37</v>
      </c>
      <c r="G1305" s="55" t="s">
        <v>402</v>
      </c>
      <c r="H1305" s="51" t="s">
        <v>158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94</v>
      </c>
      <c r="B1306" s="51"/>
      <c r="C1306" s="51" t="s">
        <v>272</v>
      </c>
      <c r="D1306" s="55" t="s">
        <v>146</v>
      </c>
      <c r="E1306" s="55" t="s">
        <v>182</v>
      </c>
      <c r="F1306" s="55" t="s">
        <v>216</v>
      </c>
      <c r="G1306" s="55" t="s">
        <v>145</v>
      </c>
      <c r="H1306" s="51" t="s">
        <v>158</v>
      </c>
      <c r="I1306" s="55">
        <v>3</v>
      </c>
      <c r="J1306" s="55"/>
      <c r="K1306" s="146"/>
      <c r="L1306" s="146"/>
      <c r="M1306" s="146"/>
      <c r="N1306" s="146"/>
    </row>
    <row r="1307" spans="1:14">
      <c r="A1307" s="51">
        <v>95</v>
      </c>
      <c r="B1307" s="51"/>
      <c r="C1307" s="51" t="s">
        <v>272</v>
      </c>
      <c r="D1307" s="55" t="s">
        <v>146</v>
      </c>
      <c r="E1307" s="55" t="s">
        <v>178</v>
      </c>
      <c r="F1307" s="55" t="s">
        <v>216</v>
      </c>
      <c r="G1307" s="55" t="s">
        <v>142</v>
      </c>
      <c r="H1307" s="51" t="s">
        <v>147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97</v>
      </c>
      <c r="B1308" s="51"/>
      <c r="C1308" s="51" t="s">
        <v>272</v>
      </c>
      <c r="D1308" s="55" t="s">
        <v>154</v>
      </c>
      <c r="E1308" s="55" t="s">
        <v>172</v>
      </c>
      <c r="F1308" s="55" t="s">
        <v>7</v>
      </c>
      <c r="G1308" s="55" t="s">
        <v>1030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98</v>
      </c>
      <c r="B1309" s="51"/>
      <c r="C1309" s="51" t="s">
        <v>272</v>
      </c>
      <c r="D1309" s="55" t="s">
        <v>154</v>
      </c>
      <c r="E1309" s="55" t="s">
        <v>179</v>
      </c>
      <c r="F1309" s="55" t="s">
        <v>76</v>
      </c>
      <c r="G1309" s="55" t="s">
        <v>272</v>
      </c>
      <c r="H1309" s="51" t="s">
        <v>157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99</v>
      </c>
      <c r="B1310" s="51"/>
      <c r="C1310" s="51" t="s">
        <v>272</v>
      </c>
      <c r="D1310" s="55" t="s">
        <v>154</v>
      </c>
      <c r="E1310" s="55" t="s">
        <v>182</v>
      </c>
      <c r="F1310" s="55" t="s">
        <v>152</v>
      </c>
      <c r="G1310" s="55" t="s">
        <v>1167</v>
      </c>
      <c r="H1310" s="51" t="s">
        <v>157</v>
      </c>
      <c r="I1310" s="55">
        <v>2</v>
      </c>
      <c r="J1310" s="55"/>
      <c r="K1310" s="146"/>
      <c r="L1310" s="146"/>
      <c r="M1310" s="146"/>
      <c r="N1310" s="146"/>
    </row>
    <row r="1311" spans="1:14">
      <c r="A1311" s="51">
        <v>100</v>
      </c>
      <c r="B1311" s="51"/>
      <c r="C1311" s="51" t="s">
        <v>272</v>
      </c>
      <c r="D1311" s="55" t="s">
        <v>154</v>
      </c>
      <c r="E1311" s="55" t="s">
        <v>469</v>
      </c>
      <c r="F1311" s="55" t="s">
        <v>153</v>
      </c>
      <c r="G1311" s="55" t="s">
        <v>1167</v>
      </c>
      <c r="H1311" s="51" t="s">
        <v>210</v>
      </c>
      <c r="I1311" s="55">
        <v>2</v>
      </c>
      <c r="J1311" s="55"/>
      <c r="K1311" s="146"/>
      <c r="L1311" s="146"/>
      <c r="M1311" s="146"/>
      <c r="N1311" s="146"/>
    </row>
    <row r="1312" spans="1:14">
      <c r="A1312" s="51">
        <v>101</v>
      </c>
      <c r="B1312" s="51"/>
      <c r="C1312" s="51" t="s">
        <v>272</v>
      </c>
      <c r="D1312" s="55" t="s">
        <v>154</v>
      </c>
      <c r="E1312" s="55" t="s">
        <v>620</v>
      </c>
      <c r="F1312" s="55" t="s">
        <v>556</v>
      </c>
      <c r="G1312" s="55" t="s">
        <v>148</v>
      </c>
      <c r="H1312" s="51" t="s">
        <v>149</v>
      </c>
      <c r="I1312" s="55">
        <v>4</v>
      </c>
      <c r="J1312" s="55">
        <v>2</v>
      </c>
      <c r="K1312" s="146" t="s">
        <v>1942</v>
      </c>
      <c r="L1312" s="146"/>
      <c r="M1312" s="146"/>
      <c r="N1312" s="146"/>
    </row>
    <row r="1313" spans="1:14">
      <c r="A1313" s="51">
        <v>102</v>
      </c>
      <c r="B1313" s="51"/>
      <c r="C1313" s="51" t="s">
        <v>272</v>
      </c>
      <c r="D1313" s="55" t="s">
        <v>154</v>
      </c>
      <c r="E1313" s="55" t="s">
        <v>620</v>
      </c>
      <c r="F1313" s="55" t="s">
        <v>556</v>
      </c>
      <c r="G1313" s="55" t="s">
        <v>1676</v>
      </c>
      <c r="H1313" s="51" t="s">
        <v>151</v>
      </c>
      <c r="I1313" s="55">
        <v>4</v>
      </c>
      <c r="J1313" s="55">
        <v>2</v>
      </c>
      <c r="K1313" s="146" t="s">
        <v>1257</v>
      </c>
      <c r="L1313" s="146"/>
      <c r="M1313" s="146"/>
      <c r="N1313" s="146"/>
    </row>
    <row r="1314" spans="1:14">
      <c r="A1314" s="51">
        <v>103</v>
      </c>
      <c r="B1314" s="51"/>
      <c r="C1314" s="51" t="s">
        <v>272</v>
      </c>
      <c r="D1314" s="55" t="s">
        <v>154</v>
      </c>
      <c r="E1314" s="55" t="s">
        <v>1369</v>
      </c>
      <c r="F1314" s="55" t="s">
        <v>215</v>
      </c>
      <c r="G1314" s="55" t="s">
        <v>96</v>
      </c>
      <c r="H1314" s="51" t="s">
        <v>157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104</v>
      </c>
      <c r="B1315" s="51"/>
      <c r="C1315" s="51" t="s">
        <v>272</v>
      </c>
      <c r="D1315" s="55" t="s">
        <v>154</v>
      </c>
      <c r="E1315" s="55" t="s">
        <v>341</v>
      </c>
      <c r="F1315" s="55" t="s">
        <v>14</v>
      </c>
      <c r="G1315" s="55" t="s">
        <v>29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105</v>
      </c>
      <c r="B1316" s="51"/>
      <c r="C1316" s="51" t="s">
        <v>272</v>
      </c>
      <c r="D1316" s="55" t="s">
        <v>154</v>
      </c>
      <c r="E1316" s="55" t="s">
        <v>187</v>
      </c>
      <c r="F1316" s="55" t="s">
        <v>237</v>
      </c>
      <c r="G1316" s="55" t="s">
        <v>1166</v>
      </c>
      <c r="H1316" s="51" t="s">
        <v>211</v>
      </c>
      <c r="I1316" s="55">
        <v>2</v>
      </c>
      <c r="J1316" s="55"/>
      <c r="K1316" s="146"/>
      <c r="L1316" s="146"/>
      <c r="M1316" s="146"/>
      <c r="N1316" s="146"/>
    </row>
    <row r="1317" spans="1:14">
      <c r="A1317" s="51">
        <v>106</v>
      </c>
      <c r="B1317" s="51"/>
      <c r="C1317" s="51" t="s">
        <v>272</v>
      </c>
      <c r="D1317" s="55" t="s">
        <v>154</v>
      </c>
      <c r="E1317" s="55" t="s">
        <v>176</v>
      </c>
      <c r="F1317" s="55" t="s">
        <v>554</v>
      </c>
      <c r="G1317" s="55" t="s">
        <v>1680</v>
      </c>
      <c r="H1317" s="51" t="s">
        <v>157</v>
      </c>
      <c r="I1317" s="55">
        <v>2</v>
      </c>
      <c r="J1317" s="55"/>
      <c r="K1317" s="146"/>
      <c r="L1317" s="146"/>
      <c r="M1317" s="146"/>
      <c r="N1317" s="146"/>
    </row>
    <row r="1318" spans="1:14">
      <c r="A1318" s="51">
        <v>107</v>
      </c>
      <c r="B1318" s="51"/>
      <c r="C1318" s="51" t="s">
        <v>272</v>
      </c>
      <c r="D1318" s="55" t="s">
        <v>154</v>
      </c>
      <c r="E1318" s="55" t="s">
        <v>177</v>
      </c>
      <c r="F1318" s="55" t="s">
        <v>555</v>
      </c>
      <c r="G1318" s="55" t="s">
        <v>1688</v>
      </c>
      <c r="H1318" s="51" t="s">
        <v>157</v>
      </c>
      <c r="I1318" s="55">
        <v>2</v>
      </c>
      <c r="J1318" s="55"/>
      <c r="K1318" s="146" t="s">
        <v>1940</v>
      </c>
      <c r="L1318" s="146"/>
      <c r="M1318" s="146"/>
      <c r="N1318" s="146"/>
    </row>
    <row r="1319" spans="1:14">
      <c r="A1319" s="51">
        <v>108</v>
      </c>
      <c r="B1319" s="51"/>
      <c r="C1319" s="51" t="s">
        <v>272</v>
      </c>
      <c r="D1319" s="55" t="s">
        <v>154</v>
      </c>
      <c r="E1319" s="55" t="s">
        <v>172</v>
      </c>
      <c r="F1319" s="55" t="s">
        <v>209</v>
      </c>
      <c r="G1319" s="55" t="s">
        <v>1700</v>
      </c>
      <c r="H1319" s="51" t="s">
        <v>157</v>
      </c>
      <c r="I1319" s="55">
        <v>1</v>
      </c>
      <c r="J1319" s="55"/>
      <c r="K1319" s="146"/>
      <c r="L1319" s="146"/>
      <c r="M1319" s="146"/>
      <c r="N1319" s="146"/>
    </row>
    <row r="1320" spans="1:14">
      <c r="A1320" s="51">
        <v>109</v>
      </c>
      <c r="B1320" s="51"/>
      <c r="C1320" s="51" t="s">
        <v>272</v>
      </c>
      <c r="D1320" s="55" t="s">
        <v>154</v>
      </c>
      <c r="E1320" s="55" t="s">
        <v>174</v>
      </c>
      <c r="F1320" s="55" t="s">
        <v>13</v>
      </c>
      <c r="G1320" s="55" t="s">
        <v>1665</v>
      </c>
      <c r="H1320" s="51" t="s">
        <v>157</v>
      </c>
      <c r="I1320" s="55">
        <v>2</v>
      </c>
      <c r="J1320" s="55"/>
      <c r="K1320" s="146"/>
      <c r="L1320" s="146"/>
      <c r="M1320" s="146"/>
      <c r="N1320" s="146"/>
    </row>
    <row r="1321" spans="1:14">
      <c r="A1321" s="51">
        <v>110</v>
      </c>
      <c r="B1321" s="51"/>
      <c r="C1321" s="51" t="s">
        <v>272</v>
      </c>
      <c r="D1321" s="55" t="s">
        <v>154</v>
      </c>
      <c r="E1321" s="55" t="s">
        <v>178</v>
      </c>
      <c r="F1321" s="55" t="s">
        <v>37</v>
      </c>
      <c r="G1321" s="55" t="s">
        <v>1030</v>
      </c>
      <c r="H1321" s="51" t="s">
        <v>157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111</v>
      </c>
      <c r="B1322" s="51"/>
      <c r="C1322" s="51" t="s">
        <v>272</v>
      </c>
      <c r="D1322" s="55" t="s">
        <v>154</v>
      </c>
      <c r="E1322" s="55" t="s">
        <v>182</v>
      </c>
      <c r="F1322" s="55" t="s">
        <v>216</v>
      </c>
      <c r="G1322" s="55" t="s">
        <v>217</v>
      </c>
      <c r="H1322" s="51" t="s">
        <v>157</v>
      </c>
      <c r="I1322" s="55">
        <v>3</v>
      </c>
      <c r="J1322" s="55"/>
      <c r="K1322" s="146"/>
      <c r="L1322" s="146"/>
      <c r="M1322" s="146"/>
      <c r="N1322" s="146"/>
    </row>
    <row r="1323" spans="1:14">
      <c r="A1323" s="51">
        <v>112</v>
      </c>
      <c r="B1323" s="51"/>
      <c r="C1323" s="51" t="s">
        <v>272</v>
      </c>
      <c r="D1323" s="55" t="s">
        <v>154</v>
      </c>
      <c r="E1323" s="55" t="s">
        <v>175</v>
      </c>
      <c r="F1323" s="55" t="s">
        <v>19</v>
      </c>
      <c r="G1323" s="55" t="s">
        <v>145</v>
      </c>
      <c r="H1323" s="51" t="s">
        <v>199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113</v>
      </c>
      <c r="B1324" s="51"/>
      <c r="C1324" s="51" t="s">
        <v>272</v>
      </c>
      <c r="D1324" s="55" t="s">
        <v>154</v>
      </c>
      <c r="E1324" s="55" t="s">
        <v>182</v>
      </c>
      <c r="F1324" s="55" t="s">
        <v>138</v>
      </c>
      <c r="G1324" s="55" t="s">
        <v>51</v>
      </c>
      <c r="H1324" s="51" t="s">
        <v>157</v>
      </c>
      <c r="I1324" s="55">
        <v>2</v>
      </c>
      <c r="J1324" s="55"/>
      <c r="K1324" s="146"/>
      <c r="L1324" s="146"/>
      <c r="M1324" s="146"/>
      <c r="N1324" s="146"/>
    </row>
    <row r="1325" spans="1:14">
      <c r="A1325" s="51">
        <v>114</v>
      </c>
      <c r="B1325" s="51"/>
      <c r="C1325" s="51" t="s">
        <v>272</v>
      </c>
      <c r="D1325" s="55" t="s">
        <v>154</v>
      </c>
      <c r="E1325" s="55" t="s">
        <v>178</v>
      </c>
      <c r="F1325" s="55" t="s">
        <v>216</v>
      </c>
      <c r="G1325" s="55" t="s">
        <v>142</v>
      </c>
      <c r="H1325" s="51" t="s">
        <v>147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117</v>
      </c>
      <c r="B1326" s="51"/>
      <c r="C1326" s="51" t="s">
        <v>272</v>
      </c>
      <c r="D1326" s="55" t="s">
        <v>929</v>
      </c>
      <c r="E1326" s="55" t="s">
        <v>620</v>
      </c>
      <c r="F1326" s="55" t="s">
        <v>556</v>
      </c>
      <c r="G1326" s="55" t="s">
        <v>1676</v>
      </c>
      <c r="H1326" s="51" t="s">
        <v>151</v>
      </c>
      <c r="I1326" s="55">
        <v>4</v>
      </c>
      <c r="J1326" s="55">
        <v>2</v>
      </c>
      <c r="K1326" s="146" t="s">
        <v>1486</v>
      </c>
      <c r="L1326" s="146"/>
      <c r="M1326" s="146"/>
      <c r="N1326" s="146"/>
    </row>
    <row r="1327" spans="1:14">
      <c r="A1327" s="51">
        <v>118</v>
      </c>
      <c r="B1327" s="51"/>
      <c r="C1327" s="51" t="s">
        <v>272</v>
      </c>
      <c r="D1327" s="55" t="s">
        <v>929</v>
      </c>
      <c r="E1327" s="55" t="s">
        <v>182</v>
      </c>
      <c r="F1327" s="55" t="s">
        <v>152</v>
      </c>
      <c r="G1327" s="55" t="s">
        <v>45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119</v>
      </c>
      <c r="B1328" s="51"/>
      <c r="C1328" s="51" t="s">
        <v>272</v>
      </c>
      <c r="D1328" s="55" t="s">
        <v>929</v>
      </c>
      <c r="E1328" s="55" t="s">
        <v>469</v>
      </c>
      <c r="F1328" s="55" t="s">
        <v>153</v>
      </c>
      <c r="G1328" s="55" t="s">
        <v>1167</v>
      </c>
      <c r="H1328" s="51" t="s">
        <v>210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120</v>
      </c>
      <c r="B1329" s="51"/>
      <c r="C1329" s="51" t="s">
        <v>272</v>
      </c>
      <c r="D1329" s="55" t="s">
        <v>929</v>
      </c>
      <c r="E1329" s="55" t="s">
        <v>179</v>
      </c>
      <c r="F1329" s="55" t="s">
        <v>76</v>
      </c>
      <c r="G1329" s="55" t="s">
        <v>272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121</v>
      </c>
      <c r="B1330" s="51"/>
      <c r="C1330" s="51" t="s">
        <v>272</v>
      </c>
      <c r="D1330" s="55" t="s">
        <v>929</v>
      </c>
      <c r="E1330" s="55" t="s">
        <v>178</v>
      </c>
      <c r="F1330" s="55" t="s">
        <v>37</v>
      </c>
      <c r="G1330" s="55" t="s">
        <v>1030</v>
      </c>
      <c r="H1330" s="51" t="s">
        <v>333</v>
      </c>
      <c r="I1330" s="55">
        <v>2</v>
      </c>
      <c r="J1330" s="55"/>
      <c r="K1330" s="146"/>
      <c r="L1330" s="146"/>
      <c r="M1330" s="146"/>
      <c r="N1330" s="146"/>
    </row>
    <row r="1331" spans="1:14">
      <c r="A1331" s="51">
        <v>122</v>
      </c>
      <c r="B1331" s="51"/>
      <c r="C1331" s="51" t="s">
        <v>272</v>
      </c>
      <c r="D1331" s="55" t="s">
        <v>929</v>
      </c>
      <c r="E1331" s="55" t="s">
        <v>174</v>
      </c>
      <c r="F1331" s="55" t="s">
        <v>13</v>
      </c>
      <c r="G1331" s="55" t="s">
        <v>1665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123</v>
      </c>
      <c r="B1332" s="51"/>
      <c r="C1332" s="51" t="s">
        <v>272</v>
      </c>
      <c r="D1332" s="55" t="s">
        <v>929</v>
      </c>
      <c r="E1332" s="55" t="s">
        <v>620</v>
      </c>
      <c r="F1332" s="55" t="s">
        <v>556</v>
      </c>
      <c r="G1332" s="55" t="s">
        <v>1430</v>
      </c>
      <c r="H1332" s="51" t="s">
        <v>149</v>
      </c>
      <c r="I1332" s="55">
        <v>4</v>
      </c>
      <c r="J1332" s="55">
        <v>2</v>
      </c>
      <c r="K1332" s="146" t="s">
        <v>1942</v>
      </c>
      <c r="L1332" s="146"/>
      <c r="M1332" s="146"/>
      <c r="N1332" s="146"/>
    </row>
    <row r="1333" spans="1:14">
      <c r="A1333" s="51">
        <v>124</v>
      </c>
      <c r="B1333" s="51"/>
      <c r="C1333" s="51" t="s">
        <v>272</v>
      </c>
      <c r="D1333" s="55" t="s">
        <v>929</v>
      </c>
      <c r="E1333" s="55" t="s">
        <v>341</v>
      </c>
      <c r="F1333" s="55" t="s">
        <v>14</v>
      </c>
      <c r="G1333" s="55" t="s">
        <v>29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125</v>
      </c>
      <c r="B1334" s="51"/>
      <c r="C1334" s="51" t="s">
        <v>272</v>
      </c>
      <c r="D1334" s="55" t="s">
        <v>929</v>
      </c>
      <c r="E1334" s="55" t="s">
        <v>187</v>
      </c>
      <c r="F1334" s="55" t="s">
        <v>237</v>
      </c>
      <c r="G1334" s="55" t="s">
        <v>1166</v>
      </c>
      <c r="H1334" s="51" t="s">
        <v>211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126</v>
      </c>
      <c r="B1335" s="51"/>
      <c r="C1335" s="51" t="s">
        <v>272</v>
      </c>
      <c r="D1335" s="55" t="s">
        <v>929</v>
      </c>
      <c r="E1335" s="55" t="s">
        <v>176</v>
      </c>
      <c r="F1335" s="55" t="s">
        <v>554</v>
      </c>
      <c r="G1335" s="55" t="s">
        <v>42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127</v>
      </c>
      <c r="B1336" s="51"/>
      <c r="C1336" s="51" t="s">
        <v>272</v>
      </c>
      <c r="D1336" s="55" t="s">
        <v>929</v>
      </c>
      <c r="E1336" s="55" t="s">
        <v>177</v>
      </c>
      <c r="F1336" s="55" t="s">
        <v>555</v>
      </c>
      <c r="G1336" s="55" t="s">
        <v>1430</v>
      </c>
      <c r="H1336" s="51" t="s">
        <v>333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128</v>
      </c>
      <c r="B1337" s="51"/>
      <c r="C1337" s="51" t="s">
        <v>272</v>
      </c>
      <c r="D1337" s="55" t="s">
        <v>929</v>
      </c>
      <c r="E1337" s="55" t="s">
        <v>1369</v>
      </c>
      <c r="F1337" s="55" t="s">
        <v>215</v>
      </c>
      <c r="G1337" s="55" t="s">
        <v>101</v>
      </c>
      <c r="H1337" s="51" t="s">
        <v>333</v>
      </c>
      <c r="I1337" s="55">
        <v>2</v>
      </c>
      <c r="J1337" s="55"/>
      <c r="K1337" s="146"/>
      <c r="L1337" s="146"/>
      <c r="M1337" s="146"/>
      <c r="N1337" s="146"/>
    </row>
    <row r="1338" spans="1:14">
      <c r="A1338" s="51">
        <v>129</v>
      </c>
      <c r="B1338" s="51"/>
      <c r="C1338" s="51" t="s">
        <v>272</v>
      </c>
      <c r="D1338" s="55" t="s">
        <v>929</v>
      </c>
      <c r="E1338" s="55" t="s">
        <v>175</v>
      </c>
      <c r="F1338" s="55" t="s">
        <v>19</v>
      </c>
      <c r="G1338" s="55" t="s">
        <v>1276</v>
      </c>
      <c r="H1338" s="51" t="s">
        <v>199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130</v>
      </c>
      <c r="B1339" s="51"/>
      <c r="C1339" s="51" t="s">
        <v>272</v>
      </c>
      <c r="D1339" s="55" t="s">
        <v>929</v>
      </c>
      <c r="E1339" s="55" t="s">
        <v>172</v>
      </c>
      <c r="F1339" s="55" t="s">
        <v>209</v>
      </c>
      <c r="G1339" s="55" t="s">
        <v>213</v>
      </c>
      <c r="H1339" s="51" t="s">
        <v>333</v>
      </c>
      <c r="I1339" s="55">
        <v>1</v>
      </c>
      <c r="J1339" s="55"/>
      <c r="K1339" s="146"/>
      <c r="L1339" s="146"/>
      <c r="M1339" s="146"/>
      <c r="N1339" s="146"/>
    </row>
    <row r="1340" spans="1:14">
      <c r="A1340" s="51">
        <v>131</v>
      </c>
      <c r="B1340" s="51"/>
      <c r="C1340" s="51" t="s">
        <v>272</v>
      </c>
      <c r="D1340" s="55" t="s">
        <v>929</v>
      </c>
      <c r="E1340" s="55" t="s">
        <v>172</v>
      </c>
      <c r="F1340" s="55" t="s">
        <v>7</v>
      </c>
      <c r="G1340" s="55" t="s">
        <v>1030</v>
      </c>
      <c r="H1340" s="51" t="s">
        <v>333</v>
      </c>
      <c r="I1340" s="55">
        <v>2</v>
      </c>
      <c r="J1340" s="55"/>
      <c r="K1340" s="146"/>
      <c r="L1340" s="146"/>
      <c r="M1340" s="146"/>
      <c r="N1340" s="146"/>
    </row>
    <row r="1341" spans="1:14">
      <c r="A1341" s="51">
        <v>132</v>
      </c>
      <c r="B1341" s="51"/>
      <c r="C1341" s="51" t="s">
        <v>272</v>
      </c>
      <c r="D1341" s="55" t="s">
        <v>929</v>
      </c>
      <c r="E1341" s="55" t="s">
        <v>182</v>
      </c>
      <c r="F1341" s="55" t="s">
        <v>216</v>
      </c>
      <c r="G1341" s="55" t="s">
        <v>217</v>
      </c>
      <c r="H1341" s="51" t="s">
        <v>333</v>
      </c>
      <c r="I1341" s="55">
        <v>3</v>
      </c>
      <c r="J1341" s="55"/>
      <c r="K1341" s="146"/>
      <c r="L1341" s="146"/>
      <c r="M1341" s="146"/>
      <c r="N1341" s="146"/>
    </row>
    <row r="1342" spans="1:14">
      <c r="A1342" s="51">
        <v>133</v>
      </c>
      <c r="B1342" s="51"/>
      <c r="C1342" s="51" t="s">
        <v>272</v>
      </c>
      <c r="D1342" s="55" t="s">
        <v>929</v>
      </c>
      <c r="E1342" s="55" t="s">
        <v>182</v>
      </c>
      <c r="F1342" s="55" t="s">
        <v>138</v>
      </c>
      <c r="G1342" s="55" t="s">
        <v>1685</v>
      </c>
      <c r="H1342" s="51" t="s">
        <v>333</v>
      </c>
      <c r="I1342" s="55">
        <v>1</v>
      </c>
      <c r="J1342" s="55"/>
      <c r="K1342" s="146"/>
      <c r="L1342" s="146"/>
      <c r="M1342" s="146"/>
      <c r="N1342" s="146"/>
    </row>
    <row r="1343" spans="1:14">
      <c r="A1343" s="51">
        <v>134</v>
      </c>
      <c r="B1343" s="51"/>
      <c r="C1343" s="51" t="s">
        <v>272</v>
      </c>
      <c r="D1343" s="55" t="s">
        <v>929</v>
      </c>
      <c r="E1343" s="55" t="s">
        <v>178</v>
      </c>
      <c r="F1343" s="55" t="s">
        <v>216</v>
      </c>
      <c r="G1343" s="55" t="s">
        <v>142</v>
      </c>
      <c r="H1343" s="51" t="s">
        <v>147</v>
      </c>
      <c r="I1343" s="55">
        <v>2</v>
      </c>
      <c r="J1343" s="55"/>
      <c r="K1343" s="146"/>
      <c r="L1343" s="146"/>
      <c r="M1343" s="146"/>
      <c r="N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/>
      <c r="B1345" s="51"/>
      <c r="C1345" s="51"/>
      <c r="D1345" s="55"/>
      <c r="E1345" s="55"/>
      <c r="F1345" s="55"/>
      <c r="G1345" s="55"/>
      <c r="H1345" s="51"/>
      <c r="I1345" s="55"/>
      <c r="J1345" s="55"/>
      <c r="K1345" s="146"/>
      <c r="L1345" s="146"/>
      <c r="M1345" s="146"/>
      <c r="N1345" s="146"/>
    </row>
    <row r="1346" spans="1:14">
      <c r="A1346" s="51"/>
      <c r="B1346" s="51"/>
      <c r="C1346" s="51"/>
      <c r="D1346" s="55"/>
      <c r="E1346" s="55"/>
      <c r="F1346" s="55"/>
      <c r="G1346" s="55"/>
      <c r="H1346" s="51"/>
      <c r="I1346" s="55"/>
      <c r="J1346" s="55"/>
      <c r="K1346" s="146"/>
      <c r="L1346" s="146"/>
      <c r="M1346" s="146"/>
      <c r="N1346" s="146"/>
    </row>
    <row r="1347" spans="1:14">
      <c r="A1347" s="51">
        <v>2</v>
      </c>
      <c r="B1347" s="51"/>
      <c r="C1347" s="51" t="s">
        <v>228</v>
      </c>
      <c r="D1347" s="55" t="s">
        <v>869</v>
      </c>
      <c r="E1347" s="55" t="s">
        <v>179</v>
      </c>
      <c r="F1347" s="55" t="s">
        <v>76</v>
      </c>
      <c r="G1347" s="55" t="s">
        <v>36</v>
      </c>
      <c r="H1347" s="51" t="s">
        <v>224</v>
      </c>
      <c r="I1347" s="55">
        <v>3</v>
      </c>
      <c r="J1347" s="55"/>
      <c r="K1347" s="146"/>
      <c r="L1347" s="146"/>
      <c r="M1347" s="146"/>
      <c r="N1347" s="146"/>
    </row>
    <row r="1348" spans="1:14">
      <c r="A1348" s="51">
        <v>3</v>
      </c>
      <c r="B1348" s="51"/>
      <c r="C1348" s="51" t="s">
        <v>228</v>
      </c>
      <c r="D1348" s="55" t="s">
        <v>869</v>
      </c>
      <c r="E1348" s="55" t="s">
        <v>174</v>
      </c>
      <c r="F1348" s="55" t="s">
        <v>13</v>
      </c>
      <c r="G1348" s="55" t="s">
        <v>213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4</v>
      </c>
      <c r="B1349" s="51"/>
      <c r="C1349" s="51" t="s">
        <v>228</v>
      </c>
      <c r="D1349" s="55" t="s">
        <v>869</v>
      </c>
      <c r="E1349" s="55" t="s">
        <v>172</v>
      </c>
      <c r="F1349" s="55" t="s">
        <v>225</v>
      </c>
      <c r="G1349" s="55" t="s">
        <v>236</v>
      </c>
      <c r="H1349" s="51" t="s">
        <v>224</v>
      </c>
      <c r="I1349" s="55">
        <v>3</v>
      </c>
      <c r="J1349" s="55"/>
      <c r="K1349" s="146" t="s">
        <v>1951</v>
      </c>
      <c r="L1349" s="146"/>
      <c r="M1349" s="146"/>
      <c r="N1349" s="146"/>
    </row>
    <row r="1350" spans="1:14">
      <c r="A1350" s="51">
        <v>5</v>
      </c>
      <c r="B1350" s="51"/>
      <c r="C1350" s="51" t="s">
        <v>228</v>
      </c>
      <c r="D1350" s="55" t="s">
        <v>869</v>
      </c>
      <c r="E1350" s="55" t="s">
        <v>341</v>
      </c>
      <c r="F1350" s="55" t="s">
        <v>235</v>
      </c>
      <c r="G1350" s="55" t="s">
        <v>1665</v>
      </c>
      <c r="H1350" s="51" t="s">
        <v>224</v>
      </c>
      <c r="I1350" s="55">
        <v>2</v>
      </c>
      <c r="J1350" s="55"/>
      <c r="K1350" s="146"/>
      <c r="L1350" s="146"/>
      <c r="M1350" s="146"/>
      <c r="N1350" s="146"/>
    </row>
    <row r="1351" spans="1:14">
      <c r="A1351" s="51">
        <v>6</v>
      </c>
      <c r="B1351" s="51"/>
      <c r="C1351" s="51" t="s">
        <v>228</v>
      </c>
      <c r="D1351" s="55" t="s">
        <v>869</v>
      </c>
      <c r="E1351" s="55" t="s">
        <v>182</v>
      </c>
      <c r="F1351" s="55" t="s">
        <v>230</v>
      </c>
      <c r="G1351" s="55" t="s">
        <v>139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7</v>
      </c>
      <c r="B1352" s="51"/>
      <c r="C1352" s="51" t="s">
        <v>228</v>
      </c>
      <c r="D1352" s="55" t="s">
        <v>869</v>
      </c>
      <c r="E1352" s="55" t="s">
        <v>229</v>
      </c>
      <c r="F1352" s="55" t="s">
        <v>231</v>
      </c>
      <c r="G1352" s="55" t="s">
        <v>139</v>
      </c>
      <c r="H1352" s="51" t="s">
        <v>224</v>
      </c>
      <c r="I1352" s="55">
        <v>1</v>
      </c>
      <c r="J1352" s="55"/>
      <c r="K1352" s="146"/>
      <c r="L1352" s="146"/>
      <c r="M1352" s="146"/>
      <c r="N1352" s="146"/>
    </row>
    <row r="1353" spans="1:14">
      <c r="A1353" s="51">
        <v>8</v>
      </c>
      <c r="B1353" s="51"/>
      <c r="C1353" s="51" t="s">
        <v>228</v>
      </c>
      <c r="D1353" s="55" t="s">
        <v>869</v>
      </c>
      <c r="E1353" s="55" t="s">
        <v>180</v>
      </c>
      <c r="F1353" s="55" t="s">
        <v>222</v>
      </c>
      <c r="G1353" s="55" t="s">
        <v>1074</v>
      </c>
      <c r="H1353" s="51" t="s">
        <v>224</v>
      </c>
      <c r="I1353" s="55">
        <v>3</v>
      </c>
      <c r="J1353" s="55"/>
      <c r="K1353" s="146"/>
      <c r="L1353" s="146"/>
      <c r="M1353" s="146"/>
      <c r="N1353" s="146"/>
    </row>
    <row r="1354" spans="1:14">
      <c r="A1354" s="51">
        <v>9</v>
      </c>
      <c r="B1354" s="51"/>
      <c r="C1354" s="51" t="s">
        <v>228</v>
      </c>
      <c r="D1354" s="55" t="s">
        <v>869</v>
      </c>
      <c r="E1354" s="55" t="s">
        <v>178</v>
      </c>
      <c r="F1354" s="55" t="s">
        <v>37</v>
      </c>
      <c r="G1354" s="55" t="s">
        <v>43</v>
      </c>
      <c r="H1354" s="51" t="s">
        <v>224</v>
      </c>
      <c r="I1354" s="55">
        <v>3</v>
      </c>
      <c r="J1354" s="55"/>
      <c r="K1354" s="146"/>
      <c r="L1354" s="146"/>
      <c r="M1354" s="146"/>
      <c r="N1354" s="146"/>
    </row>
    <row r="1355" spans="1:14">
      <c r="A1355" s="51">
        <v>10</v>
      </c>
      <c r="B1355" s="51"/>
      <c r="C1355" s="51" t="s">
        <v>228</v>
      </c>
      <c r="D1355" s="55" t="s">
        <v>869</v>
      </c>
      <c r="E1355" s="55" t="s">
        <v>172</v>
      </c>
      <c r="F1355" s="55" t="s">
        <v>1325</v>
      </c>
      <c r="G1355" s="55" t="s">
        <v>43</v>
      </c>
      <c r="H1355" s="51" t="s">
        <v>224</v>
      </c>
      <c r="I1355" s="55">
        <v>1</v>
      </c>
      <c r="J1355" s="55"/>
      <c r="K1355" s="146"/>
      <c r="L1355" s="146"/>
      <c r="M1355" s="146"/>
      <c r="N1355" s="146"/>
    </row>
    <row r="1356" spans="1:14">
      <c r="A1356" s="51">
        <v>11</v>
      </c>
      <c r="B1356" s="51"/>
      <c r="C1356" s="51" t="s">
        <v>228</v>
      </c>
      <c r="D1356" s="55" t="s">
        <v>869</v>
      </c>
      <c r="E1356" s="55" t="s">
        <v>175</v>
      </c>
      <c r="F1356" s="55" t="s">
        <v>19</v>
      </c>
      <c r="G1356" s="55" t="s">
        <v>139</v>
      </c>
      <c r="H1356" s="51" t="s">
        <v>199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12</v>
      </c>
      <c r="B1357" s="51"/>
      <c r="C1357" s="51" t="s">
        <v>228</v>
      </c>
      <c r="D1357" s="55" t="s">
        <v>869</v>
      </c>
      <c r="E1357" s="55" t="s">
        <v>233</v>
      </c>
      <c r="F1357" s="55" t="s">
        <v>234</v>
      </c>
      <c r="G1357" s="55" t="s">
        <v>228</v>
      </c>
      <c r="H1357" s="51" t="s">
        <v>224</v>
      </c>
      <c r="I1357" s="55">
        <v>3</v>
      </c>
      <c r="J1357" s="55">
        <v>2</v>
      </c>
      <c r="K1357" s="146" t="s">
        <v>1164</v>
      </c>
      <c r="L1357" s="146"/>
      <c r="M1357" s="146"/>
      <c r="N1357" s="146"/>
    </row>
    <row r="1358" spans="1:14">
      <c r="A1358" s="51">
        <v>13</v>
      </c>
      <c r="B1358" s="51"/>
      <c r="C1358" s="51" t="s">
        <v>228</v>
      </c>
      <c r="D1358" s="55" t="s">
        <v>869</v>
      </c>
      <c r="E1358" s="55" t="s">
        <v>187</v>
      </c>
      <c r="F1358" s="55" t="s">
        <v>237</v>
      </c>
      <c r="G1358" s="55" t="s">
        <v>228</v>
      </c>
      <c r="H1358" s="51" t="s">
        <v>211</v>
      </c>
      <c r="I1358" s="55">
        <v>2</v>
      </c>
      <c r="J1358" s="55"/>
      <c r="K1358" s="146"/>
      <c r="L1358" s="146"/>
      <c r="M1358" s="146"/>
      <c r="N1358" s="146"/>
    </row>
    <row r="1359" spans="1:14">
      <c r="A1359" s="51">
        <v>14</v>
      </c>
      <c r="B1359" s="51"/>
      <c r="C1359" s="51" t="s">
        <v>228</v>
      </c>
      <c r="D1359" s="55" t="s">
        <v>869</v>
      </c>
      <c r="E1359" s="55" t="s">
        <v>172</v>
      </c>
      <c r="F1359" s="55" t="s">
        <v>226</v>
      </c>
      <c r="G1359" s="55" t="s">
        <v>213</v>
      </c>
      <c r="H1359" s="51" t="s">
        <v>224</v>
      </c>
      <c r="I1359" s="55">
        <v>2</v>
      </c>
      <c r="J1359" s="55"/>
      <c r="K1359" s="146"/>
      <c r="L1359" s="146"/>
      <c r="M1359" s="146"/>
      <c r="N1359" s="146"/>
    </row>
    <row r="1360" spans="1:14">
      <c r="A1360" s="51">
        <v>15</v>
      </c>
      <c r="B1360" s="51"/>
      <c r="C1360" s="51" t="s">
        <v>228</v>
      </c>
      <c r="D1360" s="55" t="s">
        <v>869</v>
      </c>
      <c r="E1360" s="55" t="s">
        <v>182</v>
      </c>
      <c r="F1360" s="55" t="s">
        <v>1522</v>
      </c>
      <c r="G1360" s="55" t="s">
        <v>227</v>
      </c>
      <c r="H1360" s="51" t="s">
        <v>224</v>
      </c>
      <c r="I1360" s="55">
        <v>3</v>
      </c>
      <c r="J1360" s="55"/>
      <c r="K1360" s="146"/>
      <c r="L1360" s="146"/>
      <c r="M1360" s="146"/>
      <c r="N1360" s="146"/>
    </row>
    <row r="1361" spans="1:14">
      <c r="A1361" s="51">
        <v>16</v>
      </c>
      <c r="B1361" s="51"/>
      <c r="C1361" s="51" t="s">
        <v>228</v>
      </c>
      <c r="D1361" s="55" t="s">
        <v>869</v>
      </c>
      <c r="E1361" s="55" t="s">
        <v>182</v>
      </c>
      <c r="F1361" s="55" t="s">
        <v>138</v>
      </c>
      <c r="G1361" s="55" t="s">
        <v>51</v>
      </c>
      <c r="H1361" s="51" t="s">
        <v>224</v>
      </c>
      <c r="I1361" s="55">
        <v>2</v>
      </c>
      <c r="J1361" s="55"/>
      <c r="K1361" s="146" t="s">
        <v>1952</v>
      </c>
      <c r="L1361" s="146"/>
      <c r="M1361" s="146"/>
      <c r="N1361" s="146"/>
    </row>
    <row r="1362" spans="1:14">
      <c r="A1362" s="51">
        <v>17</v>
      </c>
      <c r="B1362" s="51"/>
      <c r="C1362" s="51" t="s">
        <v>228</v>
      </c>
      <c r="D1362" s="55" t="s">
        <v>1201</v>
      </c>
      <c r="E1362" s="55" t="s">
        <v>172</v>
      </c>
      <c r="F1362" s="55" t="s">
        <v>239</v>
      </c>
      <c r="G1362" s="55" t="s">
        <v>240</v>
      </c>
      <c r="H1362" s="51" t="s">
        <v>775</v>
      </c>
      <c r="I1362" s="55">
        <v>3</v>
      </c>
      <c r="J1362" s="55">
        <v>2</v>
      </c>
      <c r="K1362" s="146" t="s">
        <v>776</v>
      </c>
      <c r="L1362" s="146"/>
      <c r="M1362" s="146"/>
      <c r="N1362" s="146"/>
    </row>
    <row r="1363" spans="1:14">
      <c r="A1363" s="51">
        <v>18</v>
      </c>
      <c r="B1363" s="51"/>
      <c r="C1363" s="51" t="s">
        <v>228</v>
      </c>
      <c r="D1363" s="55" t="s">
        <v>836</v>
      </c>
      <c r="E1363" s="55" t="s">
        <v>179</v>
      </c>
      <c r="F1363" s="55" t="s">
        <v>76</v>
      </c>
      <c r="G1363" s="55" t="s">
        <v>1690</v>
      </c>
      <c r="H1363" s="51" t="s">
        <v>242</v>
      </c>
      <c r="I1363" s="55">
        <v>3</v>
      </c>
      <c r="J1363" s="55"/>
      <c r="K1363" s="146"/>
      <c r="L1363" s="146"/>
      <c r="M1363" s="146"/>
      <c r="N1363" s="146"/>
    </row>
    <row r="1364" spans="1:14">
      <c r="A1364" s="51">
        <v>19</v>
      </c>
      <c r="B1364" s="51"/>
      <c r="C1364" s="51" t="s">
        <v>228</v>
      </c>
      <c r="D1364" s="55" t="s">
        <v>836</v>
      </c>
      <c r="E1364" s="55" t="s">
        <v>172</v>
      </c>
      <c r="F1364" s="55" t="s">
        <v>225</v>
      </c>
      <c r="G1364" s="55" t="s">
        <v>240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20</v>
      </c>
      <c r="B1365" s="51"/>
      <c r="C1365" s="51" t="s">
        <v>228</v>
      </c>
      <c r="D1365" s="55" t="s">
        <v>836</v>
      </c>
      <c r="E1365" s="55" t="s">
        <v>172</v>
      </c>
      <c r="F1365" s="55" t="s">
        <v>244</v>
      </c>
      <c r="G1365" s="55" t="s">
        <v>240</v>
      </c>
      <c r="H1365" s="51" t="s">
        <v>242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21</v>
      </c>
      <c r="B1366" s="51"/>
      <c r="C1366" s="51" t="s">
        <v>228</v>
      </c>
      <c r="D1366" s="55" t="s">
        <v>836</v>
      </c>
      <c r="E1366" s="55" t="s">
        <v>182</v>
      </c>
      <c r="F1366" s="55" t="s">
        <v>1522</v>
      </c>
      <c r="G1366" s="55" t="s">
        <v>227</v>
      </c>
      <c r="H1366" s="51" t="s">
        <v>242</v>
      </c>
      <c r="I1366" s="55">
        <v>3</v>
      </c>
      <c r="J1366" s="55"/>
      <c r="K1366" s="146"/>
      <c r="L1366" s="146"/>
      <c r="M1366" s="146"/>
      <c r="N1366" s="146"/>
    </row>
    <row r="1367" spans="1:14">
      <c r="A1367" s="51">
        <v>22</v>
      </c>
      <c r="B1367" s="51"/>
      <c r="C1367" s="51" t="s">
        <v>228</v>
      </c>
      <c r="D1367" s="55" t="s">
        <v>836</v>
      </c>
      <c r="E1367" s="55" t="s">
        <v>175</v>
      </c>
      <c r="F1367" s="55" t="s">
        <v>19</v>
      </c>
      <c r="G1367" s="55" t="s">
        <v>733</v>
      </c>
      <c r="H1367" s="51" t="s">
        <v>199</v>
      </c>
      <c r="I1367" s="55">
        <v>2</v>
      </c>
      <c r="J1367" s="55"/>
      <c r="K1367" s="146"/>
      <c r="L1367" s="146"/>
      <c r="M1367" s="146"/>
      <c r="N1367" s="146"/>
    </row>
    <row r="1368" spans="1:14">
      <c r="A1368" s="51">
        <v>23</v>
      </c>
      <c r="B1368" s="51"/>
      <c r="C1368" s="51" t="s">
        <v>228</v>
      </c>
      <c r="D1368" s="55" t="s">
        <v>836</v>
      </c>
      <c r="E1368" s="55" t="s">
        <v>980</v>
      </c>
      <c r="F1368" s="55" t="s">
        <v>141</v>
      </c>
      <c r="G1368" s="55" t="s">
        <v>1167</v>
      </c>
      <c r="H1368" s="51" t="s">
        <v>210</v>
      </c>
      <c r="I1368" s="55">
        <v>2</v>
      </c>
      <c r="J1368" s="55"/>
      <c r="K1368" s="146"/>
      <c r="L1368" s="146"/>
      <c r="M1368" s="146"/>
      <c r="N1368" s="146"/>
    </row>
    <row r="1369" spans="1:14">
      <c r="A1369" s="51">
        <v>24</v>
      </c>
      <c r="B1369" s="51"/>
      <c r="C1369" s="51" t="s">
        <v>228</v>
      </c>
      <c r="D1369" s="55" t="s">
        <v>836</v>
      </c>
      <c r="E1369" s="55" t="s">
        <v>180</v>
      </c>
      <c r="F1369" s="55" t="s">
        <v>222</v>
      </c>
      <c r="G1369" s="55" t="s">
        <v>43</v>
      </c>
      <c r="H1369" s="51" t="s">
        <v>242</v>
      </c>
      <c r="I1369" s="55">
        <v>5</v>
      </c>
      <c r="J1369" s="55"/>
      <c r="K1369" s="146"/>
      <c r="L1369" s="146"/>
      <c r="M1369" s="146"/>
      <c r="N1369" s="146"/>
    </row>
    <row r="1370" spans="1:14">
      <c r="A1370" s="51">
        <v>25</v>
      </c>
      <c r="B1370" s="51"/>
      <c r="C1370" s="51" t="s">
        <v>228</v>
      </c>
      <c r="D1370" s="55" t="s">
        <v>836</v>
      </c>
      <c r="E1370" s="55" t="s">
        <v>229</v>
      </c>
      <c r="F1370" s="55" t="s">
        <v>230</v>
      </c>
      <c r="G1370" s="55" t="s">
        <v>139</v>
      </c>
      <c r="H1370" s="51" t="s">
        <v>242</v>
      </c>
      <c r="I1370" s="55">
        <v>5</v>
      </c>
      <c r="J1370" s="55"/>
      <c r="K1370" s="146"/>
      <c r="L1370" s="146"/>
      <c r="M1370" s="146"/>
      <c r="N1370" s="146"/>
    </row>
    <row r="1371" spans="1:14">
      <c r="A1371" s="51">
        <v>26</v>
      </c>
      <c r="B1371" s="51"/>
      <c r="C1371" s="51" t="s">
        <v>228</v>
      </c>
      <c r="D1371" s="55" t="s">
        <v>836</v>
      </c>
      <c r="E1371" s="55" t="s">
        <v>178</v>
      </c>
      <c r="F1371" s="55" t="s">
        <v>37</v>
      </c>
      <c r="G1371" s="55" t="s">
        <v>530</v>
      </c>
      <c r="H1371" s="51" t="s">
        <v>242</v>
      </c>
      <c r="I1371" s="55">
        <v>3</v>
      </c>
      <c r="J1371" s="55"/>
      <c r="K1371" s="146"/>
      <c r="L1371" s="146"/>
      <c r="M1371" s="146"/>
      <c r="N1371" s="146"/>
    </row>
    <row r="1372" spans="1:14">
      <c r="A1372" s="51">
        <v>27</v>
      </c>
      <c r="B1372" s="51"/>
      <c r="C1372" s="51" t="s">
        <v>228</v>
      </c>
      <c r="D1372" s="55" t="s">
        <v>836</v>
      </c>
      <c r="E1372" s="55" t="s">
        <v>233</v>
      </c>
      <c r="F1372" s="55" t="s">
        <v>234</v>
      </c>
      <c r="G1372" s="55" t="s">
        <v>530</v>
      </c>
      <c r="H1372" s="51" t="s">
        <v>242</v>
      </c>
      <c r="I1372" s="55">
        <v>3</v>
      </c>
      <c r="J1372" s="55">
        <v>2</v>
      </c>
      <c r="K1372" s="146"/>
      <c r="L1372" s="146"/>
      <c r="M1372" s="146"/>
      <c r="N1372" s="146"/>
    </row>
    <row r="1373" spans="1:14">
      <c r="A1373" s="51">
        <v>28</v>
      </c>
      <c r="B1373" s="51"/>
      <c r="C1373" s="51" t="s">
        <v>228</v>
      </c>
      <c r="D1373" s="55" t="s">
        <v>836</v>
      </c>
      <c r="E1373" s="55" t="s">
        <v>174</v>
      </c>
      <c r="F1373" s="55" t="s">
        <v>13</v>
      </c>
      <c r="G1373" s="55" t="s">
        <v>1665</v>
      </c>
      <c r="H1373" s="51" t="s">
        <v>242</v>
      </c>
      <c r="I1373" s="55">
        <v>2</v>
      </c>
      <c r="J1373" s="55"/>
      <c r="K1373" s="146"/>
      <c r="L1373" s="146"/>
      <c r="M1373" s="146"/>
      <c r="N1373" s="146"/>
    </row>
    <row r="1374" spans="1:14">
      <c r="A1374" s="51">
        <v>29</v>
      </c>
      <c r="B1374" s="51"/>
      <c r="C1374" s="51" t="s">
        <v>228</v>
      </c>
      <c r="D1374" s="55" t="s">
        <v>836</v>
      </c>
      <c r="E1374" s="55" t="s">
        <v>341</v>
      </c>
      <c r="F1374" s="55" t="s">
        <v>235</v>
      </c>
      <c r="G1374" s="55" t="s">
        <v>227</v>
      </c>
      <c r="H1374" s="51" t="s">
        <v>242</v>
      </c>
      <c r="I1374" s="55">
        <v>2</v>
      </c>
      <c r="J1374" s="55"/>
      <c r="K1374" s="146"/>
      <c r="L1374" s="146"/>
      <c r="M1374" s="146"/>
      <c r="N1374" s="146"/>
    </row>
    <row r="1375" spans="1:14">
      <c r="A1375" s="51">
        <v>30</v>
      </c>
      <c r="B1375" s="51"/>
      <c r="C1375" s="51" t="s">
        <v>228</v>
      </c>
      <c r="D1375" s="55" t="s">
        <v>834</v>
      </c>
      <c r="E1375" s="55" t="s">
        <v>179</v>
      </c>
      <c r="F1375" s="55" t="s">
        <v>76</v>
      </c>
      <c r="G1375" s="55" t="s">
        <v>105</v>
      </c>
      <c r="H1375" s="51" t="s">
        <v>245</v>
      </c>
      <c r="I1375" s="55">
        <v>3</v>
      </c>
      <c r="J1375" s="55"/>
      <c r="K1375" s="146"/>
      <c r="L1375" s="146"/>
      <c r="M1375" s="146"/>
      <c r="N1375" s="146"/>
    </row>
    <row r="1376" spans="1:14">
      <c r="A1376" s="51">
        <v>31</v>
      </c>
      <c r="B1376" s="51"/>
      <c r="C1376" s="51" t="s">
        <v>228</v>
      </c>
      <c r="D1376" s="55" t="s">
        <v>834</v>
      </c>
      <c r="E1376" s="55" t="s">
        <v>172</v>
      </c>
      <c r="F1376" s="55" t="s">
        <v>225</v>
      </c>
      <c r="G1376" s="55" t="s">
        <v>236</v>
      </c>
      <c r="H1376" s="51" t="s">
        <v>245</v>
      </c>
      <c r="I1376" s="55">
        <v>3</v>
      </c>
      <c r="J1376" s="55"/>
      <c r="K1376" s="146"/>
      <c r="L1376" s="146"/>
      <c r="M1376" s="146"/>
      <c r="N1376" s="146"/>
    </row>
    <row r="1377" spans="1:14">
      <c r="A1377" s="51">
        <v>32</v>
      </c>
      <c r="B1377" s="51"/>
      <c r="C1377" s="51" t="s">
        <v>228</v>
      </c>
      <c r="D1377" s="55" t="s">
        <v>834</v>
      </c>
      <c r="E1377" s="55" t="s">
        <v>174</v>
      </c>
      <c r="F1377" s="55" t="s">
        <v>247</v>
      </c>
      <c r="G1377" s="55" t="s">
        <v>248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33</v>
      </c>
      <c r="B1378" s="51"/>
      <c r="C1378" s="51" t="s">
        <v>228</v>
      </c>
      <c r="D1378" s="55" t="s">
        <v>834</v>
      </c>
      <c r="E1378" s="55" t="s">
        <v>229</v>
      </c>
      <c r="F1378" s="55" t="s">
        <v>230</v>
      </c>
      <c r="G1378" s="55" t="s">
        <v>553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34</v>
      </c>
      <c r="B1379" s="51"/>
      <c r="C1379" s="51" t="s">
        <v>228</v>
      </c>
      <c r="D1379" s="55" t="s">
        <v>834</v>
      </c>
      <c r="E1379" s="55" t="s">
        <v>229</v>
      </c>
      <c r="F1379" s="55" t="s">
        <v>231</v>
      </c>
      <c r="G1379" s="55" t="s">
        <v>139</v>
      </c>
      <c r="H1379" s="51" t="s">
        <v>245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35</v>
      </c>
      <c r="B1380" s="51"/>
      <c r="C1380" s="51" t="s">
        <v>228</v>
      </c>
      <c r="D1380" s="55" t="s">
        <v>834</v>
      </c>
      <c r="E1380" s="55" t="s">
        <v>180</v>
      </c>
      <c r="F1380" s="55" t="s">
        <v>222</v>
      </c>
      <c r="G1380" s="55" t="s">
        <v>1423</v>
      </c>
      <c r="H1380" s="51" t="s">
        <v>245</v>
      </c>
      <c r="I1380" s="55">
        <v>5</v>
      </c>
      <c r="J1380" s="55"/>
      <c r="K1380" s="146"/>
      <c r="L1380" s="146"/>
      <c r="M1380" s="146"/>
      <c r="N1380" s="146"/>
    </row>
    <row r="1381" spans="1:14">
      <c r="A1381" s="51">
        <v>36</v>
      </c>
      <c r="B1381" s="51"/>
      <c r="C1381" s="51" t="s">
        <v>228</v>
      </c>
      <c r="D1381" s="55" t="s">
        <v>834</v>
      </c>
      <c r="E1381" s="55" t="s">
        <v>175</v>
      </c>
      <c r="F1381" s="55" t="s">
        <v>19</v>
      </c>
      <c r="G1381" s="55" t="s">
        <v>139</v>
      </c>
      <c r="H1381" s="51" t="s">
        <v>199</v>
      </c>
      <c r="I1381" s="55">
        <v>2</v>
      </c>
      <c r="J1381" s="55"/>
      <c r="K1381" s="146"/>
      <c r="L1381" s="146"/>
      <c r="M1381" s="146"/>
      <c r="N1381" s="146"/>
    </row>
    <row r="1382" spans="1:14">
      <c r="A1382" s="51">
        <v>37</v>
      </c>
      <c r="B1382" s="51"/>
      <c r="C1382" s="51" t="s">
        <v>228</v>
      </c>
      <c r="D1382" s="55" t="s">
        <v>834</v>
      </c>
      <c r="E1382" s="55" t="s">
        <v>980</v>
      </c>
      <c r="F1382" s="55" t="s">
        <v>141</v>
      </c>
      <c r="G1382" s="55" t="s">
        <v>1167</v>
      </c>
      <c r="H1382" s="51" t="s">
        <v>210</v>
      </c>
      <c r="I1382" s="55">
        <v>2</v>
      </c>
      <c r="J1382" s="55"/>
      <c r="K1382" s="146"/>
      <c r="L1382" s="146"/>
      <c r="M1382" s="146"/>
      <c r="N1382" s="146"/>
    </row>
    <row r="1383" spans="1:14">
      <c r="A1383" s="51">
        <v>38</v>
      </c>
      <c r="B1383" s="51"/>
      <c r="C1383" s="51" t="s">
        <v>228</v>
      </c>
      <c r="D1383" s="55" t="s">
        <v>834</v>
      </c>
      <c r="E1383" s="55" t="s">
        <v>178</v>
      </c>
      <c r="F1383" s="55" t="s">
        <v>37</v>
      </c>
      <c r="G1383" s="55" t="s">
        <v>228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39</v>
      </c>
      <c r="B1384" s="51"/>
      <c r="C1384" s="51" t="s">
        <v>228</v>
      </c>
      <c r="D1384" s="55" t="s">
        <v>834</v>
      </c>
      <c r="E1384" s="55" t="s">
        <v>233</v>
      </c>
      <c r="F1384" s="55" t="s">
        <v>234</v>
      </c>
      <c r="G1384" s="55" t="s">
        <v>228</v>
      </c>
      <c r="H1384" s="51" t="s">
        <v>245</v>
      </c>
      <c r="I1384" s="55">
        <v>3</v>
      </c>
      <c r="J1384" s="55">
        <v>2</v>
      </c>
      <c r="K1384" s="146"/>
      <c r="L1384" s="146"/>
      <c r="M1384" s="146"/>
      <c r="N1384" s="146"/>
    </row>
    <row r="1385" spans="1:14">
      <c r="A1385" s="51">
        <v>40</v>
      </c>
      <c r="B1385" s="51"/>
      <c r="C1385" s="51" t="s">
        <v>228</v>
      </c>
      <c r="D1385" s="55" t="s">
        <v>834</v>
      </c>
      <c r="E1385" s="55" t="s">
        <v>182</v>
      </c>
      <c r="F1385" s="55" t="s">
        <v>1522</v>
      </c>
      <c r="G1385" s="55" t="s">
        <v>227</v>
      </c>
      <c r="H1385" s="51" t="s">
        <v>245</v>
      </c>
      <c r="I1385" s="55">
        <v>3</v>
      </c>
      <c r="J1385" s="55"/>
      <c r="K1385" s="146"/>
      <c r="L1385" s="146"/>
      <c r="M1385" s="146"/>
      <c r="N1385" s="146"/>
    </row>
    <row r="1386" spans="1:14">
      <c r="A1386" s="51">
        <v>41</v>
      </c>
      <c r="B1386" s="51"/>
      <c r="C1386" s="51" t="s">
        <v>228</v>
      </c>
      <c r="D1386" s="55" t="s">
        <v>834</v>
      </c>
      <c r="E1386" s="55" t="s">
        <v>341</v>
      </c>
      <c r="F1386" s="55" t="s">
        <v>235</v>
      </c>
      <c r="G1386" s="55" t="s">
        <v>236</v>
      </c>
      <c r="H1386" s="51" t="s">
        <v>245</v>
      </c>
      <c r="I1386" s="55">
        <v>2</v>
      </c>
      <c r="J1386" s="55"/>
      <c r="K1386" s="146"/>
      <c r="L1386" s="146"/>
      <c r="M1386" s="146"/>
      <c r="N1386" s="146"/>
    </row>
    <row r="1387" spans="1:14">
      <c r="A1387" s="51">
        <v>42</v>
      </c>
      <c r="B1387" s="51"/>
      <c r="C1387" s="51" t="s">
        <v>228</v>
      </c>
      <c r="D1387" s="55" t="s">
        <v>834</v>
      </c>
      <c r="E1387" s="55" t="s">
        <v>182</v>
      </c>
      <c r="F1387" s="55" t="s">
        <v>138</v>
      </c>
      <c r="G1387" s="55" t="s">
        <v>227</v>
      </c>
      <c r="H1387" s="51" t="s">
        <v>245</v>
      </c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43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136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44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139</v>
      </c>
      <c r="H1389" s="51"/>
      <c r="I1389" s="55">
        <v>2</v>
      </c>
      <c r="J1389" s="55"/>
      <c r="K1389" s="146"/>
      <c r="L1389" s="146"/>
      <c r="M1389" s="146"/>
      <c r="N1389" s="146"/>
    </row>
    <row r="1390" spans="1:14">
      <c r="A1390" s="51">
        <v>45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43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46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213</v>
      </c>
      <c r="H1391" s="51"/>
      <c r="I1391" s="55">
        <v>1.5</v>
      </c>
      <c r="J1391" s="55"/>
      <c r="K1391" s="146"/>
      <c r="L1391" s="146"/>
      <c r="M1391" s="146"/>
      <c r="N1391" s="146"/>
    </row>
    <row r="1392" spans="1:14">
      <c r="A1392" s="51">
        <v>47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140</v>
      </c>
      <c r="H1392" s="51"/>
      <c r="I1392" s="55">
        <v>1</v>
      </c>
      <c r="J1392" s="55"/>
      <c r="K1392" s="146"/>
      <c r="L1392" s="146"/>
      <c r="M1392" s="146"/>
      <c r="N1392" s="146"/>
    </row>
    <row r="1393" spans="1:14">
      <c r="A1393" s="51">
        <v>48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240</v>
      </c>
      <c r="H1393" s="51"/>
      <c r="I1393" s="55">
        <v>2.5</v>
      </c>
      <c r="J1393" s="55"/>
      <c r="K1393" s="146"/>
      <c r="L1393" s="146"/>
      <c r="M1393" s="146"/>
      <c r="N1393" s="146"/>
    </row>
    <row r="1394" spans="1:14">
      <c r="A1394" s="51">
        <v>49</v>
      </c>
      <c r="B1394" s="51"/>
      <c r="C1394" s="51" t="s">
        <v>228</v>
      </c>
      <c r="D1394" s="55" t="s">
        <v>249</v>
      </c>
      <c r="E1394" s="55"/>
      <c r="F1394" s="55" t="s">
        <v>137</v>
      </c>
      <c r="G1394" s="55" t="s">
        <v>228</v>
      </c>
      <c r="H1394" s="51"/>
      <c r="I1394" s="55">
        <v>1.5</v>
      </c>
      <c r="J1394" s="55"/>
      <c r="K1394" s="146"/>
      <c r="L1394" s="146"/>
      <c r="M1394" s="146"/>
      <c r="N1394" s="146"/>
    </row>
    <row r="1395" spans="1:14">
      <c r="A1395" s="51">
        <v>50</v>
      </c>
      <c r="B1395" s="51"/>
      <c r="C1395" s="51" t="s">
        <v>228</v>
      </c>
      <c r="D1395" s="55" t="s">
        <v>249</v>
      </c>
      <c r="E1395" s="55"/>
      <c r="F1395" s="55" t="s">
        <v>137</v>
      </c>
      <c r="G1395" s="55" t="s">
        <v>227</v>
      </c>
      <c r="H1395" s="51"/>
      <c r="I1395" s="55">
        <v>1.5</v>
      </c>
      <c r="J1395" s="55"/>
      <c r="K1395" s="146"/>
      <c r="L1395" s="146"/>
      <c r="M1395" s="146"/>
      <c r="N1395" s="146"/>
    </row>
    <row r="1396" spans="1:14">
      <c r="A1396" s="51">
        <v>51</v>
      </c>
      <c r="B1396" s="51"/>
      <c r="C1396" s="51" t="s">
        <v>228</v>
      </c>
      <c r="D1396" s="55" t="s">
        <v>1251</v>
      </c>
      <c r="E1396" s="55"/>
      <c r="F1396" s="55" t="s">
        <v>137</v>
      </c>
      <c r="G1396" s="55" t="s">
        <v>145</v>
      </c>
      <c r="H1396" s="51"/>
      <c r="I1396" s="55">
        <v>4</v>
      </c>
      <c r="J1396" s="55"/>
      <c r="K1396" s="146"/>
      <c r="L1396" s="146"/>
      <c r="M1396" s="146"/>
      <c r="N1396" s="146"/>
    </row>
    <row r="1397" spans="1:14">
      <c r="A1397" s="51">
        <v>52</v>
      </c>
      <c r="B1397" s="51"/>
      <c r="C1397" s="51" t="s">
        <v>228</v>
      </c>
      <c r="D1397" s="55" t="s">
        <v>1250</v>
      </c>
      <c r="E1397" s="55"/>
      <c r="F1397" s="55" t="s">
        <v>137</v>
      </c>
      <c r="G1397" s="55" t="s">
        <v>240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53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248</v>
      </c>
      <c r="H1398" s="5"/>
      <c r="I1398" s="49">
        <v>3</v>
      </c>
      <c r="J1398" s="49"/>
      <c r="K1398" s="146"/>
      <c r="L1398" s="146"/>
      <c r="M1398" s="146"/>
      <c r="N1398" s="146"/>
    </row>
    <row r="1399" spans="1:14">
      <c r="A1399" s="51">
        <v>54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1120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55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142</v>
      </c>
      <c r="H1400" s="5"/>
      <c r="I1400" s="49">
        <v>0</v>
      </c>
      <c r="J1400" s="49"/>
      <c r="K1400" s="146" t="s">
        <v>1954</v>
      </c>
      <c r="L1400" s="146"/>
      <c r="M1400" s="146"/>
      <c r="N1400" s="146"/>
    </row>
    <row r="1401" spans="1:14">
      <c r="A1401" s="51">
        <v>56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136</v>
      </c>
      <c r="H1401" s="5"/>
      <c r="I1401" s="49">
        <v>2</v>
      </c>
      <c r="J1401" s="49"/>
      <c r="K1401" s="146"/>
      <c r="L1401" s="146"/>
      <c r="M1401" s="146"/>
      <c r="N1401" s="146"/>
    </row>
    <row r="1402" spans="1:14">
      <c r="A1402" s="51">
        <v>57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144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58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140</v>
      </c>
      <c r="H1403" s="5"/>
      <c r="I1403" s="49">
        <v>5</v>
      </c>
      <c r="J1403" s="49"/>
      <c r="K1403" s="146"/>
      <c r="L1403" s="146"/>
      <c r="M1403" s="146"/>
      <c r="N1403" s="146"/>
    </row>
    <row r="1404" spans="1:14">
      <c r="A1404" s="51">
        <v>59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143</v>
      </c>
      <c r="H1404" s="5"/>
      <c r="I1404" s="49">
        <v>4</v>
      </c>
      <c r="J1404" s="49"/>
      <c r="K1404" s="146"/>
      <c r="L1404" s="146"/>
      <c r="M1404" s="146"/>
      <c r="N1404" s="146"/>
    </row>
    <row r="1405" spans="1:14">
      <c r="A1405" s="51">
        <v>60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1192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61</v>
      </c>
      <c r="B1406" s="51"/>
      <c r="C1406" s="51" t="s">
        <v>228</v>
      </c>
      <c r="D1406" s="49" t="s">
        <v>1953</v>
      </c>
      <c r="E1406" s="49"/>
      <c r="F1406" s="49" t="s">
        <v>137</v>
      </c>
      <c r="G1406" s="49" t="s">
        <v>220</v>
      </c>
      <c r="H1406" s="5"/>
      <c r="I1406" s="49">
        <v>3</v>
      </c>
      <c r="J1406" s="49"/>
      <c r="K1406" s="146"/>
      <c r="L1406" s="146"/>
      <c r="M1406" s="146"/>
      <c r="N1406" s="146"/>
    </row>
    <row r="1407" spans="1:14">
      <c r="A1407" s="51">
        <v>62</v>
      </c>
      <c r="B1407" s="51"/>
      <c r="C1407" s="51" t="s">
        <v>228</v>
      </c>
      <c r="D1407" s="49" t="s">
        <v>1953</v>
      </c>
      <c r="E1407" s="49"/>
      <c r="F1407" s="49" t="s">
        <v>137</v>
      </c>
      <c r="G1407" s="49" t="s">
        <v>51</v>
      </c>
      <c r="H1407" s="5"/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63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1523</v>
      </c>
      <c r="G1408" s="49" t="s">
        <v>143</v>
      </c>
      <c r="H1408" s="5" t="s">
        <v>261</v>
      </c>
      <c r="I1408" s="49">
        <v>1</v>
      </c>
      <c r="J1408" s="49"/>
      <c r="K1408" s="146"/>
      <c r="L1408" s="146"/>
      <c r="M1408" s="146"/>
      <c r="N1408" s="146"/>
    </row>
    <row r="1409" spans="1:14">
      <c r="A1409" s="51">
        <v>64</v>
      </c>
      <c r="B1409" s="51"/>
      <c r="C1409" s="51" t="s">
        <v>228</v>
      </c>
      <c r="D1409" s="49" t="s">
        <v>252</v>
      </c>
      <c r="E1409" s="49" t="s">
        <v>172</v>
      </c>
      <c r="F1409" s="49" t="s">
        <v>7</v>
      </c>
      <c r="G1409" s="49" t="s">
        <v>1623</v>
      </c>
      <c r="H1409" s="5" t="s">
        <v>261</v>
      </c>
      <c r="I1409" s="49">
        <v>2</v>
      </c>
      <c r="J1409" s="49"/>
      <c r="K1409" s="146"/>
      <c r="L1409" s="146"/>
      <c r="M1409" s="146"/>
      <c r="N1409" s="146"/>
    </row>
    <row r="1410" spans="1:14">
      <c r="A1410" s="51">
        <v>65</v>
      </c>
      <c r="B1410" s="51"/>
      <c r="C1410" s="51" t="s">
        <v>228</v>
      </c>
      <c r="D1410" s="49" t="s">
        <v>252</v>
      </c>
      <c r="E1410" s="49" t="s">
        <v>182</v>
      </c>
      <c r="F1410" s="49" t="s">
        <v>1524</v>
      </c>
      <c r="G1410" s="49" t="s">
        <v>136</v>
      </c>
      <c r="H1410" s="5" t="s">
        <v>261</v>
      </c>
      <c r="I1410" s="49">
        <v>3</v>
      </c>
      <c r="J1410" s="50"/>
      <c r="K1410" s="146"/>
      <c r="L1410" s="146"/>
      <c r="M1410" s="146"/>
      <c r="N1410" s="146"/>
    </row>
    <row r="1411" spans="1:14">
      <c r="A1411" s="51">
        <v>66</v>
      </c>
      <c r="B1411" s="51"/>
      <c r="C1411" s="51" t="s">
        <v>228</v>
      </c>
      <c r="D1411" s="49" t="s">
        <v>252</v>
      </c>
      <c r="E1411" s="49" t="s">
        <v>172</v>
      </c>
      <c r="F1411" s="49" t="s">
        <v>1524</v>
      </c>
      <c r="G1411" s="49" t="s">
        <v>1437</v>
      </c>
      <c r="H1411" s="5" t="s">
        <v>261</v>
      </c>
      <c r="I1411" s="49">
        <v>1</v>
      </c>
      <c r="J1411" s="50"/>
      <c r="K1411" s="146" t="s">
        <v>1587</v>
      </c>
      <c r="L1411" s="146"/>
      <c r="M1411" s="146"/>
      <c r="N1411" s="146"/>
    </row>
    <row r="1412" spans="1:14">
      <c r="A1412" s="51">
        <v>67</v>
      </c>
      <c r="B1412" s="51"/>
      <c r="C1412" s="51" t="s">
        <v>228</v>
      </c>
      <c r="D1412" s="49" t="s">
        <v>252</v>
      </c>
      <c r="E1412" s="49" t="s">
        <v>172</v>
      </c>
      <c r="F1412" s="49" t="s">
        <v>1524</v>
      </c>
      <c r="G1412" s="49" t="s">
        <v>51</v>
      </c>
      <c r="H1412" s="5" t="s">
        <v>261</v>
      </c>
      <c r="I1412" s="49">
        <v>1</v>
      </c>
      <c r="J1412" s="50"/>
      <c r="K1412" s="146" t="s">
        <v>1591</v>
      </c>
      <c r="L1412" s="146"/>
      <c r="M1412" s="146"/>
      <c r="N1412" s="146"/>
    </row>
    <row r="1413" spans="1:14">
      <c r="A1413" s="51">
        <v>68</v>
      </c>
      <c r="B1413" s="51"/>
      <c r="C1413" s="51" t="s">
        <v>228</v>
      </c>
      <c r="D1413" s="49" t="s">
        <v>252</v>
      </c>
      <c r="E1413" s="49" t="s">
        <v>174</v>
      </c>
      <c r="F1413" s="49" t="s">
        <v>247</v>
      </c>
      <c r="G1413" s="49" t="s">
        <v>1685</v>
      </c>
      <c r="H1413" s="5" t="s">
        <v>261</v>
      </c>
      <c r="I1413" s="49">
        <v>2</v>
      </c>
      <c r="J1413" s="50"/>
      <c r="K1413" s="146"/>
      <c r="L1413" s="146"/>
      <c r="M1413" s="146"/>
      <c r="N1413" s="146"/>
    </row>
    <row r="1414" spans="1:14">
      <c r="A1414" s="51">
        <v>69</v>
      </c>
      <c r="B1414" s="51"/>
      <c r="C1414" s="51" t="s">
        <v>228</v>
      </c>
      <c r="D1414" s="49" t="s">
        <v>252</v>
      </c>
      <c r="E1414" s="49" t="s">
        <v>180</v>
      </c>
      <c r="F1414" s="49" t="s">
        <v>83</v>
      </c>
      <c r="G1414" s="49" t="s">
        <v>1700</v>
      </c>
      <c r="H1414" s="5" t="s">
        <v>261</v>
      </c>
      <c r="I1414" s="49">
        <v>1</v>
      </c>
      <c r="J1414" s="49"/>
      <c r="K1414" s="146" t="s">
        <v>1587</v>
      </c>
      <c r="L1414" s="146"/>
      <c r="M1414" s="146"/>
      <c r="N1414" s="146"/>
    </row>
    <row r="1415" spans="1:14">
      <c r="A1415" s="51">
        <v>70</v>
      </c>
      <c r="B1415" s="51"/>
      <c r="C1415" s="51" t="s">
        <v>228</v>
      </c>
      <c r="D1415" s="49" t="s">
        <v>252</v>
      </c>
      <c r="E1415" s="49" t="s">
        <v>180</v>
      </c>
      <c r="F1415" s="49" t="s">
        <v>83</v>
      </c>
      <c r="G1415" s="49" t="s">
        <v>51</v>
      </c>
      <c r="H1415" s="5" t="s">
        <v>261</v>
      </c>
      <c r="I1415" s="49">
        <v>1</v>
      </c>
      <c r="J1415" s="50"/>
      <c r="K1415" s="146" t="s">
        <v>1955</v>
      </c>
      <c r="L1415" s="146"/>
      <c r="M1415" s="146"/>
      <c r="N1415" s="146"/>
    </row>
    <row r="1416" spans="1:14">
      <c r="A1416" s="51">
        <v>71</v>
      </c>
      <c r="B1416" s="51"/>
      <c r="C1416" s="51" t="s">
        <v>228</v>
      </c>
      <c r="D1416" s="49" t="s">
        <v>252</v>
      </c>
      <c r="E1416" s="49" t="s">
        <v>178</v>
      </c>
      <c r="F1416" s="49" t="s">
        <v>37</v>
      </c>
      <c r="G1416" s="49" t="s">
        <v>136</v>
      </c>
      <c r="H1416" s="5" t="s">
        <v>261</v>
      </c>
      <c r="I1416" s="49">
        <v>1</v>
      </c>
      <c r="J1416" s="50"/>
      <c r="K1416" s="146"/>
      <c r="L1416" s="146"/>
      <c r="M1416" s="146"/>
      <c r="N1416" s="146"/>
    </row>
    <row r="1417" spans="1:14">
      <c r="A1417" s="96">
        <v>72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1525</v>
      </c>
      <c r="G1417" s="146" t="s">
        <v>1629</v>
      </c>
      <c r="H1417" s="2" t="s">
        <v>261</v>
      </c>
      <c r="I1417" s="146">
        <v>2</v>
      </c>
      <c r="J1417" s="146"/>
      <c r="K1417" s="146"/>
      <c r="L1417" s="146"/>
      <c r="M1417" s="146"/>
      <c r="N1417" s="146"/>
    </row>
    <row r="1418" spans="1:14">
      <c r="A1418" s="96">
        <v>73</v>
      </c>
      <c r="B1418" s="96"/>
      <c r="C1418" s="96" t="s">
        <v>228</v>
      </c>
      <c r="D1418" s="146" t="s">
        <v>252</v>
      </c>
      <c r="E1418" s="146" t="s">
        <v>980</v>
      </c>
      <c r="F1418" s="146" t="s">
        <v>1526</v>
      </c>
      <c r="G1418" s="146" t="s">
        <v>1167</v>
      </c>
      <c r="H1418" s="2" t="s">
        <v>210</v>
      </c>
      <c r="I1418" s="146">
        <v>2</v>
      </c>
      <c r="J1418" s="146"/>
      <c r="K1418" s="146"/>
      <c r="L1418" s="146"/>
      <c r="M1418" s="146"/>
      <c r="N1418" s="146"/>
    </row>
    <row r="1419" spans="1:14">
      <c r="A1419" s="96">
        <v>74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1527</v>
      </c>
      <c r="G1419" s="146" t="s">
        <v>136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75</v>
      </c>
      <c r="B1420" s="96"/>
      <c r="C1420" s="96" t="s">
        <v>228</v>
      </c>
      <c r="D1420" s="146" t="s">
        <v>252</v>
      </c>
      <c r="E1420" s="146" t="s">
        <v>341</v>
      </c>
      <c r="F1420" s="146" t="s">
        <v>14</v>
      </c>
      <c r="G1420" s="146" t="s">
        <v>142</v>
      </c>
      <c r="H1420" s="2" t="s">
        <v>261</v>
      </c>
      <c r="I1420" s="146">
        <v>2</v>
      </c>
      <c r="J1420" s="146"/>
      <c r="K1420" s="146" t="s">
        <v>1956</v>
      </c>
      <c r="L1420" s="146"/>
      <c r="M1420" s="146"/>
      <c r="N1420" s="146"/>
    </row>
    <row r="1421" spans="1:14">
      <c r="A1421" s="96">
        <v>76</v>
      </c>
      <c r="B1421" s="96"/>
      <c r="C1421" s="96" t="s">
        <v>228</v>
      </c>
      <c r="D1421" s="146" t="s">
        <v>252</v>
      </c>
      <c r="E1421" s="146" t="s">
        <v>182</v>
      </c>
      <c r="F1421" s="146" t="s">
        <v>1523</v>
      </c>
      <c r="G1421" s="146" t="s">
        <v>143</v>
      </c>
      <c r="H1421" s="2" t="s">
        <v>261</v>
      </c>
      <c r="I1421" s="146">
        <v>3</v>
      </c>
      <c r="J1421" s="146"/>
      <c r="K1421" s="146"/>
      <c r="L1421" s="146"/>
      <c r="M1421" s="146"/>
      <c r="N1421" s="146"/>
    </row>
    <row r="1422" spans="1:14">
      <c r="A1422" s="96">
        <v>77</v>
      </c>
      <c r="B1422" s="96"/>
      <c r="C1422" s="96" t="s">
        <v>228</v>
      </c>
      <c r="D1422" s="146" t="s">
        <v>252</v>
      </c>
      <c r="E1422" s="146" t="s">
        <v>182</v>
      </c>
      <c r="F1422" s="146" t="s">
        <v>1528</v>
      </c>
      <c r="G1422" s="146" t="s">
        <v>136</v>
      </c>
      <c r="H1422" s="2" t="s">
        <v>261</v>
      </c>
      <c r="I1422" s="146">
        <v>2</v>
      </c>
      <c r="J1422" s="146"/>
      <c r="K1422" s="146"/>
      <c r="L1422" s="146"/>
      <c r="M1422" s="146"/>
      <c r="N1422" s="146"/>
    </row>
    <row r="1423" spans="1:14">
      <c r="A1423" s="96">
        <v>78</v>
      </c>
      <c r="B1423" s="96"/>
      <c r="C1423" s="96" t="s">
        <v>228</v>
      </c>
      <c r="D1423" s="146" t="s">
        <v>252</v>
      </c>
      <c r="E1423" s="146" t="s">
        <v>187</v>
      </c>
      <c r="F1423" s="146" t="s">
        <v>1529</v>
      </c>
      <c r="G1423" s="146" t="s">
        <v>228</v>
      </c>
      <c r="H1423" s="2" t="s">
        <v>211</v>
      </c>
      <c r="I1423" s="146">
        <v>1</v>
      </c>
      <c r="J1423" s="146"/>
      <c r="K1423" s="146" t="s">
        <v>1588</v>
      </c>
      <c r="L1423" s="146"/>
      <c r="M1423" s="146"/>
      <c r="N1423" s="146"/>
    </row>
    <row r="1424" spans="1:14">
      <c r="A1424" s="96">
        <v>79</v>
      </c>
      <c r="B1424" s="96"/>
      <c r="C1424" s="96" t="s">
        <v>228</v>
      </c>
      <c r="D1424" s="146" t="s">
        <v>252</v>
      </c>
      <c r="E1424" s="146" t="s">
        <v>187</v>
      </c>
      <c r="F1424" s="146" t="s">
        <v>1529</v>
      </c>
      <c r="G1424" s="146" t="s">
        <v>51</v>
      </c>
      <c r="H1424" s="2" t="s">
        <v>211</v>
      </c>
      <c r="I1424" s="146">
        <v>1</v>
      </c>
      <c r="J1424" s="146"/>
      <c r="K1424" s="146" t="s">
        <v>1589</v>
      </c>
      <c r="L1424" s="146"/>
      <c r="M1424" s="146"/>
      <c r="N1424" s="146"/>
    </row>
    <row r="1425" spans="1:14">
      <c r="A1425" s="96">
        <v>80</v>
      </c>
      <c r="B1425" s="96"/>
      <c r="C1425" s="96" t="s">
        <v>228</v>
      </c>
      <c r="D1425" s="146" t="s">
        <v>252</v>
      </c>
      <c r="E1425" s="146" t="s">
        <v>175</v>
      </c>
      <c r="F1425" s="146" t="s">
        <v>1530</v>
      </c>
      <c r="G1425" s="146" t="s">
        <v>217</v>
      </c>
      <c r="H1425" s="2" t="s">
        <v>780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81</v>
      </c>
      <c r="B1426" s="96"/>
      <c r="C1426" s="96" t="s">
        <v>228</v>
      </c>
      <c r="D1426" s="146" t="s">
        <v>252</v>
      </c>
      <c r="E1426" s="146" t="s">
        <v>178</v>
      </c>
      <c r="F1426" s="146" t="s">
        <v>37</v>
      </c>
      <c r="G1426" s="146" t="s">
        <v>51</v>
      </c>
      <c r="H1426" s="2" t="s">
        <v>261</v>
      </c>
      <c r="I1426" s="146">
        <v>1</v>
      </c>
      <c r="J1426" s="146"/>
      <c r="K1426" s="146"/>
      <c r="L1426" s="146"/>
      <c r="M1426" s="146"/>
      <c r="N1426" s="146"/>
    </row>
    <row r="1427" spans="1:14">
      <c r="A1427" s="96">
        <v>82</v>
      </c>
      <c r="B1427" s="96"/>
      <c r="C1427" s="96" t="s">
        <v>228</v>
      </c>
      <c r="D1427" s="146" t="s">
        <v>252</v>
      </c>
      <c r="E1427" s="146" t="s">
        <v>182</v>
      </c>
      <c r="F1427" s="146" t="s">
        <v>1531</v>
      </c>
      <c r="G1427" s="146" t="s">
        <v>1629</v>
      </c>
      <c r="H1427" s="2" t="s">
        <v>261</v>
      </c>
      <c r="I1427" s="146">
        <v>2</v>
      </c>
      <c r="J1427" s="146"/>
      <c r="K1427" s="146"/>
      <c r="L1427" s="146"/>
      <c r="M1427" s="146"/>
      <c r="N1427" s="146"/>
    </row>
    <row r="1428" spans="1:14">
      <c r="A1428" s="96">
        <v>83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254</v>
      </c>
      <c r="G1428" s="146" t="s">
        <v>51</v>
      </c>
      <c r="H1428" s="2" t="s">
        <v>261</v>
      </c>
      <c r="I1428" s="146">
        <v>2</v>
      </c>
      <c r="J1428" s="146">
        <v>2</v>
      </c>
      <c r="K1428" s="146" t="s">
        <v>777</v>
      </c>
      <c r="L1428" s="146"/>
      <c r="M1428" s="146"/>
      <c r="N1428" s="146"/>
    </row>
    <row r="1429" spans="1:14">
      <c r="A1429" s="96">
        <v>84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256</v>
      </c>
      <c r="G1429" s="146" t="s">
        <v>136</v>
      </c>
      <c r="H1429" s="2" t="s">
        <v>261</v>
      </c>
      <c r="I1429" s="146">
        <v>1</v>
      </c>
      <c r="J1429" s="146">
        <v>2</v>
      </c>
      <c r="K1429" s="146" t="s">
        <v>1532</v>
      </c>
      <c r="L1429" s="146"/>
      <c r="M1429" s="146"/>
      <c r="N1429" s="146"/>
    </row>
    <row r="1430" spans="1:14">
      <c r="A1430" s="96">
        <v>85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51</v>
      </c>
      <c r="H1430" s="2" t="s">
        <v>261</v>
      </c>
      <c r="I1430" s="146">
        <v>1</v>
      </c>
      <c r="J1430" s="146">
        <v>2</v>
      </c>
      <c r="K1430" s="146" t="s">
        <v>1533</v>
      </c>
      <c r="L1430" s="146"/>
      <c r="M1430" s="146"/>
      <c r="N1430" s="146"/>
    </row>
    <row r="1431" spans="1:14">
      <c r="A1431" s="96">
        <v>86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254</v>
      </c>
      <c r="G1431" s="146" t="s">
        <v>145</v>
      </c>
      <c r="H1431" s="2" t="s">
        <v>263</v>
      </c>
      <c r="I1431" s="146">
        <v>2</v>
      </c>
      <c r="J1431" s="146">
        <v>2</v>
      </c>
      <c r="K1431" s="146" t="s">
        <v>777</v>
      </c>
      <c r="L1431" s="146"/>
      <c r="M1431" s="146"/>
      <c r="N1431" s="146"/>
    </row>
    <row r="1432" spans="1:14">
      <c r="A1432" s="96">
        <v>87</v>
      </c>
      <c r="B1432" s="96"/>
      <c r="C1432" s="96" t="s">
        <v>228</v>
      </c>
      <c r="D1432" s="146" t="s">
        <v>1957</v>
      </c>
      <c r="E1432" s="146" t="s">
        <v>182</v>
      </c>
      <c r="F1432" s="146" t="s">
        <v>256</v>
      </c>
      <c r="G1432" s="146" t="s">
        <v>733</v>
      </c>
      <c r="H1432" s="2" t="s">
        <v>263</v>
      </c>
      <c r="I1432" s="146">
        <v>1</v>
      </c>
      <c r="J1432" s="146">
        <v>2</v>
      </c>
      <c r="K1432" s="146" t="s">
        <v>1532</v>
      </c>
      <c r="L1432" s="146"/>
      <c r="M1432" s="146"/>
      <c r="N1432" s="146"/>
    </row>
    <row r="1433" spans="1:14">
      <c r="A1433" s="96">
        <v>88</v>
      </c>
      <c r="B1433" s="96"/>
      <c r="C1433" s="96" t="s">
        <v>228</v>
      </c>
      <c r="D1433" s="146" t="s">
        <v>1957</v>
      </c>
      <c r="E1433" s="146" t="s">
        <v>182</v>
      </c>
      <c r="F1433" s="146" t="s">
        <v>256</v>
      </c>
      <c r="G1433" s="146" t="s">
        <v>136</v>
      </c>
      <c r="H1433" s="2" t="s">
        <v>263</v>
      </c>
      <c r="I1433" s="146">
        <v>1</v>
      </c>
      <c r="J1433" s="146">
        <v>2</v>
      </c>
      <c r="K1433" s="146" t="s">
        <v>1533</v>
      </c>
      <c r="L1433" s="146"/>
      <c r="M1433" s="146"/>
      <c r="N1433" s="146"/>
    </row>
    <row r="1434" spans="1:14">
      <c r="A1434" s="96">
        <v>89</v>
      </c>
      <c r="B1434" s="96"/>
      <c r="C1434" s="96" t="s">
        <v>228</v>
      </c>
      <c r="D1434" s="146" t="s">
        <v>257</v>
      </c>
      <c r="E1434" s="146" t="s">
        <v>174</v>
      </c>
      <c r="F1434" s="146" t="s">
        <v>13</v>
      </c>
      <c r="G1434" s="146" t="s">
        <v>1685</v>
      </c>
      <c r="H1434" s="2" t="s">
        <v>263</v>
      </c>
      <c r="I1434" s="146">
        <v>2</v>
      </c>
      <c r="J1434" s="146"/>
      <c r="K1434" s="146"/>
      <c r="L1434" s="146"/>
      <c r="M1434" s="146"/>
      <c r="N1434" s="146"/>
    </row>
    <row r="1435" spans="1:14">
      <c r="A1435" s="96">
        <v>90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7</v>
      </c>
      <c r="G1435" s="146" t="s">
        <v>1437</v>
      </c>
      <c r="H1435" s="2" t="s">
        <v>263</v>
      </c>
      <c r="I1435" s="146">
        <v>2</v>
      </c>
      <c r="J1435" s="146"/>
      <c r="K1435" s="146"/>
      <c r="L1435" s="146"/>
      <c r="M1435" s="146"/>
      <c r="N1435" s="146"/>
    </row>
    <row r="1436" spans="1:14">
      <c r="A1436" s="96">
        <v>91</v>
      </c>
      <c r="B1436" s="96"/>
      <c r="C1436" s="96" t="s">
        <v>228</v>
      </c>
      <c r="D1436" s="146" t="s">
        <v>257</v>
      </c>
      <c r="E1436" s="146" t="s">
        <v>182</v>
      </c>
      <c r="F1436" s="146" t="s">
        <v>1524</v>
      </c>
      <c r="G1436" s="146" t="s">
        <v>733</v>
      </c>
      <c r="H1436" s="2" t="s">
        <v>263</v>
      </c>
      <c r="I1436" s="146">
        <v>3</v>
      </c>
      <c r="J1436" s="146"/>
      <c r="K1436" s="146"/>
      <c r="L1436" s="146"/>
      <c r="M1436" s="146"/>
      <c r="N1436" s="146"/>
    </row>
    <row r="1437" spans="1:14">
      <c r="A1437" s="96">
        <v>92</v>
      </c>
      <c r="B1437" s="96"/>
      <c r="C1437" s="96" t="s">
        <v>228</v>
      </c>
      <c r="D1437" s="146" t="s">
        <v>257</v>
      </c>
      <c r="E1437" s="146" t="s">
        <v>172</v>
      </c>
      <c r="F1437" s="146" t="s">
        <v>1524</v>
      </c>
      <c r="G1437" s="146" t="s">
        <v>1437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93</v>
      </c>
      <c r="B1438" s="96"/>
      <c r="C1438" s="96" t="s">
        <v>228</v>
      </c>
      <c r="D1438" s="146" t="s">
        <v>257</v>
      </c>
      <c r="E1438" s="146" t="s">
        <v>172</v>
      </c>
      <c r="F1438" s="146" t="s">
        <v>1524</v>
      </c>
      <c r="G1438" s="146" t="s">
        <v>51</v>
      </c>
      <c r="H1438" s="2" t="s">
        <v>263</v>
      </c>
      <c r="I1438" s="146">
        <v>1</v>
      </c>
      <c r="J1438" s="146"/>
      <c r="K1438" s="146" t="s">
        <v>1591</v>
      </c>
      <c r="L1438" s="146"/>
      <c r="M1438" s="146"/>
      <c r="N1438" s="146"/>
    </row>
    <row r="1439" spans="1:14">
      <c r="A1439" s="96">
        <v>94</v>
      </c>
      <c r="B1439" s="96"/>
      <c r="C1439" s="96" t="s">
        <v>228</v>
      </c>
      <c r="D1439" s="146" t="s">
        <v>257</v>
      </c>
      <c r="E1439" s="146" t="s">
        <v>180</v>
      </c>
      <c r="F1439" s="146" t="s">
        <v>83</v>
      </c>
      <c r="G1439" s="146" t="s">
        <v>1700</v>
      </c>
      <c r="H1439" s="2" t="s">
        <v>263</v>
      </c>
      <c r="I1439" s="146">
        <v>1</v>
      </c>
      <c r="J1439" s="146"/>
      <c r="K1439" s="146" t="s">
        <v>1587</v>
      </c>
      <c r="L1439" s="146"/>
      <c r="M1439" s="146"/>
      <c r="N1439" s="146"/>
    </row>
    <row r="1440" spans="1:14">
      <c r="A1440" s="96">
        <v>95</v>
      </c>
      <c r="B1440" s="96"/>
      <c r="C1440" s="96" t="s">
        <v>228</v>
      </c>
      <c r="D1440" s="146" t="s">
        <v>257</v>
      </c>
      <c r="E1440" s="146" t="s">
        <v>180</v>
      </c>
      <c r="F1440" s="146" t="s">
        <v>83</v>
      </c>
      <c r="G1440" s="146" t="s">
        <v>51</v>
      </c>
      <c r="H1440" s="2" t="s">
        <v>263</v>
      </c>
      <c r="I1440" s="146">
        <v>1</v>
      </c>
      <c r="J1440" s="146"/>
      <c r="K1440" s="146" t="s">
        <v>1955</v>
      </c>
      <c r="L1440" s="146"/>
      <c r="M1440" s="146"/>
      <c r="N1440" s="146"/>
    </row>
    <row r="1441" spans="1:14">
      <c r="A1441" s="96">
        <v>96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1527</v>
      </c>
      <c r="G1441" s="146" t="s">
        <v>220</v>
      </c>
      <c r="H1441" s="2" t="s">
        <v>258</v>
      </c>
      <c r="I1441" s="146">
        <v>3</v>
      </c>
      <c r="J1441" s="146"/>
      <c r="K1441" s="146"/>
      <c r="L1441" s="146"/>
      <c r="M1441" s="146"/>
      <c r="N1441" s="146"/>
    </row>
    <row r="1442" spans="1:14">
      <c r="A1442" s="96">
        <v>97</v>
      </c>
      <c r="B1442" s="96"/>
      <c r="C1442" s="96" t="s">
        <v>228</v>
      </c>
      <c r="D1442" s="146" t="s">
        <v>257</v>
      </c>
      <c r="E1442" s="146" t="s">
        <v>341</v>
      </c>
      <c r="F1442" s="146" t="s">
        <v>14</v>
      </c>
      <c r="G1442" s="146" t="s">
        <v>142</v>
      </c>
      <c r="H1442" s="2" t="s">
        <v>263</v>
      </c>
      <c r="I1442" s="146">
        <v>2</v>
      </c>
      <c r="J1442" s="146"/>
      <c r="K1442" s="146" t="s">
        <v>1956</v>
      </c>
      <c r="L1442" s="146"/>
      <c r="M1442" s="146"/>
      <c r="N1442" s="146"/>
    </row>
    <row r="1443" spans="1:14">
      <c r="A1443" s="96">
        <v>98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1528</v>
      </c>
      <c r="G1443" s="146" t="s">
        <v>145</v>
      </c>
      <c r="H1443" s="2" t="s">
        <v>263</v>
      </c>
      <c r="I1443" s="146">
        <v>2</v>
      </c>
      <c r="J1443" s="146"/>
      <c r="K1443" s="146" t="s">
        <v>1958</v>
      </c>
      <c r="L1443" s="146"/>
      <c r="M1443" s="146"/>
      <c r="N1443" s="146"/>
    </row>
    <row r="1444" spans="1:14">
      <c r="A1444" s="96">
        <v>99</v>
      </c>
      <c r="B1444" s="96"/>
      <c r="C1444" s="96" t="s">
        <v>228</v>
      </c>
      <c r="D1444" s="146" t="s">
        <v>257</v>
      </c>
      <c r="E1444" s="146" t="s">
        <v>178</v>
      </c>
      <c r="F1444" s="146" t="s">
        <v>37</v>
      </c>
      <c r="G1444" s="146" t="s">
        <v>136</v>
      </c>
      <c r="H1444" s="2" t="s">
        <v>263</v>
      </c>
      <c r="I1444" s="146">
        <v>1</v>
      </c>
      <c r="J1444" s="146"/>
      <c r="K1444" s="146"/>
      <c r="L1444" s="146"/>
      <c r="M1444" s="146"/>
      <c r="N1444" s="146"/>
    </row>
    <row r="1445" spans="1:14">
      <c r="A1445" s="96">
        <v>100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1525</v>
      </c>
      <c r="G1445" s="146" t="s">
        <v>136</v>
      </c>
      <c r="H1445" s="2" t="s">
        <v>263</v>
      </c>
      <c r="I1445" s="146">
        <v>2</v>
      </c>
      <c r="J1445" s="146"/>
      <c r="K1445" s="146"/>
      <c r="L1445" s="146"/>
      <c r="M1445" s="146"/>
      <c r="N1445" s="146"/>
    </row>
    <row r="1446" spans="1:14">
      <c r="A1446" s="96">
        <v>101</v>
      </c>
      <c r="B1446" s="96"/>
      <c r="C1446" s="96" t="s">
        <v>228</v>
      </c>
      <c r="D1446" s="146" t="s">
        <v>257</v>
      </c>
      <c r="E1446" s="146" t="s">
        <v>980</v>
      </c>
      <c r="F1446" s="146" t="s">
        <v>1526</v>
      </c>
      <c r="G1446" s="146" t="s">
        <v>220</v>
      </c>
      <c r="H1446" s="2" t="s">
        <v>210</v>
      </c>
      <c r="I1446" s="146">
        <v>2</v>
      </c>
      <c r="J1446" s="146"/>
      <c r="K1446" s="146"/>
      <c r="L1446" s="146"/>
      <c r="M1446" s="146"/>
      <c r="N1446" s="146"/>
    </row>
    <row r="1447" spans="1:14">
      <c r="A1447" s="96">
        <v>102</v>
      </c>
      <c r="B1447" s="96"/>
      <c r="C1447" s="96" t="s">
        <v>228</v>
      </c>
      <c r="D1447" s="146" t="s">
        <v>257</v>
      </c>
      <c r="E1447" s="146" t="s">
        <v>182</v>
      </c>
      <c r="F1447" s="146" t="s">
        <v>1523</v>
      </c>
      <c r="G1447" s="146" t="s">
        <v>51</v>
      </c>
      <c r="H1447" s="2" t="s">
        <v>263</v>
      </c>
      <c r="I1447" s="146">
        <v>1</v>
      </c>
      <c r="J1447" s="146"/>
      <c r="K1447" s="146" t="s">
        <v>1959</v>
      </c>
      <c r="L1447" s="146"/>
      <c r="M1447" s="146"/>
      <c r="N1447" s="146"/>
    </row>
    <row r="1448" spans="1:14">
      <c r="A1448" s="96">
        <v>103</v>
      </c>
      <c r="B1448" s="96"/>
      <c r="C1448" s="96" t="s">
        <v>228</v>
      </c>
      <c r="D1448" s="146" t="s">
        <v>257</v>
      </c>
      <c r="E1448" s="146" t="s">
        <v>182</v>
      </c>
      <c r="F1448" s="146" t="s">
        <v>1523</v>
      </c>
      <c r="G1448" s="146" t="s">
        <v>145</v>
      </c>
      <c r="H1448" s="2" t="s">
        <v>263</v>
      </c>
      <c r="I1448" s="146">
        <v>3</v>
      </c>
      <c r="J1448" s="146"/>
      <c r="K1448" s="146"/>
      <c r="L1448" s="146"/>
      <c r="M1448" s="146"/>
      <c r="N1448" s="146"/>
    </row>
    <row r="1449" spans="1:14">
      <c r="A1449" s="96">
        <v>104</v>
      </c>
      <c r="B1449" s="96"/>
      <c r="C1449" s="96" t="s">
        <v>228</v>
      </c>
      <c r="D1449" s="146" t="s">
        <v>257</v>
      </c>
      <c r="E1449" s="146" t="s">
        <v>187</v>
      </c>
      <c r="F1449" s="146" t="s">
        <v>1529</v>
      </c>
      <c r="G1449" s="146" t="s">
        <v>228</v>
      </c>
      <c r="H1449" s="2" t="s">
        <v>211</v>
      </c>
      <c r="I1449" s="146">
        <v>1</v>
      </c>
      <c r="J1449" s="146"/>
      <c r="K1449" s="146" t="s">
        <v>1588</v>
      </c>
      <c r="L1449" s="146"/>
      <c r="M1449" s="146"/>
      <c r="N1449" s="146"/>
    </row>
    <row r="1450" spans="1:14">
      <c r="A1450" s="96">
        <v>105</v>
      </c>
      <c r="B1450" s="96"/>
      <c r="C1450" s="96" t="s">
        <v>228</v>
      </c>
      <c r="D1450" s="146" t="s">
        <v>257</v>
      </c>
      <c r="E1450" s="146" t="s">
        <v>187</v>
      </c>
      <c r="F1450" s="146" t="s">
        <v>1529</v>
      </c>
      <c r="G1450" s="146" t="s">
        <v>51</v>
      </c>
      <c r="H1450" s="2" t="s">
        <v>211</v>
      </c>
      <c r="I1450" s="146">
        <v>1</v>
      </c>
      <c r="J1450" s="146"/>
      <c r="K1450" s="146" t="s">
        <v>1589</v>
      </c>
      <c r="L1450" s="146"/>
      <c r="M1450" s="146"/>
      <c r="N1450" s="146"/>
    </row>
    <row r="1451" spans="1:14">
      <c r="A1451" s="96">
        <v>106</v>
      </c>
      <c r="B1451" s="96"/>
      <c r="C1451" s="96" t="s">
        <v>228</v>
      </c>
      <c r="D1451" s="146" t="s">
        <v>257</v>
      </c>
      <c r="E1451" s="146" t="s">
        <v>175</v>
      </c>
      <c r="F1451" s="146" t="s">
        <v>1530</v>
      </c>
      <c r="G1451" s="146" t="s">
        <v>145</v>
      </c>
      <c r="H1451" s="2" t="s">
        <v>781</v>
      </c>
      <c r="I1451" s="146">
        <v>2</v>
      </c>
      <c r="J1451" s="146"/>
      <c r="K1451" s="146"/>
      <c r="L1451" s="146"/>
      <c r="M1451" s="146"/>
      <c r="N1451" s="146"/>
    </row>
    <row r="1452" spans="1:14">
      <c r="A1452" s="96">
        <v>107</v>
      </c>
      <c r="B1452" s="96"/>
      <c r="C1452" s="96" t="s">
        <v>228</v>
      </c>
      <c r="D1452" s="146" t="s">
        <v>257</v>
      </c>
      <c r="E1452" s="146" t="s">
        <v>182</v>
      </c>
      <c r="F1452" s="146" t="s">
        <v>1531</v>
      </c>
      <c r="G1452" s="146" t="s">
        <v>136</v>
      </c>
      <c r="H1452" s="2" t="s">
        <v>263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108</v>
      </c>
      <c r="B1453" s="96"/>
      <c r="C1453" s="96" t="s">
        <v>228</v>
      </c>
      <c r="D1453" s="146" t="s">
        <v>257</v>
      </c>
      <c r="E1453" s="146" t="s">
        <v>178</v>
      </c>
      <c r="F1453" s="146" t="s">
        <v>37</v>
      </c>
      <c r="G1453" s="146" t="s">
        <v>51</v>
      </c>
      <c r="H1453" s="2" t="s">
        <v>263</v>
      </c>
      <c r="I1453" s="146">
        <v>1</v>
      </c>
      <c r="J1453" s="146"/>
      <c r="K1453" s="146"/>
      <c r="L1453" s="146"/>
      <c r="M1453" s="146"/>
      <c r="N1453" s="146"/>
    </row>
    <row r="1454" spans="1:14">
      <c r="A1454" s="96">
        <v>109</v>
      </c>
      <c r="B1454" s="96"/>
      <c r="C1454" s="96" t="s">
        <v>228</v>
      </c>
      <c r="D1454" s="146" t="s">
        <v>260</v>
      </c>
      <c r="E1454" s="146" t="s">
        <v>172</v>
      </c>
      <c r="F1454" s="146" t="s">
        <v>7</v>
      </c>
      <c r="G1454" s="146" t="s">
        <v>1120</v>
      </c>
      <c r="H1454" s="2" t="s">
        <v>155</v>
      </c>
      <c r="I1454" s="146">
        <v>2</v>
      </c>
      <c r="J1454" s="146"/>
      <c r="K1454" s="146"/>
      <c r="L1454" s="146"/>
      <c r="M1454" s="146"/>
      <c r="N1454" s="146"/>
    </row>
    <row r="1455" spans="1:14">
      <c r="A1455" s="96">
        <v>110</v>
      </c>
      <c r="B1455" s="96"/>
      <c r="C1455" s="96" t="s">
        <v>228</v>
      </c>
      <c r="D1455" s="146" t="s">
        <v>260</v>
      </c>
      <c r="E1455" s="146" t="s">
        <v>182</v>
      </c>
      <c r="F1455" s="146" t="s">
        <v>1523</v>
      </c>
      <c r="G1455" s="146" t="s">
        <v>143</v>
      </c>
      <c r="H1455" s="2" t="s">
        <v>155</v>
      </c>
      <c r="I1455" s="146">
        <v>3</v>
      </c>
      <c r="J1455" s="146"/>
      <c r="K1455" s="146"/>
      <c r="L1455" s="146"/>
      <c r="M1455" s="146"/>
      <c r="N1455" s="146"/>
    </row>
    <row r="1456" spans="1:14">
      <c r="A1456" s="96">
        <v>111</v>
      </c>
      <c r="B1456" s="96"/>
      <c r="C1456" s="96" t="s">
        <v>228</v>
      </c>
      <c r="D1456" s="146" t="s">
        <v>260</v>
      </c>
      <c r="E1456" s="146" t="s">
        <v>182</v>
      </c>
      <c r="F1456" s="146" t="s">
        <v>1523</v>
      </c>
      <c r="G1456" s="146" t="s">
        <v>1690</v>
      </c>
      <c r="H1456" s="2" t="s">
        <v>155</v>
      </c>
      <c r="I1456" s="146">
        <v>1</v>
      </c>
      <c r="J1456" s="146"/>
      <c r="K1456" s="146"/>
      <c r="L1456" s="146"/>
      <c r="M1456" s="146"/>
      <c r="N1456" s="146"/>
    </row>
    <row r="1457" spans="1:14">
      <c r="A1457" s="96">
        <v>112</v>
      </c>
      <c r="B1457" s="96"/>
      <c r="C1457" s="96" t="s">
        <v>228</v>
      </c>
      <c r="D1457" s="146" t="s">
        <v>260</v>
      </c>
      <c r="E1457" s="146" t="s">
        <v>178</v>
      </c>
      <c r="F1457" s="146" t="s">
        <v>37</v>
      </c>
      <c r="G1457" s="146" t="s">
        <v>1670</v>
      </c>
      <c r="H1457" s="2" t="s">
        <v>155</v>
      </c>
      <c r="I1457" s="146">
        <v>1</v>
      </c>
      <c r="J1457" s="146"/>
      <c r="K1457" s="146"/>
      <c r="L1457" s="146"/>
      <c r="M1457" s="146"/>
      <c r="N1457" s="146"/>
    </row>
    <row r="1458" spans="1:14">
      <c r="A1458" s="96">
        <v>113</v>
      </c>
      <c r="B1458" s="96"/>
      <c r="C1458" s="96" t="s">
        <v>228</v>
      </c>
      <c r="D1458" s="146" t="s">
        <v>260</v>
      </c>
      <c r="E1458" s="146" t="s">
        <v>174</v>
      </c>
      <c r="F1458" s="146" t="s">
        <v>247</v>
      </c>
      <c r="G1458" s="146" t="s">
        <v>248</v>
      </c>
      <c r="H1458" s="2" t="s">
        <v>155</v>
      </c>
      <c r="I1458" s="146">
        <v>2</v>
      </c>
      <c r="J1458" s="146"/>
      <c r="K1458" s="146"/>
      <c r="L1458" s="146"/>
      <c r="M1458" s="146"/>
      <c r="N1458" s="146"/>
    </row>
    <row r="1459" spans="1:14">
      <c r="A1459" s="96">
        <v>114</v>
      </c>
      <c r="B1459" s="96"/>
      <c r="C1459" s="96" t="s">
        <v>228</v>
      </c>
      <c r="D1459" s="146" t="s">
        <v>260</v>
      </c>
      <c r="E1459" s="146" t="s">
        <v>180</v>
      </c>
      <c r="F1459" s="146" t="s">
        <v>83</v>
      </c>
      <c r="G1459" s="146" t="s">
        <v>1700</v>
      </c>
      <c r="H1459" s="2" t="s">
        <v>155</v>
      </c>
      <c r="I1459" s="146">
        <v>2</v>
      </c>
      <c r="J1459" s="146"/>
      <c r="K1459" s="146"/>
      <c r="L1459" s="146"/>
      <c r="M1459" s="146"/>
      <c r="N1459" s="146"/>
    </row>
    <row r="1460" spans="1:14">
      <c r="A1460" s="96">
        <v>115</v>
      </c>
      <c r="B1460" s="96"/>
      <c r="C1460" s="96" t="s">
        <v>228</v>
      </c>
      <c r="D1460" s="146" t="s">
        <v>260</v>
      </c>
      <c r="E1460" s="146" t="s">
        <v>182</v>
      </c>
      <c r="F1460" s="146" t="s">
        <v>1524</v>
      </c>
      <c r="G1460" s="146" t="s">
        <v>1690</v>
      </c>
      <c r="H1460" s="2" t="s">
        <v>155</v>
      </c>
      <c r="I1460" s="146">
        <v>3</v>
      </c>
      <c r="J1460" s="146"/>
      <c r="K1460" s="146"/>
      <c r="L1460" s="146"/>
      <c r="M1460" s="146"/>
      <c r="N1460" s="146"/>
    </row>
    <row r="1461" spans="1:14">
      <c r="A1461" s="96">
        <v>116</v>
      </c>
      <c r="B1461" s="96"/>
      <c r="C1461" s="96" t="s">
        <v>228</v>
      </c>
      <c r="D1461" s="146" t="s">
        <v>260</v>
      </c>
      <c r="E1461" s="146" t="s">
        <v>172</v>
      </c>
      <c r="F1461" s="146" t="s">
        <v>1524</v>
      </c>
      <c r="G1461" s="146" t="s">
        <v>1685</v>
      </c>
      <c r="H1461" s="2" t="s">
        <v>155</v>
      </c>
      <c r="I1461" s="146">
        <v>1</v>
      </c>
      <c r="J1461" s="146"/>
      <c r="K1461" s="146" t="s">
        <v>1587</v>
      </c>
      <c r="L1461" s="146"/>
      <c r="M1461" s="146"/>
      <c r="N1461" s="146"/>
    </row>
    <row r="1462" spans="1:14">
      <c r="A1462" s="96">
        <v>117</v>
      </c>
      <c r="B1462" s="96"/>
      <c r="C1462" s="96" t="s">
        <v>228</v>
      </c>
      <c r="D1462" s="146" t="s">
        <v>260</v>
      </c>
      <c r="E1462" s="146" t="s">
        <v>172</v>
      </c>
      <c r="F1462" s="146" t="s">
        <v>1524</v>
      </c>
      <c r="G1462" s="146" t="s">
        <v>51</v>
      </c>
      <c r="H1462" s="2" t="s">
        <v>155</v>
      </c>
      <c r="I1462" s="146">
        <v>1</v>
      </c>
      <c r="J1462" s="146"/>
      <c r="K1462" s="146" t="s">
        <v>1960</v>
      </c>
      <c r="L1462" s="146"/>
      <c r="M1462" s="146"/>
      <c r="N1462" s="146"/>
    </row>
    <row r="1463" spans="1:14">
      <c r="A1463" s="96">
        <v>118</v>
      </c>
      <c r="B1463" s="96"/>
      <c r="C1463" s="96" t="s">
        <v>228</v>
      </c>
      <c r="D1463" s="146" t="s">
        <v>260</v>
      </c>
      <c r="E1463" s="146" t="s">
        <v>980</v>
      </c>
      <c r="F1463" s="146" t="s">
        <v>1526</v>
      </c>
      <c r="G1463" s="146" t="s">
        <v>220</v>
      </c>
      <c r="H1463" s="2" t="s">
        <v>210</v>
      </c>
      <c r="I1463" s="146">
        <v>1</v>
      </c>
      <c r="J1463" s="146"/>
      <c r="K1463" s="146"/>
      <c r="L1463" s="146"/>
      <c r="M1463" s="146"/>
      <c r="N1463" s="146"/>
    </row>
    <row r="1464" spans="1:14">
      <c r="A1464" s="96">
        <v>119</v>
      </c>
      <c r="B1464" s="96"/>
      <c r="C1464" s="96" t="s">
        <v>228</v>
      </c>
      <c r="D1464" s="146" t="s">
        <v>260</v>
      </c>
      <c r="E1464" s="146" t="s">
        <v>980</v>
      </c>
      <c r="F1464" s="146" t="s">
        <v>1526</v>
      </c>
      <c r="G1464" s="146" t="s">
        <v>51</v>
      </c>
      <c r="H1464" s="2" t="s">
        <v>210</v>
      </c>
      <c r="I1464" s="146">
        <v>1</v>
      </c>
      <c r="J1464" s="146"/>
      <c r="K1464" s="146" t="s">
        <v>2072</v>
      </c>
      <c r="L1464" s="146"/>
      <c r="M1464" s="146"/>
      <c r="N1464" s="146"/>
    </row>
    <row r="1465" spans="1:14">
      <c r="A1465" s="96">
        <v>120</v>
      </c>
      <c r="B1465" s="96"/>
      <c r="C1465" s="96" t="s">
        <v>228</v>
      </c>
      <c r="D1465" s="146" t="s">
        <v>260</v>
      </c>
      <c r="E1465" s="146" t="s">
        <v>341</v>
      </c>
      <c r="F1465" s="146" t="s">
        <v>14</v>
      </c>
      <c r="G1465" s="146" t="s">
        <v>142</v>
      </c>
      <c r="H1465" s="2" t="s">
        <v>155</v>
      </c>
      <c r="I1465" s="146">
        <v>2</v>
      </c>
      <c r="J1465" s="146"/>
      <c r="K1465" s="146" t="s">
        <v>1956</v>
      </c>
      <c r="L1465" s="146"/>
      <c r="M1465" s="146"/>
      <c r="N1465" s="146"/>
    </row>
    <row r="1466" spans="1:14">
      <c r="A1466" s="96">
        <v>121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1528</v>
      </c>
      <c r="G1466" s="146" t="s">
        <v>51</v>
      </c>
      <c r="H1466" s="2" t="s">
        <v>155</v>
      </c>
      <c r="I1466" s="146">
        <v>2</v>
      </c>
      <c r="J1466" s="146"/>
      <c r="K1466" s="146" t="s">
        <v>1961</v>
      </c>
      <c r="L1466" s="146"/>
      <c r="M1466" s="146"/>
      <c r="N1466" s="146"/>
    </row>
    <row r="1467" spans="1:14">
      <c r="A1467" s="96">
        <v>122</v>
      </c>
      <c r="B1467" s="96"/>
      <c r="C1467" s="96" t="s">
        <v>228</v>
      </c>
      <c r="D1467" s="146" t="s">
        <v>260</v>
      </c>
      <c r="E1467" s="146" t="s">
        <v>187</v>
      </c>
      <c r="F1467" s="146" t="s">
        <v>1529</v>
      </c>
      <c r="G1467" s="146" t="s">
        <v>1166</v>
      </c>
      <c r="H1467" s="2" t="s">
        <v>211</v>
      </c>
      <c r="I1467" s="146">
        <v>2</v>
      </c>
      <c r="J1467" s="146"/>
      <c r="K1467" s="146"/>
      <c r="L1467" s="146"/>
      <c r="M1467" s="146"/>
      <c r="N1467" s="146"/>
    </row>
    <row r="1468" spans="1:14">
      <c r="A1468" s="96">
        <v>123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1531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124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1531</v>
      </c>
      <c r="G1469" s="146" t="s">
        <v>51</v>
      </c>
      <c r="H1469" s="2" t="s">
        <v>155</v>
      </c>
      <c r="I1469" s="146">
        <v>1</v>
      </c>
      <c r="J1469" s="146"/>
      <c r="K1469" s="146" t="s">
        <v>1962</v>
      </c>
      <c r="L1469" s="146"/>
      <c r="M1469" s="146"/>
      <c r="N1469" s="146"/>
    </row>
    <row r="1470" spans="1:14">
      <c r="A1470" s="96">
        <v>125</v>
      </c>
      <c r="B1470" s="96"/>
      <c r="C1470" s="96" t="s">
        <v>228</v>
      </c>
      <c r="D1470" s="146" t="s">
        <v>260</v>
      </c>
      <c r="E1470" s="146" t="s">
        <v>182</v>
      </c>
      <c r="F1470" s="146" t="s">
        <v>1525</v>
      </c>
      <c r="G1470" s="146" t="s">
        <v>1690</v>
      </c>
      <c r="H1470" s="2" t="s">
        <v>155</v>
      </c>
      <c r="I1470" s="146">
        <v>1</v>
      </c>
      <c r="J1470" s="146"/>
      <c r="K1470" s="146" t="s">
        <v>1587</v>
      </c>
      <c r="L1470" s="146"/>
      <c r="M1470" s="146"/>
      <c r="N1470" s="146"/>
    </row>
    <row r="1471" spans="1:14">
      <c r="A1471" s="96">
        <v>126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1525</v>
      </c>
      <c r="G1471" s="146" t="s">
        <v>51</v>
      </c>
      <c r="H1471" s="2" t="s">
        <v>155</v>
      </c>
      <c r="I1471" s="146">
        <v>1</v>
      </c>
      <c r="J1471" s="146"/>
      <c r="K1471" s="146" t="s">
        <v>1963</v>
      </c>
      <c r="L1471" s="146"/>
      <c r="M1471" s="146"/>
      <c r="N1471" s="146"/>
    </row>
    <row r="1472" spans="1:14">
      <c r="A1472" s="96">
        <v>127</v>
      </c>
      <c r="B1472" s="96"/>
      <c r="C1472" s="96" t="s">
        <v>228</v>
      </c>
      <c r="D1472" s="146" t="s">
        <v>260</v>
      </c>
      <c r="E1472" s="146" t="s">
        <v>175</v>
      </c>
      <c r="F1472" s="146" t="s">
        <v>1530</v>
      </c>
      <c r="G1472" s="146" t="s">
        <v>217</v>
      </c>
      <c r="H1472" s="2" t="s">
        <v>1964</v>
      </c>
      <c r="I1472" s="146">
        <v>2</v>
      </c>
      <c r="J1472" s="146"/>
      <c r="K1472" s="146"/>
      <c r="L1472" s="146"/>
      <c r="M1472" s="146"/>
      <c r="N1472" s="146"/>
    </row>
    <row r="1473" spans="1:14">
      <c r="A1473" s="96">
        <v>128</v>
      </c>
      <c r="B1473" s="96"/>
      <c r="C1473" s="96" t="s">
        <v>228</v>
      </c>
      <c r="D1473" s="146" t="s">
        <v>260</v>
      </c>
      <c r="E1473" s="146" t="s">
        <v>182</v>
      </c>
      <c r="F1473" s="146" t="s">
        <v>1527</v>
      </c>
      <c r="G1473" s="146" t="s">
        <v>1120</v>
      </c>
      <c r="H1473" s="2" t="s">
        <v>155</v>
      </c>
      <c r="I1473" s="146">
        <v>3</v>
      </c>
      <c r="J1473" s="146"/>
      <c r="K1473" s="146"/>
      <c r="L1473" s="146"/>
      <c r="M1473" s="146"/>
      <c r="N1473" s="146"/>
    </row>
    <row r="1474" spans="1:14">
      <c r="A1474" s="96">
        <v>129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256</v>
      </c>
      <c r="G1474" s="146" t="s">
        <v>1670</v>
      </c>
      <c r="H1474" s="2" t="s">
        <v>155</v>
      </c>
      <c r="I1474" s="146">
        <v>1</v>
      </c>
      <c r="J1474" s="146">
        <v>2</v>
      </c>
      <c r="K1474" s="146" t="s">
        <v>1535</v>
      </c>
      <c r="L1474" s="146"/>
      <c r="M1474" s="146"/>
      <c r="N1474" s="146"/>
    </row>
    <row r="1475" spans="1:14">
      <c r="A1475" s="96">
        <v>130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136</v>
      </c>
      <c r="H1475" s="2" t="s">
        <v>155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131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143</v>
      </c>
      <c r="H1476" s="2" t="s">
        <v>155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132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145</v>
      </c>
      <c r="H1477" s="2" t="s">
        <v>780</v>
      </c>
      <c r="I1477" s="146">
        <v>1</v>
      </c>
      <c r="J1477" s="146">
        <v>2</v>
      </c>
      <c r="K1477" s="146" t="s">
        <v>1536</v>
      </c>
      <c r="L1477" s="146"/>
      <c r="M1477" s="146"/>
      <c r="N1477" s="146"/>
    </row>
    <row r="1478" spans="1:14">
      <c r="A1478" s="96">
        <v>133</v>
      </c>
      <c r="B1478" s="96"/>
      <c r="C1478" s="96" t="s">
        <v>228</v>
      </c>
      <c r="D1478" s="146" t="s">
        <v>1534</v>
      </c>
      <c r="E1478" s="146" t="s">
        <v>182</v>
      </c>
      <c r="F1478" s="146" t="s">
        <v>254</v>
      </c>
      <c r="G1478" s="146" t="s">
        <v>1629</v>
      </c>
      <c r="H1478" s="2" t="s">
        <v>261</v>
      </c>
      <c r="I1478" s="146">
        <v>2</v>
      </c>
      <c r="J1478" s="146">
        <v>2</v>
      </c>
      <c r="K1478" s="146" t="s">
        <v>628</v>
      </c>
      <c r="L1478" s="146"/>
      <c r="M1478" s="146"/>
      <c r="N1478" s="146"/>
    </row>
    <row r="1479" spans="1:14">
      <c r="A1479" s="96">
        <v>134</v>
      </c>
      <c r="B1479" s="96"/>
      <c r="C1479" s="96" t="s">
        <v>228</v>
      </c>
      <c r="D1479" s="146" t="s">
        <v>1534</v>
      </c>
      <c r="E1479" s="146" t="s">
        <v>182</v>
      </c>
      <c r="F1479" s="146" t="s">
        <v>256</v>
      </c>
      <c r="G1479" s="146" t="s">
        <v>136</v>
      </c>
      <c r="H1479" s="2" t="s">
        <v>261</v>
      </c>
      <c r="I1479" s="146">
        <v>1</v>
      </c>
      <c r="J1479" s="146">
        <v>2</v>
      </c>
      <c r="K1479" s="146" t="s">
        <v>1535</v>
      </c>
      <c r="L1479" s="146"/>
      <c r="M1479" s="146"/>
      <c r="N1479" s="146"/>
    </row>
    <row r="1480" spans="1:14">
      <c r="A1480" s="96">
        <v>135</v>
      </c>
      <c r="B1480" s="96"/>
      <c r="C1480" s="96" t="s">
        <v>228</v>
      </c>
      <c r="D1480" s="146" t="s">
        <v>262</v>
      </c>
      <c r="E1480" s="146" t="s">
        <v>182</v>
      </c>
      <c r="F1480" s="146" t="s">
        <v>1527</v>
      </c>
      <c r="G1480" s="146" t="s">
        <v>1629</v>
      </c>
      <c r="H1480" s="2" t="s">
        <v>261</v>
      </c>
      <c r="I1480" s="146">
        <v>3</v>
      </c>
      <c r="J1480" s="146"/>
      <c r="K1480" s="146"/>
      <c r="L1480" s="146"/>
      <c r="M1480" s="146"/>
      <c r="N1480" s="146"/>
    </row>
    <row r="1481" spans="1:14">
      <c r="A1481" s="96">
        <v>136</v>
      </c>
      <c r="B1481" s="96"/>
      <c r="C1481" s="96" t="s">
        <v>228</v>
      </c>
      <c r="D1481" s="146" t="s">
        <v>262</v>
      </c>
      <c r="E1481" s="146" t="s">
        <v>172</v>
      </c>
      <c r="F1481" s="146" t="s">
        <v>7</v>
      </c>
      <c r="G1481" s="146" t="s">
        <v>240</v>
      </c>
      <c r="H1481" s="2" t="s">
        <v>261</v>
      </c>
      <c r="I1481" s="146">
        <v>2</v>
      </c>
      <c r="J1481" s="146"/>
      <c r="K1481" s="146"/>
      <c r="L1481" s="146"/>
      <c r="M1481" s="146"/>
      <c r="N1481" s="146"/>
    </row>
    <row r="1482" spans="1:14">
      <c r="A1482" s="96">
        <v>137</v>
      </c>
      <c r="B1482" s="96"/>
      <c r="C1482" s="96" t="s">
        <v>228</v>
      </c>
      <c r="D1482" s="146" t="s">
        <v>262</v>
      </c>
      <c r="E1482" s="146" t="s">
        <v>178</v>
      </c>
      <c r="F1482" s="146" t="s">
        <v>37</v>
      </c>
      <c r="G1482" s="146" t="s">
        <v>240</v>
      </c>
      <c r="H1482" s="2" t="s">
        <v>261</v>
      </c>
      <c r="I1482" s="146">
        <v>1</v>
      </c>
      <c r="J1482" s="146"/>
      <c r="K1482" s="146" t="s">
        <v>1587</v>
      </c>
      <c r="L1482" s="146"/>
      <c r="M1482" s="146"/>
      <c r="N1482" s="146"/>
    </row>
    <row r="1483" spans="1:14">
      <c r="A1483" s="96">
        <v>138</v>
      </c>
      <c r="B1483" s="96"/>
      <c r="C1483" s="96" t="s">
        <v>228</v>
      </c>
      <c r="D1483" s="146" t="s">
        <v>262</v>
      </c>
      <c r="E1483" s="146" t="s">
        <v>178</v>
      </c>
      <c r="F1483" s="146" t="s">
        <v>37</v>
      </c>
      <c r="G1483" s="146" t="s">
        <v>51</v>
      </c>
      <c r="H1483" s="2" t="s">
        <v>261</v>
      </c>
      <c r="I1483" s="146">
        <v>1</v>
      </c>
      <c r="J1483" s="146"/>
      <c r="K1483" s="146" t="s">
        <v>1590</v>
      </c>
      <c r="L1483" s="146"/>
      <c r="M1483" s="146"/>
      <c r="N1483" s="146"/>
    </row>
    <row r="1484" spans="1:14">
      <c r="A1484" s="96">
        <v>139</v>
      </c>
      <c r="B1484" s="96"/>
      <c r="C1484" s="96" t="s">
        <v>228</v>
      </c>
      <c r="D1484" s="146" t="s">
        <v>262</v>
      </c>
      <c r="E1484" s="146" t="s">
        <v>182</v>
      </c>
      <c r="F1484" s="146" t="s">
        <v>1524</v>
      </c>
      <c r="G1484" s="146" t="s">
        <v>136</v>
      </c>
      <c r="H1484" s="2" t="s">
        <v>261</v>
      </c>
      <c r="I1484" s="146">
        <v>3</v>
      </c>
      <c r="J1484" s="146"/>
      <c r="K1484" s="146"/>
      <c r="L1484" s="146"/>
      <c r="M1484" s="146"/>
      <c r="N1484" s="146"/>
    </row>
    <row r="1485" spans="1:14">
      <c r="A1485" s="96">
        <v>140</v>
      </c>
      <c r="B1485" s="96"/>
      <c r="C1485" s="96" t="s">
        <v>228</v>
      </c>
      <c r="D1485" s="146" t="s">
        <v>262</v>
      </c>
      <c r="E1485" s="146" t="s">
        <v>172</v>
      </c>
      <c r="F1485" s="146" t="s">
        <v>1524</v>
      </c>
      <c r="G1485" s="146" t="s">
        <v>1685</v>
      </c>
      <c r="H1485" s="2" t="s">
        <v>261</v>
      </c>
      <c r="I1485" s="146">
        <v>1</v>
      </c>
      <c r="J1485" s="146"/>
      <c r="K1485" s="146" t="s">
        <v>1587</v>
      </c>
      <c r="L1485" s="146"/>
      <c r="M1485" s="146"/>
      <c r="N1485" s="146"/>
    </row>
    <row r="1486" spans="1:14">
      <c r="A1486" s="96">
        <v>141</v>
      </c>
      <c r="B1486" s="96"/>
      <c r="C1486" s="96" t="s">
        <v>228</v>
      </c>
      <c r="D1486" s="146" t="s">
        <v>262</v>
      </c>
      <c r="E1486" s="146" t="s">
        <v>172</v>
      </c>
      <c r="F1486" s="146" t="s">
        <v>1524</v>
      </c>
      <c r="G1486" s="146" t="s">
        <v>51</v>
      </c>
      <c r="H1486" s="2" t="s">
        <v>261</v>
      </c>
      <c r="I1486" s="146">
        <v>1</v>
      </c>
      <c r="J1486" s="146"/>
      <c r="K1486" s="146" t="s">
        <v>1960</v>
      </c>
      <c r="L1486" s="146"/>
      <c r="M1486" s="146"/>
      <c r="N1486" s="146"/>
    </row>
    <row r="1487" spans="1:14">
      <c r="A1487" s="96">
        <v>142</v>
      </c>
      <c r="B1487" s="96"/>
      <c r="C1487" s="96" t="s">
        <v>228</v>
      </c>
      <c r="D1487" s="146" t="s">
        <v>262</v>
      </c>
      <c r="E1487" s="146" t="s">
        <v>174</v>
      </c>
      <c r="F1487" s="146" t="s">
        <v>247</v>
      </c>
      <c r="G1487" s="146" t="s">
        <v>248</v>
      </c>
      <c r="H1487" s="2" t="s">
        <v>261</v>
      </c>
      <c r="I1487" s="146">
        <v>2</v>
      </c>
      <c r="J1487" s="146"/>
      <c r="K1487" s="146"/>
      <c r="L1487" s="146"/>
      <c r="M1487" s="146"/>
      <c r="N1487" s="146"/>
    </row>
    <row r="1488" spans="1:14">
      <c r="A1488" s="96">
        <v>143</v>
      </c>
      <c r="B1488" s="96"/>
      <c r="C1488" s="96" t="s">
        <v>228</v>
      </c>
      <c r="D1488" s="146" t="s">
        <v>262</v>
      </c>
      <c r="E1488" s="146" t="s">
        <v>180</v>
      </c>
      <c r="F1488" s="146" t="s">
        <v>83</v>
      </c>
      <c r="G1488" s="146" t="s">
        <v>1700</v>
      </c>
      <c r="H1488" s="2" t="s">
        <v>261</v>
      </c>
      <c r="I1488" s="146">
        <v>2</v>
      </c>
      <c r="J1488" s="146"/>
      <c r="K1488" s="146"/>
      <c r="L1488" s="146"/>
      <c r="M1488" s="146"/>
      <c r="N1488" s="146"/>
    </row>
    <row r="1489" spans="1:14">
      <c r="A1489" s="96">
        <v>144</v>
      </c>
      <c r="B1489" s="96"/>
      <c r="C1489" s="96" t="s">
        <v>228</v>
      </c>
      <c r="D1489" s="146" t="s">
        <v>262</v>
      </c>
      <c r="E1489" s="146" t="s">
        <v>182</v>
      </c>
      <c r="F1489" s="146" t="s">
        <v>1525</v>
      </c>
      <c r="G1489" s="146" t="s">
        <v>145</v>
      </c>
      <c r="H1489" s="2" t="s">
        <v>261</v>
      </c>
      <c r="I1489" s="146">
        <v>1</v>
      </c>
      <c r="J1489" s="146"/>
      <c r="K1489" s="146" t="s">
        <v>1587</v>
      </c>
      <c r="L1489" s="146"/>
      <c r="M1489" s="146"/>
      <c r="N1489" s="146"/>
    </row>
    <row r="1490" spans="1:14">
      <c r="A1490" s="96">
        <v>145</v>
      </c>
      <c r="B1490" s="96"/>
      <c r="C1490" s="96" t="s">
        <v>228</v>
      </c>
      <c r="D1490" s="146" t="s">
        <v>262</v>
      </c>
      <c r="E1490" s="146" t="s">
        <v>182</v>
      </c>
      <c r="F1490" s="146" t="s">
        <v>1525</v>
      </c>
      <c r="G1490" s="146" t="s">
        <v>51</v>
      </c>
      <c r="H1490" s="2" t="s">
        <v>261</v>
      </c>
      <c r="I1490" s="146">
        <v>1</v>
      </c>
      <c r="J1490" s="146"/>
      <c r="K1490" s="146" t="s">
        <v>1965</v>
      </c>
      <c r="L1490" s="146"/>
      <c r="M1490" s="146"/>
      <c r="N1490" s="146"/>
    </row>
    <row r="1491" spans="1:14">
      <c r="A1491" s="96">
        <v>146</v>
      </c>
      <c r="B1491" s="96"/>
      <c r="C1491" s="96" t="s">
        <v>228</v>
      </c>
      <c r="D1491" s="146" t="s">
        <v>262</v>
      </c>
      <c r="E1491" s="146" t="s">
        <v>980</v>
      </c>
      <c r="F1491" s="146" t="s">
        <v>1526</v>
      </c>
      <c r="G1491" s="146" t="s">
        <v>1167</v>
      </c>
      <c r="H1491" s="2" t="s">
        <v>210</v>
      </c>
      <c r="I1491" s="146">
        <v>1</v>
      </c>
      <c r="J1491" s="146"/>
      <c r="K1491" s="146"/>
      <c r="L1491" s="146"/>
      <c r="M1491" s="146"/>
      <c r="N1491" s="146"/>
    </row>
    <row r="1492" spans="1:14">
      <c r="A1492" s="96">
        <v>147</v>
      </c>
      <c r="B1492" s="96"/>
      <c r="C1492" s="96" t="s">
        <v>228</v>
      </c>
      <c r="D1492" s="146" t="s">
        <v>262</v>
      </c>
      <c r="E1492" s="146" t="s">
        <v>980</v>
      </c>
      <c r="F1492" s="146" t="s">
        <v>1526</v>
      </c>
      <c r="G1492" s="146" t="s">
        <v>51</v>
      </c>
      <c r="H1492" s="2" t="s">
        <v>210</v>
      </c>
      <c r="I1492" s="146">
        <v>1</v>
      </c>
      <c r="J1492" s="146"/>
      <c r="K1492" s="146" t="s">
        <v>2073</v>
      </c>
      <c r="L1492" s="146"/>
      <c r="M1492" s="146"/>
      <c r="N1492" s="146"/>
    </row>
    <row r="1493" spans="1:14">
      <c r="A1493" s="96">
        <v>148</v>
      </c>
      <c r="B1493" s="96"/>
      <c r="C1493" s="96" t="s">
        <v>228</v>
      </c>
      <c r="D1493" s="146" t="s">
        <v>262</v>
      </c>
      <c r="E1493" s="146" t="s">
        <v>341</v>
      </c>
      <c r="F1493" s="146" t="s">
        <v>14</v>
      </c>
      <c r="G1493" s="146" t="s">
        <v>142</v>
      </c>
      <c r="H1493" s="2" t="s">
        <v>261</v>
      </c>
      <c r="I1493" s="146">
        <v>2</v>
      </c>
      <c r="J1493" s="146"/>
      <c r="K1493" s="146" t="s">
        <v>1956</v>
      </c>
      <c r="L1493" s="146"/>
      <c r="M1493" s="146"/>
      <c r="N1493" s="146"/>
    </row>
    <row r="1494" spans="1:14">
      <c r="A1494" s="96">
        <v>149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1528</v>
      </c>
      <c r="G1494" s="146" t="s">
        <v>217</v>
      </c>
      <c r="H1494" s="2" t="s">
        <v>261</v>
      </c>
      <c r="I1494" s="146">
        <v>2</v>
      </c>
      <c r="J1494" s="146"/>
      <c r="K1494" s="146"/>
      <c r="L1494" s="146"/>
      <c r="M1494" s="146"/>
      <c r="N1494" s="146"/>
    </row>
    <row r="1495" spans="1:14">
      <c r="A1495" s="96">
        <v>150</v>
      </c>
      <c r="B1495" s="96"/>
      <c r="C1495" s="96" t="s">
        <v>228</v>
      </c>
      <c r="D1495" s="146" t="s">
        <v>262</v>
      </c>
      <c r="E1495" s="146" t="s">
        <v>182</v>
      </c>
      <c r="F1495" s="146" t="s">
        <v>1523</v>
      </c>
      <c r="G1495" s="146" t="s">
        <v>145</v>
      </c>
      <c r="H1495" s="2" t="s">
        <v>261</v>
      </c>
      <c r="I1495" s="146">
        <v>3</v>
      </c>
      <c r="J1495" s="146"/>
      <c r="K1495" s="146"/>
      <c r="L1495" s="146"/>
      <c r="M1495" s="146"/>
      <c r="N1495" s="146"/>
    </row>
    <row r="1496" spans="1:14">
      <c r="A1496" s="96">
        <v>151</v>
      </c>
      <c r="B1496" s="96"/>
      <c r="C1496" s="96" t="s">
        <v>228</v>
      </c>
      <c r="D1496" s="146" t="s">
        <v>262</v>
      </c>
      <c r="E1496" s="146" t="s">
        <v>182</v>
      </c>
      <c r="F1496" s="146" t="s">
        <v>1523</v>
      </c>
      <c r="G1496" s="146" t="s">
        <v>145</v>
      </c>
      <c r="H1496" s="2" t="s">
        <v>261</v>
      </c>
      <c r="I1496" s="146">
        <v>1</v>
      </c>
      <c r="J1496" s="146"/>
      <c r="K1496" s="146"/>
      <c r="L1496" s="146"/>
      <c r="M1496" s="146"/>
      <c r="N1496" s="146"/>
    </row>
    <row r="1497" spans="1:14">
      <c r="A1497" s="96">
        <v>152</v>
      </c>
      <c r="B1497" s="96"/>
      <c r="C1497" s="96" t="s">
        <v>228</v>
      </c>
      <c r="D1497" s="146" t="s">
        <v>262</v>
      </c>
      <c r="E1497" s="146" t="s">
        <v>187</v>
      </c>
      <c r="F1497" s="146" t="s">
        <v>1529</v>
      </c>
      <c r="G1497" s="146" t="s">
        <v>144</v>
      </c>
      <c r="H1497" s="2" t="s">
        <v>211</v>
      </c>
      <c r="I1497" s="146">
        <v>2</v>
      </c>
      <c r="J1497" s="146"/>
      <c r="K1497" s="146"/>
      <c r="L1497" s="146"/>
      <c r="M1497" s="146"/>
      <c r="N1497" s="146"/>
    </row>
    <row r="1498" spans="1:14">
      <c r="A1498" s="96">
        <v>153</v>
      </c>
      <c r="B1498" s="96"/>
      <c r="C1498" s="96" t="s">
        <v>228</v>
      </c>
      <c r="D1498" s="146" t="s">
        <v>262</v>
      </c>
      <c r="E1498" s="146" t="s">
        <v>175</v>
      </c>
      <c r="F1498" s="146" t="s">
        <v>1530</v>
      </c>
      <c r="G1498" s="146" t="s">
        <v>145</v>
      </c>
      <c r="H1498" s="2" t="s">
        <v>780</v>
      </c>
      <c r="I1498" s="146">
        <v>2</v>
      </c>
      <c r="J1498" s="146"/>
      <c r="K1498" s="146"/>
      <c r="L1498" s="146"/>
      <c r="M1498" s="146"/>
      <c r="N1498" s="146"/>
    </row>
    <row r="1499" spans="1:14">
      <c r="A1499" s="96">
        <v>154</v>
      </c>
      <c r="B1499" s="96"/>
      <c r="C1499" s="96" t="s">
        <v>228</v>
      </c>
      <c r="D1499" s="146" t="s">
        <v>262</v>
      </c>
      <c r="E1499" s="146" t="s">
        <v>182</v>
      </c>
      <c r="F1499" s="146" t="s">
        <v>1531</v>
      </c>
      <c r="G1499" s="146" t="s">
        <v>145</v>
      </c>
      <c r="H1499" s="2" t="s">
        <v>261</v>
      </c>
      <c r="I1499" s="146">
        <v>1</v>
      </c>
      <c r="J1499" s="146"/>
      <c r="K1499" s="146" t="s">
        <v>1587</v>
      </c>
      <c r="L1499" s="146"/>
      <c r="M1499" s="146"/>
      <c r="N1499" s="146"/>
    </row>
    <row r="1500" spans="1:14">
      <c r="A1500" s="96">
        <v>155</v>
      </c>
      <c r="B1500" s="96"/>
      <c r="C1500" s="96" t="s">
        <v>228</v>
      </c>
      <c r="D1500" s="146" t="s">
        <v>262</v>
      </c>
      <c r="E1500" s="146" t="s">
        <v>182</v>
      </c>
      <c r="F1500" s="146" t="s">
        <v>1531</v>
      </c>
      <c r="G1500" s="146" t="s">
        <v>51</v>
      </c>
      <c r="H1500" s="2" t="s">
        <v>261</v>
      </c>
      <c r="I1500" s="146">
        <v>1</v>
      </c>
      <c r="J1500" s="146"/>
      <c r="K1500" s="146" t="s">
        <v>1966</v>
      </c>
      <c r="L1500" s="146"/>
      <c r="M1500" s="146"/>
      <c r="N1500" s="146"/>
    </row>
    <row r="1501" spans="1:14">
      <c r="A1501" s="96">
        <v>156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1523</v>
      </c>
      <c r="G1501" s="146" t="s">
        <v>143</v>
      </c>
      <c r="H1501" s="2" t="s">
        <v>289</v>
      </c>
      <c r="I1501" s="146">
        <v>3</v>
      </c>
      <c r="J1501" s="146"/>
      <c r="K1501" s="146"/>
      <c r="L1501" s="146"/>
      <c r="M1501" s="146"/>
      <c r="N1501" s="146"/>
    </row>
    <row r="1502" spans="1:14">
      <c r="A1502" s="96">
        <v>157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1524</v>
      </c>
      <c r="G1502" s="146" t="s">
        <v>733</v>
      </c>
      <c r="H1502" s="2" t="s">
        <v>289</v>
      </c>
      <c r="I1502" s="146">
        <v>3</v>
      </c>
      <c r="J1502" s="146"/>
      <c r="K1502" s="146"/>
      <c r="L1502" s="146"/>
      <c r="M1502" s="146"/>
      <c r="N1502" s="146"/>
    </row>
    <row r="1503" spans="1:14">
      <c r="A1503" s="96">
        <v>158</v>
      </c>
      <c r="B1503" s="96"/>
      <c r="C1503" s="96" t="s">
        <v>228</v>
      </c>
      <c r="D1503" s="146" t="s">
        <v>1537</v>
      </c>
      <c r="E1503" s="146" t="s">
        <v>182</v>
      </c>
      <c r="F1503" s="146" t="s">
        <v>1527</v>
      </c>
      <c r="G1503" s="146" t="s">
        <v>1120</v>
      </c>
      <c r="H1503" s="2" t="s">
        <v>289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159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1528</v>
      </c>
      <c r="G1504" s="146" t="s">
        <v>143</v>
      </c>
      <c r="H1504" s="2" t="s">
        <v>289</v>
      </c>
      <c r="I1504" s="146">
        <v>2</v>
      </c>
      <c r="J1504" s="146"/>
      <c r="K1504" s="146" t="s">
        <v>1961</v>
      </c>
      <c r="L1504" s="146"/>
      <c r="M1504" s="146"/>
      <c r="N1504" s="146"/>
    </row>
    <row r="1505" spans="1:14">
      <c r="A1505" s="96">
        <v>160</v>
      </c>
      <c r="B1505" s="96"/>
      <c r="C1505" s="96" t="s">
        <v>228</v>
      </c>
      <c r="D1505" s="146" t="s">
        <v>1537</v>
      </c>
      <c r="E1505" s="146" t="s">
        <v>175</v>
      </c>
      <c r="F1505" s="146" t="s">
        <v>1530</v>
      </c>
      <c r="G1505" s="146" t="s">
        <v>733</v>
      </c>
      <c r="H1505" s="2" t="s">
        <v>1967</v>
      </c>
      <c r="I1505" s="146">
        <v>2</v>
      </c>
      <c r="J1505" s="146"/>
      <c r="K1505" s="146"/>
      <c r="L1505" s="146"/>
      <c r="M1505" s="146"/>
      <c r="N1505" s="146"/>
    </row>
    <row r="1506" spans="1:14">
      <c r="A1506" s="96">
        <v>161</v>
      </c>
      <c r="B1506" s="96"/>
      <c r="C1506" s="96" t="s">
        <v>228</v>
      </c>
      <c r="D1506" s="146" t="s">
        <v>1537</v>
      </c>
      <c r="E1506" s="146" t="s">
        <v>182</v>
      </c>
      <c r="F1506" s="146" t="s">
        <v>1531</v>
      </c>
      <c r="G1506" s="146" t="s">
        <v>136</v>
      </c>
      <c r="H1506" s="2" t="s">
        <v>289</v>
      </c>
      <c r="I1506" s="146">
        <v>2</v>
      </c>
      <c r="J1506" s="146"/>
      <c r="K1506" s="146" t="s">
        <v>2074</v>
      </c>
      <c r="L1506" s="146"/>
      <c r="M1506" s="146"/>
      <c r="N1506" s="146"/>
    </row>
    <row r="1507" spans="1:14">
      <c r="A1507" s="96">
        <v>162</v>
      </c>
      <c r="B1507" s="96"/>
      <c r="C1507" s="96" t="s">
        <v>228</v>
      </c>
      <c r="D1507" s="146" t="s">
        <v>1537</v>
      </c>
      <c r="E1507" s="146" t="s">
        <v>182</v>
      </c>
      <c r="F1507" s="146" t="s">
        <v>254</v>
      </c>
      <c r="G1507" s="146" t="s">
        <v>51</v>
      </c>
      <c r="H1507" s="2" t="s">
        <v>289</v>
      </c>
      <c r="I1507" s="146">
        <v>2</v>
      </c>
      <c r="J1507" s="146"/>
      <c r="K1507" s="146" t="s">
        <v>2075</v>
      </c>
      <c r="L1507" s="146"/>
      <c r="M1507" s="146"/>
      <c r="N1507" s="146"/>
    </row>
    <row r="1508" spans="1:14">
      <c r="A1508" s="96">
        <v>163</v>
      </c>
      <c r="B1508" s="96"/>
      <c r="C1508" s="96" t="s">
        <v>228</v>
      </c>
      <c r="D1508" s="146" t="s">
        <v>1537</v>
      </c>
      <c r="E1508" s="146" t="s">
        <v>172</v>
      </c>
      <c r="F1508" s="146" t="s">
        <v>7</v>
      </c>
      <c r="G1508" s="146" t="s">
        <v>1623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164</v>
      </c>
      <c r="B1509" s="96"/>
      <c r="C1509" s="96" t="s">
        <v>228</v>
      </c>
      <c r="D1509" s="146" t="s">
        <v>1537</v>
      </c>
      <c r="E1509" s="146" t="s">
        <v>178</v>
      </c>
      <c r="F1509" s="146" t="s">
        <v>37</v>
      </c>
      <c r="G1509" s="146" t="s">
        <v>1623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165</v>
      </c>
      <c r="B1510" s="96"/>
      <c r="C1510" s="96" t="s">
        <v>228</v>
      </c>
      <c r="D1510" s="146" t="s">
        <v>1537</v>
      </c>
      <c r="E1510" s="146" t="s">
        <v>341</v>
      </c>
      <c r="F1510" s="146" t="s">
        <v>14</v>
      </c>
      <c r="G1510" s="146" t="s">
        <v>967</v>
      </c>
      <c r="H1510" s="2" t="s">
        <v>289</v>
      </c>
      <c r="I1510" s="146">
        <v>2</v>
      </c>
      <c r="J1510" s="146"/>
      <c r="K1510" s="146"/>
      <c r="L1510" s="146"/>
      <c r="M1510" s="146"/>
      <c r="N1510" s="146"/>
    </row>
    <row r="1511" spans="1:14">
      <c r="A1511" s="96">
        <v>166</v>
      </c>
      <c r="B1511" s="96"/>
      <c r="C1511" s="96" t="s">
        <v>228</v>
      </c>
      <c r="D1511" s="146" t="s">
        <v>1537</v>
      </c>
      <c r="E1511" s="146" t="s">
        <v>174</v>
      </c>
      <c r="F1511" s="146" t="s">
        <v>247</v>
      </c>
      <c r="G1511" s="146" t="s">
        <v>248</v>
      </c>
      <c r="H1511" s="2" t="s">
        <v>289</v>
      </c>
      <c r="I1511" s="146">
        <v>2</v>
      </c>
      <c r="J1511" s="146"/>
      <c r="K1511" s="146"/>
      <c r="L1511" s="146"/>
      <c r="M1511" s="146"/>
      <c r="N1511" s="146"/>
    </row>
    <row r="1512" spans="1:14">
      <c r="A1512" s="96">
        <v>167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143</v>
      </c>
      <c r="H1512" s="2" t="s">
        <v>289</v>
      </c>
      <c r="I1512" s="146">
        <v>3</v>
      </c>
      <c r="J1512" s="146"/>
      <c r="K1512" s="146" t="s">
        <v>1968</v>
      </c>
      <c r="L1512" s="146"/>
      <c r="M1512" s="146"/>
      <c r="N1512" s="146"/>
    </row>
    <row r="1513" spans="1:14">
      <c r="A1513" s="96">
        <v>168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1120</v>
      </c>
      <c r="H1513" s="2" t="s">
        <v>289</v>
      </c>
      <c r="I1513" s="146">
        <v>3</v>
      </c>
      <c r="J1513" s="146"/>
      <c r="K1513" s="146" t="s">
        <v>1968</v>
      </c>
      <c r="L1513" s="146"/>
      <c r="M1513" s="146"/>
      <c r="N1513" s="146"/>
    </row>
    <row r="1514" spans="1:14">
      <c r="A1514" s="96">
        <v>169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733</v>
      </c>
      <c r="H1514" s="2" t="s">
        <v>289</v>
      </c>
      <c r="I1514" s="146">
        <v>1</v>
      </c>
      <c r="J1514" s="146"/>
      <c r="K1514" s="146" t="s">
        <v>1968</v>
      </c>
      <c r="L1514" s="146"/>
      <c r="M1514" s="146"/>
      <c r="N1514" s="146"/>
    </row>
    <row r="1515" spans="1:14">
      <c r="A1515" s="96">
        <v>170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1623</v>
      </c>
      <c r="H1515" s="2" t="s">
        <v>289</v>
      </c>
      <c r="I1515" s="146">
        <v>1</v>
      </c>
      <c r="J1515" s="146"/>
      <c r="K1515" s="146" t="s">
        <v>2076</v>
      </c>
      <c r="L1515" s="146"/>
      <c r="M1515" s="146"/>
      <c r="N1515" s="146"/>
    </row>
    <row r="1516" spans="1:14">
      <c r="A1516" s="96">
        <v>171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1192</v>
      </c>
      <c r="H1516" s="2" t="s">
        <v>158</v>
      </c>
      <c r="I1516" s="146">
        <v>1</v>
      </c>
      <c r="J1516" s="146"/>
      <c r="K1516" s="146" t="s">
        <v>1969</v>
      </c>
      <c r="L1516" s="146"/>
      <c r="M1516" s="146"/>
      <c r="N1516" s="146"/>
    </row>
    <row r="1517" spans="1:14">
      <c r="A1517" s="96">
        <v>172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1629</v>
      </c>
      <c r="H1517" s="2" t="s">
        <v>158</v>
      </c>
      <c r="I1517" s="146">
        <v>3</v>
      </c>
      <c r="J1517" s="146"/>
      <c r="K1517" s="146" t="s">
        <v>1969</v>
      </c>
      <c r="L1517" s="146"/>
      <c r="M1517" s="146"/>
      <c r="N1517" s="146"/>
    </row>
    <row r="1518" spans="1:14">
      <c r="A1518" s="96">
        <v>173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248</v>
      </c>
      <c r="H1518" s="2" t="s">
        <v>158</v>
      </c>
      <c r="I1518" s="146">
        <v>2</v>
      </c>
      <c r="J1518" s="146"/>
      <c r="K1518" s="146" t="s">
        <v>2077</v>
      </c>
      <c r="L1518" s="146"/>
      <c r="M1518" s="146"/>
      <c r="N1518" s="146"/>
    </row>
    <row r="1519" spans="1:14">
      <c r="A1519" s="96">
        <v>174</v>
      </c>
      <c r="B1519" s="96"/>
      <c r="C1519" s="96" t="s">
        <v>228</v>
      </c>
      <c r="D1519" s="146" t="s">
        <v>1989</v>
      </c>
      <c r="E1519" s="146" t="s">
        <v>182</v>
      </c>
      <c r="F1519" s="146" t="s">
        <v>137</v>
      </c>
      <c r="G1519" s="146" t="s">
        <v>1690</v>
      </c>
      <c r="H1519" s="2" t="s">
        <v>158</v>
      </c>
      <c r="I1519" s="146">
        <v>1</v>
      </c>
      <c r="J1519" s="146"/>
      <c r="K1519" s="146" t="s">
        <v>2078</v>
      </c>
      <c r="L1519" s="146"/>
      <c r="M1519" s="146"/>
      <c r="N1519" s="146"/>
    </row>
    <row r="1520" spans="1:14">
      <c r="A1520" s="96">
        <v>175</v>
      </c>
      <c r="B1520" s="96"/>
      <c r="C1520" s="96" t="s">
        <v>228</v>
      </c>
      <c r="D1520" s="146" t="s">
        <v>1989</v>
      </c>
      <c r="E1520" s="146" t="s">
        <v>182</v>
      </c>
      <c r="F1520" s="146" t="s">
        <v>137</v>
      </c>
      <c r="G1520" s="146" t="s">
        <v>1437</v>
      </c>
      <c r="H1520" s="2" t="s">
        <v>158</v>
      </c>
      <c r="I1520" s="146">
        <v>1</v>
      </c>
      <c r="J1520" s="146"/>
      <c r="K1520" s="146" t="s">
        <v>1969</v>
      </c>
      <c r="L1520" s="146"/>
      <c r="M1520" s="146"/>
      <c r="N1520" s="146"/>
    </row>
    <row r="1521" spans="1:14">
      <c r="A1521" s="96">
        <v>176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1523</v>
      </c>
      <c r="G1521" s="146" t="s">
        <v>1192</v>
      </c>
      <c r="H1521" s="2" t="s">
        <v>158</v>
      </c>
      <c r="I1521" s="146">
        <v>3</v>
      </c>
      <c r="J1521" s="146"/>
      <c r="K1521" s="146" t="s">
        <v>1970</v>
      </c>
      <c r="L1521" s="146"/>
      <c r="M1521" s="146"/>
      <c r="N1521" s="146"/>
    </row>
    <row r="1522" spans="1:14">
      <c r="A1522" s="96">
        <v>177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1524</v>
      </c>
      <c r="G1522" s="146" t="s">
        <v>220</v>
      </c>
      <c r="H1522" s="2" t="s">
        <v>158</v>
      </c>
      <c r="I1522" s="146">
        <v>3</v>
      </c>
      <c r="J1522" s="146"/>
      <c r="K1522" s="146"/>
      <c r="L1522" s="146"/>
      <c r="M1522" s="146"/>
      <c r="N1522" s="146"/>
    </row>
    <row r="1523" spans="1:14">
      <c r="A1523" s="96">
        <v>178</v>
      </c>
      <c r="B1523" s="96"/>
      <c r="C1523" s="96" t="s">
        <v>228</v>
      </c>
      <c r="D1523" s="146" t="s">
        <v>1571</v>
      </c>
      <c r="E1523" s="146" t="s">
        <v>182</v>
      </c>
      <c r="F1523" s="146" t="s">
        <v>1527</v>
      </c>
      <c r="G1523" s="146" t="s">
        <v>1629</v>
      </c>
      <c r="H1523" s="2" t="s">
        <v>158</v>
      </c>
      <c r="I1523" s="146">
        <v>0</v>
      </c>
      <c r="J1523" s="146"/>
      <c r="K1523" s="146"/>
      <c r="L1523" s="146"/>
      <c r="M1523" s="146"/>
      <c r="N1523" s="146"/>
    </row>
    <row r="1524" spans="1:14">
      <c r="A1524" s="96">
        <v>179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1528</v>
      </c>
      <c r="G1524" s="146" t="s">
        <v>143</v>
      </c>
      <c r="H1524" s="2" t="s">
        <v>158</v>
      </c>
      <c r="I1524" s="146">
        <v>2</v>
      </c>
      <c r="J1524" s="146"/>
      <c r="K1524" s="146" t="s">
        <v>1961</v>
      </c>
      <c r="L1524" s="146"/>
      <c r="M1524" s="146"/>
      <c r="N1524" s="146"/>
    </row>
    <row r="1525" spans="1:14">
      <c r="A1525" s="96">
        <v>180</v>
      </c>
      <c r="B1525" s="96"/>
      <c r="C1525" s="96" t="s">
        <v>228</v>
      </c>
      <c r="D1525" s="146" t="s">
        <v>1571</v>
      </c>
      <c r="E1525" s="146" t="s">
        <v>175</v>
      </c>
      <c r="F1525" s="146" t="s">
        <v>1530</v>
      </c>
      <c r="G1525" s="146" t="s">
        <v>139</v>
      </c>
      <c r="H1525" s="2" t="s">
        <v>1971</v>
      </c>
      <c r="I1525" s="146">
        <v>2</v>
      </c>
      <c r="J1525" s="146"/>
      <c r="K1525" s="146"/>
      <c r="L1525" s="146"/>
      <c r="M1525" s="146"/>
      <c r="N1525" s="146"/>
    </row>
    <row r="1526" spans="1:14">
      <c r="A1526" s="96">
        <v>181</v>
      </c>
      <c r="B1526" s="96"/>
      <c r="C1526" s="96" t="s">
        <v>228</v>
      </c>
      <c r="D1526" s="146" t="s">
        <v>1571</v>
      </c>
      <c r="E1526" s="146" t="s">
        <v>182</v>
      </c>
      <c r="F1526" s="146" t="s">
        <v>1531</v>
      </c>
      <c r="G1526" s="146" t="s">
        <v>1690</v>
      </c>
      <c r="H1526" s="2" t="s">
        <v>158</v>
      </c>
      <c r="I1526" s="146">
        <v>2</v>
      </c>
      <c r="J1526" s="146"/>
      <c r="K1526" s="146" t="s">
        <v>2079</v>
      </c>
      <c r="L1526" s="146"/>
      <c r="M1526" s="146"/>
      <c r="N1526" s="146"/>
    </row>
    <row r="1527" spans="1:14">
      <c r="A1527" s="96">
        <v>182</v>
      </c>
      <c r="B1527" s="96"/>
      <c r="C1527" s="96" t="s">
        <v>228</v>
      </c>
      <c r="D1527" s="146" t="s">
        <v>1571</v>
      </c>
      <c r="E1527" s="146" t="s">
        <v>182</v>
      </c>
      <c r="F1527" s="146" t="s">
        <v>254</v>
      </c>
      <c r="G1527" s="146" t="s">
        <v>1690</v>
      </c>
      <c r="H1527" s="2" t="s">
        <v>158</v>
      </c>
      <c r="I1527" s="146">
        <v>2</v>
      </c>
      <c r="J1527" s="146"/>
      <c r="K1527" s="146" t="s">
        <v>2080</v>
      </c>
      <c r="L1527" s="146"/>
      <c r="M1527" s="146"/>
      <c r="N1527" s="146"/>
    </row>
    <row r="1528" spans="1:14">
      <c r="A1528" s="96">
        <v>183</v>
      </c>
      <c r="B1528" s="96"/>
      <c r="C1528" s="96" t="s">
        <v>228</v>
      </c>
      <c r="D1528" s="146" t="s">
        <v>1571</v>
      </c>
      <c r="E1528" s="146" t="s">
        <v>172</v>
      </c>
      <c r="F1528" s="146" t="s">
        <v>7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184</v>
      </c>
      <c r="B1529" s="96"/>
      <c r="C1529" s="96" t="s">
        <v>228</v>
      </c>
      <c r="D1529" s="146" t="s">
        <v>1571</v>
      </c>
      <c r="E1529" s="146" t="s">
        <v>178</v>
      </c>
      <c r="F1529" s="146" t="s">
        <v>37</v>
      </c>
      <c r="G1529" s="146" t="s">
        <v>1670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185</v>
      </c>
      <c r="B1530" s="96"/>
      <c r="C1530" s="96" t="s">
        <v>228</v>
      </c>
      <c r="D1530" s="146" t="s">
        <v>1571</v>
      </c>
      <c r="E1530" s="146" t="s">
        <v>341</v>
      </c>
      <c r="F1530" s="146" t="s">
        <v>14</v>
      </c>
      <c r="G1530" s="146" t="s">
        <v>1437</v>
      </c>
      <c r="H1530" s="2" t="s">
        <v>158</v>
      </c>
      <c r="I1530" s="146">
        <v>2</v>
      </c>
      <c r="J1530" s="146"/>
      <c r="K1530" s="146"/>
      <c r="L1530" s="146"/>
      <c r="M1530" s="146"/>
      <c r="N1530" s="146"/>
    </row>
    <row r="1531" spans="1:14">
      <c r="A1531" s="96">
        <v>186</v>
      </c>
      <c r="B1531" s="96"/>
      <c r="C1531" s="96" t="s">
        <v>228</v>
      </c>
      <c r="D1531" s="146" t="s">
        <v>1571</v>
      </c>
      <c r="E1531" s="146" t="s">
        <v>174</v>
      </c>
      <c r="F1531" s="146" t="s">
        <v>247</v>
      </c>
      <c r="G1531" s="146" t="s">
        <v>248</v>
      </c>
      <c r="H1531" s="2" t="s">
        <v>158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187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1523</v>
      </c>
      <c r="G1532" s="146" t="s">
        <v>240</v>
      </c>
      <c r="H1532" s="2" t="s">
        <v>289</v>
      </c>
      <c r="I1532" s="146">
        <v>3</v>
      </c>
      <c r="J1532" s="146"/>
      <c r="K1532" s="146" t="s">
        <v>1961</v>
      </c>
      <c r="L1532" s="146"/>
      <c r="M1532" s="146"/>
      <c r="N1532" s="146"/>
    </row>
    <row r="1533" spans="1:14">
      <c r="A1533" s="96">
        <v>188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1524</v>
      </c>
      <c r="G1533" s="146" t="s">
        <v>1120</v>
      </c>
      <c r="H1533" s="2" t="s">
        <v>289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189</v>
      </c>
      <c r="B1534" s="96"/>
      <c r="C1534" s="96" t="s">
        <v>228</v>
      </c>
      <c r="D1534" s="146" t="s">
        <v>1972</v>
      </c>
      <c r="E1534" s="146" t="s">
        <v>182</v>
      </c>
      <c r="F1534" s="146" t="s">
        <v>1527</v>
      </c>
      <c r="G1534" s="146" t="s">
        <v>1120</v>
      </c>
      <c r="H1534" s="2" t="s">
        <v>289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190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1526</v>
      </c>
      <c r="G1535" s="146" t="s">
        <v>220</v>
      </c>
      <c r="H1535" s="2" t="s">
        <v>210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191</v>
      </c>
      <c r="B1536" s="96"/>
      <c r="C1536" s="96" t="s">
        <v>228</v>
      </c>
      <c r="D1536" s="146" t="s">
        <v>1972</v>
      </c>
      <c r="E1536" s="146" t="s">
        <v>187</v>
      </c>
      <c r="F1536" s="146" t="s">
        <v>1529</v>
      </c>
      <c r="G1536" s="146" t="s">
        <v>228</v>
      </c>
      <c r="H1536" s="2" t="s">
        <v>211</v>
      </c>
      <c r="I1536" s="146">
        <v>2</v>
      </c>
      <c r="J1536" s="146"/>
      <c r="K1536" s="146"/>
      <c r="L1536" s="146"/>
      <c r="M1536" s="146"/>
      <c r="N1536" s="146"/>
    </row>
    <row r="1537" spans="1:14">
      <c r="A1537" s="96">
        <v>192</v>
      </c>
      <c r="B1537" s="96"/>
      <c r="C1537" s="96" t="s">
        <v>228</v>
      </c>
      <c r="D1537" s="146" t="s">
        <v>1972</v>
      </c>
      <c r="E1537" s="146" t="s">
        <v>182</v>
      </c>
      <c r="F1537" s="146" t="s">
        <v>256</v>
      </c>
      <c r="G1537" s="146" t="s">
        <v>227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193</v>
      </c>
      <c r="B1538" s="96"/>
      <c r="C1538" s="96" t="s">
        <v>228</v>
      </c>
      <c r="D1538" s="146" t="s">
        <v>1972</v>
      </c>
      <c r="E1538" s="146" t="s">
        <v>172</v>
      </c>
      <c r="F1538" s="146" t="s">
        <v>7</v>
      </c>
      <c r="G1538" s="146" t="s">
        <v>1120</v>
      </c>
      <c r="H1538" s="2" t="s">
        <v>289</v>
      </c>
      <c r="I1538" s="146">
        <v>1</v>
      </c>
      <c r="J1538" s="146"/>
      <c r="K1538" s="146" t="s">
        <v>1587</v>
      </c>
      <c r="L1538" s="146"/>
      <c r="M1538" s="146"/>
      <c r="N1538" s="146"/>
    </row>
    <row r="1539" spans="1:14">
      <c r="A1539" s="96">
        <v>194</v>
      </c>
      <c r="B1539" s="96"/>
      <c r="C1539" s="96" t="s">
        <v>228</v>
      </c>
      <c r="D1539" s="146" t="s">
        <v>1972</v>
      </c>
      <c r="E1539" s="146" t="s">
        <v>180</v>
      </c>
      <c r="F1539" s="146" t="s">
        <v>83</v>
      </c>
      <c r="G1539" s="146" t="s">
        <v>733</v>
      </c>
      <c r="H1539" s="2" t="s">
        <v>289</v>
      </c>
      <c r="I1539" s="146">
        <v>2</v>
      </c>
      <c r="J1539" s="146"/>
      <c r="K1539" s="146"/>
      <c r="L1539" s="146"/>
      <c r="M1539" s="146"/>
      <c r="N1539" s="146"/>
    </row>
    <row r="1540" spans="1:14">
      <c r="A1540" s="96">
        <v>195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240</v>
      </c>
      <c r="H1540" s="2" t="s">
        <v>289</v>
      </c>
      <c r="I1540" s="146">
        <v>1.5</v>
      </c>
      <c r="J1540" s="146"/>
      <c r="K1540" s="146" t="s">
        <v>2081</v>
      </c>
      <c r="L1540" s="146"/>
      <c r="M1540" s="146"/>
      <c r="N1540" s="146"/>
    </row>
    <row r="1541" spans="1:14">
      <c r="A1541" s="96">
        <v>196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1120</v>
      </c>
      <c r="H1541" s="2" t="s">
        <v>289</v>
      </c>
      <c r="I1541" s="146">
        <v>2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197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143</v>
      </c>
      <c r="H1542" s="2" t="s">
        <v>289</v>
      </c>
      <c r="I1542" s="146">
        <v>1</v>
      </c>
      <c r="J1542" s="146"/>
      <c r="K1542" s="146" t="s">
        <v>2082</v>
      </c>
      <c r="L1542" s="146"/>
      <c r="M1542" s="146"/>
      <c r="N1542" s="146"/>
    </row>
    <row r="1543" spans="1:14">
      <c r="A1543" s="96">
        <v>198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227</v>
      </c>
      <c r="H1543" s="2" t="s">
        <v>289</v>
      </c>
      <c r="I1543" s="146">
        <v>1</v>
      </c>
      <c r="J1543" s="146"/>
      <c r="K1543" s="146" t="s">
        <v>1973</v>
      </c>
      <c r="L1543" s="146"/>
      <c r="M1543" s="146"/>
      <c r="N1543" s="146"/>
    </row>
    <row r="1544" spans="1:14">
      <c r="A1544" s="96">
        <v>199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1192</v>
      </c>
      <c r="H1544" s="2" t="s">
        <v>158</v>
      </c>
      <c r="I1544" s="146">
        <v>2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200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1629</v>
      </c>
      <c r="H1545" s="2" t="s">
        <v>158</v>
      </c>
      <c r="I1545" s="146">
        <v>2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201</v>
      </c>
      <c r="B1546" s="96"/>
      <c r="C1546" s="96" t="s">
        <v>228</v>
      </c>
      <c r="D1546" s="146" t="s">
        <v>1990</v>
      </c>
      <c r="E1546" s="146" t="s">
        <v>182</v>
      </c>
      <c r="F1546" s="146" t="s">
        <v>137</v>
      </c>
      <c r="G1546" s="146" t="s">
        <v>228</v>
      </c>
      <c r="H1546" s="2" t="s">
        <v>158</v>
      </c>
      <c r="I1546" s="146">
        <v>1</v>
      </c>
      <c r="J1546" s="146"/>
      <c r="K1546" s="146" t="s">
        <v>1974</v>
      </c>
      <c r="L1546" s="146"/>
      <c r="M1546" s="146"/>
      <c r="N1546" s="146"/>
    </row>
    <row r="1547" spans="1:14">
      <c r="A1547" s="96">
        <v>202</v>
      </c>
      <c r="B1547" s="96"/>
      <c r="C1547" s="96" t="s">
        <v>228</v>
      </c>
      <c r="D1547" s="146" t="s">
        <v>1990</v>
      </c>
      <c r="E1547" s="146" t="s">
        <v>182</v>
      </c>
      <c r="F1547" s="146" t="s">
        <v>137</v>
      </c>
      <c r="G1547" s="146" t="s">
        <v>733</v>
      </c>
      <c r="H1547" s="2" t="s">
        <v>158</v>
      </c>
      <c r="I1547" s="146">
        <v>1</v>
      </c>
      <c r="J1547" s="146"/>
      <c r="K1547" s="146" t="s">
        <v>1974</v>
      </c>
      <c r="L1547" s="146"/>
      <c r="M1547" s="146"/>
      <c r="N1547" s="146"/>
    </row>
    <row r="1548" spans="1:14">
      <c r="A1548" s="96">
        <v>203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1523</v>
      </c>
      <c r="G1548" s="146" t="s">
        <v>1192</v>
      </c>
      <c r="H1548" s="2" t="s">
        <v>158</v>
      </c>
      <c r="I1548" s="146">
        <v>3</v>
      </c>
      <c r="J1548" s="146"/>
      <c r="K1548" s="146"/>
      <c r="L1548" s="146"/>
      <c r="M1548" s="146"/>
      <c r="N1548" s="146"/>
    </row>
    <row r="1549" spans="1:14">
      <c r="A1549" s="96">
        <v>204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1524</v>
      </c>
      <c r="G1549" s="146" t="s">
        <v>220</v>
      </c>
      <c r="H1549" s="2" t="s">
        <v>158</v>
      </c>
      <c r="I1549" s="146">
        <v>2</v>
      </c>
      <c r="J1549" s="146"/>
      <c r="K1549" s="146"/>
      <c r="L1549" s="146"/>
      <c r="M1549" s="146"/>
      <c r="N1549" s="146"/>
    </row>
    <row r="1550" spans="1:14">
      <c r="A1550" s="96">
        <v>205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1527</v>
      </c>
      <c r="G1550" s="146" t="s">
        <v>1192</v>
      </c>
      <c r="H1550" s="2" t="s">
        <v>158</v>
      </c>
      <c r="I1550" s="146">
        <v>2</v>
      </c>
      <c r="J1550" s="146"/>
      <c r="K1550" s="146"/>
      <c r="L1550" s="146"/>
      <c r="M1550" s="146"/>
      <c r="N1550" s="146"/>
    </row>
    <row r="1551" spans="1:14">
      <c r="A1551" s="96">
        <v>206</v>
      </c>
      <c r="B1551" s="96"/>
      <c r="C1551" s="96" t="s">
        <v>228</v>
      </c>
      <c r="D1551" s="146" t="s">
        <v>1975</v>
      </c>
      <c r="E1551" s="146" t="s">
        <v>182</v>
      </c>
      <c r="F1551" s="146" t="s">
        <v>1526</v>
      </c>
      <c r="G1551" s="146" t="s">
        <v>220</v>
      </c>
      <c r="H1551" s="2" t="s">
        <v>210</v>
      </c>
      <c r="I1551" s="146">
        <v>1</v>
      </c>
      <c r="J1551" s="146"/>
      <c r="K1551" s="146" t="s">
        <v>1976</v>
      </c>
      <c r="L1551" s="146"/>
      <c r="M1551" s="146"/>
      <c r="N1551" s="146"/>
    </row>
    <row r="1552" spans="1:14">
      <c r="A1552" s="96">
        <v>207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1530</v>
      </c>
      <c r="G1552" s="146" t="s">
        <v>139</v>
      </c>
      <c r="H1552" s="2" t="s">
        <v>1971</v>
      </c>
      <c r="I1552" s="146">
        <v>1</v>
      </c>
      <c r="J1552" s="146"/>
      <c r="K1552" s="146" t="s">
        <v>1977</v>
      </c>
      <c r="L1552" s="146"/>
      <c r="M1552" s="146"/>
      <c r="N1552" s="146"/>
    </row>
    <row r="1553" spans="1:14">
      <c r="A1553" s="96">
        <v>208</v>
      </c>
      <c r="B1553" s="96"/>
      <c r="C1553" s="96" t="s">
        <v>228</v>
      </c>
      <c r="D1553" s="146" t="s">
        <v>1975</v>
      </c>
      <c r="E1553" s="146" t="s">
        <v>187</v>
      </c>
      <c r="F1553" s="146" t="s">
        <v>1529</v>
      </c>
      <c r="G1553" s="146" t="s">
        <v>228</v>
      </c>
      <c r="H1553" s="2" t="s">
        <v>211</v>
      </c>
      <c r="I1553" s="146">
        <v>2</v>
      </c>
      <c r="J1553" s="146"/>
      <c r="K1553" s="146"/>
      <c r="L1553" s="146"/>
      <c r="M1553" s="146"/>
      <c r="N1553" s="146"/>
    </row>
    <row r="1554" spans="1:14">
      <c r="A1554" s="96">
        <v>209</v>
      </c>
      <c r="B1554" s="96"/>
      <c r="C1554" s="96" t="s">
        <v>228</v>
      </c>
      <c r="D1554" s="146" t="s">
        <v>1975</v>
      </c>
      <c r="E1554" s="146" t="s">
        <v>182</v>
      </c>
      <c r="F1554" s="146" t="s">
        <v>256</v>
      </c>
      <c r="G1554" s="146" t="s">
        <v>51</v>
      </c>
      <c r="H1554" s="2" t="s">
        <v>158</v>
      </c>
      <c r="I1554" s="146">
        <v>2</v>
      </c>
      <c r="J1554" s="146"/>
      <c r="K1554" s="146" t="s">
        <v>1978</v>
      </c>
      <c r="L1554" s="146"/>
      <c r="M1554" s="146"/>
      <c r="N1554" s="146"/>
    </row>
    <row r="1555" spans="1:14">
      <c r="A1555" s="96">
        <v>210</v>
      </c>
      <c r="B1555" s="96"/>
      <c r="C1555" s="96" t="s">
        <v>228</v>
      </c>
      <c r="D1555" s="146" t="s">
        <v>1975</v>
      </c>
      <c r="E1555" s="146" t="s">
        <v>172</v>
      </c>
      <c r="F1555" s="146" t="s">
        <v>7</v>
      </c>
      <c r="G1555" s="146" t="s">
        <v>1437</v>
      </c>
      <c r="H1555" s="2" t="s">
        <v>158</v>
      </c>
      <c r="I1555" s="146">
        <v>1</v>
      </c>
      <c r="J1555" s="146"/>
      <c r="K1555" s="146" t="s">
        <v>1587</v>
      </c>
      <c r="L1555" s="146"/>
      <c r="M1555" s="146"/>
      <c r="N1555" s="146"/>
    </row>
    <row r="1556" spans="1:14">
      <c r="A1556" s="96">
        <v>211</v>
      </c>
      <c r="B1556" s="96"/>
      <c r="C1556" s="96" t="s">
        <v>228</v>
      </c>
      <c r="D1556" s="146" t="s">
        <v>1975</v>
      </c>
      <c r="E1556" s="146" t="s">
        <v>180</v>
      </c>
      <c r="F1556" s="146" t="s">
        <v>83</v>
      </c>
      <c r="G1556" s="146" t="s">
        <v>733</v>
      </c>
      <c r="H1556" s="2" t="s">
        <v>158</v>
      </c>
      <c r="I1556" s="146">
        <v>2</v>
      </c>
      <c r="J1556" s="146"/>
      <c r="K1556" s="146"/>
      <c r="L1556" s="146"/>
      <c r="M1556" s="146"/>
      <c r="N1556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0" width="3.54296875" style="19" bestFit="1" customWidth="1"/>
    <col min="121" max="121" width="3.90625" style="19" bestFit="1" customWidth="1"/>
    <col min="122" max="122" width="4.54296875" style="19" bestFit="1" customWidth="1"/>
    <col min="123" max="123" width="4.6328125" style="19" bestFit="1" customWidth="1"/>
    <col min="124" max="124" width="4.08984375" style="19" bestFit="1" customWidth="1"/>
    <col min="125" max="125" width="3.54296875" style="19" bestFit="1" customWidth="1"/>
    <col min="126" max="126" width="2.90625" style="19" bestFit="1" customWidth="1"/>
    <col min="127" max="127" width="15.2695312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/>
      <c r="DY1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1543</v>
      </c>
      <c r="DR2" s="45" t="s">
        <v>1555</v>
      </c>
      <c r="DS2" s="45" t="s">
        <v>1576</v>
      </c>
      <c r="DT2" s="45" t="s">
        <v>1814</v>
      </c>
      <c r="DU2" s="45" t="s">
        <v>1892</v>
      </c>
      <c r="DV2" s="45" t="s">
        <v>1930</v>
      </c>
      <c r="DW2" s="45" t="s">
        <v>958</v>
      </c>
      <c r="DX2"/>
      <c r="DY2"/>
    </row>
    <row r="3" spans="1:129">
      <c r="A3" s="453" t="s">
        <v>265</v>
      </c>
      <c r="B3" s="454"/>
      <c r="C3" s="454"/>
      <c r="D3" s="454"/>
      <c r="E3" s="454"/>
      <c r="F3" s="454">
        <v>1</v>
      </c>
      <c r="G3" s="454"/>
      <c r="H3" s="454">
        <v>1</v>
      </c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>
        <v>2</v>
      </c>
      <c r="BD3" s="454"/>
      <c r="BE3" s="454"/>
      <c r="BF3" s="454"/>
      <c r="BG3" s="454"/>
      <c r="BH3" s="454">
        <v>2</v>
      </c>
      <c r="BI3" s="454">
        <v>2</v>
      </c>
      <c r="BJ3" s="454"/>
      <c r="BK3" s="454"/>
      <c r="BL3" s="454"/>
      <c r="BM3" s="454"/>
      <c r="BN3" s="454"/>
      <c r="BO3" s="454">
        <v>2</v>
      </c>
      <c r="BP3" s="454">
        <v>2</v>
      </c>
      <c r="BQ3" s="454"/>
      <c r="BR3" s="454">
        <v>1</v>
      </c>
      <c r="BS3" s="454"/>
      <c r="BT3" s="454"/>
      <c r="BU3" s="454"/>
      <c r="BV3" s="454"/>
      <c r="BW3" s="454"/>
      <c r="BX3" s="454"/>
      <c r="BY3" s="454"/>
      <c r="BZ3" s="454"/>
      <c r="CA3" s="454"/>
      <c r="CB3" s="454"/>
      <c r="CC3" s="454"/>
      <c r="CD3" s="454"/>
      <c r="CE3" s="454"/>
      <c r="CF3" s="454"/>
      <c r="CG3" s="454"/>
      <c r="CH3" s="454"/>
      <c r="CI3" s="454"/>
      <c r="CJ3" s="454"/>
      <c r="CK3" s="454"/>
      <c r="CL3" s="454"/>
      <c r="CM3" s="454"/>
      <c r="CN3" s="454"/>
      <c r="CO3" s="454"/>
      <c r="CP3" s="454"/>
      <c r="CQ3" s="454"/>
      <c r="CR3" s="454"/>
      <c r="CS3" s="454"/>
      <c r="CT3" s="454"/>
      <c r="CU3" s="454"/>
      <c r="CV3" s="454"/>
      <c r="CW3" s="454"/>
      <c r="CX3" s="454"/>
      <c r="CY3" s="454"/>
      <c r="CZ3" s="454"/>
      <c r="DA3" s="454"/>
      <c r="DB3" s="454"/>
      <c r="DC3" s="454"/>
      <c r="DD3" s="454"/>
      <c r="DE3" s="454"/>
      <c r="DF3" s="454"/>
      <c r="DG3" s="454"/>
      <c r="DH3" s="454"/>
      <c r="DI3" s="454"/>
      <c r="DJ3" s="454"/>
      <c r="DK3" s="454"/>
      <c r="DL3" s="454"/>
      <c r="DM3" s="454"/>
      <c r="DN3" s="454"/>
      <c r="DO3" s="454"/>
      <c r="DP3" s="454"/>
      <c r="DQ3" s="454"/>
      <c r="DR3" s="454"/>
      <c r="DS3" s="454"/>
      <c r="DT3" s="454"/>
      <c r="DU3" s="454"/>
      <c r="DV3" s="454"/>
      <c r="DW3" s="454">
        <v>13</v>
      </c>
      <c r="DX3"/>
      <c r="DY3"/>
    </row>
    <row r="4" spans="1:129">
      <c r="A4" s="453" t="s">
        <v>269</v>
      </c>
      <c r="B4" s="454"/>
      <c r="C4" s="454"/>
      <c r="D4" s="454"/>
      <c r="E4" s="454"/>
      <c r="F4" s="454">
        <v>1</v>
      </c>
      <c r="G4" s="454"/>
      <c r="H4" s="454">
        <v>1</v>
      </c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>
        <v>2</v>
      </c>
      <c r="BD4" s="454"/>
      <c r="BE4" s="454"/>
      <c r="BF4" s="454"/>
      <c r="BG4" s="454"/>
      <c r="BH4" s="454">
        <v>2</v>
      </c>
      <c r="BI4" s="454">
        <v>2</v>
      </c>
      <c r="BJ4" s="454"/>
      <c r="BK4" s="454"/>
      <c r="BL4" s="454"/>
      <c r="BM4" s="454"/>
      <c r="BN4" s="454"/>
      <c r="BO4" s="454">
        <v>2</v>
      </c>
      <c r="BP4" s="454">
        <v>2</v>
      </c>
      <c r="BQ4" s="454"/>
      <c r="BR4" s="454">
        <v>1</v>
      </c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4"/>
      <c r="DA4" s="454"/>
      <c r="DB4" s="454"/>
      <c r="DC4" s="454"/>
      <c r="DD4" s="454"/>
      <c r="DE4" s="454"/>
      <c r="DF4" s="454"/>
      <c r="DG4" s="454"/>
      <c r="DH4" s="454"/>
      <c r="DI4" s="454"/>
      <c r="DJ4" s="454"/>
      <c r="DK4" s="454"/>
      <c r="DL4" s="454"/>
      <c r="DM4" s="454"/>
      <c r="DN4" s="454"/>
      <c r="DO4" s="454"/>
      <c r="DP4" s="454"/>
      <c r="DQ4" s="454"/>
      <c r="DR4" s="454"/>
      <c r="DS4" s="454"/>
      <c r="DT4" s="454"/>
      <c r="DU4" s="454"/>
      <c r="DV4" s="454"/>
      <c r="DW4" s="454">
        <v>13</v>
      </c>
      <c r="DX4"/>
      <c r="DY4"/>
    </row>
    <row r="5" spans="1:129">
      <c r="A5" s="453" t="s">
        <v>271</v>
      </c>
      <c r="B5" s="454"/>
      <c r="C5" s="454"/>
      <c r="D5" s="454"/>
      <c r="E5" s="454"/>
      <c r="F5" s="454">
        <v>1</v>
      </c>
      <c r="G5" s="454"/>
      <c r="H5" s="454">
        <v>1</v>
      </c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>
        <v>2</v>
      </c>
      <c r="BD5" s="454"/>
      <c r="BE5" s="454"/>
      <c r="BF5" s="454"/>
      <c r="BG5" s="454"/>
      <c r="BH5" s="454">
        <v>2</v>
      </c>
      <c r="BI5" s="454">
        <v>2</v>
      </c>
      <c r="BJ5" s="454"/>
      <c r="BK5" s="454"/>
      <c r="BL5" s="454"/>
      <c r="BM5" s="454"/>
      <c r="BN5" s="454"/>
      <c r="BO5" s="454">
        <v>2</v>
      </c>
      <c r="BP5" s="454">
        <v>2</v>
      </c>
      <c r="BQ5" s="454"/>
      <c r="BR5" s="454">
        <v>1</v>
      </c>
      <c r="BS5" s="454"/>
      <c r="BT5" s="454"/>
      <c r="BU5" s="454"/>
      <c r="BV5" s="454"/>
      <c r="BW5" s="454"/>
      <c r="BX5" s="454"/>
      <c r="BY5" s="454"/>
      <c r="BZ5" s="454"/>
      <c r="CA5" s="454"/>
      <c r="CB5" s="454"/>
      <c r="CC5" s="454"/>
      <c r="CD5" s="454"/>
      <c r="CE5" s="454"/>
      <c r="CF5" s="454"/>
      <c r="CG5" s="454"/>
      <c r="CH5" s="454"/>
      <c r="CI5" s="454"/>
      <c r="CJ5" s="454"/>
      <c r="CK5" s="454"/>
      <c r="CL5" s="454"/>
      <c r="CM5" s="454"/>
      <c r="CN5" s="454"/>
      <c r="CO5" s="454"/>
      <c r="CP5" s="454"/>
      <c r="CQ5" s="454"/>
      <c r="CR5" s="454"/>
      <c r="CS5" s="454"/>
      <c r="CT5" s="454"/>
      <c r="CU5" s="454"/>
      <c r="CV5" s="454"/>
      <c r="CW5" s="454"/>
      <c r="CX5" s="454"/>
      <c r="CY5" s="454"/>
      <c r="CZ5" s="454"/>
      <c r="DA5" s="454"/>
      <c r="DB5" s="454"/>
      <c r="DC5" s="454"/>
      <c r="DD5" s="454"/>
      <c r="DE5" s="454"/>
      <c r="DF5" s="454"/>
      <c r="DG5" s="454"/>
      <c r="DH5" s="454"/>
      <c r="DI5" s="454"/>
      <c r="DJ5" s="454"/>
      <c r="DK5" s="454"/>
      <c r="DL5" s="454"/>
      <c r="DM5" s="454"/>
      <c r="DN5" s="454"/>
      <c r="DO5" s="454"/>
      <c r="DP5" s="454"/>
      <c r="DQ5" s="454"/>
      <c r="DR5" s="454"/>
      <c r="DS5" s="454"/>
      <c r="DT5" s="454"/>
      <c r="DU5" s="454"/>
      <c r="DV5" s="454"/>
      <c r="DW5" s="454">
        <v>13</v>
      </c>
      <c r="DX5"/>
      <c r="DY5"/>
    </row>
    <row r="6" spans="1:129">
      <c r="A6" s="453" t="s">
        <v>273</v>
      </c>
      <c r="B6" s="454"/>
      <c r="C6" s="454"/>
      <c r="D6" s="454"/>
      <c r="E6" s="454"/>
      <c r="F6" s="454">
        <v>1</v>
      </c>
      <c r="G6" s="454"/>
      <c r="H6" s="454">
        <v>1</v>
      </c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54"/>
      <c r="AI6" s="454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>
        <v>2</v>
      </c>
      <c r="BD6" s="454"/>
      <c r="BE6" s="454"/>
      <c r="BF6" s="454"/>
      <c r="BG6" s="454"/>
      <c r="BH6" s="454">
        <v>2</v>
      </c>
      <c r="BI6" s="454">
        <v>2</v>
      </c>
      <c r="BJ6" s="454"/>
      <c r="BK6" s="454"/>
      <c r="BL6" s="454"/>
      <c r="BM6" s="454"/>
      <c r="BN6" s="454"/>
      <c r="BO6" s="454">
        <v>2</v>
      </c>
      <c r="BP6" s="454">
        <v>2</v>
      </c>
      <c r="BQ6" s="454"/>
      <c r="BR6" s="454">
        <v>1</v>
      </c>
      <c r="BS6" s="454"/>
      <c r="BT6" s="454"/>
      <c r="BU6" s="454"/>
      <c r="BV6" s="454"/>
      <c r="BW6" s="454"/>
      <c r="BX6" s="454"/>
      <c r="BY6" s="454"/>
      <c r="BZ6" s="454"/>
      <c r="CA6" s="454"/>
      <c r="CB6" s="454"/>
      <c r="CC6" s="454"/>
      <c r="CD6" s="454"/>
      <c r="CE6" s="454"/>
      <c r="CF6" s="454"/>
      <c r="CG6" s="454"/>
      <c r="CH6" s="454"/>
      <c r="CI6" s="454"/>
      <c r="CJ6" s="454"/>
      <c r="CK6" s="454"/>
      <c r="CL6" s="454"/>
      <c r="CM6" s="454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4"/>
      <c r="CZ6" s="454"/>
      <c r="DA6" s="454"/>
      <c r="DB6" s="454"/>
      <c r="DC6" s="454"/>
      <c r="DD6" s="454"/>
      <c r="DE6" s="454"/>
      <c r="DF6" s="454"/>
      <c r="DG6" s="454"/>
      <c r="DH6" s="454"/>
      <c r="DI6" s="454"/>
      <c r="DJ6" s="454"/>
      <c r="DK6" s="454"/>
      <c r="DL6" s="454"/>
      <c r="DM6" s="454"/>
      <c r="DN6" s="454"/>
      <c r="DO6" s="454"/>
      <c r="DP6" s="454"/>
      <c r="DQ6" s="454"/>
      <c r="DR6" s="454"/>
      <c r="DS6" s="454"/>
      <c r="DT6" s="454"/>
      <c r="DU6" s="454"/>
      <c r="DV6" s="454"/>
      <c r="DW6" s="454">
        <v>13</v>
      </c>
      <c r="DX6"/>
      <c r="DY6"/>
    </row>
    <row r="7" spans="1:129">
      <c r="A7" s="453" t="s">
        <v>283</v>
      </c>
      <c r="B7" s="454"/>
      <c r="C7" s="454"/>
      <c r="D7" s="454"/>
      <c r="E7" s="454"/>
      <c r="F7" s="454">
        <v>2</v>
      </c>
      <c r="G7" s="454"/>
      <c r="H7" s="454">
        <v>2</v>
      </c>
      <c r="I7" s="454">
        <v>2</v>
      </c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>
        <v>2</v>
      </c>
      <c r="AE7" s="454"/>
      <c r="AF7" s="454"/>
      <c r="AG7" s="454"/>
      <c r="AH7" s="454"/>
      <c r="AI7" s="454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>
        <v>4</v>
      </c>
      <c r="BD7" s="454"/>
      <c r="BE7" s="454"/>
      <c r="BF7" s="454"/>
      <c r="BG7" s="454"/>
      <c r="BH7" s="454">
        <v>4</v>
      </c>
      <c r="BI7" s="454">
        <v>4</v>
      </c>
      <c r="BJ7" s="454"/>
      <c r="BK7" s="454"/>
      <c r="BL7" s="454"/>
      <c r="BM7" s="454"/>
      <c r="BN7" s="454"/>
      <c r="BO7" s="454">
        <v>5</v>
      </c>
      <c r="BP7" s="454">
        <v>2</v>
      </c>
      <c r="BQ7" s="454">
        <v>2</v>
      </c>
      <c r="BR7" s="454">
        <v>1</v>
      </c>
      <c r="BS7" s="454">
        <v>2</v>
      </c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>
        <v>2</v>
      </c>
      <c r="CO7" s="454"/>
      <c r="CP7" s="454"/>
      <c r="CQ7" s="454"/>
      <c r="CR7" s="454"/>
      <c r="CS7" s="454"/>
      <c r="CT7" s="454"/>
      <c r="CU7" s="454"/>
      <c r="CV7" s="454"/>
      <c r="CW7" s="454"/>
      <c r="CX7" s="454"/>
      <c r="CY7" s="454"/>
      <c r="CZ7" s="454"/>
      <c r="DA7" s="454"/>
      <c r="DB7" s="454"/>
      <c r="DC7" s="454"/>
      <c r="DD7" s="454"/>
      <c r="DE7" s="454"/>
      <c r="DF7" s="454"/>
      <c r="DG7" s="454"/>
      <c r="DH7" s="454"/>
      <c r="DI7" s="454"/>
      <c r="DJ7" s="454"/>
      <c r="DK7" s="454"/>
      <c r="DL7" s="454"/>
      <c r="DM7" s="454"/>
      <c r="DN7" s="454"/>
      <c r="DO7" s="454"/>
      <c r="DP7" s="454"/>
      <c r="DQ7" s="454"/>
      <c r="DR7" s="454"/>
      <c r="DS7" s="454"/>
      <c r="DT7" s="454"/>
      <c r="DU7" s="454"/>
      <c r="DV7" s="454"/>
      <c r="DW7" s="454">
        <v>34</v>
      </c>
      <c r="DX7"/>
      <c r="DY7"/>
    </row>
    <row r="8" spans="1:129">
      <c r="A8" s="453" t="s">
        <v>284</v>
      </c>
      <c r="B8" s="454"/>
      <c r="C8" s="454"/>
      <c r="D8" s="454"/>
      <c r="E8" s="454"/>
      <c r="F8" s="454">
        <v>2</v>
      </c>
      <c r="G8" s="454"/>
      <c r="H8" s="454">
        <v>2</v>
      </c>
      <c r="I8" s="454">
        <v>2</v>
      </c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>
        <v>2</v>
      </c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>
        <v>4</v>
      </c>
      <c r="BD8" s="454"/>
      <c r="BE8" s="454"/>
      <c r="BF8" s="454"/>
      <c r="BG8" s="454"/>
      <c r="BH8" s="454">
        <v>4</v>
      </c>
      <c r="BI8" s="454">
        <v>4</v>
      </c>
      <c r="BJ8" s="454"/>
      <c r="BK8" s="454"/>
      <c r="BL8" s="454"/>
      <c r="BM8" s="454"/>
      <c r="BN8" s="454"/>
      <c r="BO8" s="454">
        <v>4</v>
      </c>
      <c r="BP8" s="454">
        <v>2</v>
      </c>
      <c r="BQ8" s="454">
        <v>2</v>
      </c>
      <c r="BR8" s="454">
        <v>1</v>
      </c>
      <c r="BS8" s="454">
        <v>2</v>
      </c>
      <c r="BT8" s="454"/>
      <c r="BU8" s="454"/>
      <c r="BV8" s="454"/>
      <c r="BW8" s="454"/>
      <c r="BX8" s="454"/>
      <c r="BY8" s="454"/>
      <c r="BZ8" s="454"/>
      <c r="CA8" s="454"/>
      <c r="CB8" s="454"/>
      <c r="CC8" s="454"/>
      <c r="CD8" s="454"/>
      <c r="CE8" s="454"/>
      <c r="CF8" s="454"/>
      <c r="CG8" s="454"/>
      <c r="CH8" s="454"/>
      <c r="CI8" s="454"/>
      <c r="CJ8" s="454"/>
      <c r="CK8" s="454"/>
      <c r="CL8" s="454"/>
      <c r="CM8" s="454"/>
      <c r="CN8" s="454">
        <v>2</v>
      </c>
      <c r="CO8" s="454"/>
      <c r="CP8" s="454"/>
      <c r="CQ8" s="454"/>
      <c r="CR8" s="454"/>
      <c r="CS8" s="454"/>
      <c r="CT8" s="454"/>
      <c r="CU8" s="454"/>
      <c r="CV8" s="454"/>
      <c r="CW8" s="454"/>
      <c r="CX8" s="454"/>
      <c r="CY8" s="454"/>
      <c r="CZ8" s="454"/>
      <c r="DA8" s="454"/>
      <c r="DB8" s="454"/>
      <c r="DC8" s="454"/>
      <c r="DD8" s="454"/>
      <c r="DE8" s="454"/>
      <c r="DF8" s="454"/>
      <c r="DG8" s="454"/>
      <c r="DH8" s="454"/>
      <c r="DI8" s="454"/>
      <c r="DJ8" s="454"/>
      <c r="DK8" s="454"/>
      <c r="DL8" s="454"/>
      <c r="DM8" s="454"/>
      <c r="DN8" s="454"/>
      <c r="DO8" s="454"/>
      <c r="DP8" s="454"/>
      <c r="DQ8" s="454"/>
      <c r="DR8" s="454"/>
      <c r="DS8" s="454"/>
      <c r="DT8" s="454"/>
      <c r="DU8" s="454"/>
      <c r="DV8" s="454"/>
      <c r="DW8" s="454">
        <v>33</v>
      </c>
      <c r="DX8"/>
      <c r="DY8"/>
    </row>
    <row r="9" spans="1:129">
      <c r="A9" s="453" t="s">
        <v>286</v>
      </c>
      <c r="B9" s="454"/>
      <c r="C9" s="454"/>
      <c r="D9" s="454"/>
      <c r="E9" s="454"/>
      <c r="F9" s="454">
        <v>2</v>
      </c>
      <c r="G9" s="454"/>
      <c r="H9" s="454">
        <v>2</v>
      </c>
      <c r="I9" s="454">
        <v>2</v>
      </c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  <c r="AD9" s="454">
        <v>4</v>
      </c>
      <c r="AE9" s="454"/>
      <c r="AF9" s="454"/>
      <c r="AG9" s="454"/>
      <c r="AH9" s="454"/>
      <c r="AI9" s="454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54"/>
      <c r="BA9" s="454"/>
      <c r="BB9" s="454"/>
      <c r="BC9" s="454">
        <v>4</v>
      </c>
      <c r="BD9" s="454"/>
      <c r="BE9" s="454"/>
      <c r="BF9" s="454"/>
      <c r="BG9" s="454"/>
      <c r="BH9" s="454">
        <v>4</v>
      </c>
      <c r="BI9" s="454">
        <v>4</v>
      </c>
      <c r="BJ9" s="454"/>
      <c r="BK9" s="454"/>
      <c r="BL9" s="454"/>
      <c r="BM9" s="454"/>
      <c r="BN9" s="454"/>
      <c r="BO9" s="454">
        <v>4</v>
      </c>
      <c r="BP9" s="454">
        <v>2</v>
      </c>
      <c r="BQ9" s="454">
        <v>2</v>
      </c>
      <c r="BR9" s="454">
        <v>1</v>
      </c>
      <c r="BS9" s="454">
        <v>2</v>
      </c>
      <c r="BT9" s="454"/>
      <c r="BU9" s="454"/>
      <c r="BV9" s="454"/>
      <c r="BW9" s="454"/>
      <c r="BX9" s="454"/>
      <c r="BY9" s="454"/>
      <c r="BZ9" s="454"/>
      <c r="CA9" s="454"/>
      <c r="CB9" s="454"/>
      <c r="CC9" s="454"/>
      <c r="CD9" s="454"/>
      <c r="CE9" s="454"/>
      <c r="CF9" s="454"/>
      <c r="CG9" s="454"/>
      <c r="CH9" s="454"/>
      <c r="CI9" s="454"/>
      <c r="CJ9" s="454"/>
      <c r="CK9" s="454"/>
      <c r="CL9" s="454"/>
      <c r="CM9" s="454"/>
      <c r="CN9" s="454">
        <v>2</v>
      </c>
      <c r="CO9" s="454"/>
      <c r="CP9" s="454"/>
      <c r="CQ9" s="454"/>
      <c r="CR9" s="454"/>
      <c r="CS9" s="454"/>
      <c r="CT9" s="454"/>
      <c r="CU9" s="454"/>
      <c r="CV9" s="454"/>
      <c r="CW9" s="454"/>
      <c r="CX9" s="454"/>
      <c r="CY9" s="454"/>
      <c r="CZ9" s="454"/>
      <c r="DA9" s="454"/>
      <c r="DB9" s="454"/>
      <c r="DC9" s="454"/>
      <c r="DD9" s="454"/>
      <c r="DE9" s="454"/>
      <c r="DF9" s="454"/>
      <c r="DG9" s="454"/>
      <c r="DH9" s="454"/>
      <c r="DI9" s="454"/>
      <c r="DJ9" s="454"/>
      <c r="DK9" s="454"/>
      <c r="DL9" s="454"/>
      <c r="DM9" s="454"/>
      <c r="DN9" s="454"/>
      <c r="DO9" s="454"/>
      <c r="DP9" s="454"/>
      <c r="DQ9" s="454"/>
      <c r="DR9" s="454"/>
      <c r="DS9" s="454"/>
      <c r="DT9" s="454"/>
      <c r="DU9" s="454"/>
      <c r="DV9" s="454"/>
      <c r="DW9" s="454">
        <v>35</v>
      </c>
      <c r="DX9"/>
      <c r="DY9"/>
    </row>
    <row r="10" spans="1:129">
      <c r="A10" s="453" t="s">
        <v>324</v>
      </c>
      <c r="B10" s="454"/>
      <c r="C10" s="454">
        <v>2</v>
      </c>
      <c r="D10" s="454"/>
      <c r="E10" s="454"/>
      <c r="F10" s="454">
        <v>1</v>
      </c>
      <c r="G10" s="454">
        <v>1</v>
      </c>
      <c r="H10" s="454"/>
      <c r="I10" s="454">
        <v>1</v>
      </c>
      <c r="J10" s="454"/>
      <c r="K10" s="454"/>
      <c r="L10" s="454"/>
      <c r="M10" s="454"/>
      <c r="N10" s="454"/>
      <c r="O10" s="454"/>
      <c r="P10" s="454"/>
      <c r="Q10" s="454">
        <v>1</v>
      </c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>
        <v>2</v>
      </c>
      <c r="AK10" s="454"/>
      <c r="AL10" s="454"/>
      <c r="AM10" s="454"/>
      <c r="AN10" s="454"/>
      <c r="AO10" s="454"/>
      <c r="AP10" s="454"/>
      <c r="AQ10" s="454"/>
      <c r="AR10" s="454"/>
      <c r="AS10" s="454">
        <v>1</v>
      </c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4">
        <v>2</v>
      </c>
      <c r="BU10" s="454"/>
      <c r="BV10" s="454"/>
      <c r="BW10" s="454"/>
      <c r="BX10" s="454"/>
      <c r="BY10" s="454"/>
      <c r="BZ10" s="454"/>
      <c r="CA10" s="454"/>
      <c r="CB10" s="454"/>
      <c r="CC10" s="454"/>
      <c r="CD10" s="454"/>
      <c r="CE10" s="454"/>
      <c r="CF10" s="454"/>
      <c r="CG10" s="454"/>
      <c r="CH10" s="454"/>
      <c r="CI10" s="454"/>
      <c r="CJ10" s="454"/>
      <c r="CK10" s="454"/>
      <c r="CL10" s="454"/>
      <c r="CM10" s="454"/>
      <c r="CN10" s="454"/>
      <c r="CO10" s="454"/>
      <c r="CP10" s="454"/>
      <c r="CQ10" s="454"/>
      <c r="CR10" s="454"/>
      <c r="CS10" s="454"/>
      <c r="CT10" s="454"/>
      <c r="CU10" s="454"/>
      <c r="CV10" s="454"/>
      <c r="CW10" s="454"/>
      <c r="CX10" s="454"/>
      <c r="CY10" s="454"/>
      <c r="CZ10" s="454"/>
      <c r="DA10" s="454"/>
      <c r="DB10" s="454"/>
      <c r="DC10" s="454"/>
      <c r="DD10" s="454"/>
      <c r="DE10" s="454"/>
      <c r="DF10" s="454"/>
      <c r="DG10" s="454"/>
      <c r="DH10" s="454">
        <v>1</v>
      </c>
      <c r="DI10" s="454"/>
      <c r="DJ10" s="454"/>
      <c r="DK10" s="454"/>
      <c r="DL10" s="454"/>
      <c r="DM10" s="454"/>
      <c r="DN10" s="454"/>
      <c r="DO10" s="454"/>
      <c r="DP10" s="454"/>
      <c r="DQ10" s="454"/>
      <c r="DR10" s="454"/>
      <c r="DS10" s="454">
        <v>2</v>
      </c>
      <c r="DT10" s="454"/>
      <c r="DU10" s="454"/>
      <c r="DV10" s="454"/>
      <c r="DW10" s="454">
        <v>14</v>
      </c>
      <c r="DX10"/>
      <c r="DY10"/>
    </row>
    <row r="11" spans="1:129">
      <c r="A11" s="453" t="s">
        <v>329</v>
      </c>
      <c r="B11" s="454"/>
      <c r="C11" s="454">
        <v>2</v>
      </c>
      <c r="D11" s="454"/>
      <c r="E11" s="454"/>
      <c r="F11" s="454">
        <v>1</v>
      </c>
      <c r="G11" s="454">
        <v>1</v>
      </c>
      <c r="H11" s="454"/>
      <c r="I11" s="454">
        <v>1</v>
      </c>
      <c r="J11" s="454"/>
      <c r="K11" s="454"/>
      <c r="L11" s="454"/>
      <c r="M11" s="454"/>
      <c r="N11" s="454"/>
      <c r="O11" s="454"/>
      <c r="P11" s="454"/>
      <c r="Q11" s="454">
        <v>1</v>
      </c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>
        <v>2</v>
      </c>
      <c r="AK11" s="454"/>
      <c r="AL11" s="454"/>
      <c r="AM11" s="454"/>
      <c r="AN11" s="454"/>
      <c r="AO11" s="454"/>
      <c r="AP11" s="454"/>
      <c r="AQ11" s="454"/>
      <c r="AR11" s="454"/>
      <c r="AS11" s="454">
        <v>1</v>
      </c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54"/>
      <c r="BI11" s="454"/>
      <c r="BJ11" s="454"/>
      <c r="BK11" s="454"/>
      <c r="BL11" s="454"/>
      <c r="BM11" s="454"/>
      <c r="BN11" s="454"/>
      <c r="BO11" s="454"/>
      <c r="BP11" s="454"/>
      <c r="BQ11" s="454"/>
      <c r="BR11" s="454"/>
      <c r="BS11" s="454"/>
      <c r="BT11" s="454">
        <v>2</v>
      </c>
      <c r="BU11" s="454"/>
      <c r="BV11" s="454"/>
      <c r="BW11" s="454"/>
      <c r="BX11" s="454"/>
      <c r="BY11" s="454"/>
      <c r="BZ11" s="454"/>
      <c r="CA11" s="454"/>
      <c r="CB11" s="454"/>
      <c r="CC11" s="454"/>
      <c r="CD11" s="454"/>
      <c r="CE11" s="454"/>
      <c r="CF11" s="454"/>
      <c r="CG11" s="454"/>
      <c r="CH11" s="454"/>
      <c r="CI11" s="454"/>
      <c r="CJ11" s="454"/>
      <c r="CK11" s="454"/>
      <c r="CL11" s="454"/>
      <c r="CM11" s="454"/>
      <c r="CN11" s="454"/>
      <c r="CO11" s="454"/>
      <c r="CP11" s="454"/>
      <c r="CQ11" s="454"/>
      <c r="CR11" s="454"/>
      <c r="CS11" s="454"/>
      <c r="CT11" s="454"/>
      <c r="CU11" s="454"/>
      <c r="CV11" s="454"/>
      <c r="CW11" s="454"/>
      <c r="CX11" s="454"/>
      <c r="CY11" s="454"/>
      <c r="CZ11" s="454"/>
      <c r="DA11" s="454"/>
      <c r="DB11" s="454"/>
      <c r="DC11" s="454"/>
      <c r="DD11" s="454"/>
      <c r="DE11" s="454"/>
      <c r="DF11" s="454"/>
      <c r="DG11" s="454"/>
      <c r="DH11" s="454">
        <v>1</v>
      </c>
      <c r="DI11" s="454"/>
      <c r="DJ11" s="454"/>
      <c r="DK11" s="454"/>
      <c r="DL11" s="454"/>
      <c r="DM11" s="454"/>
      <c r="DN11" s="454"/>
      <c r="DO11" s="454"/>
      <c r="DP11" s="454"/>
      <c r="DQ11" s="454"/>
      <c r="DR11" s="454"/>
      <c r="DS11" s="454">
        <v>4</v>
      </c>
      <c r="DT11" s="454"/>
      <c r="DU11" s="454"/>
      <c r="DV11" s="454"/>
      <c r="DW11" s="454">
        <v>16</v>
      </c>
      <c r="DX11"/>
      <c r="DY11"/>
    </row>
    <row r="12" spans="1:129">
      <c r="A12" s="453" t="s">
        <v>330</v>
      </c>
      <c r="B12" s="454"/>
      <c r="C12" s="454">
        <v>2</v>
      </c>
      <c r="D12" s="454"/>
      <c r="E12" s="454"/>
      <c r="F12" s="454">
        <v>1</v>
      </c>
      <c r="G12" s="454">
        <v>1</v>
      </c>
      <c r="H12" s="454"/>
      <c r="I12" s="454">
        <v>1</v>
      </c>
      <c r="J12" s="454"/>
      <c r="K12" s="454"/>
      <c r="L12" s="454"/>
      <c r="M12" s="454"/>
      <c r="N12" s="454"/>
      <c r="O12" s="454"/>
      <c r="P12" s="454"/>
      <c r="Q12" s="454">
        <v>1</v>
      </c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>
        <v>2</v>
      </c>
      <c r="AK12" s="454"/>
      <c r="AL12" s="454"/>
      <c r="AM12" s="454"/>
      <c r="AN12" s="454"/>
      <c r="AO12" s="454"/>
      <c r="AP12" s="454"/>
      <c r="AQ12" s="454"/>
      <c r="AR12" s="454"/>
      <c r="AS12" s="454">
        <v>1</v>
      </c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  <c r="BO12" s="454"/>
      <c r="BP12" s="454"/>
      <c r="BQ12" s="454"/>
      <c r="BR12" s="454"/>
      <c r="BS12" s="454"/>
      <c r="BT12" s="454">
        <v>2</v>
      </c>
      <c r="BU12" s="454"/>
      <c r="BV12" s="454"/>
      <c r="BW12" s="454"/>
      <c r="BX12" s="454"/>
      <c r="BY12" s="454"/>
      <c r="BZ12" s="454"/>
      <c r="CA12" s="454"/>
      <c r="CB12" s="454"/>
      <c r="CC12" s="454"/>
      <c r="CD12" s="454"/>
      <c r="CE12" s="454"/>
      <c r="CF12" s="454"/>
      <c r="CG12" s="454"/>
      <c r="CH12" s="454"/>
      <c r="CI12" s="454"/>
      <c r="CJ12" s="454"/>
      <c r="CK12" s="454"/>
      <c r="CL12" s="454"/>
      <c r="CM12" s="454"/>
      <c r="CN12" s="454"/>
      <c r="CO12" s="454"/>
      <c r="CP12" s="454"/>
      <c r="CQ12" s="454"/>
      <c r="CR12" s="454"/>
      <c r="CS12" s="454"/>
      <c r="CT12" s="454"/>
      <c r="CU12" s="454"/>
      <c r="CV12" s="454"/>
      <c r="CW12" s="454"/>
      <c r="CX12" s="454"/>
      <c r="CY12" s="454"/>
      <c r="CZ12" s="454"/>
      <c r="DA12" s="454"/>
      <c r="DB12" s="454"/>
      <c r="DC12" s="454"/>
      <c r="DD12" s="454"/>
      <c r="DE12" s="454"/>
      <c r="DF12" s="454"/>
      <c r="DG12" s="454"/>
      <c r="DH12" s="454">
        <v>1</v>
      </c>
      <c r="DI12" s="454"/>
      <c r="DJ12" s="454"/>
      <c r="DK12" s="454"/>
      <c r="DL12" s="454"/>
      <c r="DM12" s="454"/>
      <c r="DN12" s="454"/>
      <c r="DO12" s="454"/>
      <c r="DP12" s="454"/>
      <c r="DQ12" s="454"/>
      <c r="DR12" s="454"/>
      <c r="DS12" s="454">
        <v>4</v>
      </c>
      <c r="DT12" s="454"/>
      <c r="DU12" s="454"/>
      <c r="DV12" s="454"/>
      <c r="DW12" s="454">
        <v>16</v>
      </c>
      <c r="DX12"/>
      <c r="DY12"/>
    </row>
    <row r="13" spans="1:129">
      <c r="A13" s="453" t="s">
        <v>786</v>
      </c>
      <c r="B13" s="454"/>
      <c r="C13" s="454">
        <v>8</v>
      </c>
      <c r="D13" s="454"/>
      <c r="E13" s="454"/>
      <c r="F13" s="454">
        <v>1</v>
      </c>
      <c r="G13" s="454"/>
      <c r="H13" s="454">
        <v>2</v>
      </c>
      <c r="I13" s="454">
        <v>2</v>
      </c>
      <c r="J13" s="454">
        <v>1.5</v>
      </c>
      <c r="K13" s="454"/>
      <c r="L13" s="454"/>
      <c r="M13" s="454"/>
      <c r="N13" s="454">
        <v>2</v>
      </c>
      <c r="O13" s="454"/>
      <c r="P13" s="454"/>
      <c r="Q13" s="454">
        <v>2</v>
      </c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>
        <v>4</v>
      </c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4"/>
      <c r="BH13" s="454"/>
      <c r="BI13" s="454"/>
      <c r="BJ13" s="454"/>
      <c r="BK13" s="454"/>
      <c r="BL13" s="454"/>
      <c r="BM13" s="454"/>
      <c r="BN13" s="454"/>
      <c r="BO13" s="454"/>
      <c r="BP13" s="454"/>
      <c r="BQ13" s="454"/>
      <c r="BR13" s="454"/>
      <c r="BS13" s="454"/>
      <c r="BT13" s="454"/>
      <c r="BU13" s="454">
        <v>4</v>
      </c>
      <c r="BV13" s="454">
        <v>4</v>
      </c>
      <c r="BW13" s="454">
        <v>2</v>
      </c>
      <c r="BX13" s="454">
        <v>4</v>
      </c>
      <c r="BY13" s="454"/>
      <c r="BZ13" s="454">
        <v>2</v>
      </c>
      <c r="CA13" s="454"/>
      <c r="CB13" s="454"/>
      <c r="CC13" s="454"/>
      <c r="CD13" s="454"/>
      <c r="CE13" s="454"/>
      <c r="CF13" s="454"/>
      <c r="CG13" s="454"/>
      <c r="CH13" s="454"/>
      <c r="CI13" s="454"/>
      <c r="CJ13" s="454"/>
      <c r="CK13" s="454"/>
      <c r="CL13" s="454"/>
      <c r="CM13" s="454"/>
      <c r="CN13" s="454"/>
      <c r="CO13" s="454"/>
      <c r="CP13" s="454"/>
      <c r="CQ13" s="454"/>
      <c r="CR13" s="454"/>
      <c r="CS13" s="454"/>
      <c r="CT13" s="454"/>
      <c r="CU13" s="454"/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454"/>
      <c r="DO13" s="454"/>
      <c r="DP13" s="454"/>
      <c r="DQ13" s="454"/>
      <c r="DR13" s="454"/>
      <c r="DS13" s="454">
        <v>4</v>
      </c>
      <c r="DT13" s="454"/>
      <c r="DU13" s="454"/>
      <c r="DV13" s="454"/>
      <c r="DW13" s="454">
        <v>42.5</v>
      </c>
      <c r="DX13"/>
      <c r="DY13"/>
    </row>
    <row r="14" spans="1:129">
      <c r="A14" s="453" t="s">
        <v>783</v>
      </c>
      <c r="B14" s="454"/>
      <c r="C14" s="454">
        <v>10</v>
      </c>
      <c r="D14" s="454"/>
      <c r="E14" s="454"/>
      <c r="F14" s="454">
        <v>2</v>
      </c>
      <c r="G14" s="454"/>
      <c r="H14" s="454">
        <v>2</v>
      </c>
      <c r="I14" s="454">
        <v>1</v>
      </c>
      <c r="J14" s="454">
        <v>2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/>
      <c r="AH14" s="454"/>
      <c r="AI14" s="454"/>
      <c r="AJ14" s="454">
        <v>4</v>
      </c>
      <c r="AK14" s="454"/>
      <c r="AL14" s="454"/>
      <c r="AM14" s="454"/>
      <c r="AN14" s="454"/>
      <c r="AO14" s="454"/>
      <c r="AP14" s="454"/>
      <c r="AQ14" s="454"/>
      <c r="AR14" s="454"/>
      <c r="AS14" s="454">
        <v>0</v>
      </c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54"/>
      <c r="BF14" s="454"/>
      <c r="BG14" s="454"/>
      <c r="BH14" s="454"/>
      <c r="BI14" s="454"/>
      <c r="BJ14" s="454"/>
      <c r="BK14" s="454"/>
      <c r="BL14" s="454"/>
      <c r="BM14" s="454"/>
      <c r="BN14" s="454"/>
      <c r="BO14" s="454"/>
      <c r="BP14" s="454"/>
      <c r="BQ14" s="454"/>
      <c r="BR14" s="454"/>
      <c r="BS14" s="454"/>
      <c r="BT14" s="454"/>
      <c r="BU14" s="454">
        <v>4</v>
      </c>
      <c r="BV14" s="454">
        <v>2</v>
      </c>
      <c r="BW14" s="454">
        <v>2</v>
      </c>
      <c r="BX14" s="454">
        <v>4</v>
      </c>
      <c r="BY14" s="454"/>
      <c r="BZ14" s="454">
        <v>0</v>
      </c>
      <c r="CA14" s="454"/>
      <c r="CB14" s="454"/>
      <c r="CC14" s="454"/>
      <c r="CD14" s="454"/>
      <c r="CE14" s="454"/>
      <c r="CF14" s="454"/>
      <c r="CG14" s="454"/>
      <c r="CH14" s="454"/>
      <c r="CI14" s="454"/>
      <c r="CJ14" s="454"/>
      <c r="CK14" s="454"/>
      <c r="CL14" s="454"/>
      <c r="CM14" s="454"/>
      <c r="CN14" s="454"/>
      <c r="CO14" s="454"/>
      <c r="CP14" s="454"/>
      <c r="CQ14" s="454"/>
      <c r="CR14" s="454"/>
      <c r="CS14" s="454"/>
      <c r="CT14" s="454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454"/>
      <c r="DO14" s="454"/>
      <c r="DP14" s="454"/>
      <c r="DQ14" s="454"/>
      <c r="DR14" s="454"/>
      <c r="DS14" s="454">
        <v>4</v>
      </c>
      <c r="DT14" s="454"/>
      <c r="DU14" s="454"/>
      <c r="DV14" s="454"/>
      <c r="DW14" s="454">
        <v>37</v>
      </c>
      <c r="DX14"/>
      <c r="DY14"/>
    </row>
    <row r="15" spans="1:129">
      <c r="A15" s="453" t="s">
        <v>785</v>
      </c>
      <c r="B15" s="454"/>
      <c r="C15" s="454">
        <v>4</v>
      </c>
      <c r="D15" s="454"/>
      <c r="E15" s="454"/>
      <c r="F15" s="454"/>
      <c r="G15" s="454"/>
      <c r="H15" s="454">
        <v>2</v>
      </c>
      <c r="I15" s="454">
        <v>1</v>
      </c>
      <c r="J15" s="454">
        <v>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>
        <v>4</v>
      </c>
      <c r="AK15" s="454"/>
      <c r="AL15" s="454"/>
      <c r="AM15" s="454"/>
      <c r="AN15" s="454"/>
      <c r="AO15" s="454"/>
      <c r="AP15" s="454"/>
      <c r="AQ15" s="454"/>
      <c r="AR15" s="454"/>
      <c r="AS15" s="454">
        <v>3</v>
      </c>
      <c r="AT15" s="454"/>
      <c r="AU15" s="454"/>
      <c r="AV15" s="454"/>
      <c r="AW15" s="454"/>
      <c r="AX15" s="454"/>
      <c r="AY15" s="454"/>
      <c r="AZ15" s="454"/>
      <c r="BA15" s="454"/>
      <c r="BB15" s="454"/>
      <c r="BC15" s="454"/>
      <c r="BD15" s="454"/>
      <c r="BE15" s="454"/>
      <c r="BF15" s="454"/>
      <c r="BG15" s="454"/>
      <c r="BH15" s="454"/>
      <c r="BI15" s="454"/>
      <c r="BJ15" s="454"/>
      <c r="BK15" s="454"/>
      <c r="BL15" s="454"/>
      <c r="BM15" s="454"/>
      <c r="BN15" s="454"/>
      <c r="BO15" s="454"/>
      <c r="BP15" s="454"/>
      <c r="BQ15" s="454"/>
      <c r="BR15" s="454"/>
      <c r="BS15" s="454"/>
      <c r="BT15" s="454"/>
      <c r="BU15" s="454">
        <v>2</v>
      </c>
      <c r="BV15" s="454">
        <v>2</v>
      </c>
      <c r="BW15" s="454"/>
      <c r="BX15" s="454">
        <v>4</v>
      </c>
      <c r="BY15" s="454">
        <v>10</v>
      </c>
      <c r="BZ15" s="454"/>
      <c r="CA15" s="454"/>
      <c r="CB15" s="454"/>
      <c r="CC15" s="454"/>
      <c r="CD15" s="454"/>
      <c r="CE15" s="454"/>
      <c r="CF15" s="454"/>
      <c r="CG15" s="454"/>
      <c r="CH15" s="454"/>
      <c r="CI15" s="454"/>
      <c r="CJ15" s="454"/>
      <c r="CK15" s="454"/>
      <c r="CL15" s="454"/>
      <c r="CM15" s="454"/>
      <c r="CN15" s="454"/>
      <c r="CO15" s="454"/>
      <c r="CP15" s="454"/>
      <c r="CQ15" s="454"/>
      <c r="CR15" s="454"/>
      <c r="CS15" s="454"/>
      <c r="CT15" s="454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454"/>
      <c r="DO15" s="454"/>
      <c r="DP15" s="454"/>
      <c r="DQ15" s="454"/>
      <c r="DR15" s="454"/>
      <c r="DS15" s="454">
        <v>4</v>
      </c>
      <c r="DT15" s="454"/>
      <c r="DU15" s="454"/>
      <c r="DV15" s="454"/>
      <c r="DW15" s="454">
        <v>38</v>
      </c>
      <c r="DX15"/>
      <c r="DY15"/>
    </row>
    <row r="16" spans="1:129">
      <c r="A16" s="453" t="s">
        <v>342</v>
      </c>
      <c r="B16" s="454"/>
      <c r="C16" s="454">
        <v>3</v>
      </c>
      <c r="D16" s="454"/>
      <c r="E16" s="454"/>
      <c r="F16" s="454">
        <v>1</v>
      </c>
      <c r="G16" s="454">
        <v>1</v>
      </c>
      <c r="H16" s="454"/>
      <c r="I16" s="454">
        <v>1</v>
      </c>
      <c r="J16" s="454"/>
      <c r="K16" s="454"/>
      <c r="L16" s="454"/>
      <c r="M16" s="454"/>
      <c r="N16" s="454"/>
      <c r="O16" s="454"/>
      <c r="P16" s="454"/>
      <c r="Q16" s="454">
        <v>1</v>
      </c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>
        <v>3</v>
      </c>
      <c r="AD16" s="454"/>
      <c r="AE16" s="454"/>
      <c r="AF16" s="454"/>
      <c r="AG16" s="454"/>
      <c r="AH16" s="454"/>
      <c r="AI16" s="454"/>
      <c r="AJ16" s="454">
        <v>2</v>
      </c>
      <c r="AK16" s="454"/>
      <c r="AL16" s="454"/>
      <c r="AM16" s="454"/>
      <c r="AN16" s="454"/>
      <c r="AO16" s="454"/>
      <c r="AP16" s="454"/>
      <c r="AQ16" s="454"/>
      <c r="AR16" s="454"/>
      <c r="AS16" s="454">
        <v>1</v>
      </c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54"/>
      <c r="BI16" s="454"/>
      <c r="BJ16" s="454"/>
      <c r="BK16" s="454"/>
      <c r="BL16" s="454"/>
      <c r="BM16" s="454"/>
      <c r="BN16" s="454"/>
      <c r="BO16" s="454"/>
      <c r="BP16" s="454"/>
      <c r="BQ16" s="454"/>
      <c r="BR16" s="454"/>
      <c r="BS16" s="454"/>
      <c r="BT16" s="454"/>
      <c r="BU16" s="454"/>
      <c r="BV16" s="454">
        <v>2</v>
      </c>
      <c r="BW16" s="454">
        <v>2</v>
      </c>
      <c r="BX16" s="454">
        <v>2</v>
      </c>
      <c r="BY16" s="454"/>
      <c r="BZ16" s="454"/>
      <c r="CA16" s="454"/>
      <c r="CB16" s="454"/>
      <c r="CC16" s="454"/>
      <c r="CD16" s="454"/>
      <c r="CE16" s="454"/>
      <c r="CF16" s="454"/>
      <c r="CG16" s="454"/>
      <c r="CH16" s="454"/>
      <c r="CI16" s="454"/>
      <c r="CJ16" s="454"/>
      <c r="CK16" s="454"/>
      <c r="CL16" s="454"/>
      <c r="CM16" s="454"/>
      <c r="CN16" s="454"/>
      <c r="CO16" s="454"/>
      <c r="CP16" s="454"/>
      <c r="CQ16" s="454"/>
      <c r="CR16" s="454"/>
      <c r="CS16" s="454"/>
      <c r="CT16" s="454"/>
      <c r="CU16" s="454"/>
      <c r="CV16" s="454"/>
      <c r="CW16" s="454"/>
      <c r="CX16" s="454"/>
      <c r="CY16" s="454"/>
      <c r="CZ16" s="454"/>
      <c r="DA16" s="454"/>
      <c r="DB16" s="454"/>
      <c r="DC16" s="454"/>
      <c r="DD16" s="454"/>
      <c r="DE16" s="454"/>
      <c r="DF16" s="454"/>
      <c r="DG16" s="454"/>
      <c r="DH16" s="454">
        <v>1</v>
      </c>
      <c r="DI16" s="454">
        <v>2</v>
      </c>
      <c r="DJ16" s="454"/>
      <c r="DK16" s="454"/>
      <c r="DL16" s="454"/>
      <c r="DM16" s="454"/>
      <c r="DN16" s="454"/>
      <c r="DO16" s="454"/>
      <c r="DP16" s="454"/>
      <c r="DQ16" s="454"/>
      <c r="DR16" s="454"/>
      <c r="DS16" s="454">
        <v>4</v>
      </c>
      <c r="DT16" s="454"/>
      <c r="DU16" s="454"/>
      <c r="DV16" s="454"/>
      <c r="DW16" s="454">
        <v>26</v>
      </c>
      <c r="DX16"/>
      <c r="DY16"/>
    </row>
    <row r="17" spans="1:129">
      <c r="A17" s="453" t="s">
        <v>331</v>
      </c>
      <c r="B17" s="454"/>
      <c r="C17" s="454">
        <v>0</v>
      </c>
      <c r="D17" s="454"/>
      <c r="E17" s="454"/>
      <c r="F17" s="454"/>
      <c r="G17" s="454">
        <v>0</v>
      </c>
      <c r="H17" s="454">
        <v>0</v>
      </c>
      <c r="I17" s="454">
        <v>0</v>
      </c>
      <c r="J17" s="454"/>
      <c r="K17" s="454"/>
      <c r="L17" s="454"/>
      <c r="M17" s="454"/>
      <c r="N17" s="454"/>
      <c r="O17" s="454"/>
      <c r="P17" s="454"/>
      <c r="Q17" s="454">
        <v>0</v>
      </c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>
        <v>0</v>
      </c>
      <c r="AD17" s="454"/>
      <c r="AE17" s="454"/>
      <c r="AF17" s="454"/>
      <c r="AG17" s="454"/>
      <c r="AH17" s="454"/>
      <c r="AI17" s="454"/>
      <c r="AJ17" s="454">
        <v>0</v>
      </c>
      <c r="AK17" s="454"/>
      <c r="AL17" s="454"/>
      <c r="AM17" s="454"/>
      <c r="AN17" s="454"/>
      <c r="AO17" s="454"/>
      <c r="AP17" s="454"/>
      <c r="AQ17" s="454">
        <v>0</v>
      </c>
      <c r="AR17" s="454"/>
      <c r="AS17" s="454">
        <v>0</v>
      </c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54"/>
      <c r="BI17" s="454"/>
      <c r="BJ17" s="454"/>
      <c r="BK17" s="454"/>
      <c r="BL17" s="454"/>
      <c r="BM17" s="454"/>
      <c r="BN17" s="454"/>
      <c r="BO17" s="454"/>
      <c r="BP17" s="454"/>
      <c r="BQ17" s="454"/>
      <c r="BR17" s="454"/>
      <c r="BS17" s="454"/>
      <c r="BT17" s="454"/>
      <c r="BU17" s="454">
        <v>0</v>
      </c>
      <c r="BV17" s="454"/>
      <c r="BW17" s="454">
        <v>0</v>
      </c>
      <c r="BX17" s="454">
        <v>0</v>
      </c>
      <c r="BY17" s="454"/>
      <c r="BZ17" s="454"/>
      <c r="CA17" s="454"/>
      <c r="CB17" s="454"/>
      <c r="CC17" s="454"/>
      <c r="CD17" s="454"/>
      <c r="CE17" s="454"/>
      <c r="CF17" s="454"/>
      <c r="CG17" s="454"/>
      <c r="CH17" s="454"/>
      <c r="CI17" s="454"/>
      <c r="CJ17" s="454"/>
      <c r="CK17" s="454"/>
      <c r="CL17" s="454"/>
      <c r="CM17" s="454"/>
      <c r="CN17" s="454"/>
      <c r="CO17" s="454"/>
      <c r="CP17" s="454"/>
      <c r="CQ17" s="454"/>
      <c r="CR17" s="454"/>
      <c r="CS17" s="454"/>
      <c r="CT17" s="454"/>
      <c r="CU17" s="454"/>
      <c r="CV17" s="454"/>
      <c r="CW17" s="454"/>
      <c r="CX17" s="454"/>
      <c r="CY17" s="454"/>
      <c r="CZ17" s="454"/>
      <c r="DA17" s="454"/>
      <c r="DB17" s="454"/>
      <c r="DC17" s="454"/>
      <c r="DD17" s="454"/>
      <c r="DE17" s="454"/>
      <c r="DF17" s="454"/>
      <c r="DG17" s="454"/>
      <c r="DH17" s="454"/>
      <c r="DI17" s="454"/>
      <c r="DJ17" s="454"/>
      <c r="DK17" s="454"/>
      <c r="DL17" s="454"/>
      <c r="DM17" s="454"/>
      <c r="DN17" s="454"/>
      <c r="DO17" s="454"/>
      <c r="DP17" s="454"/>
      <c r="DQ17" s="454"/>
      <c r="DR17" s="454"/>
      <c r="DS17" s="454">
        <v>2</v>
      </c>
      <c r="DT17" s="454"/>
      <c r="DU17" s="454"/>
      <c r="DV17" s="454"/>
      <c r="DW17" s="454">
        <v>2</v>
      </c>
      <c r="DX17"/>
      <c r="DY17"/>
    </row>
    <row r="18" spans="1:129">
      <c r="A18" s="453" t="s">
        <v>335</v>
      </c>
      <c r="B18" s="454"/>
      <c r="C18" s="454">
        <v>4</v>
      </c>
      <c r="D18" s="454"/>
      <c r="E18" s="454"/>
      <c r="F18" s="454">
        <v>1</v>
      </c>
      <c r="G18" s="454">
        <v>1</v>
      </c>
      <c r="H18" s="454">
        <v>1</v>
      </c>
      <c r="I18" s="454">
        <v>1</v>
      </c>
      <c r="J18" s="454"/>
      <c r="K18" s="454"/>
      <c r="L18" s="454"/>
      <c r="M18" s="454"/>
      <c r="N18" s="454"/>
      <c r="O18" s="454"/>
      <c r="P18" s="454"/>
      <c r="Q18" s="454">
        <v>2</v>
      </c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>
        <v>2</v>
      </c>
      <c r="AK18" s="454"/>
      <c r="AL18" s="454"/>
      <c r="AM18" s="454"/>
      <c r="AN18" s="454"/>
      <c r="AO18" s="454"/>
      <c r="AP18" s="454"/>
      <c r="AQ18" s="454">
        <v>2</v>
      </c>
      <c r="AR18" s="454"/>
      <c r="AS18" s="454">
        <v>2</v>
      </c>
      <c r="AT18" s="454"/>
      <c r="AU18" s="454"/>
      <c r="AV18" s="454"/>
      <c r="AW18" s="454"/>
      <c r="AX18" s="454"/>
      <c r="AY18" s="454"/>
      <c r="AZ18" s="454"/>
      <c r="BA18" s="454"/>
      <c r="BB18" s="454"/>
      <c r="BC18" s="454"/>
      <c r="BD18" s="454"/>
      <c r="BE18" s="454"/>
      <c r="BF18" s="454"/>
      <c r="BG18" s="454"/>
      <c r="BH18" s="454"/>
      <c r="BI18" s="454"/>
      <c r="BJ18" s="454"/>
      <c r="BK18" s="454"/>
      <c r="BL18" s="454"/>
      <c r="BM18" s="454"/>
      <c r="BN18" s="454"/>
      <c r="BO18" s="454"/>
      <c r="BP18" s="454"/>
      <c r="BQ18" s="454"/>
      <c r="BR18" s="454"/>
      <c r="BS18" s="454"/>
      <c r="BT18" s="454"/>
      <c r="BU18" s="454">
        <v>2</v>
      </c>
      <c r="BV18" s="454">
        <v>8</v>
      </c>
      <c r="BW18" s="454">
        <v>2</v>
      </c>
      <c r="BX18" s="454">
        <v>4</v>
      </c>
      <c r="BY18" s="454"/>
      <c r="BZ18" s="454"/>
      <c r="CA18" s="454"/>
      <c r="CB18" s="454"/>
      <c r="CC18" s="454"/>
      <c r="CD18" s="454"/>
      <c r="CE18" s="454"/>
      <c r="CF18" s="454">
        <v>2</v>
      </c>
      <c r="CG18" s="454"/>
      <c r="CH18" s="454"/>
      <c r="CI18" s="454"/>
      <c r="CJ18" s="454"/>
      <c r="CK18" s="454"/>
      <c r="CL18" s="454"/>
      <c r="CM18" s="454"/>
      <c r="CN18" s="454"/>
      <c r="CO18" s="454"/>
      <c r="CP18" s="454"/>
      <c r="CQ18" s="454"/>
      <c r="CR18" s="454"/>
      <c r="CS18" s="454"/>
      <c r="CT18" s="454"/>
      <c r="CU18" s="454"/>
      <c r="CV18" s="454"/>
      <c r="CW18" s="454"/>
      <c r="CX18" s="454"/>
      <c r="CY18" s="454"/>
      <c r="CZ18" s="454"/>
      <c r="DA18" s="454"/>
      <c r="DB18" s="454"/>
      <c r="DC18" s="454"/>
      <c r="DD18" s="454"/>
      <c r="DE18" s="454"/>
      <c r="DF18" s="454"/>
      <c r="DG18" s="454"/>
      <c r="DH18" s="454"/>
      <c r="DI18" s="454">
        <v>2</v>
      </c>
      <c r="DJ18" s="454"/>
      <c r="DK18" s="454"/>
      <c r="DL18" s="454"/>
      <c r="DM18" s="454"/>
      <c r="DN18" s="454"/>
      <c r="DO18" s="454"/>
      <c r="DP18" s="454"/>
      <c r="DQ18" s="454"/>
      <c r="DR18" s="454"/>
      <c r="DS18" s="454">
        <v>8</v>
      </c>
      <c r="DT18" s="454"/>
      <c r="DU18" s="454"/>
      <c r="DV18" s="454"/>
      <c r="DW18" s="454">
        <v>44</v>
      </c>
      <c r="DX18"/>
      <c r="DY18"/>
    </row>
    <row r="19" spans="1:129">
      <c r="A19" s="453" t="s">
        <v>782</v>
      </c>
      <c r="B19" s="454"/>
      <c r="C19" s="454">
        <v>2</v>
      </c>
      <c r="D19" s="454"/>
      <c r="E19" s="454"/>
      <c r="F19" s="454">
        <v>1</v>
      </c>
      <c r="G19" s="454"/>
      <c r="H19" s="454">
        <v>1</v>
      </c>
      <c r="I19" s="454">
        <v>1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>
        <v>3.5</v>
      </c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  <c r="BO19" s="454"/>
      <c r="BP19" s="454"/>
      <c r="BQ19" s="454"/>
      <c r="BR19" s="454"/>
      <c r="BS19" s="454"/>
      <c r="BT19" s="454">
        <v>2</v>
      </c>
      <c r="BU19" s="454"/>
      <c r="BV19" s="454"/>
      <c r="BW19" s="454">
        <v>2</v>
      </c>
      <c r="BX19" s="454"/>
      <c r="BY19" s="454"/>
      <c r="BZ19" s="454"/>
      <c r="CA19" s="454"/>
      <c r="CB19" s="454"/>
      <c r="CC19" s="454"/>
      <c r="CD19" s="454"/>
      <c r="CE19" s="454"/>
      <c r="CF19" s="454"/>
      <c r="CG19" s="454"/>
      <c r="CH19" s="454"/>
      <c r="CI19" s="454"/>
      <c r="CJ19" s="454"/>
      <c r="CK19" s="454"/>
      <c r="CL19" s="454"/>
      <c r="CM19" s="454"/>
      <c r="CN19" s="454"/>
      <c r="CO19" s="454"/>
      <c r="CP19" s="454"/>
      <c r="CQ19" s="454"/>
      <c r="CR19" s="454"/>
      <c r="CS19" s="454"/>
      <c r="CT19" s="454"/>
      <c r="CU19" s="454"/>
      <c r="CV19" s="454"/>
      <c r="CW19" s="454">
        <v>2</v>
      </c>
      <c r="CX19" s="454"/>
      <c r="CY19" s="454"/>
      <c r="CZ19" s="454"/>
      <c r="DA19" s="454"/>
      <c r="DB19" s="454"/>
      <c r="DC19" s="454"/>
      <c r="DD19" s="454">
        <v>2</v>
      </c>
      <c r="DE19" s="454"/>
      <c r="DF19" s="454">
        <v>2</v>
      </c>
      <c r="DG19" s="454"/>
      <c r="DH19" s="454"/>
      <c r="DI19" s="454"/>
      <c r="DJ19" s="454"/>
      <c r="DK19" s="454"/>
      <c r="DL19" s="454"/>
      <c r="DM19" s="454"/>
      <c r="DN19" s="454"/>
      <c r="DO19" s="454"/>
      <c r="DP19" s="454"/>
      <c r="DQ19" s="454"/>
      <c r="DR19" s="454"/>
      <c r="DS19" s="454"/>
      <c r="DT19" s="454"/>
      <c r="DU19" s="454"/>
      <c r="DV19" s="454"/>
      <c r="DW19" s="454">
        <v>18.5</v>
      </c>
      <c r="DX19"/>
      <c r="DY19"/>
    </row>
    <row r="20" spans="1:129">
      <c r="A20" s="453" t="s">
        <v>345</v>
      </c>
      <c r="B20" s="454"/>
      <c r="C20" s="454">
        <v>4</v>
      </c>
      <c r="D20" s="454"/>
      <c r="E20" s="454"/>
      <c r="F20" s="454">
        <v>1</v>
      </c>
      <c r="G20" s="454">
        <v>1</v>
      </c>
      <c r="H20" s="454">
        <v>2</v>
      </c>
      <c r="I20" s="454">
        <v>1</v>
      </c>
      <c r="J20" s="454"/>
      <c r="K20" s="454"/>
      <c r="L20" s="454"/>
      <c r="M20" s="454"/>
      <c r="N20" s="454">
        <v>1</v>
      </c>
      <c r="O20" s="454"/>
      <c r="P20" s="454"/>
      <c r="Q20" s="454">
        <v>3</v>
      </c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AF20" s="454"/>
      <c r="AG20" s="454"/>
      <c r="AH20" s="454"/>
      <c r="AI20" s="454"/>
      <c r="AJ20" s="454">
        <v>4</v>
      </c>
      <c r="AK20" s="454"/>
      <c r="AL20" s="454"/>
      <c r="AM20" s="454"/>
      <c r="AN20" s="454"/>
      <c r="AO20" s="454"/>
      <c r="AP20" s="454"/>
      <c r="AQ20" s="454">
        <v>3</v>
      </c>
      <c r="AR20" s="454"/>
      <c r="AS20" s="454"/>
      <c r="AT20" s="454"/>
      <c r="AU20" s="454"/>
      <c r="AV20" s="454"/>
      <c r="AW20" s="454"/>
      <c r="AX20" s="454"/>
      <c r="AY20" s="454"/>
      <c r="AZ20" s="454"/>
      <c r="BA20" s="454"/>
      <c r="BB20" s="454"/>
      <c r="BC20" s="454"/>
      <c r="BD20" s="454"/>
      <c r="BE20" s="454"/>
      <c r="BF20" s="454"/>
      <c r="BG20" s="454"/>
      <c r="BH20" s="454"/>
      <c r="BI20" s="454"/>
      <c r="BJ20" s="454"/>
      <c r="BK20" s="454"/>
      <c r="BL20" s="454"/>
      <c r="BM20" s="454"/>
      <c r="BN20" s="454"/>
      <c r="BO20" s="454"/>
      <c r="BP20" s="454"/>
      <c r="BQ20" s="454"/>
      <c r="BR20" s="454"/>
      <c r="BS20" s="454"/>
      <c r="BT20" s="454"/>
      <c r="BU20" s="454"/>
      <c r="BV20" s="454"/>
      <c r="BW20" s="454">
        <v>2</v>
      </c>
      <c r="BX20" s="454"/>
      <c r="BY20" s="454"/>
      <c r="BZ20" s="454">
        <v>0</v>
      </c>
      <c r="CA20" s="454">
        <v>2</v>
      </c>
      <c r="CB20" s="454">
        <v>3</v>
      </c>
      <c r="CC20" s="454">
        <v>3.5</v>
      </c>
      <c r="CD20" s="454">
        <v>1.5</v>
      </c>
      <c r="CE20" s="454">
        <v>3</v>
      </c>
      <c r="CF20" s="454"/>
      <c r="CG20" s="454"/>
      <c r="CH20" s="454"/>
      <c r="CI20" s="454"/>
      <c r="CJ20" s="454"/>
      <c r="CK20" s="454"/>
      <c r="CL20" s="454"/>
      <c r="CM20" s="454"/>
      <c r="CN20" s="454"/>
      <c r="CO20" s="454"/>
      <c r="CP20" s="454"/>
      <c r="CQ20" s="454"/>
      <c r="CR20" s="454"/>
      <c r="CS20" s="454"/>
      <c r="CT20" s="454"/>
      <c r="CU20" s="454"/>
      <c r="CV20" s="454"/>
      <c r="CW20" s="454"/>
      <c r="CX20" s="454"/>
      <c r="CY20" s="454"/>
      <c r="CZ20" s="454"/>
      <c r="DA20" s="454"/>
      <c r="DB20" s="454"/>
      <c r="DC20" s="454"/>
      <c r="DD20" s="454"/>
      <c r="DE20" s="454"/>
      <c r="DF20" s="454"/>
      <c r="DG20" s="454"/>
      <c r="DH20" s="454"/>
      <c r="DI20" s="454"/>
      <c r="DJ20" s="454"/>
      <c r="DK20" s="454"/>
      <c r="DL20" s="454"/>
      <c r="DM20" s="454"/>
      <c r="DN20" s="454"/>
      <c r="DO20" s="454"/>
      <c r="DP20" s="454"/>
      <c r="DQ20" s="454"/>
      <c r="DR20" s="454"/>
      <c r="DS20" s="454">
        <v>2</v>
      </c>
      <c r="DT20" s="454"/>
      <c r="DU20" s="454"/>
      <c r="DV20" s="454"/>
      <c r="DW20" s="454">
        <v>37</v>
      </c>
      <c r="DX20"/>
      <c r="DY20"/>
    </row>
    <row r="21" spans="1:129">
      <c r="A21" s="453" t="s">
        <v>350</v>
      </c>
      <c r="B21" s="454"/>
      <c r="C21" s="454">
        <v>4</v>
      </c>
      <c r="D21" s="454"/>
      <c r="E21" s="454"/>
      <c r="F21" s="454">
        <v>1</v>
      </c>
      <c r="G21" s="454">
        <v>1</v>
      </c>
      <c r="H21" s="454">
        <v>2</v>
      </c>
      <c r="I21" s="454">
        <v>1</v>
      </c>
      <c r="J21" s="454"/>
      <c r="K21" s="454"/>
      <c r="L21" s="454"/>
      <c r="M21" s="454"/>
      <c r="N21" s="454">
        <v>1</v>
      </c>
      <c r="O21" s="454"/>
      <c r="P21" s="454"/>
      <c r="Q21" s="454">
        <v>3</v>
      </c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AF21" s="454"/>
      <c r="AG21" s="454"/>
      <c r="AH21" s="454"/>
      <c r="AI21" s="454"/>
      <c r="AJ21" s="454">
        <v>4</v>
      </c>
      <c r="AK21" s="454"/>
      <c r="AL21" s="454"/>
      <c r="AM21" s="454"/>
      <c r="AN21" s="454"/>
      <c r="AO21" s="454"/>
      <c r="AP21" s="454"/>
      <c r="AQ21" s="454"/>
      <c r="AR21" s="454"/>
      <c r="AS21" s="454"/>
      <c r="AT21" s="454"/>
      <c r="AU21" s="454"/>
      <c r="AV21" s="454"/>
      <c r="AW21" s="454"/>
      <c r="AX21" s="454"/>
      <c r="AY21" s="454"/>
      <c r="AZ21" s="454"/>
      <c r="BA21" s="454"/>
      <c r="BB21" s="454"/>
      <c r="BC21" s="454"/>
      <c r="BD21" s="454"/>
      <c r="BE21" s="454"/>
      <c r="BF21" s="454"/>
      <c r="BG21" s="454"/>
      <c r="BH21" s="454"/>
      <c r="BI21" s="454"/>
      <c r="BJ21" s="454"/>
      <c r="BK21" s="454"/>
      <c r="BL21" s="454"/>
      <c r="BM21" s="454"/>
      <c r="BN21" s="454"/>
      <c r="BO21" s="454"/>
      <c r="BP21" s="454"/>
      <c r="BQ21" s="454"/>
      <c r="BR21" s="454"/>
      <c r="BS21" s="454"/>
      <c r="BT21" s="454"/>
      <c r="BU21" s="454"/>
      <c r="BV21" s="454"/>
      <c r="BW21" s="454">
        <v>2</v>
      </c>
      <c r="BX21" s="454"/>
      <c r="BY21" s="454"/>
      <c r="BZ21" s="454">
        <v>0</v>
      </c>
      <c r="CA21" s="454">
        <v>2</v>
      </c>
      <c r="CB21" s="454">
        <v>8</v>
      </c>
      <c r="CC21" s="454"/>
      <c r="CD21" s="454"/>
      <c r="CE21" s="454"/>
      <c r="CF21" s="454">
        <v>2</v>
      </c>
      <c r="CG21" s="454"/>
      <c r="CH21" s="454"/>
      <c r="CI21" s="454"/>
      <c r="CJ21" s="454"/>
      <c r="CK21" s="454"/>
      <c r="CL21" s="454"/>
      <c r="CM21" s="454"/>
      <c r="CN21" s="454"/>
      <c r="CO21" s="454"/>
      <c r="CP21" s="454"/>
      <c r="CQ21" s="454"/>
      <c r="CR21" s="454"/>
      <c r="CS21" s="454"/>
      <c r="CT21" s="454"/>
      <c r="CU21" s="454"/>
      <c r="CV21" s="454"/>
      <c r="CW21" s="454"/>
      <c r="CX21" s="454"/>
      <c r="CY21" s="454"/>
      <c r="CZ21" s="454"/>
      <c r="DA21" s="454"/>
      <c r="DB21" s="454"/>
      <c r="DC21" s="454"/>
      <c r="DD21" s="454"/>
      <c r="DE21" s="454"/>
      <c r="DF21" s="454"/>
      <c r="DG21" s="454"/>
      <c r="DH21" s="454"/>
      <c r="DI21" s="454"/>
      <c r="DJ21" s="454"/>
      <c r="DK21" s="454"/>
      <c r="DL21" s="454"/>
      <c r="DM21" s="454"/>
      <c r="DN21" s="454"/>
      <c r="DO21" s="454"/>
      <c r="DP21" s="454"/>
      <c r="DQ21" s="454">
        <v>2</v>
      </c>
      <c r="DR21" s="454"/>
      <c r="DS21" s="454">
        <v>2</v>
      </c>
      <c r="DT21" s="454"/>
      <c r="DU21" s="454"/>
      <c r="DV21" s="454"/>
      <c r="DW21" s="454">
        <v>35</v>
      </c>
      <c r="DX21"/>
      <c r="DY21"/>
    </row>
    <row r="22" spans="1:129">
      <c r="A22" s="453" t="s">
        <v>546</v>
      </c>
      <c r="B22" s="454"/>
      <c r="C22" s="454">
        <v>4</v>
      </c>
      <c r="D22" s="454"/>
      <c r="E22" s="454"/>
      <c r="F22" s="454">
        <v>1</v>
      </c>
      <c r="G22" s="454">
        <v>2</v>
      </c>
      <c r="H22" s="454"/>
      <c r="I22" s="454">
        <v>2</v>
      </c>
      <c r="J22" s="454">
        <v>2</v>
      </c>
      <c r="K22" s="454"/>
      <c r="L22" s="454">
        <v>2</v>
      </c>
      <c r="M22" s="454"/>
      <c r="N22" s="454">
        <v>2</v>
      </c>
      <c r="O22" s="454"/>
      <c r="P22" s="454"/>
      <c r="Q22" s="454">
        <v>3</v>
      </c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AF22" s="454"/>
      <c r="AG22" s="454"/>
      <c r="AH22" s="454"/>
      <c r="AI22" s="454"/>
      <c r="AJ22" s="454">
        <v>4</v>
      </c>
      <c r="AK22" s="454"/>
      <c r="AL22" s="454"/>
      <c r="AM22" s="454"/>
      <c r="AN22" s="454"/>
      <c r="AO22" s="454"/>
      <c r="AP22" s="454"/>
      <c r="AQ22" s="454"/>
      <c r="AR22" s="454"/>
      <c r="AS22" s="454"/>
      <c r="AT22" s="454"/>
      <c r="AU22" s="454"/>
      <c r="AV22" s="454"/>
      <c r="AW22" s="454"/>
      <c r="AX22" s="454"/>
      <c r="AY22" s="454"/>
      <c r="AZ22" s="454"/>
      <c r="BA22" s="454"/>
      <c r="BB22" s="454"/>
      <c r="BC22" s="454"/>
      <c r="BD22" s="454"/>
      <c r="BE22" s="454"/>
      <c r="BF22" s="454"/>
      <c r="BG22" s="454"/>
      <c r="BH22" s="454"/>
      <c r="BI22" s="454"/>
      <c r="BJ22" s="454">
        <v>1</v>
      </c>
      <c r="BK22" s="454"/>
      <c r="BL22" s="454"/>
      <c r="BM22" s="454"/>
      <c r="BN22" s="454"/>
      <c r="BO22" s="454"/>
      <c r="BP22" s="454"/>
      <c r="BQ22" s="454"/>
      <c r="BR22" s="454"/>
      <c r="BS22" s="454"/>
      <c r="BT22" s="454">
        <v>8</v>
      </c>
      <c r="BU22" s="454"/>
      <c r="BV22" s="454"/>
      <c r="BW22" s="454">
        <v>2</v>
      </c>
      <c r="BX22" s="454"/>
      <c r="BY22" s="454"/>
      <c r="BZ22" s="454"/>
      <c r="CA22" s="454"/>
      <c r="CB22" s="454"/>
      <c r="CC22" s="454">
        <v>4</v>
      </c>
      <c r="CD22" s="454"/>
      <c r="CE22" s="454"/>
      <c r="CF22" s="454"/>
      <c r="CG22" s="454"/>
      <c r="CH22" s="454"/>
      <c r="CI22" s="454"/>
      <c r="CJ22" s="454"/>
      <c r="CK22" s="454"/>
      <c r="CL22" s="454"/>
      <c r="CM22" s="454"/>
      <c r="CN22" s="454"/>
      <c r="CO22" s="454"/>
      <c r="CP22" s="454"/>
      <c r="CQ22" s="454"/>
      <c r="CR22" s="454"/>
      <c r="CS22" s="454">
        <v>2</v>
      </c>
      <c r="CT22" s="454">
        <v>2</v>
      </c>
      <c r="CU22" s="454"/>
      <c r="CV22" s="454"/>
      <c r="CW22" s="454"/>
      <c r="CX22" s="454"/>
      <c r="CY22" s="454"/>
      <c r="CZ22" s="454"/>
      <c r="DA22" s="454"/>
      <c r="DB22" s="454"/>
      <c r="DC22" s="454"/>
      <c r="DD22" s="454"/>
      <c r="DE22" s="454"/>
      <c r="DF22" s="454"/>
      <c r="DG22" s="454"/>
      <c r="DH22" s="454"/>
      <c r="DI22" s="454"/>
      <c r="DJ22" s="454"/>
      <c r="DK22" s="454"/>
      <c r="DL22" s="454"/>
      <c r="DM22" s="454"/>
      <c r="DN22" s="454"/>
      <c r="DO22" s="454"/>
      <c r="DP22" s="454"/>
      <c r="DQ22" s="454"/>
      <c r="DR22" s="454"/>
      <c r="DS22" s="454"/>
      <c r="DT22" s="454"/>
      <c r="DU22" s="454"/>
      <c r="DV22" s="454"/>
      <c r="DW22" s="454">
        <v>41</v>
      </c>
      <c r="DX22"/>
      <c r="DY22"/>
    </row>
    <row r="23" spans="1:129">
      <c r="A23" s="453" t="s">
        <v>547</v>
      </c>
      <c r="B23" s="454"/>
      <c r="C23" s="454">
        <v>4</v>
      </c>
      <c r="D23" s="454"/>
      <c r="E23" s="454"/>
      <c r="F23" s="454">
        <v>1</v>
      </c>
      <c r="G23" s="454">
        <v>2</v>
      </c>
      <c r="H23" s="454"/>
      <c r="I23" s="454">
        <v>2</v>
      </c>
      <c r="J23" s="454">
        <v>2</v>
      </c>
      <c r="K23" s="454"/>
      <c r="L23" s="454">
        <v>2</v>
      </c>
      <c r="M23" s="454"/>
      <c r="N23" s="454">
        <v>2</v>
      </c>
      <c r="O23" s="454"/>
      <c r="P23" s="454"/>
      <c r="Q23" s="454">
        <v>3</v>
      </c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AF23" s="454"/>
      <c r="AG23" s="454"/>
      <c r="AH23" s="454"/>
      <c r="AI23" s="454"/>
      <c r="AJ23" s="454">
        <v>4</v>
      </c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>
        <v>1</v>
      </c>
      <c r="BK23" s="454"/>
      <c r="BL23" s="454"/>
      <c r="BM23" s="454"/>
      <c r="BN23" s="454"/>
      <c r="BO23" s="454"/>
      <c r="BP23" s="454"/>
      <c r="BQ23" s="454"/>
      <c r="BR23" s="454"/>
      <c r="BS23" s="454"/>
      <c r="BT23" s="454"/>
      <c r="BU23" s="454"/>
      <c r="BV23" s="454"/>
      <c r="BW23" s="454">
        <v>4</v>
      </c>
      <c r="BX23" s="454"/>
      <c r="BY23" s="454"/>
      <c r="BZ23" s="454"/>
      <c r="CA23" s="454"/>
      <c r="CB23" s="454"/>
      <c r="CC23" s="454">
        <v>8</v>
      </c>
      <c r="CD23" s="454">
        <v>6</v>
      </c>
      <c r="CE23" s="454"/>
      <c r="CF23" s="454"/>
      <c r="CG23" s="454"/>
      <c r="CH23" s="454"/>
      <c r="CI23" s="454"/>
      <c r="CJ23" s="454"/>
      <c r="CK23" s="454"/>
      <c r="CL23" s="454"/>
      <c r="CM23" s="454"/>
      <c r="CN23" s="454"/>
      <c r="CO23" s="454"/>
      <c r="CP23" s="454"/>
      <c r="CQ23" s="454"/>
      <c r="CR23" s="454"/>
      <c r="CS23" s="454"/>
      <c r="CT23" s="454">
        <v>4</v>
      </c>
      <c r="CU23" s="454"/>
      <c r="CV23" s="454"/>
      <c r="CW23" s="454"/>
      <c r="CX23" s="454"/>
      <c r="CY23" s="454"/>
      <c r="CZ23" s="454"/>
      <c r="DA23" s="454"/>
      <c r="DB23" s="454"/>
      <c r="DC23" s="454"/>
      <c r="DD23" s="454"/>
      <c r="DE23" s="454"/>
      <c r="DF23" s="454"/>
      <c r="DG23" s="454"/>
      <c r="DH23" s="454"/>
      <c r="DI23" s="454"/>
      <c r="DJ23" s="454"/>
      <c r="DK23" s="454"/>
      <c r="DL23" s="454"/>
      <c r="DM23" s="454"/>
      <c r="DN23" s="454"/>
      <c r="DO23" s="454"/>
      <c r="DP23" s="454"/>
      <c r="DQ23" s="454"/>
      <c r="DR23" s="454"/>
      <c r="DS23" s="454"/>
      <c r="DT23" s="454"/>
      <c r="DU23" s="454"/>
      <c r="DV23" s="454"/>
      <c r="DW23" s="454">
        <v>45</v>
      </c>
      <c r="DX23"/>
      <c r="DY23"/>
    </row>
    <row r="24" spans="1:129">
      <c r="A24" s="453" t="s">
        <v>301</v>
      </c>
      <c r="B24" s="454"/>
      <c r="C24" s="454">
        <v>1</v>
      </c>
      <c r="D24" s="454"/>
      <c r="E24" s="454"/>
      <c r="F24" s="454">
        <v>1</v>
      </c>
      <c r="G24" s="454">
        <v>1</v>
      </c>
      <c r="H24" s="454">
        <v>1</v>
      </c>
      <c r="I24" s="454">
        <v>1</v>
      </c>
      <c r="J24" s="454"/>
      <c r="K24" s="454">
        <v>6</v>
      </c>
      <c r="L24" s="454"/>
      <c r="M24" s="454"/>
      <c r="N24" s="454"/>
      <c r="O24" s="454"/>
      <c r="P24" s="454"/>
      <c r="Q24" s="454">
        <v>1</v>
      </c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>
        <v>12</v>
      </c>
      <c r="DX24"/>
      <c r="DY24"/>
    </row>
    <row r="25" spans="1:129">
      <c r="A25" s="453" t="s">
        <v>303</v>
      </c>
      <c r="B25" s="454"/>
      <c r="C25" s="454"/>
      <c r="D25" s="454"/>
      <c r="E25" s="454"/>
      <c r="F25" s="454">
        <v>1</v>
      </c>
      <c r="G25" s="454">
        <v>1</v>
      </c>
      <c r="H25" s="454"/>
      <c r="I25" s="454"/>
      <c r="J25" s="454"/>
      <c r="K25" s="454">
        <v>16</v>
      </c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4"/>
      <c r="AQ25" s="454"/>
      <c r="AR25" s="454"/>
      <c r="AS25" s="454"/>
      <c r="AT25" s="454"/>
      <c r="AU25" s="454"/>
      <c r="AV25" s="454"/>
      <c r="AW25" s="454"/>
      <c r="AX25" s="454"/>
      <c r="AY25" s="454"/>
      <c r="AZ25" s="454"/>
      <c r="BA25" s="454"/>
      <c r="BB25" s="454"/>
      <c r="BC25" s="454"/>
      <c r="BD25" s="454"/>
      <c r="BE25" s="454"/>
      <c r="BF25" s="454"/>
      <c r="BG25" s="454"/>
      <c r="BH25" s="454"/>
      <c r="BI25" s="454"/>
      <c r="BJ25" s="454"/>
      <c r="BK25" s="454"/>
      <c r="BL25" s="454"/>
      <c r="BM25" s="454"/>
      <c r="BN25" s="454"/>
      <c r="BO25" s="454"/>
      <c r="BP25" s="454"/>
      <c r="BQ25" s="454"/>
      <c r="BR25" s="454"/>
      <c r="BS25" s="454"/>
      <c r="BT25" s="454"/>
      <c r="BU25" s="454"/>
      <c r="BV25" s="454"/>
      <c r="BW25" s="454"/>
      <c r="BX25" s="454"/>
      <c r="BY25" s="454"/>
      <c r="BZ25" s="454"/>
      <c r="CA25" s="454"/>
      <c r="CB25" s="454"/>
      <c r="CC25" s="454"/>
      <c r="CD25" s="454"/>
      <c r="CE25" s="454"/>
      <c r="CF25" s="454"/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N25" s="454"/>
      <c r="DO25" s="454"/>
      <c r="DP25" s="454"/>
      <c r="DQ25" s="454"/>
      <c r="DR25" s="454"/>
      <c r="DS25" s="454"/>
      <c r="DT25" s="454"/>
      <c r="DU25" s="454"/>
      <c r="DV25" s="454"/>
      <c r="DW25" s="454">
        <v>18</v>
      </c>
      <c r="DX25"/>
      <c r="DY25"/>
    </row>
    <row r="26" spans="1:129">
      <c r="A26" s="453" t="s">
        <v>304</v>
      </c>
      <c r="B26" s="454"/>
      <c r="C26" s="454">
        <v>1</v>
      </c>
      <c r="D26" s="454"/>
      <c r="E26" s="454"/>
      <c r="F26" s="454">
        <v>1</v>
      </c>
      <c r="G26" s="454">
        <v>1</v>
      </c>
      <c r="H26" s="454">
        <v>1</v>
      </c>
      <c r="I26" s="454">
        <v>1</v>
      </c>
      <c r="J26" s="454"/>
      <c r="K26" s="454">
        <v>6</v>
      </c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  <c r="AL26" s="454"/>
      <c r="AM26" s="454"/>
      <c r="AN26" s="454"/>
      <c r="AO26" s="454"/>
      <c r="AP26" s="454"/>
      <c r="AQ26" s="454"/>
      <c r="AR26" s="454"/>
      <c r="AS26" s="454"/>
      <c r="AT26" s="454"/>
      <c r="AU26" s="454"/>
      <c r="AV26" s="454"/>
      <c r="AW26" s="454"/>
      <c r="AX26" s="454"/>
      <c r="AY26" s="454"/>
      <c r="AZ26" s="454"/>
      <c r="BA26" s="454"/>
      <c r="BB26" s="454"/>
      <c r="BC26" s="454"/>
      <c r="BD26" s="454"/>
      <c r="BE26" s="454"/>
      <c r="BF26" s="454"/>
      <c r="BG26" s="454"/>
      <c r="BH26" s="454"/>
      <c r="BI26" s="454"/>
      <c r="BJ26" s="454"/>
      <c r="BK26" s="454"/>
      <c r="BL26" s="454"/>
      <c r="BM26" s="454"/>
      <c r="BN26" s="454"/>
      <c r="BO26" s="454"/>
      <c r="BP26" s="454"/>
      <c r="BQ26" s="454"/>
      <c r="BR26" s="454"/>
      <c r="BS26" s="454"/>
      <c r="BT26" s="454"/>
      <c r="BU26" s="454"/>
      <c r="BV26" s="454"/>
      <c r="BW26" s="454"/>
      <c r="BX26" s="454"/>
      <c r="BY26" s="454"/>
      <c r="BZ26" s="454"/>
      <c r="CA26" s="454"/>
      <c r="CB26" s="454"/>
      <c r="CC26" s="454"/>
      <c r="CD26" s="454"/>
      <c r="CE26" s="454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N26" s="454"/>
      <c r="DO26" s="454"/>
      <c r="DP26" s="454"/>
      <c r="DQ26" s="454"/>
      <c r="DR26" s="454"/>
      <c r="DS26" s="454"/>
      <c r="DT26" s="454"/>
      <c r="DU26" s="454"/>
      <c r="DV26" s="454"/>
      <c r="DW26" s="454">
        <v>11</v>
      </c>
      <c r="DX26"/>
      <c r="DY26"/>
    </row>
    <row r="27" spans="1:129">
      <c r="A27" s="453" t="s">
        <v>98</v>
      </c>
      <c r="B27" s="454"/>
      <c r="C27" s="454"/>
      <c r="D27" s="454"/>
      <c r="E27" s="454"/>
      <c r="F27" s="454"/>
      <c r="G27" s="454">
        <v>0.5</v>
      </c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  <c r="AL27" s="454"/>
      <c r="AM27" s="454"/>
      <c r="AN27" s="454"/>
      <c r="AO27" s="454"/>
      <c r="AP27" s="454"/>
      <c r="AQ27" s="454"/>
      <c r="AR27" s="454"/>
      <c r="AS27" s="454"/>
      <c r="AT27" s="454"/>
      <c r="AU27" s="454">
        <v>6.5</v>
      </c>
      <c r="AV27" s="454"/>
      <c r="AW27" s="454"/>
      <c r="AX27" s="454"/>
      <c r="AY27" s="454"/>
      <c r="AZ27" s="454"/>
      <c r="BA27" s="454"/>
      <c r="BB27" s="454"/>
      <c r="BC27" s="454"/>
      <c r="BD27" s="454"/>
      <c r="BE27" s="454"/>
      <c r="BF27" s="454"/>
      <c r="BG27" s="454"/>
      <c r="BH27" s="454"/>
      <c r="BI27" s="454"/>
      <c r="BJ27" s="454"/>
      <c r="BK27" s="454"/>
      <c r="BL27" s="454"/>
      <c r="BM27" s="454"/>
      <c r="BN27" s="454"/>
      <c r="BO27" s="454"/>
      <c r="BP27" s="454"/>
      <c r="BQ27" s="454"/>
      <c r="BR27" s="454"/>
      <c r="BS27" s="454"/>
      <c r="BT27" s="454"/>
      <c r="BU27" s="454"/>
      <c r="BV27" s="454"/>
      <c r="BW27" s="454"/>
      <c r="BX27" s="454"/>
      <c r="BY27" s="454"/>
      <c r="BZ27" s="454"/>
      <c r="CA27" s="454"/>
      <c r="CB27" s="454"/>
      <c r="CC27" s="454"/>
      <c r="CD27" s="454"/>
      <c r="CE27" s="454"/>
      <c r="CF27" s="454"/>
      <c r="CG27" s="454"/>
      <c r="CH27" s="454"/>
      <c r="CI27" s="454"/>
      <c r="CJ27" s="454"/>
      <c r="CK27" s="454"/>
      <c r="CL27" s="454"/>
      <c r="CM27" s="454"/>
      <c r="CN27" s="454"/>
      <c r="CO27" s="454"/>
      <c r="CP27" s="454"/>
      <c r="CQ27" s="454"/>
      <c r="CR27" s="454"/>
      <c r="CS27" s="454"/>
      <c r="CT27" s="454"/>
      <c r="CU27" s="454"/>
      <c r="CV27" s="454"/>
      <c r="CW27" s="454"/>
      <c r="CX27" s="454"/>
      <c r="CY27" s="454"/>
      <c r="CZ27" s="454"/>
      <c r="DA27" s="454"/>
      <c r="DB27" s="454"/>
      <c r="DC27" s="454"/>
      <c r="DD27" s="454"/>
      <c r="DE27" s="454"/>
      <c r="DF27" s="454"/>
      <c r="DG27" s="454"/>
      <c r="DH27" s="454"/>
      <c r="DI27" s="454"/>
      <c r="DJ27" s="454"/>
      <c r="DK27" s="454"/>
      <c r="DL27" s="454"/>
      <c r="DM27" s="454"/>
      <c r="DN27" s="454"/>
      <c r="DO27" s="454"/>
      <c r="DP27" s="454"/>
      <c r="DQ27" s="454"/>
      <c r="DR27" s="454"/>
      <c r="DS27" s="454"/>
      <c r="DT27" s="454"/>
      <c r="DU27" s="454"/>
      <c r="DV27" s="454"/>
      <c r="DW27" s="454">
        <v>7</v>
      </c>
      <c r="DX27"/>
      <c r="DY27"/>
    </row>
    <row r="28" spans="1:129">
      <c r="A28" s="453" t="s">
        <v>102</v>
      </c>
      <c r="B28" s="454"/>
      <c r="C28" s="454"/>
      <c r="D28" s="454"/>
      <c r="E28" s="454"/>
      <c r="F28" s="454"/>
      <c r="G28" s="454">
        <v>0.5</v>
      </c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>
        <v>6.5</v>
      </c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L28" s="454"/>
      <c r="BM28" s="454"/>
      <c r="BN28" s="454"/>
      <c r="BO28" s="454"/>
      <c r="BP28" s="454"/>
      <c r="BQ28" s="454"/>
      <c r="BR28" s="454"/>
      <c r="BS28" s="454"/>
      <c r="BT28" s="454"/>
      <c r="BU28" s="454"/>
      <c r="BV28" s="454"/>
      <c r="BW28" s="454"/>
      <c r="BX28" s="454"/>
      <c r="BY28" s="454"/>
      <c r="BZ28" s="454"/>
      <c r="CA28" s="454"/>
      <c r="CB28" s="454"/>
      <c r="CC28" s="454"/>
      <c r="CD28" s="454"/>
      <c r="CE28" s="454"/>
      <c r="CF28" s="454"/>
      <c r="CG28" s="454"/>
      <c r="CH28" s="454"/>
      <c r="CI28" s="454"/>
      <c r="CJ28" s="454"/>
      <c r="CK28" s="454"/>
      <c r="CL28" s="454"/>
      <c r="CM28" s="454"/>
      <c r="CN28" s="454"/>
      <c r="CO28" s="454"/>
      <c r="CP28" s="454"/>
      <c r="CQ28" s="454"/>
      <c r="CR28" s="454"/>
      <c r="CS28" s="454"/>
      <c r="CT28" s="454"/>
      <c r="CU28" s="454"/>
      <c r="CV28" s="454"/>
      <c r="CW28" s="454"/>
      <c r="CX28" s="454"/>
      <c r="CY28" s="454"/>
      <c r="CZ28" s="454"/>
      <c r="DA28" s="454"/>
      <c r="DB28" s="454"/>
      <c r="DC28" s="454"/>
      <c r="DD28" s="454"/>
      <c r="DE28" s="454"/>
      <c r="DF28" s="454"/>
      <c r="DG28" s="454"/>
      <c r="DH28" s="454"/>
      <c r="DI28" s="454"/>
      <c r="DJ28" s="454"/>
      <c r="DK28" s="454"/>
      <c r="DL28" s="454"/>
      <c r="DM28" s="454"/>
      <c r="DN28" s="454"/>
      <c r="DO28" s="454"/>
      <c r="DP28" s="454"/>
      <c r="DQ28" s="454"/>
      <c r="DR28" s="454"/>
      <c r="DS28" s="454"/>
      <c r="DT28" s="454"/>
      <c r="DU28" s="454"/>
      <c r="DV28" s="454"/>
      <c r="DW28" s="454">
        <v>7</v>
      </c>
      <c r="DX28"/>
      <c r="DY28"/>
    </row>
    <row r="29" spans="1:129">
      <c r="A29" s="453" t="s">
        <v>755</v>
      </c>
      <c r="B29" s="454"/>
      <c r="C29" s="454">
        <v>1</v>
      </c>
      <c r="D29" s="454"/>
      <c r="E29" s="454"/>
      <c r="F29" s="454">
        <v>1</v>
      </c>
      <c r="G29" s="454">
        <v>1</v>
      </c>
      <c r="H29" s="454">
        <v>0</v>
      </c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L29" s="454"/>
      <c r="BM29" s="454"/>
      <c r="BN29" s="454"/>
      <c r="BO29" s="454"/>
      <c r="BP29" s="454"/>
      <c r="BQ29" s="454"/>
      <c r="BR29" s="454"/>
      <c r="BS29" s="454"/>
      <c r="BT29" s="454"/>
      <c r="BU29" s="454"/>
      <c r="BV29" s="454"/>
      <c r="BW29" s="454"/>
      <c r="BX29" s="454"/>
      <c r="BY29" s="454"/>
      <c r="BZ29" s="454"/>
      <c r="CA29" s="454"/>
      <c r="CB29" s="454"/>
      <c r="CC29" s="454"/>
      <c r="CD29" s="454"/>
      <c r="CE29" s="454"/>
      <c r="CF29" s="454"/>
      <c r="CG29" s="454"/>
      <c r="CH29" s="454"/>
      <c r="CI29" s="454"/>
      <c r="CJ29" s="454"/>
      <c r="CK29" s="454"/>
      <c r="CL29" s="454"/>
      <c r="CM29" s="454"/>
      <c r="CN29" s="454"/>
      <c r="CO29" s="454"/>
      <c r="CP29" s="454"/>
      <c r="CQ29" s="454">
        <v>4</v>
      </c>
      <c r="CR29" s="454">
        <v>5</v>
      </c>
      <c r="CS29" s="454"/>
      <c r="CT29" s="454"/>
      <c r="CU29" s="454"/>
      <c r="CV29" s="454"/>
      <c r="CW29" s="454"/>
      <c r="CX29" s="454"/>
      <c r="CY29" s="454"/>
      <c r="CZ29" s="454"/>
      <c r="DA29" s="454"/>
      <c r="DB29" s="454"/>
      <c r="DC29" s="454"/>
      <c r="DD29" s="454"/>
      <c r="DE29" s="454"/>
      <c r="DF29" s="454"/>
      <c r="DG29" s="454"/>
      <c r="DH29" s="454"/>
      <c r="DI29" s="454"/>
      <c r="DJ29" s="454"/>
      <c r="DK29" s="454"/>
      <c r="DL29" s="454"/>
      <c r="DM29" s="454"/>
      <c r="DN29" s="454"/>
      <c r="DO29" s="454"/>
      <c r="DP29" s="454"/>
      <c r="DQ29" s="454"/>
      <c r="DR29" s="454"/>
      <c r="DS29" s="454"/>
      <c r="DT29" s="454"/>
      <c r="DU29" s="454"/>
      <c r="DV29" s="454"/>
      <c r="DW29" s="454">
        <v>12</v>
      </c>
      <c r="DX29"/>
      <c r="DY29"/>
    </row>
    <row r="30" spans="1:129">
      <c r="A30" s="453" t="s">
        <v>566</v>
      </c>
      <c r="B30" s="454"/>
      <c r="C30" s="454">
        <v>1</v>
      </c>
      <c r="D30" s="454"/>
      <c r="E30" s="454"/>
      <c r="F30" s="454">
        <v>0</v>
      </c>
      <c r="G30" s="454">
        <v>0</v>
      </c>
      <c r="H30" s="454">
        <v>1</v>
      </c>
      <c r="I30" s="454">
        <v>1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L30" s="454"/>
      <c r="BM30" s="454"/>
      <c r="BN30" s="454"/>
      <c r="BO30" s="454"/>
      <c r="BP30" s="454"/>
      <c r="BQ30" s="454"/>
      <c r="BR30" s="454"/>
      <c r="BS30" s="454"/>
      <c r="BT30" s="454"/>
      <c r="BU30" s="454"/>
      <c r="BV30" s="454"/>
      <c r="BW30" s="454"/>
      <c r="BX30" s="454"/>
      <c r="BY30" s="454"/>
      <c r="BZ30" s="454"/>
      <c r="CA30" s="454"/>
      <c r="CB30" s="454"/>
      <c r="CC30" s="454"/>
      <c r="CD30" s="454"/>
      <c r="CE30" s="454"/>
      <c r="CF30" s="454"/>
      <c r="CG30" s="454"/>
      <c r="CH30" s="454"/>
      <c r="CI30" s="454"/>
      <c r="CJ30" s="454"/>
      <c r="CK30" s="454"/>
      <c r="CL30" s="454"/>
      <c r="CM30" s="454"/>
      <c r="CN30" s="454"/>
      <c r="CO30" s="454"/>
      <c r="CP30" s="454"/>
      <c r="CQ30" s="454">
        <v>4</v>
      </c>
      <c r="CR30" s="454">
        <v>5</v>
      </c>
      <c r="CS30" s="454"/>
      <c r="CT30" s="454"/>
      <c r="CU30" s="454"/>
      <c r="CV30" s="454"/>
      <c r="CW30" s="454"/>
      <c r="CX30" s="454"/>
      <c r="CY30" s="454"/>
      <c r="CZ30" s="454"/>
      <c r="DA30" s="454"/>
      <c r="DB30" s="454"/>
      <c r="DC30" s="454"/>
      <c r="DD30" s="454"/>
      <c r="DE30" s="454"/>
      <c r="DF30" s="454"/>
      <c r="DG30" s="454"/>
      <c r="DH30" s="454"/>
      <c r="DI30" s="454"/>
      <c r="DJ30" s="454"/>
      <c r="DK30" s="454"/>
      <c r="DL30" s="454"/>
      <c r="DM30" s="454"/>
      <c r="DN30" s="454"/>
      <c r="DO30" s="454"/>
      <c r="DP30" s="454"/>
      <c r="DQ30" s="454"/>
      <c r="DR30" s="454"/>
      <c r="DS30" s="454"/>
      <c r="DT30" s="454"/>
      <c r="DU30" s="454"/>
      <c r="DV30" s="454"/>
      <c r="DW30" s="454">
        <v>12</v>
      </c>
      <c r="DX30"/>
      <c r="DY30"/>
    </row>
    <row r="31" spans="1:129">
      <c r="A31" s="453" t="s">
        <v>8</v>
      </c>
      <c r="B31" s="454"/>
      <c r="C31" s="454">
        <v>1</v>
      </c>
      <c r="D31" s="454">
        <v>1</v>
      </c>
      <c r="E31" s="454">
        <v>7</v>
      </c>
      <c r="F31" s="454">
        <v>1</v>
      </c>
      <c r="G31" s="454">
        <v>1</v>
      </c>
      <c r="H31" s="454"/>
      <c r="I31" s="454"/>
      <c r="J31" s="454">
        <v>1</v>
      </c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L31" s="454"/>
      <c r="BM31" s="454"/>
      <c r="BN31" s="454"/>
      <c r="BO31" s="454"/>
      <c r="BP31" s="454"/>
      <c r="BQ31" s="454"/>
      <c r="BR31" s="454"/>
      <c r="BS31" s="454"/>
      <c r="BT31" s="454"/>
      <c r="BU31" s="454"/>
      <c r="BV31" s="454"/>
      <c r="BW31" s="454"/>
      <c r="BX31" s="454"/>
      <c r="BY31" s="454"/>
      <c r="BZ31" s="454"/>
      <c r="CA31" s="454"/>
      <c r="CB31" s="454"/>
      <c r="CC31" s="454"/>
      <c r="CD31" s="454"/>
      <c r="CE31" s="454"/>
      <c r="CF31" s="454"/>
      <c r="CG31" s="454"/>
      <c r="CH31" s="454"/>
      <c r="CI31" s="454"/>
      <c r="CJ31" s="454"/>
      <c r="CK31" s="454"/>
      <c r="CL31" s="454"/>
      <c r="CM31" s="454"/>
      <c r="CN31" s="454"/>
      <c r="CO31" s="454"/>
      <c r="CP31" s="454"/>
      <c r="CQ31" s="454"/>
      <c r="CR31" s="454"/>
      <c r="CS31" s="454"/>
      <c r="CT31" s="454"/>
      <c r="CU31" s="454"/>
      <c r="CV31" s="454"/>
      <c r="CW31" s="454"/>
      <c r="CX31" s="454"/>
      <c r="CY31" s="454"/>
      <c r="CZ31" s="454"/>
      <c r="DA31" s="454"/>
      <c r="DB31" s="454"/>
      <c r="DC31" s="454"/>
      <c r="DD31" s="454"/>
      <c r="DE31" s="454"/>
      <c r="DF31" s="454"/>
      <c r="DG31" s="454"/>
      <c r="DH31" s="454"/>
      <c r="DI31" s="454"/>
      <c r="DJ31" s="454"/>
      <c r="DK31" s="454"/>
      <c r="DL31" s="454"/>
      <c r="DM31" s="454"/>
      <c r="DN31" s="454"/>
      <c r="DO31" s="454"/>
      <c r="DP31" s="454"/>
      <c r="DQ31" s="454"/>
      <c r="DR31" s="454"/>
      <c r="DS31" s="454"/>
      <c r="DT31" s="454"/>
      <c r="DU31" s="454"/>
      <c r="DV31" s="454"/>
      <c r="DW31" s="454">
        <v>12</v>
      </c>
      <c r="DX31"/>
      <c r="DY31"/>
    </row>
    <row r="32" spans="1:129">
      <c r="A32" s="453" t="s">
        <v>16</v>
      </c>
      <c r="B32" s="454"/>
      <c r="C32" s="454"/>
      <c r="D32" s="454"/>
      <c r="E32" s="454">
        <v>10</v>
      </c>
      <c r="F32" s="454">
        <v>1</v>
      </c>
      <c r="G32" s="454">
        <v>1</v>
      </c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454"/>
      <c r="BI32" s="454"/>
      <c r="BJ32" s="454"/>
      <c r="BK32" s="454"/>
      <c r="BL32" s="454"/>
      <c r="BM32" s="454"/>
      <c r="BN32" s="454"/>
      <c r="BO32" s="454"/>
      <c r="BP32" s="454"/>
      <c r="BQ32" s="454"/>
      <c r="BR32" s="454"/>
      <c r="BS32" s="454"/>
      <c r="BT32" s="454"/>
      <c r="BU32" s="454"/>
      <c r="BV32" s="454"/>
      <c r="BW32" s="454"/>
      <c r="BX32" s="454"/>
      <c r="BY32" s="454"/>
      <c r="BZ32" s="454"/>
      <c r="CA32" s="454"/>
      <c r="CB32" s="454"/>
      <c r="CC32" s="454"/>
      <c r="CD32" s="454"/>
      <c r="CE32" s="454"/>
      <c r="CF32" s="454"/>
      <c r="CG32" s="454"/>
      <c r="CH32" s="454"/>
      <c r="CI32" s="454"/>
      <c r="CJ32" s="454"/>
      <c r="CK32" s="454"/>
      <c r="CL32" s="454"/>
      <c r="CM32" s="454"/>
      <c r="CN32" s="454"/>
      <c r="CO32" s="454"/>
      <c r="CP32" s="454"/>
      <c r="CQ32" s="454"/>
      <c r="CR32" s="454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454"/>
      <c r="DO32" s="454"/>
      <c r="DP32" s="454"/>
      <c r="DQ32" s="454"/>
      <c r="DR32" s="454"/>
      <c r="DS32" s="454"/>
      <c r="DT32" s="454"/>
      <c r="DU32" s="454"/>
      <c r="DV32" s="454"/>
      <c r="DW32" s="454">
        <v>12</v>
      </c>
      <c r="DX32"/>
      <c r="DY32"/>
    </row>
    <row r="33" spans="1:129">
      <c r="A33" s="453" t="s">
        <v>17</v>
      </c>
      <c r="B33" s="454"/>
      <c r="C33" s="454">
        <v>2</v>
      </c>
      <c r="D33" s="454"/>
      <c r="E33" s="454">
        <v>8</v>
      </c>
      <c r="F33" s="454">
        <v>1</v>
      </c>
      <c r="G33" s="454">
        <v>1</v>
      </c>
      <c r="H33" s="454">
        <v>2</v>
      </c>
      <c r="I33" s="454">
        <v>2</v>
      </c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L33" s="454"/>
      <c r="BM33" s="454"/>
      <c r="BN33" s="454"/>
      <c r="BO33" s="454"/>
      <c r="BP33" s="454"/>
      <c r="BQ33" s="454"/>
      <c r="BR33" s="454"/>
      <c r="BS33" s="454"/>
      <c r="BT33" s="454"/>
      <c r="BU33" s="454"/>
      <c r="BV33" s="454"/>
      <c r="BW33" s="454"/>
      <c r="BX33" s="454"/>
      <c r="BY33" s="454"/>
      <c r="BZ33" s="454"/>
      <c r="CA33" s="454"/>
      <c r="CB33" s="454"/>
      <c r="CC33" s="454"/>
      <c r="CD33" s="454"/>
      <c r="CE33" s="454"/>
      <c r="CF33" s="454"/>
      <c r="CG33" s="454"/>
      <c r="CH33" s="454"/>
      <c r="CI33" s="454"/>
      <c r="CJ33" s="454"/>
      <c r="CK33" s="454"/>
      <c r="CL33" s="454"/>
      <c r="CM33" s="454"/>
      <c r="CN33" s="454"/>
      <c r="CO33" s="454"/>
      <c r="CP33" s="454"/>
      <c r="CQ33" s="454"/>
      <c r="CR33" s="454"/>
      <c r="CS33" s="454"/>
      <c r="CT33" s="454"/>
      <c r="CU33" s="454"/>
      <c r="CV33" s="454"/>
      <c r="CW33" s="454"/>
      <c r="CX33" s="454"/>
      <c r="CY33" s="454"/>
      <c r="CZ33" s="454"/>
      <c r="DA33" s="454"/>
      <c r="DB33" s="454"/>
      <c r="DC33" s="454"/>
      <c r="DD33" s="454"/>
      <c r="DE33" s="454"/>
      <c r="DF33" s="454"/>
      <c r="DG33" s="454"/>
      <c r="DH33" s="454"/>
      <c r="DI33" s="454"/>
      <c r="DJ33" s="454"/>
      <c r="DK33" s="454"/>
      <c r="DL33" s="454"/>
      <c r="DM33" s="454"/>
      <c r="DN33" s="454"/>
      <c r="DO33" s="454"/>
      <c r="DP33" s="454"/>
      <c r="DQ33" s="454"/>
      <c r="DR33" s="454"/>
      <c r="DS33" s="454"/>
      <c r="DT33" s="454"/>
      <c r="DU33" s="454"/>
      <c r="DV33" s="454"/>
      <c r="DW33" s="454">
        <v>16</v>
      </c>
      <c r="DX33"/>
      <c r="DY33"/>
    </row>
    <row r="34" spans="1:129">
      <c r="A34" s="453" t="s">
        <v>108</v>
      </c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>
        <v>1</v>
      </c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>
        <v>1</v>
      </c>
      <c r="AW34" s="454">
        <v>2</v>
      </c>
      <c r="AX34" s="454">
        <v>1</v>
      </c>
      <c r="AY34" s="454">
        <v>1.5</v>
      </c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L34" s="454"/>
      <c r="BM34" s="454"/>
      <c r="BN34" s="454"/>
      <c r="BO34" s="454"/>
      <c r="BP34" s="454"/>
      <c r="BQ34" s="454"/>
      <c r="BR34" s="454"/>
      <c r="BS34" s="454"/>
      <c r="BT34" s="454"/>
      <c r="BU34" s="454"/>
      <c r="BV34" s="454"/>
      <c r="BW34" s="454"/>
      <c r="BX34" s="454"/>
      <c r="BY34" s="454"/>
      <c r="BZ34" s="454"/>
      <c r="CA34" s="454"/>
      <c r="CB34" s="454"/>
      <c r="CC34" s="454"/>
      <c r="CD34" s="454"/>
      <c r="CE34" s="454"/>
      <c r="CF34" s="454"/>
      <c r="CG34" s="454"/>
      <c r="CH34" s="454"/>
      <c r="CI34" s="454"/>
      <c r="CJ34" s="454"/>
      <c r="CK34" s="454"/>
      <c r="CL34" s="454"/>
      <c r="CM34" s="454"/>
      <c r="CN34" s="454"/>
      <c r="CO34" s="454"/>
      <c r="CP34" s="454"/>
      <c r="CQ34" s="454"/>
      <c r="CR34" s="454"/>
      <c r="CS34" s="454"/>
      <c r="CT34" s="454"/>
      <c r="CU34" s="454"/>
      <c r="CV34" s="454"/>
      <c r="CW34" s="454"/>
      <c r="CX34" s="454"/>
      <c r="CY34" s="454"/>
      <c r="CZ34" s="454"/>
      <c r="DA34" s="454"/>
      <c r="DB34" s="454"/>
      <c r="DC34" s="454"/>
      <c r="DD34" s="454"/>
      <c r="DE34" s="454"/>
      <c r="DF34" s="454"/>
      <c r="DG34" s="454"/>
      <c r="DH34" s="454"/>
      <c r="DI34" s="454"/>
      <c r="DJ34" s="454"/>
      <c r="DK34" s="454"/>
      <c r="DL34" s="454"/>
      <c r="DM34" s="454"/>
      <c r="DN34" s="454"/>
      <c r="DO34" s="454"/>
      <c r="DP34" s="454"/>
      <c r="DQ34" s="454"/>
      <c r="DR34" s="454"/>
      <c r="DS34" s="454"/>
      <c r="DT34" s="454"/>
      <c r="DU34" s="454"/>
      <c r="DV34" s="454"/>
      <c r="DW34" s="454">
        <v>6.5</v>
      </c>
      <c r="DX34"/>
      <c r="DY34"/>
    </row>
    <row r="35" spans="1:129">
      <c r="A35" s="453" t="s">
        <v>113</v>
      </c>
      <c r="B35" s="454"/>
      <c r="C35" s="454">
        <v>1</v>
      </c>
      <c r="D35" s="454"/>
      <c r="E35" s="454"/>
      <c r="F35" s="454">
        <v>1</v>
      </c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>
        <v>2</v>
      </c>
      <c r="AX35" s="454">
        <v>1</v>
      </c>
      <c r="AY35" s="454">
        <v>1.5</v>
      </c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L35" s="454"/>
      <c r="BM35" s="454"/>
      <c r="BN35" s="454"/>
      <c r="BO35" s="454"/>
      <c r="BP35" s="454"/>
      <c r="BQ35" s="454"/>
      <c r="BR35" s="454"/>
      <c r="BS35" s="454"/>
      <c r="BT35" s="454"/>
      <c r="BU35" s="454"/>
      <c r="BV35" s="454"/>
      <c r="BW35" s="454"/>
      <c r="BX35" s="454"/>
      <c r="BY35" s="454"/>
      <c r="BZ35" s="454"/>
      <c r="CA35" s="454"/>
      <c r="CB35" s="454"/>
      <c r="CC35" s="454"/>
      <c r="CD35" s="454"/>
      <c r="CE35" s="454"/>
      <c r="CF35" s="454"/>
      <c r="CG35" s="454"/>
      <c r="CH35" s="454"/>
      <c r="CI35" s="454"/>
      <c r="CJ35" s="454"/>
      <c r="CK35" s="454"/>
      <c r="CL35" s="454"/>
      <c r="CM35" s="454"/>
      <c r="CN35" s="454"/>
      <c r="CO35" s="454"/>
      <c r="CP35" s="454"/>
      <c r="CQ35" s="454"/>
      <c r="CR35" s="454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454"/>
      <c r="DO35" s="454"/>
      <c r="DP35" s="454"/>
      <c r="DQ35" s="454"/>
      <c r="DR35" s="454"/>
      <c r="DS35" s="454"/>
      <c r="DT35" s="454"/>
      <c r="DU35" s="454"/>
      <c r="DV35" s="454"/>
      <c r="DW35" s="454">
        <v>6.5</v>
      </c>
      <c r="DX35"/>
      <c r="DY35"/>
    </row>
    <row r="36" spans="1:129">
      <c r="A36" s="453" t="s">
        <v>114</v>
      </c>
      <c r="B36" s="454"/>
      <c r="C36" s="454">
        <v>1</v>
      </c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>
        <v>0.5</v>
      </c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>
        <v>1</v>
      </c>
      <c r="AX36" s="454">
        <v>1</v>
      </c>
      <c r="AY36" s="454">
        <v>2</v>
      </c>
      <c r="AZ36" s="454">
        <v>1</v>
      </c>
      <c r="BA36" s="454">
        <v>0.5</v>
      </c>
      <c r="BB36" s="454"/>
      <c r="BC36" s="454"/>
      <c r="BD36" s="454"/>
      <c r="BE36" s="454"/>
      <c r="BF36" s="454"/>
      <c r="BG36" s="454"/>
      <c r="BH36" s="454"/>
      <c r="BI36" s="454"/>
      <c r="BJ36" s="454"/>
      <c r="BK36" s="454"/>
      <c r="BL36" s="454"/>
      <c r="BM36" s="454"/>
      <c r="BN36" s="454"/>
      <c r="BO36" s="454"/>
      <c r="BP36" s="454"/>
      <c r="BQ36" s="454"/>
      <c r="BR36" s="454"/>
      <c r="BS36" s="454"/>
      <c r="BT36" s="454"/>
      <c r="BU36" s="454"/>
      <c r="BV36" s="454"/>
      <c r="BW36" s="454"/>
      <c r="BX36" s="454"/>
      <c r="BY36" s="454"/>
      <c r="BZ36" s="454"/>
      <c r="CA36" s="454"/>
      <c r="CB36" s="454"/>
      <c r="CC36" s="454"/>
      <c r="CD36" s="454"/>
      <c r="CE36" s="454"/>
      <c r="CF36" s="454"/>
      <c r="CG36" s="454"/>
      <c r="CH36" s="454"/>
      <c r="CI36" s="454"/>
      <c r="CJ36" s="454"/>
      <c r="CK36" s="454"/>
      <c r="CL36" s="454"/>
      <c r="CM36" s="454"/>
      <c r="CN36" s="454"/>
      <c r="CO36" s="454"/>
      <c r="CP36" s="454"/>
      <c r="CQ36" s="454"/>
      <c r="CR36" s="454"/>
      <c r="CS36" s="454"/>
      <c r="CT36" s="454"/>
      <c r="CU36" s="454"/>
      <c r="CV36" s="454"/>
      <c r="CW36" s="454"/>
      <c r="CX36" s="454"/>
      <c r="CY36" s="454"/>
      <c r="CZ36" s="454"/>
      <c r="DA36" s="454"/>
      <c r="DB36" s="454"/>
      <c r="DC36" s="454"/>
      <c r="DD36" s="454"/>
      <c r="DE36" s="454"/>
      <c r="DF36" s="454"/>
      <c r="DG36" s="454"/>
      <c r="DH36" s="454"/>
      <c r="DI36" s="454"/>
      <c r="DJ36" s="454"/>
      <c r="DK36" s="454"/>
      <c r="DL36" s="454"/>
      <c r="DM36" s="454"/>
      <c r="DN36" s="454"/>
      <c r="DO36" s="454"/>
      <c r="DP36" s="454"/>
      <c r="DQ36" s="454"/>
      <c r="DR36" s="454"/>
      <c r="DS36" s="454"/>
      <c r="DT36" s="454"/>
      <c r="DU36" s="454"/>
      <c r="DV36" s="454"/>
      <c r="DW36" s="454">
        <v>7</v>
      </c>
      <c r="DX36"/>
      <c r="DY36"/>
    </row>
    <row r="37" spans="1:129">
      <c r="A37" s="453" t="s">
        <v>118</v>
      </c>
      <c r="B37" s="454"/>
      <c r="C37" s="454">
        <v>1</v>
      </c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>
        <v>0.5</v>
      </c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>
        <v>1</v>
      </c>
      <c r="AX37" s="454">
        <v>1</v>
      </c>
      <c r="AY37" s="454">
        <v>2</v>
      </c>
      <c r="AZ37" s="454"/>
      <c r="BA37" s="454">
        <v>0.5</v>
      </c>
      <c r="BB37" s="454">
        <v>1</v>
      </c>
      <c r="BC37" s="454"/>
      <c r="BD37" s="454"/>
      <c r="BE37" s="454"/>
      <c r="BF37" s="454"/>
      <c r="BG37" s="454"/>
      <c r="BH37" s="454"/>
      <c r="BI37" s="454"/>
      <c r="BJ37" s="454"/>
      <c r="BK37" s="454"/>
      <c r="BL37" s="454"/>
      <c r="BM37" s="454"/>
      <c r="BN37" s="454"/>
      <c r="BO37" s="454"/>
      <c r="BP37" s="454"/>
      <c r="BQ37" s="454"/>
      <c r="BR37" s="454"/>
      <c r="BS37" s="454"/>
      <c r="BT37" s="454"/>
      <c r="BU37" s="454"/>
      <c r="BV37" s="454"/>
      <c r="BW37" s="454"/>
      <c r="BX37" s="454"/>
      <c r="BY37" s="454"/>
      <c r="BZ37" s="454"/>
      <c r="CA37" s="454"/>
      <c r="CB37" s="454"/>
      <c r="CC37" s="454"/>
      <c r="CD37" s="454"/>
      <c r="CE37" s="454"/>
      <c r="CF37" s="454"/>
      <c r="CG37" s="454"/>
      <c r="CH37" s="454"/>
      <c r="CI37" s="454"/>
      <c r="CJ37" s="454"/>
      <c r="CK37" s="454"/>
      <c r="CL37" s="454"/>
      <c r="CM37" s="454"/>
      <c r="CN37" s="454"/>
      <c r="CO37" s="454"/>
      <c r="CP37" s="454"/>
      <c r="CQ37" s="454"/>
      <c r="CR37" s="454"/>
      <c r="CS37" s="454"/>
      <c r="CT37" s="454"/>
      <c r="CU37" s="454"/>
      <c r="CV37" s="454"/>
      <c r="CW37" s="454"/>
      <c r="CX37" s="454"/>
      <c r="CY37" s="454"/>
      <c r="CZ37" s="454"/>
      <c r="DA37" s="454"/>
      <c r="DB37" s="454"/>
      <c r="DC37" s="454"/>
      <c r="DD37" s="454"/>
      <c r="DE37" s="454"/>
      <c r="DF37" s="454"/>
      <c r="DG37" s="454"/>
      <c r="DH37" s="454"/>
      <c r="DI37" s="454"/>
      <c r="DJ37" s="454"/>
      <c r="DK37" s="454"/>
      <c r="DL37" s="454"/>
      <c r="DM37" s="454"/>
      <c r="DN37" s="454"/>
      <c r="DO37" s="454"/>
      <c r="DP37" s="454"/>
      <c r="DQ37" s="454"/>
      <c r="DR37" s="454"/>
      <c r="DS37" s="454"/>
      <c r="DT37" s="454"/>
      <c r="DU37" s="454"/>
      <c r="DV37" s="454"/>
      <c r="DW37" s="454">
        <v>7</v>
      </c>
      <c r="DX37"/>
      <c r="DY37"/>
    </row>
    <row r="38" spans="1:129">
      <c r="A38" s="453" t="s">
        <v>120</v>
      </c>
      <c r="B38" s="454"/>
      <c r="C38" s="454"/>
      <c r="D38" s="454"/>
      <c r="E38" s="454"/>
      <c r="F38" s="454">
        <v>2</v>
      </c>
      <c r="G38" s="454">
        <v>2</v>
      </c>
      <c r="H38" s="454">
        <v>2</v>
      </c>
      <c r="I38" s="454">
        <v>2</v>
      </c>
      <c r="J38" s="454"/>
      <c r="K38" s="454"/>
      <c r="L38" s="454"/>
      <c r="M38" s="454"/>
      <c r="N38" s="454">
        <v>2</v>
      </c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  <c r="BC38" s="454">
        <v>3</v>
      </c>
      <c r="BD38" s="454">
        <v>5</v>
      </c>
      <c r="BE38" s="454">
        <v>4</v>
      </c>
      <c r="BF38" s="454">
        <v>1</v>
      </c>
      <c r="BG38" s="454">
        <v>1</v>
      </c>
      <c r="BH38" s="454">
        <v>3</v>
      </c>
      <c r="BI38" s="454">
        <v>3</v>
      </c>
      <c r="BJ38" s="454">
        <v>1</v>
      </c>
      <c r="BK38" s="454"/>
      <c r="BL38" s="454"/>
      <c r="BM38" s="454"/>
      <c r="BN38" s="454"/>
      <c r="BO38" s="454"/>
      <c r="BP38" s="454"/>
      <c r="BQ38" s="454"/>
      <c r="BR38" s="454"/>
      <c r="BS38" s="454"/>
      <c r="BT38" s="454"/>
      <c r="BU38" s="454"/>
      <c r="BV38" s="454"/>
      <c r="BW38" s="454"/>
      <c r="BX38" s="454"/>
      <c r="BY38" s="454"/>
      <c r="BZ38" s="454"/>
      <c r="CA38" s="454"/>
      <c r="CB38" s="454"/>
      <c r="CC38" s="454"/>
      <c r="CD38" s="454"/>
      <c r="CE38" s="454"/>
      <c r="CF38" s="454"/>
      <c r="CG38" s="454"/>
      <c r="CH38" s="454"/>
      <c r="CI38" s="454"/>
      <c r="CJ38" s="454"/>
      <c r="CK38" s="454"/>
      <c r="CL38" s="454"/>
      <c r="CM38" s="454"/>
      <c r="CN38" s="454"/>
      <c r="CO38" s="454"/>
      <c r="CP38" s="454"/>
      <c r="CQ38" s="454"/>
      <c r="CR38" s="454"/>
      <c r="CS38" s="454"/>
      <c r="CT38" s="454"/>
      <c r="CU38" s="454"/>
      <c r="CV38" s="454"/>
      <c r="CW38" s="454"/>
      <c r="CX38" s="454"/>
      <c r="CY38" s="454"/>
      <c r="CZ38" s="454"/>
      <c r="DA38" s="454"/>
      <c r="DB38" s="454"/>
      <c r="DC38" s="454">
        <v>1</v>
      </c>
      <c r="DD38" s="454"/>
      <c r="DE38" s="454"/>
      <c r="DF38" s="454"/>
      <c r="DG38" s="454"/>
      <c r="DH38" s="454"/>
      <c r="DI38" s="454"/>
      <c r="DJ38" s="454"/>
      <c r="DK38" s="454"/>
      <c r="DL38" s="454"/>
      <c r="DM38" s="454"/>
      <c r="DN38" s="454"/>
      <c r="DO38" s="454"/>
      <c r="DP38" s="454"/>
      <c r="DQ38" s="454"/>
      <c r="DR38" s="454"/>
      <c r="DS38" s="454"/>
      <c r="DT38" s="454"/>
      <c r="DU38" s="454"/>
      <c r="DV38" s="454"/>
      <c r="DW38" s="454">
        <v>32</v>
      </c>
      <c r="DX38"/>
      <c r="DY38"/>
    </row>
    <row r="39" spans="1:129">
      <c r="A39" s="453" t="s">
        <v>125</v>
      </c>
      <c r="B39" s="454"/>
      <c r="C39" s="454"/>
      <c r="D39" s="454"/>
      <c r="E39" s="454"/>
      <c r="F39" s="454">
        <v>2</v>
      </c>
      <c r="G39" s="454">
        <v>2</v>
      </c>
      <c r="H39" s="454">
        <v>2</v>
      </c>
      <c r="I39" s="454">
        <v>2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  <c r="BC39" s="454">
        <v>3</v>
      </c>
      <c r="BD39" s="454">
        <v>10</v>
      </c>
      <c r="BE39" s="454">
        <v>4</v>
      </c>
      <c r="BF39" s="454">
        <v>0</v>
      </c>
      <c r="BG39" s="454">
        <v>0</v>
      </c>
      <c r="BH39" s="454">
        <v>3</v>
      </c>
      <c r="BI39" s="454">
        <v>3</v>
      </c>
      <c r="BJ39" s="454">
        <v>1</v>
      </c>
      <c r="BK39" s="454"/>
      <c r="BL39" s="454"/>
      <c r="BM39" s="454"/>
      <c r="BN39" s="454"/>
      <c r="BO39" s="454"/>
      <c r="BP39" s="454"/>
      <c r="BQ39" s="454"/>
      <c r="BR39" s="454"/>
      <c r="BS39" s="454"/>
      <c r="BT39" s="454"/>
      <c r="BU39" s="454"/>
      <c r="BV39" s="454"/>
      <c r="BW39" s="454"/>
      <c r="BX39" s="454"/>
      <c r="BY39" s="454"/>
      <c r="BZ39" s="454"/>
      <c r="CA39" s="454"/>
      <c r="CB39" s="454"/>
      <c r="CC39" s="454"/>
      <c r="CD39" s="454"/>
      <c r="CE39" s="454"/>
      <c r="CF39" s="454"/>
      <c r="CG39" s="454"/>
      <c r="CH39" s="454"/>
      <c r="CI39" s="454"/>
      <c r="CJ39" s="454"/>
      <c r="CK39" s="454"/>
      <c r="CL39" s="454"/>
      <c r="CM39" s="454"/>
      <c r="CN39" s="454"/>
      <c r="CO39" s="454"/>
      <c r="CP39" s="454"/>
      <c r="CQ39" s="454"/>
      <c r="CR39" s="454"/>
      <c r="CS39" s="454"/>
      <c r="CT39" s="454"/>
      <c r="CU39" s="454"/>
      <c r="CV39" s="454"/>
      <c r="CW39" s="454"/>
      <c r="CX39" s="454"/>
      <c r="CY39" s="454"/>
      <c r="CZ39" s="454"/>
      <c r="DA39" s="454"/>
      <c r="DB39" s="454"/>
      <c r="DC39" s="454"/>
      <c r="DD39" s="454"/>
      <c r="DE39" s="454"/>
      <c r="DF39" s="454"/>
      <c r="DG39" s="454"/>
      <c r="DH39" s="454"/>
      <c r="DI39" s="454"/>
      <c r="DJ39" s="454"/>
      <c r="DK39" s="454"/>
      <c r="DL39" s="454"/>
      <c r="DM39" s="454"/>
      <c r="DN39" s="454"/>
      <c r="DO39" s="454"/>
      <c r="DP39" s="454"/>
      <c r="DQ39" s="454"/>
      <c r="DR39" s="454"/>
      <c r="DS39" s="454"/>
      <c r="DT39" s="454"/>
      <c r="DU39" s="454"/>
      <c r="DV39" s="454"/>
      <c r="DW39" s="454">
        <v>32</v>
      </c>
      <c r="DX39"/>
      <c r="DY39"/>
    </row>
    <row r="40" spans="1:129">
      <c r="A40" s="453" t="s">
        <v>62</v>
      </c>
      <c r="B40" s="454"/>
      <c r="C40" s="454"/>
      <c r="D40" s="454"/>
      <c r="E40" s="454"/>
      <c r="F40" s="454">
        <v>1</v>
      </c>
      <c r="G40" s="454">
        <v>1</v>
      </c>
      <c r="H40" s="454"/>
      <c r="I40" s="454">
        <v>2</v>
      </c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4">
        <v>8</v>
      </c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  <c r="BC40" s="454"/>
      <c r="BD40" s="454"/>
      <c r="BE40" s="454"/>
      <c r="BF40" s="454"/>
      <c r="BG40" s="454"/>
      <c r="BH40" s="454"/>
      <c r="BI40" s="454"/>
      <c r="BJ40" s="454"/>
      <c r="BK40" s="454"/>
      <c r="BL40" s="454"/>
      <c r="BM40" s="454"/>
      <c r="BN40" s="454"/>
      <c r="BO40" s="454"/>
      <c r="BP40" s="454"/>
      <c r="BQ40" s="454"/>
      <c r="BR40" s="454"/>
      <c r="BS40" s="454"/>
      <c r="BT40" s="454"/>
      <c r="BU40" s="454"/>
      <c r="BV40" s="454"/>
      <c r="BW40" s="454"/>
      <c r="BX40" s="454"/>
      <c r="BY40" s="454"/>
      <c r="BZ40" s="454"/>
      <c r="CA40" s="454"/>
      <c r="CB40" s="454"/>
      <c r="CC40" s="454"/>
      <c r="CD40" s="454"/>
      <c r="CE40" s="454"/>
      <c r="CF40" s="454"/>
      <c r="CG40" s="454"/>
      <c r="CH40" s="454"/>
      <c r="CI40" s="454"/>
      <c r="CJ40" s="454"/>
      <c r="CK40" s="454"/>
      <c r="CL40" s="454"/>
      <c r="CM40" s="454"/>
      <c r="CN40" s="454"/>
      <c r="CO40" s="454"/>
      <c r="CP40" s="454"/>
      <c r="CQ40" s="454"/>
      <c r="CR40" s="454"/>
      <c r="CS40" s="454"/>
      <c r="CT40" s="454"/>
      <c r="CU40" s="454"/>
      <c r="CV40" s="454"/>
      <c r="CW40" s="454"/>
      <c r="CX40" s="454"/>
      <c r="CY40" s="454"/>
      <c r="CZ40" s="454"/>
      <c r="DA40" s="454"/>
      <c r="DB40" s="454"/>
      <c r="DC40" s="454"/>
      <c r="DD40" s="454"/>
      <c r="DE40" s="454"/>
      <c r="DF40" s="454"/>
      <c r="DG40" s="454"/>
      <c r="DH40" s="454"/>
      <c r="DI40" s="454"/>
      <c r="DJ40" s="454"/>
      <c r="DK40" s="454"/>
      <c r="DL40" s="454"/>
      <c r="DM40" s="454"/>
      <c r="DN40" s="454"/>
      <c r="DO40" s="454"/>
      <c r="DP40" s="454"/>
      <c r="DQ40" s="454"/>
      <c r="DR40" s="454"/>
      <c r="DS40" s="454"/>
      <c r="DT40" s="454"/>
      <c r="DU40" s="454"/>
      <c r="DV40" s="454"/>
      <c r="DW40" s="454">
        <v>12</v>
      </c>
      <c r="DX40"/>
      <c r="DY40"/>
    </row>
    <row r="41" spans="1:129">
      <c r="A41" s="453" t="s">
        <v>66</v>
      </c>
      <c r="B41" s="454"/>
      <c r="C41" s="454">
        <v>2</v>
      </c>
      <c r="D41" s="454"/>
      <c r="E41" s="454"/>
      <c r="F41" s="454">
        <v>1</v>
      </c>
      <c r="G41" s="454">
        <v>1</v>
      </c>
      <c r="H41" s="454"/>
      <c r="I41" s="454">
        <v>2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  <c r="AL41" s="454"/>
      <c r="AM41" s="454"/>
      <c r="AN41" s="454"/>
      <c r="AO41" s="454">
        <v>6</v>
      </c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4"/>
      <c r="BC41" s="454"/>
      <c r="BD41" s="454"/>
      <c r="BE41" s="454"/>
      <c r="BF41" s="454"/>
      <c r="BG41" s="454"/>
      <c r="BH41" s="454"/>
      <c r="BI41" s="454"/>
      <c r="BJ41" s="454"/>
      <c r="BK41" s="454"/>
      <c r="BL41" s="454"/>
      <c r="BM41" s="454"/>
      <c r="BN41" s="454"/>
      <c r="BO41" s="454"/>
      <c r="BP41" s="454"/>
      <c r="BQ41" s="454"/>
      <c r="BR41" s="454"/>
      <c r="BS41" s="454"/>
      <c r="BT41" s="454"/>
      <c r="BU41" s="454"/>
      <c r="BV41" s="454"/>
      <c r="BW41" s="454"/>
      <c r="BX41" s="454"/>
      <c r="BY41" s="454"/>
      <c r="BZ41" s="454"/>
      <c r="CA41" s="454"/>
      <c r="CB41" s="454"/>
      <c r="CC41" s="454"/>
      <c r="CD41" s="454"/>
      <c r="CE41" s="454"/>
      <c r="CF41" s="454"/>
      <c r="CG41" s="454"/>
      <c r="CH41" s="454"/>
      <c r="CI41" s="454"/>
      <c r="CJ41" s="454"/>
      <c r="CK41" s="454"/>
      <c r="CL41" s="454"/>
      <c r="CM41" s="454"/>
      <c r="CN41" s="454"/>
      <c r="CO41" s="454"/>
      <c r="CP41" s="454"/>
      <c r="CQ41" s="454"/>
      <c r="CR41" s="454"/>
      <c r="CS41" s="454"/>
      <c r="CT41" s="454"/>
      <c r="CU41" s="454"/>
      <c r="CV41" s="454"/>
      <c r="CW41" s="454"/>
      <c r="CX41" s="454"/>
      <c r="CY41" s="454"/>
      <c r="CZ41" s="454"/>
      <c r="DA41" s="454"/>
      <c r="DB41" s="454"/>
      <c r="DC41" s="454"/>
      <c r="DD41" s="454"/>
      <c r="DE41" s="454"/>
      <c r="DF41" s="454"/>
      <c r="DG41" s="454"/>
      <c r="DH41" s="454"/>
      <c r="DI41" s="454"/>
      <c r="DJ41" s="454"/>
      <c r="DK41" s="454"/>
      <c r="DL41" s="454"/>
      <c r="DM41" s="454"/>
      <c r="DN41" s="454"/>
      <c r="DO41" s="454"/>
      <c r="DP41" s="454"/>
      <c r="DQ41" s="454"/>
      <c r="DR41" s="454"/>
      <c r="DS41" s="454"/>
      <c r="DT41" s="454"/>
      <c r="DU41" s="454"/>
      <c r="DV41" s="454"/>
      <c r="DW41" s="454">
        <v>12</v>
      </c>
      <c r="DX41"/>
      <c r="DY41"/>
    </row>
    <row r="42" spans="1:129">
      <c r="A42" s="453" t="s">
        <v>70</v>
      </c>
      <c r="B42" s="454"/>
      <c r="C42" s="454">
        <v>3</v>
      </c>
      <c r="D42" s="454"/>
      <c r="E42" s="454"/>
      <c r="F42" s="454">
        <v>2</v>
      </c>
      <c r="G42" s="454">
        <v>2</v>
      </c>
      <c r="H42" s="454"/>
      <c r="I42" s="454">
        <v>2</v>
      </c>
      <c r="J42" s="454"/>
      <c r="K42" s="454"/>
      <c r="L42" s="454"/>
      <c r="M42" s="454"/>
      <c r="N42" s="454"/>
      <c r="O42" s="454"/>
      <c r="P42" s="454"/>
      <c r="Q42" s="454">
        <v>3</v>
      </c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>
        <v>2</v>
      </c>
      <c r="AK42" s="454"/>
      <c r="AL42" s="454"/>
      <c r="AM42" s="454"/>
      <c r="AN42" s="454"/>
      <c r="AO42" s="454"/>
      <c r="AP42" s="454">
        <v>17</v>
      </c>
      <c r="AQ42" s="454"/>
      <c r="AR42" s="454"/>
      <c r="AS42" s="454"/>
      <c r="AT42" s="454"/>
      <c r="AU42" s="454"/>
      <c r="AV42" s="454"/>
      <c r="AW42" s="454"/>
      <c r="AX42" s="454"/>
      <c r="AY42" s="454"/>
      <c r="AZ42" s="454"/>
      <c r="BA42" s="454"/>
      <c r="BB42" s="454"/>
      <c r="BC42" s="454"/>
      <c r="BD42" s="454"/>
      <c r="BE42" s="454"/>
      <c r="BF42" s="454"/>
      <c r="BG42" s="454"/>
      <c r="BH42" s="454"/>
      <c r="BI42" s="454"/>
      <c r="BJ42" s="454"/>
      <c r="BK42" s="454"/>
      <c r="BL42" s="454"/>
      <c r="BM42" s="454"/>
      <c r="BN42" s="454"/>
      <c r="BO42" s="454"/>
      <c r="BP42" s="454"/>
      <c r="BQ42" s="454"/>
      <c r="BR42" s="454"/>
      <c r="BS42" s="454"/>
      <c r="BT42" s="454"/>
      <c r="BU42" s="454"/>
      <c r="BV42" s="454"/>
      <c r="BW42" s="454">
        <v>2</v>
      </c>
      <c r="BX42" s="454"/>
      <c r="BY42" s="454"/>
      <c r="BZ42" s="454"/>
      <c r="CA42" s="454"/>
      <c r="CB42" s="454"/>
      <c r="CC42" s="454"/>
      <c r="CD42" s="454"/>
      <c r="CE42" s="454"/>
      <c r="CF42" s="454"/>
      <c r="CG42" s="454"/>
      <c r="CH42" s="454"/>
      <c r="CI42" s="454"/>
      <c r="CJ42" s="454"/>
      <c r="CK42" s="454"/>
      <c r="CL42" s="454"/>
      <c r="CM42" s="454"/>
      <c r="CN42" s="454"/>
      <c r="CO42" s="454"/>
      <c r="CP42" s="454"/>
      <c r="CQ42" s="454"/>
      <c r="CR42" s="454"/>
      <c r="CS42" s="454"/>
      <c r="CT42" s="454"/>
      <c r="CU42" s="454"/>
      <c r="CV42" s="454"/>
      <c r="CW42" s="454"/>
      <c r="CX42" s="454"/>
      <c r="CY42" s="454"/>
      <c r="CZ42" s="454"/>
      <c r="DA42" s="454"/>
      <c r="DB42" s="454"/>
      <c r="DC42" s="454"/>
      <c r="DD42" s="454"/>
      <c r="DE42" s="454"/>
      <c r="DF42" s="454"/>
      <c r="DG42" s="454">
        <v>2</v>
      </c>
      <c r="DH42" s="454"/>
      <c r="DI42" s="454"/>
      <c r="DJ42" s="454"/>
      <c r="DK42" s="454"/>
      <c r="DL42" s="454"/>
      <c r="DM42" s="454"/>
      <c r="DN42" s="454"/>
      <c r="DO42" s="454"/>
      <c r="DP42" s="454"/>
      <c r="DQ42" s="454"/>
      <c r="DR42" s="454"/>
      <c r="DS42" s="454"/>
      <c r="DT42" s="454"/>
      <c r="DU42" s="454"/>
      <c r="DV42" s="454"/>
      <c r="DW42" s="454">
        <v>35</v>
      </c>
      <c r="DX42"/>
      <c r="DY42"/>
    </row>
    <row r="43" spans="1:129">
      <c r="A43" s="453" t="s">
        <v>78</v>
      </c>
      <c r="B43" s="454"/>
      <c r="C43" s="454">
        <v>2</v>
      </c>
      <c r="D43" s="454"/>
      <c r="E43" s="454"/>
      <c r="F43" s="454">
        <v>2</v>
      </c>
      <c r="G43" s="454">
        <v>2</v>
      </c>
      <c r="H43" s="454"/>
      <c r="I43" s="454">
        <v>2</v>
      </c>
      <c r="J43" s="454"/>
      <c r="K43" s="454"/>
      <c r="L43" s="454"/>
      <c r="M43" s="454"/>
      <c r="N43" s="454"/>
      <c r="O43" s="454"/>
      <c r="P43" s="454"/>
      <c r="Q43" s="454">
        <v>2</v>
      </c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>
        <v>4</v>
      </c>
      <c r="AK43" s="454"/>
      <c r="AL43" s="454"/>
      <c r="AM43" s="454"/>
      <c r="AN43" s="454"/>
      <c r="AO43" s="454"/>
      <c r="AP43" s="454">
        <v>14</v>
      </c>
      <c r="AQ43" s="454"/>
      <c r="AR43" s="454">
        <v>1</v>
      </c>
      <c r="AS43" s="454">
        <v>2</v>
      </c>
      <c r="AT43" s="454"/>
      <c r="AU43" s="454"/>
      <c r="AV43" s="454"/>
      <c r="AW43" s="454"/>
      <c r="AX43" s="454"/>
      <c r="AY43" s="454"/>
      <c r="AZ43" s="454"/>
      <c r="BA43" s="454"/>
      <c r="BB43" s="454"/>
      <c r="BC43" s="454"/>
      <c r="BD43" s="454"/>
      <c r="BE43" s="454"/>
      <c r="BF43" s="454"/>
      <c r="BG43" s="454"/>
      <c r="BH43" s="454"/>
      <c r="BI43" s="454"/>
      <c r="BJ43" s="454"/>
      <c r="BK43" s="454"/>
      <c r="BL43" s="454"/>
      <c r="BM43" s="454"/>
      <c r="BN43" s="454"/>
      <c r="BO43" s="454"/>
      <c r="BP43" s="454"/>
      <c r="BQ43" s="454"/>
      <c r="BR43" s="454"/>
      <c r="BS43" s="454"/>
      <c r="BT43" s="454"/>
      <c r="BU43" s="454"/>
      <c r="BV43" s="454"/>
      <c r="BW43" s="454"/>
      <c r="BX43" s="454"/>
      <c r="BY43" s="454"/>
      <c r="BZ43" s="454"/>
      <c r="CA43" s="454"/>
      <c r="CB43" s="454"/>
      <c r="CC43" s="454"/>
      <c r="CD43" s="454"/>
      <c r="CE43" s="454"/>
      <c r="CF43" s="454"/>
      <c r="CG43" s="454"/>
      <c r="CH43" s="454"/>
      <c r="CI43" s="454"/>
      <c r="CJ43" s="454"/>
      <c r="CK43" s="454"/>
      <c r="CL43" s="454"/>
      <c r="CM43" s="454"/>
      <c r="CN43" s="454"/>
      <c r="CO43" s="454"/>
      <c r="CP43" s="454"/>
      <c r="CQ43" s="454"/>
      <c r="CR43" s="454"/>
      <c r="CS43" s="454"/>
      <c r="CT43" s="454"/>
      <c r="CU43" s="454"/>
      <c r="CV43" s="454"/>
      <c r="CW43" s="454"/>
      <c r="CX43" s="454"/>
      <c r="CY43" s="454"/>
      <c r="CZ43" s="454"/>
      <c r="DA43" s="454"/>
      <c r="DB43" s="454"/>
      <c r="DC43" s="454"/>
      <c r="DD43" s="454"/>
      <c r="DE43" s="454"/>
      <c r="DF43" s="454"/>
      <c r="DG43" s="454"/>
      <c r="DH43" s="454"/>
      <c r="DI43" s="454"/>
      <c r="DJ43" s="454"/>
      <c r="DK43" s="454"/>
      <c r="DL43" s="454"/>
      <c r="DM43" s="454"/>
      <c r="DN43" s="454"/>
      <c r="DO43" s="454"/>
      <c r="DP43" s="454"/>
      <c r="DQ43" s="454"/>
      <c r="DR43" s="454"/>
      <c r="DS43" s="454"/>
      <c r="DT43" s="454"/>
      <c r="DU43" s="454"/>
      <c r="DV43" s="454"/>
      <c r="DW43" s="454">
        <v>31</v>
      </c>
      <c r="DX43"/>
      <c r="DY43"/>
    </row>
    <row r="44" spans="1:129">
      <c r="A44" s="453" t="s">
        <v>86</v>
      </c>
      <c r="B44" s="454"/>
      <c r="C44" s="454">
        <v>2</v>
      </c>
      <c r="D44" s="454"/>
      <c r="E44" s="454"/>
      <c r="F44" s="454">
        <v>1</v>
      </c>
      <c r="G44" s="454">
        <v>2</v>
      </c>
      <c r="H44" s="454"/>
      <c r="I44" s="454">
        <v>2</v>
      </c>
      <c r="J44" s="454"/>
      <c r="K44" s="454"/>
      <c r="L44" s="454"/>
      <c r="M44" s="454"/>
      <c r="N44" s="454"/>
      <c r="O44" s="454"/>
      <c r="P44" s="454"/>
      <c r="Q44" s="454">
        <v>2</v>
      </c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>
        <v>2</v>
      </c>
      <c r="AK44" s="454"/>
      <c r="AL44" s="454"/>
      <c r="AM44" s="454"/>
      <c r="AN44" s="454"/>
      <c r="AO44" s="454"/>
      <c r="AP44" s="454">
        <v>17</v>
      </c>
      <c r="AQ44" s="454"/>
      <c r="AR44" s="454">
        <v>1</v>
      </c>
      <c r="AS44" s="454">
        <v>2</v>
      </c>
      <c r="AT44" s="454">
        <v>1</v>
      </c>
      <c r="AU44" s="454"/>
      <c r="AV44" s="454"/>
      <c r="AW44" s="454"/>
      <c r="AX44" s="454"/>
      <c r="AY44" s="454"/>
      <c r="AZ44" s="454"/>
      <c r="BA44" s="454"/>
      <c r="BB44" s="454"/>
      <c r="BC44" s="454"/>
      <c r="BD44" s="454"/>
      <c r="BE44" s="454"/>
      <c r="BF44" s="454"/>
      <c r="BG44" s="454"/>
      <c r="BH44" s="454"/>
      <c r="BI44" s="454"/>
      <c r="BJ44" s="454"/>
      <c r="BK44" s="454"/>
      <c r="BL44" s="454"/>
      <c r="BM44" s="454"/>
      <c r="BN44" s="454"/>
      <c r="BO44" s="454"/>
      <c r="BP44" s="454"/>
      <c r="BQ44" s="454"/>
      <c r="BR44" s="454"/>
      <c r="BS44" s="454"/>
      <c r="BT44" s="454"/>
      <c r="BU44" s="454"/>
      <c r="BV44" s="454"/>
      <c r="BW44" s="454"/>
      <c r="BX44" s="454"/>
      <c r="BY44" s="454"/>
      <c r="BZ44" s="454"/>
      <c r="CA44" s="454"/>
      <c r="CB44" s="454"/>
      <c r="CC44" s="454"/>
      <c r="CD44" s="454"/>
      <c r="CE44" s="454"/>
      <c r="CF44" s="454"/>
      <c r="CG44" s="454"/>
      <c r="CH44" s="454"/>
      <c r="CI44" s="454"/>
      <c r="CJ44" s="454"/>
      <c r="CK44" s="454"/>
      <c r="CL44" s="454"/>
      <c r="CM44" s="454"/>
      <c r="CN44" s="454"/>
      <c r="CO44" s="454"/>
      <c r="CP44" s="454"/>
      <c r="CQ44" s="454"/>
      <c r="CR44" s="454"/>
      <c r="CS44" s="454"/>
      <c r="CT44" s="454"/>
      <c r="CU44" s="454"/>
      <c r="CV44" s="454"/>
      <c r="CW44" s="454"/>
      <c r="CX44" s="454"/>
      <c r="CY44" s="454"/>
      <c r="CZ44" s="454"/>
      <c r="DA44" s="454"/>
      <c r="DB44" s="454"/>
      <c r="DC44" s="454"/>
      <c r="DD44" s="454"/>
      <c r="DE44" s="454"/>
      <c r="DF44" s="454"/>
      <c r="DG44" s="454"/>
      <c r="DH44" s="454"/>
      <c r="DI44" s="454"/>
      <c r="DJ44" s="454"/>
      <c r="DK44" s="454"/>
      <c r="DL44" s="454"/>
      <c r="DM44" s="454"/>
      <c r="DN44" s="454"/>
      <c r="DO44" s="454"/>
      <c r="DP44" s="454"/>
      <c r="DQ44" s="454"/>
      <c r="DR44" s="454"/>
      <c r="DS44" s="454">
        <v>2</v>
      </c>
      <c r="DT44" s="454"/>
      <c r="DU44" s="454"/>
      <c r="DV44" s="454"/>
      <c r="DW44" s="454">
        <v>34</v>
      </c>
      <c r="DX44"/>
      <c r="DY44"/>
    </row>
    <row r="45" spans="1:129">
      <c r="A45" s="453" t="s">
        <v>89</v>
      </c>
      <c r="B45" s="454"/>
      <c r="C45" s="454"/>
      <c r="D45" s="454"/>
      <c r="E45" s="454"/>
      <c r="F45" s="454">
        <v>1</v>
      </c>
      <c r="G45" s="454">
        <v>1</v>
      </c>
      <c r="H45" s="454"/>
      <c r="I45" s="454">
        <v>2</v>
      </c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  <c r="AL45" s="454"/>
      <c r="AM45" s="454"/>
      <c r="AN45" s="454"/>
      <c r="AO45" s="454">
        <v>10</v>
      </c>
      <c r="AP45" s="454"/>
      <c r="AQ45" s="454"/>
      <c r="AR45" s="454"/>
      <c r="AS45" s="454"/>
      <c r="AT45" s="454"/>
      <c r="AU45" s="454"/>
      <c r="AV45" s="454"/>
      <c r="AW45" s="454"/>
      <c r="AX45" s="454"/>
      <c r="AY45" s="454"/>
      <c r="AZ45" s="454"/>
      <c r="BA45" s="454"/>
      <c r="BB45" s="454"/>
      <c r="BC45" s="454"/>
      <c r="BD45" s="454"/>
      <c r="BE45" s="454"/>
      <c r="BF45" s="454"/>
      <c r="BG45" s="454"/>
      <c r="BH45" s="454"/>
      <c r="BI45" s="454"/>
      <c r="BJ45" s="454"/>
      <c r="BK45" s="454"/>
      <c r="BL45" s="454"/>
      <c r="BM45" s="454"/>
      <c r="BN45" s="454"/>
      <c r="BO45" s="454"/>
      <c r="BP45" s="454"/>
      <c r="BQ45" s="454"/>
      <c r="BR45" s="454"/>
      <c r="BS45" s="454"/>
      <c r="BT45" s="454"/>
      <c r="BU45" s="454"/>
      <c r="BV45" s="454"/>
      <c r="BW45" s="454"/>
      <c r="BX45" s="454"/>
      <c r="BY45" s="454"/>
      <c r="BZ45" s="454"/>
      <c r="CA45" s="454"/>
      <c r="CB45" s="454"/>
      <c r="CC45" s="454"/>
      <c r="CD45" s="454"/>
      <c r="CE45" s="454"/>
      <c r="CF45" s="454"/>
      <c r="CG45" s="454"/>
      <c r="CH45" s="454"/>
      <c r="CI45" s="454"/>
      <c r="CJ45" s="454"/>
      <c r="CK45" s="454"/>
      <c r="CL45" s="454"/>
      <c r="CM45" s="454"/>
      <c r="CN45" s="454"/>
      <c r="CO45" s="454"/>
      <c r="CP45" s="454"/>
      <c r="CQ45" s="454"/>
      <c r="CR45" s="454"/>
      <c r="CS45" s="454"/>
      <c r="CT45" s="454"/>
      <c r="CU45" s="454"/>
      <c r="CV45" s="454"/>
      <c r="CW45" s="454"/>
      <c r="CX45" s="454"/>
      <c r="CY45" s="454"/>
      <c r="CZ45" s="454"/>
      <c r="DA45" s="454"/>
      <c r="DB45" s="454"/>
      <c r="DC45" s="454"/>
      <c r="DD45" s="454"/>
      <c r="DE45" s="454"/>
      <c r="DF45" s="454"/>
      <c r="DG45" s="454"/>
      <c r="DH45" s="454"/>
      <c r="DI45" s="454"/>
      <c r="DJ45" s="454"/>
      <c r="DK45" s="454"/>
      <c r="DL45" s="454"/>
      <c r="DM45" s="454"/>
      <c r="DN45" s="454"/>
      <c r="DO45" s="454"/>
      <c r="DP45" s="454"/>
      <c r="DQ45" s="454"/>
      <c r="DR45" s="454"/>
      <c r="DS45" s="454"/>
      <c r="DT45" s="454"/>
      <c r="DU45" s="454"/>
      <c r="DV45" s="454"/>
      <c r="DW45" s="454">
        <v>14</v>
      </c>
      <c r="DX45"/>
      <c r="DY45"/>
    </row>
    <row r="46" spans="1:129">
      <c r="A46" s="453" t="s">
        <v>90</v>
      </c>
      <c r="B46" s="454"/>
      <c r="C46" s="454">
        <v>1</v>
      </c>
      <c r="D46" s="454"/>
      <c r="E46" s="454"/>
      <c r="F46" s="454">
        <v>1</v>
      </c>
      <c r="G46" s="454">
        <v>1</v>
      </c>
      <c r="H46" s="454"/>
      <c r="I46" s="454">
        <v>2</v>
      </c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>
        <v>2</v>
      </c>
      <c r="AK46" s="454"/>
      <c r="AL46" s="454"/>
      <c r="AM46" s="454"/>
      <c r="AN46" s="454"/>
      <c r="AO46" s="454"/>
      <c r="AP46" s="454">
        <v>18</v>
      </c>
      <c r="AQ46" s="454"/>
      <c r="AR46" s="454"/>
      <c r="AS46" s="454">
        <v>1</v>
      </c>
      <c r="AT46" s="454"/>
      <c r="AU46" s="454"/>
      <c r="AV46" s="454"/>
      <c r="AW46" s="454"/>
      <c r="AX46" s="454"/>
      <c r="AY46" s="454"/>
      <c r="AZ46" s="454"/>
      <c r="BA46" s="454"/>
      <c r="BB46" s="454"/>
      <c r="BC46" s="454"/>
      <c r="BD46" s="454"/>
      <c r="BE46" s="454"/>
      <c r="BF46" s="454"/>
      <c r="BG46" s="454"/>
      <c r="BH46" s="454"/>
      <c r="BI46" s="454"/>
      <c r="BJ46" s="454"/>
      <c r="BK46" s="454"/>
      <c r="BL46" s="454"/>
      <c r="BM46" s="454"/>
      <c r="BN46" s="454"/>
      <c r="BO46" s="454"/>
      <c r="BP46" s="454"/>
      <c r="BQ46" s="454"/>
      <c r="BR46" s="454"/>
      <c r="BS46" s="454"/>
      <c r="BT46" s="454"/>
      <c r="BU46" s="454"/>
      <c r="BV46" s="454"/>
      <c r="BW46" s="454"/>
      <c r="BX46" s="454"/>
      <c r="BY46" s="454"/>
      <c r="BZ46" s="454"/>
      <c r="CA46" s="454"/>
      <c r="CB46" s="454"/>
      <c r="CC46" s="454"/>
      <c r="CD46" s="454"/>
      <c r="CE46" s="454"/>
      <c r="CF46" s="454"/>
      <c r="CG46" s="454"/>
      <c r="CH46" s="454"/>
      <c r="CI46" s="454"/>
      <c r="CJ46" s="454"/>
      <c r="CK46" s="454"/>
      <c r="CL46" s="454"/>
      <c r="CM46" s="454"/>
      <c r="CN46" s="454"/>
      <c r="CO46" s="454"/>
      <c r="CP46" s="454"/>
      <c r="CQ46" s="454"/>
      <c r="CR46" s="454"/>
      <c r="CS46" s="454"/>
      <c r="CT46" s="454"/>
      <c r="CU46" s="454"/>
      <c r="CV46" s="454"/>
      <c r="CW46" s="454"/>
      <c r="CX46" s="454"/>
      <c r="CY46" s="454"/>
      <c r="CZ46" s="454"/>
      <c r="DA46" s="454"/>
      <c r="DB46" s="454"/>
      <c r="DC46" s="454"/>
      <c r="DD46" s="454"/>
      <c r="DE46" s="454"/>
      <c r="DF46" s="454"/>
      <c r="DG46" s="454">
        <v>3</v>
      </c>
      <c r="DH46" s="454"/>
      <c r="DI46" s="454"/>
      <c r="DJ46" s="454"/>
      <c r="DK46" s="454"/>
      <c r="DL46" s="454"/>
      <c r="DM46" s="454"/>
      <c r="DN46" s="454"/>
      <c r="DO46" s="454"/>
      <c r="DP46" s="454"/>
      <c r="DQ46" s="454"/>
      <c r="DR46" s="454"/>
      <c r="DS46" s="454"/>
      <c r="DT46" s="454"/>
      <c r="DU46" s="454"/>
      <c r="DV46" s="454"/>
      <c r="DW46" s="454">
        <v>29</v>
      </c>
      <c r="DX46"/>
      <c r="DY46"/>
    </row>
    <row r="47" spans="1:129">
      <c r="A47" s="453" t="s">
        <v>91</v>
      </c>
      <c r="B47" s="454"/>
      <c r="C47" s="454">
        <v>3</v>
      </c>
      <c r="D47" s="454"/>
      <c r="E47" s="454"/>
      <c r="F47" s="454">
        <v>1</v>
      </c>
      <c r="G47" s="454">
        <v>2</v>
      </c>
      <c r="H47" s="454"/>
      <c r="I47" s="454">
        <v>2</v>
      </c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>
        <v>1</v>
      </c>
      <c r="AK47" s="454"/>
      <c r="AL47" s="454"/>
      <c r="AM47" s="454"/>
      <c r="AN47" s="454"/>
      <c r="AO47" s="454"/>
      <c r="AP47" s="454">
        <v>15</v>
      </c>
      <c r="AQ47" s="454"/>
      <c r="AR47" s="454">
        <v>1</v>
      </c>
      <c r="AS47" s="454">
        <v>2</v>
      </c>
      <c r="AT47" s="454"/>
      <c r="AU47" s="454"/>
      <c r="AV47" s="454"/>
      <c r="AW47" s="454"/>
      <c r="AX47" s="454"/>
      <c r="AY47" s="454"/>
      <c r="AZ47" s="454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  <c r="BK47" s="454"/>
      <c r="BL47" s="454"/>
      <c r="BM47" s="454"/>
      <c r="BN47" s="454"/>
      <c r="BO47" s="454"/>
      <c r="BP47" s="454"/>
      <c r="BQ47" s="454"/>
      <c r="BR47" s="454"/>
      <c r="BS47" s="454"/>
      <c r="BT47" s="454"/>
      <c r="BU47" s="454"/>
      <c r="BV47" s="454"/>
      <c r="BW47" s="454"/>
      <c r="BX47" s="454"/>
      <c r="BY47" s="454"/>
      <c r="BZ47" s="454"/>
      <c r="CA47" s="454"/>
      <c r="CB47" s="454"/>
      <c r="CC47" s="454"/>
      <c r="CD47" s="454"/>
      <c r="CE47" s="454"/>
      <c r="CF47" s="454"/>
      <c r="CG47" s="454"/>
      <c r="CH47" s="454"/>
      <c r="CI47" s="454"/>
      <c r="CJ47" s="454"/>
      <c r="CK47" s="454"/>
      <c r="CL47" s="454"/>
      <c r="CM47" s="454"/>
      <c r="CN47" s="454"/>
      <c r="CO47" s="454"/>
      <c r="CP47" s="454"/>
      <c r="CQ47" s="454"/>
      <c r="CR47" s="454"/>
      <c r="CS47" s="454"/>
      <c r="CT47" s="454"/>
      <c r="CU47" s="454"/>
      <c r="CV47" s="454"/>
      <c r="CW47" s="454"/>
      <c r="CX47" s="454"/>
      <c r="CY47" s="454"/>
      <c r="CZ47" s="454"/>
      <c r="DA47" s="454"/>
      <c r="DB47" s="454"/>
      <c r="DC47" s="454"/>
      <c r="DD47" s="454"/>
      <c r="DE47" s="454"/>
      <c r="DF47" s="454"/>
      <c r="DG47" s="454"/>
      <c r="DH47" s="454"/>
      <c r="DI47" s="454"/>
      <c r="DJ47" s="454"/>
      <c r="DK47" s="454"/>
      <c r="DL47" s="454"/>
      <c r="DM47" s="454"/>
      <c r="DN47" s="454"/>
      <c r="DO47" s="454"/>
      <c r="DP47" s="454"/>
      <c r="DQ47" s="454"/>
      <c r="DR47" s="454"/>
      <c r="DS47" s="454"/>
      <c r="DT47" s="454"/>
      <c r="DU47" s="454"/>
      <c r="DV47" s="454"/>
      <c r="DW47" s="454">
        <v>27</v>
      </c>
      <c r="DX47"/>
      <c r="DY47"/>
    </row>
    <row r="48" spans="1:129">
      <c r="A48" s="453" t="s">
        <v>68</v>
      </c>
      <c r="B48" s="454"/>
      <c r="C48" s="454"/>
      <c r="D48" s="454"/>
      <c r="E48" s="454"/>
      <c r="F48" s="454"/>
      <c r="G48" s="454"/>
      <c r="H48" s="454"/>
      <c r="I48" s="454">
        <v>2</v>
      </c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  <c r="AL48" s="454"/>
      <c r="AM48" s="454"/>
      <c r="AN48" s="454"/>
      <c r="AO48" s="454">
        <v>10</v>
      </c>
      <c r="AP48" s="454"/>
      <c r="AQ48" s="454"/>
      <c r="AR48" s="454"/>
      <c r="AS48" s="454"/>
      <c r="AT48" s="454"/>
      <c r="AU48" s="454"/>
      <c r="AV48" s="454"/>
      <c r="AW48" s="454"/>
      <c r="AX48" s="454"/>
      <c r="AY48" s="454"/>
      <c r="AZ48" s="454"/>
      <c r="BA48" s="454"/>
      <c r="BB48" s="454"/>
      <c r="BC48" s="454"/>
      <c r="BD48" s="454"/>
      <c r="BE48" s="454"/>
      <c r="BF48" s="454"/>
      <c r="BG48" s="454"/>
      <c r="BH48" s="454"/>
      <c r="BI48" s="454"/>
      <c r="BJ48" s="454"/>
      <c r="BK48" s="454"/>
      <c r="BL48" s="454"/>
      <c r="BM48" s="454"/>
      <c r="BN48" s="454"/>
      <c r="BO48" s="454"/>
      <c r="BP48" s="454"/>
      <c r="BQ48" s="454"/>
      <c r="BR48" s="454"/>
      <c r="BS48" s="454"/>
      <c r="BT48" s="454"/>
      <c r="BU48" s="454"/>
      <c r="BV48" s="454"/>
      <c r="BW48" s="454"/>
      <c r="BX48" s="454"/>
      <c r="BY48" s="454"/>
      <c r="BZ48" s="454"/>
      <c r="CA48" s="454"/>
      <c r="CB48" s="454"/>
      <c r="CC48" s="454"/>
      <c r="CD48" s="454"/>
      <c r="CE48" s="454"/>
      <c r="CF48" s="454"/>
      <c r="CG48" s="454"/>
      <c r="CH48" s="454"/>
      <c r="CI48" s="454"/>
      <c r="CJ48" s="454"/>
      <c r="CK48" s="454"/>
      <c r="CL48" s="454"/>
      <c r="CM48" s="454"/>
      <c r="CN48" s="454"/>
      <c r="CO48" s="454"/>
      <c r="CP48" s="454"/>
      <c r="CQ48" s="454"/>
      <c r="CR48" s="454"/>
      <c r="CS48" s="454"/>
      <c r="CT48" s="454"/>
      <c r="CU48" s="454"/>
      <c r="CV48" s="454"/>
      <c r="CW48" s="454"/>
      <c r="CX48" s="454"/>
      <c r="CY48" s="454"/>
      <c r="CZ48" s="454"/>
      <c r="DA48" s="454"/>
      <c r="DB48" s="454"/>
      <c r="DC48" s="454"/>
      <c r="DD48" s="454"/>
      <c r="DE48" s="454"/>
      <c r="DF48" s="454"/>
      <c r="DG48" s="454"/>
      <c r="DH48" s="454"/>
      <c r="DI48" s="454"/>
      <c r="DJ48" s="454"/>
      <c r="DK48" s="454"/>
      <c r="DL48" s="454"/>
      <c r="DM48" s="454"/>
      <c r="DN48" s="454"/>
      <c r="DO48" s="454"/>
      <c r="DP48" s="454"/>
      <c r="DQ48" s="454"/>
      <c r="DR48" s="454"/>
      <c r="DS48" s="454"/>
      <c r="DT48" s="454"/>
      <c r="DU48" s="454"/>
      <c r="DV48" s="454"/>
      <c r="DW48" s="454">
        <v>12</v>
      </c>
      <c r="DX48"/>
      <c r="DY48"/>
    </row>
    <row r="49" spans="1:129">
      <c r="A49" s="453" t="s">
        <v>94</v>
      </c>
      <c r="B49" s="454"/>
      <c r="C49" s="454">
        <v>2</v>
      </c>
      <c r="D49" s="454"/>
      <c r="E49" s="454"/>
      <c r="F49" s="454">
        <v>2</v>
      </c>
      <c r="G49" s="454">
        <v>1</v>
      </c>
      <c r="H49" s="454"/>
      <c r="I49" s="454">
        <v>2</v>
      </c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>
        <v>2</v>
      </c>
      <c r="AK49" s="454"/>
      <c r="AL49" s="454"/>
      <c r="AM49" s="454"/>
      <c r="AN49" s="454"/>
      <c r="AO49" s="454"/>
      <c r="AP49" s="454">
        <v>14</v>
      </c>
      <c r="AQ49" s="454"/>
      <c r="AR49" s="454"/>
      <c r="AS49" s="454">
        <v>2</v>
      </c>
      <c r="AT49" s="454">
        <v>2</v>
      </c>
      <c r="AU49" s="454"/>
      <c r="AV49" s="454"/>
      <c r="AW49" s="454"/>
      <c r="AX49" s="454"/>
      <c r="AY49" s="454"/>
      <c r="AZ49" s="454"/>
      <c r="BA49" s="454"/>
      <c r="BB49" s="454"/>
      <c r="BC49" s="454"/>
      <c r="BD49" s="454"/>
      <c r="BE49" s="454"/>
      <c r="BF49" s="454"/>
      <c r="BG49" s="454"/>
      <c r="BH49" s="454"/>
      <c r="BI49" s="454"/>
      <c r="BJ49" s="454"/>
      <c r="BK49" s="454"/>
      <c r="BL49" s="454"/>
      <c r="BM49" s="454"/>
      <c r="BN49" s="454"/>
      <c r="BO49" s="454"/>
      <c r="BP49" s="454"/>
      <c r="BQ49" s="454"/>
      <c r="BR49" s="454"/>
      <c r="BS49" s="454"/>
      <c r="BT49" s="454"/>
      <c r="BU49" s="454"/>
      <c r="BV49" s="454"/>
      <c r="BW49" s="454"/>
      <c r="BX49" s="454"/>
      <c r="BY49" s="454"/>
      <c r="BZ49" s="454"/>
      <c r="CA49" s="454"/>
      <c r="CB49" s="454"/>
      <c r="CC49" s="454"/>
      <c r="CD49" s="454"/>
      <c r="CE49" s="454"/>
      <c r="CF49" s="454"/>
      <c r="CG49" s="454"/>
      <c r="CH49" s="454"/>
      <c r="CI49" s="454"/>
      <c r="CJ49" s="454"/>
      <c r="CK49" s="454"/>
      <c r="CL49" s="454"/>
      <c r="CM49" s="454"/>
      <c r="CN49" s="454"/>
      <c r="CO49" s="454"/>
      <c r="CP49" s="454"/>
      <c r="CQ49" s="454"/>
      <c r="CR49" s="454"/>
      <c r="CS49" s="454"/>
      <c r="CT49" s="454"/>
      <c r="CU49" s="454"/>
      <c r="CV49" s="454"/>
      <c r="CW49" s="454"/>
      <c r="CX49" s="454"/>
      <c r="CY49" s="454"/>
      <c r="CZ49" s="454"/>
      <c r="DA49" s="454"/>
      <c r="DB49" s="454"/>
      <c r="DC49" s="454"/>
      <c r="DD49" s="454"/>
      <c r="DE49" s="454"/>
      <c r="DF49" s="454"/>
      <c r="DG49" s="454">
        <v>2</v>
      </c>
      <c r="DH49" s="454"/>
      <c r="DI49" s="454"/>
      <c r="DJ49" s="454"/>
      <c r="DK49" s="454"/>
      <c r="DL49" s="454"/>
      <c r="DM49" s="454"/>
      <c r="DN49" s="454"/>
      <c r="DO49" s="454"/>
      <c r="DP49" s="454"/>
      <c r="DQ49" s="454"/>
      <c r="DR49" s="454"/>
      <c r="DS49" s="454"/>
      <c r="DT49" s="454"/>
      <c r="DU49" s="454"/>
      <c r="DV49" s="454"/>
      <c r="DW49" s="454">
        <v>29</v>
      </c>
      <c r="DX49"/>
      <c r="DY49"/>
    </row>
    <row r="50" spans="1:129">
      <c r="A50" s="453" t="s">
        <v>309</v>
      </c>
      <c r="B50" s="454"/>
      <c r="C50" s="454">
        <v>1</v>
      </c>
      <c r="D50" s="454"/>
      <c r="E50" s="454"/>
      <c r="F50" s="454">
        <v>1</v>
      </c>
      <c r="G50" s="454">
        <v>1</v>
      </c>
      <c r="H50" s="454">
        <v>1</v>
      </c>
      <c r="I50" s="454">
        <v>1</v>
      </c>
      <c r="J50" s="454"/>
      <c r="K50" s="454"/>
      <c r="L50" s="454"/>
      <c r="M50" s="454"/>
      <c r="N50" s="454"/>
      <c r="O50" s="454">
        <v>9</v>
      </c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4"/>
      <c r="BC50" s="454"/>
      <c r="BD50" s="454"/>
      <c r="BE50" s="454"/>
      <c r="BF50" s="454"/>
      <c r="BG50" s="454"/>
      <c r="BH50" s="454"/>
      <c r="BI50" s="454"/>
      <c r="BJ50" s="454"/>
      <c r="BK50" s="454"/>
      <c r="BL50" s="454"/>
      <c r="BM50" s="454"/>
      <c r="BN50" s="454"/>
      <c r="BO50" s="454"/>
      <c r="BP50" s="454"/>
      <c r="BQ50" s="454"/>
      <c r="BR50" s="454"/>
      <c r="BS50" s="454"/>
      <c r="BT50" s="454"/>
      <c r="BU50" s="454"/>
      <c r="BV50" s="454"/>
      <c r="BW50" s="454"/>
      <c r="BX50" s="454"/>
      <c r="BY50" s="454"/>
      <c r="BZ50" s="454"/>
      <c r="CA50" s="454"/>
      <c r="CB50" s="454"/>
      <c r="CC50" s="454"/>
      <c r="CD50" s="454"/>
      <c r="CE50" s="454"/>
      <c r="CF50" s="454"/>
      <c r="CG50" s="454"/>
      <c r="CH50" s="454"/>
      <c r="CI50" s="454"/>
      <c r="CJ50" s="454"/>
      <c r="CK50" s="454"/>
      <c r="CL50" s="454"/>
      <c r="CM50" s="454"/>
      <c r="CN50" s="454"/>
      <c r="CO50" s="454"/>
      <c r="CP50" s="454"/>
      <c r="CQ50" s="454"/>
      <c r="CR50" s="454"/>
      <c r="CS50" s="454"/>
      <c r="CT50" s="454"/>
      <c r="CU50" s="454"/>
      <c r="CV50" s="454"/>
      <c r="CW50" s="454"/>
      <c r="CX50" s="454"/>
      <c r="CY50" s="454"/>
      <c r="CZ50" s="454"/>
      <c r="DA50" s="454"/>
      <c r="DB50" s="454"/>
      <c r="DC50" s="454"/>
      <c r="DD50" s="454"/>
      <c r="DE50" s="454"/>
      <c r="DF50" s="454"/>
      <c r="DG50" s="454"/>
      <c r="DH50" s="454"/>
      <c r="DI50" s="454"/>
      <c r="DJ50" s="454"/>
      <c r="DK50" s="454"/>
      <c r="DL50" s="454"/>
      <c r="DM50" s="454"/>
      <c r="DN50" s="454"/>
      <c r="DO50" s="454"/>
      <c r="DP50" s="454"/>
      <c r="DQ50" s="454"/>
      <c r="DR50" s="454"/>
      <c r="DS50" s="454"/>
      <c r="DT50" s="454"/>
      <c r="DU50" s="454"/>
      <c r="DV50" s="454"/>
      <c r="DW50" s="454">
        <v>14</v>
      </c>
      <c r="DX50"/>
      <c r="DY50"/>
    </row>
    <row r="51" spans="1:129">
      <c r="A51" s="453" t="s">
        <v>312</v>
      </c>
      <c r="B51" s="454"/>
      <c r="C51" s="454"/>
      <c r="D51" s="454"/>
      <c r="E51" s="454"/>
      <c r="F51" s="454">
        <v>1</v>
      </c>
      <c r="G51" s="454">
        <v>1</v>
      </c>
      <c r="H51" s="454"/>
      <c r="I51" s="454"/>
      <c r="J51" s="454"/>
      <c r="K51" s="454"/>
      <c r="L51" s="454"/>
      <c r="M51" s="454"/>
      <c r="N51" s="454"/>
      <c r="O51" s="454">
        <v>6</v>
      </c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  <c r="AL51" s="454"/>
      <c r="AM51" s="454"/>
      <c r="AN51" s="454"/>
      <c r="AO51" s="454"/>
      <c r="AP51" s="454"/>
      <c r="AQ51" s="454"/>
      <c r="AR51" s="454"/>
      <c r="AS51" s="454"/>
      <c r="AT51" s="454"/>
      <c r="AU51" s="454"/>
      <c r="AV51" s="454"/>
      <c r="AW51" s="454"/>
      <c r="AX51" s="454"/>
      <c r="AY51" s="454"/>
      <c r="AZ51" s="454"/>
      <c r="BA51" s="454"/>
      <c r="BB51" s="454"/>
      <c r="BC51" s="454"/>
      <c r="BD51" s="454"/>
      <c r="BE51" s="454"/>
      <c r="BF51" s="454"/>
      <c r="BG51" s="454"/>
      <c r="BH51" s="454"/>
      <c r="BI51" s="454"/>
      <c r="BJ51" s="454"/>
      <c r="BK51" s="454"/>
      <c r="BL51" s="454"/>
      <c r="BM51" s="454"/>
      <c r="BN51" s="454"/>
      <c r="BO51" s="454"/>
      <c r="BP51" s="454"/>
      <c r="BQ51" s="454"/>
      <c r="BR51" s="454"/>
      <c r="BS51" s="454"/>
      <c r="BT51" s="454"/>
      <c r="BU51" s="454"/>
      <c r="BV51" s="454"/>
      <c r="BW51" s="454"/>
      <c r="BX51" s="454"/>
      <c r="BY51" s="454"/>
      <c r="BZ51" s="454"/>
      <c r="CA51" s="454"/>
      <c r="CB51" s="454"/>
      <c r="CC51" s="454"/>
      <c r="CD51" s="454"/>
      <c r="CE51" s="454"/>
      <c r="CF51" s="454"/>
      <c r="CG51" s="454"/>
      <c r="CH51" s="454"/>
      <c r="CI51" s="454"/>
      <c r="CJ51" s="454"/>
      <c r="CK51" s="454"/>
      <c r="CL51" s="454"/>
      <c r="CM51" s="454"/>
      <c r="CN51" s="454"/>
      <c r="CO51" s="454"/>
      <c r="CP51" s="454"/>
      <c r="CQ51" s="454"/>
      <c r="CR51" s="454"/>
      <c r="CS51" s="454"/>
      <c r="CT51" s="454"/>
      <c r="CU51" s="454"/>
      <c r="CV51" s="454"/>
      <c r="CW51" s="454"/>
      <c r="CX51" s="454"/>
      <c r="CY51" s="454"/>
      <c r="CZ51" s="454"/>
      <c r="DA51" s="454"/>
      <c r="DB51" s="454"/>
      <c r="DC51" s="454"/>
      <c r="DD51" s="454"/>
      <c r="DE51" s="454"/>
      <c r="DF51" s="454"/>
      <c r="DG51" s="454"/>
      <c r="DH51" s="454"/>
      <c r="DI51" s="454"/>
      <c r="DJ51" s="454"/>
      <c r="DK51" s="454"/>
      <c r="DL51" s="454"/>
      <c r="DM51" s="454"/>
      <c r="DN51" s="454"/>
      <c r="DO51" s="454"/>
      <c r="DP51" s="454"/>
      <c r="DQ51" s="454"/>
      <c r="DR51" s="454"/>
      <c r="DS51" s="454"/>
      <c r="DT51" s="454"/>
      <c r="DU51" s="454"/>
      <c r="DV51" s="454"/>
      <c r="DW51" s="454">
        <v>8</v>
      </c>
      <c r="DX51"/>
      <c r="DY51"/>
    </row>
    <row r="52" spans="1:129">
      <c r="A52" s="453" t="s">
        <v>313</v>
      </c>
      <c r="B52" s="454"/>
      <c r="C52" s="454">
        <v>1</v>
      </c>
      <c r="D52" s="454"/>
      <c r="E52" s="454"/>
      <c r="F52" s="454">
        <v>1</v>
      </c>
      <c r="G52" s="454">
        <v>1</v>
      </c>
      <c r="H52" s="454">
        <v>1</v>
      </c>
      <c r="I52" s="454">
        <v>1</v>
      </c>
      <c r="J52" s="454"/>
      <c r="K52" s="454"/>
      <c r="L52" s="454"/>
      <c r="M52" s="454"/>
      <c r="N52" s="454"/>
      <c r="O52" s="454">
        <v>9</v>
      </c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4"/>
      <c r="BC52" s="454"/>
      <c r="BD52" s="454"/>
      <c r="BE52" s="454"/>
      <c r="BF52" s="454"/>
      <c r="BG52" s="454"/>
      <c r="BH52" s="454"/>
      <c r="BI52" s="454"/>
      <c r="BJ52" s="454"/>
      <c r="BK52" s="454"/>
      <c r="BL52" s="454"/>
      <c r="BM52" s="454"/>
      <c r="BN52" s="454"/>
      <c r="BO52" s="454"/>
      <c r="BP52" s="454"/>
      <c r="BQ52" s="454"/>
      <c r="BR52" s="454"/>
      <c r="BS52" s="454"/>
      <c r="BT52" s="454"/>
      <c r="BU52" s="454"/>
      <c r="BV52" s="454"/>
      <c r="BW52" s="454"/>
      <c r="BX52" s="454"/>
      <c r="BY52" s="454"/>
      <c r="BZ52" s="454"/>
      <c r="CA52" s="454"/>
      <c r="CB52" s="454"/>
      <c r="CC52" s="454"/>
      <c r="CD52" s="454"/>
      <c r="CE52" s="454"/>
      <c r="CF52" s="454"/>
      <c r="CG52" s="454"/>
      <c r="CH52" s="454"/>
      <c r="CI52" s="454"/>
      <c r="CJ52" s="454"/>
      <c r="CK52" s="454"/>
      <c r="CL52" s="454"/>
      <c r="CM52" s="454"/>
      <c r="CN52" s="454"/>
      <c r="CO52" s="454"/>
      <c r="CP52" s="454"/>
      <c r="CQ52" s="454"/>
      <c r="CR52" s="454"/>
      <c r="CS52" s="454"/>
      <c r="CT52" s="454"/>
      <c r="CU52" s="454"/>
      <c r="CV52" s="454"/>
      <c r="CW52" s="454"/>
      <c r="CX52" s="454"/>
      <c r="CY52" s="454"/>
      <c r="CZ52" s="454"/>
      <c r="DA52" s="454"/>
      <c r="DB52" s="454"/>
      <c r="DC52" s="454"/>
      <c r="DD52" s="454"/>
      <c r="DE52" s="454"/>
      <c r="DF52" s="454"/>
      <c r="DG52" s="454"/>
      <c r="DH52" s="454"/>
      <c r="DI52" s="454"/>
      <c r="DJ52" s="454"/>
      <c r="DK52" s="454"/>
      <c r="DL52" s="454"/>
      <c r="DM52" s="454"/>
      <c r="DN52" s="454"/>
      <c r="DO52" s="454"/>
      <c r="DP52" s="454"/>
      <c r="DQ52" s="454"/>
      <c r="DR52" s="454"/>
      <c r="DS52" s="454"/>
      <c r="DT52" s="454"/>
      <c r="DU52" s="454"/>
      <c r="DV52" s="454"/>
      <c r="DW52" s="454">
        <v>14</v>
      </c>
      <c r="DX52"/>
      <c r="DY52"/>
    </row>
    <row r="53" spans="1:129">
      <c r="A53" s="453" t="s">
        <v>314</v>
      </c>
      <c r="B53" s="454"/>
      <c r="C53" s="454"/>
      <c r="D53" s="454"/>
      <c r="E53" s="454"/>
      <c r="F53" s="454">
        <v>0.5</v>
      </c>
      <c r="G53" s="454">
        <v>0.5</v>
      </c>
      <c r="H53" s="454"/>
      <c r="I53" s="454"/>
      <c r="J53" s="454"/>
      <c r="K53" s="454"/>
      <c r="L53" s="454"/>
      <c r="M53" s="454"/>
      <c r="N53" s="454"/>
      <c r="O53" s="454"/>
      <c r="P53" s="454">
        <v>3</v>
      </c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  <c r="AL53" s="454"/>
      <c r="AM53" s="454"/>
      <c r="AN53" s="454"/>
      <c r="AO53" s="454"/>
      <c r="AP53" s="454"/>
      <c r="AQ53" s="454"/>
      <c r="AR53" s="454"/>
      <c r="AS53" s="454"/>
      <c r="AT53" s="454"/>
      <c r="AU53" s="454"/>
      <c r="AV53" s="454"/>
      <c r="AW53" s="454"/>
      <c r="AX53" s="454"/>
      <c r="AY53" s="454"/>
      <c r="AZ53" s="454"/>
      <c r="BA53" s="454"/>
      <c r="BB53" s="454"/>
      <c r="BC53" s="454"/>
      <c r="BD53" s="454"/>
      <c r="BE53" s="454"/>
      <c r="BF53" s="454"/>
      <c r="BG53" s="454"/>
      <c r="BH53" s="454"/>
      <c r="BI53" s="454"/>
      <c r="BJ53" s="454"/>
      <c r="BK53" s="454"/>
      <c r="BL53" s="454"/>
      <c r="BM53" s="454"/>
      <c r="BN53" s="454"/>
      <c r="BO53" s="454"/>
      <c r="BP53" s="454"/>
      <c r="BQ53" s="454"/>
      <c r="BR53" s="454"/>
      <c r="BS53" s="454"/>
      <c r="BT53" s="454"/>
      <c r="BU53" s="454"/>
      <c r="BV53" s="454"/>
      <c r="BW53" s="454"/>
      <c r="BX53" s="454"/>
      <c r="BY53" s="454"/>
      <c r="BZ53" s="454"/>
      <c r="CA53" s="454"/>
      <c r="CB53" s="454"/>
      <c r="CC53" s="454"/>
      <c r="CD53" s="454"/>
      <c r="CE53" s="454"/>
      <c r="CF53" s="454"/>
      <c r="CG53" s="454"/>
      <c r="CH53" s="454"/>
      <c r="CI53" s="454"/>
      <c r="CJ53" s="454"/>
      <c r="CK53" s="454"/>
      <c r="CL53" s="454"/>
      <c r="CM53" s="454"/>
      <c r="CN53" s="454"/>
      <c r="CO53" s="454"/>
      <c r="CP53" s="454"/>
      <c r="CQ53" s="454"/>
      <c r="CR53" s="454"/>
      <c r="CS53" s="454"/>
      <c r="CT53" s="454"/>
      <c r="CU53" s="454"/>
      <c r="CV53" s="454"/>
      <c r="CW53" s="454"/>
      <c r="CX53" s="454"/>
      <c r="CY53" s="454"/>
      <c r="CZ53" s="454"/>
      <c r="DA53" s="454"/>
      <c r="DB53" s="454"/>
      <c r="DC53" s="454"/>
      <c r="DD53" s="454"/>
      <c r="DE53" s="454"/>
      <c r="DF53" s="454"/>
      <c r="DG53" s="454"/>
      <c r="DH53" s="454"/>
      <c r="DI53" s="454"/>
      <c r="DJ53" s="454"/>
      <c r="DK53" s="454"/>
      <c r="DL53" s="454"/>
      <c r="DM53" s="454"/>
      <c r="DN53" s="454"/>
      <c r="DO53" s="454"/>
      <c r="DP53" s="454"/>
      <c r="DQ53" s="454"/>
      <c r="DR53" s="454"/>
      <c r="DS53" s="454"/>
      <c r="DT53" s="454"/>
      <c r="DU53" s="454"/>
      <c r="DV53" s="454"/>
      <c r="DW53" s="454">
        <v>4</v>
      </c>
      <c r="DX53"/>
      <c r="DY53"/>
    </row>
    <row r="54" spans="1:129">
      <c r="A54" s="453" t="s">
        <v>315</v>
      </c>
      <c r="B54" s="454"/>
      <c r="C54" s="454">
        <v>2</v>
      </c>
      <c r="D54" s="454"/>
      <c r="E54" s="454"/>
      <c r="F54" s="454">
        <v>1</v>
      </c>
      <c r="G54" s="454">
        <v>2</v>
      </c>
      <c r="H54" s="454"/>
      <c r="I54" s="454">
        <v>2</v>
      </c>
      <c r="J54" s="454"/>
      <c r="K54" s="454"/>
      <c r="L54" s="454"/>
      <c r="M54" s="454"/>
      <c r="N54" s="454"/>
      <c r="O54" s="454"/>
      <c r="P54" s="454">
        <v>7</v>
      </c>
      <c r="Q54" s="454">
        <v>2</v>
      </c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4"/>
      <c r="BC54" s="454"/>
      <c r="BD54" s="454"/>
      <c r="BE54" s="454"/>
      <c r="BF54" s="454"/>
      <c r="BG54" s="454"/>
      <c r="BH54" s="454"/>
      <c r="BI54" s="454"/>
      <c r="BJ54" s="454"/>
      <c r="BK54" s="454"/>
      <c r="BL54" s="454"/>
      <c r="BM54" s="454"/>
      <c r="BN54" s="454"/>
      <c r="BO54" s="454"/>
      <c r="BP54" s="454"/>
      <c r="BQ54" s="454"/>
      <c r="BR54" s="454"/>
      <c r="BS54" s="454"/>
      <c r="BT54" s="454"/>
      <c r="BU54" s="454"/>
      <c r="BV54" s="454"/>
      <c r="BW54" s="454"/>
      <c r="BX54" s="454"/>
      <c r="BY54" s="454"/>
      <c r="BZ54" s="454"/>
      <c r="CA54" s="454"/>
      <c r="CB54" s="454"/>
      <c r="CC54" s="454"/>
      <c r="CD54" s="454"/>
      <c r="CE54" s="454"/>
      <c r="CF54" s="454"/>
      <c r="CG54" s="454"/>
      <c r="CH54" s="454"/>
      <c r="CI54" s="454"/>
      <c r="CJ54" s="454"/>
      <c r="CK54" s="454"/>
      <c r="CL54" s="454"/>
      <c r="CM54" s="454"/>
      <c r="CN54" s="454"/>
      <c r="CO54" s="454"/>
      <c r="CP54" s="454"/>
      <c r="CQ54" s="454"/>
      <c r="CR54" s="454"/>
      <c r="CS54" s="454"/>
      <c r="CT54" s="454"/>
      <c r="CU54" s="454"/>
      <c r="CV54" s="454"/>
      <c r="CW54" s="454"/>
      <c r="CX54" s="454"/>
      <c r="CY54" s="454"/>
      <c r="CZ54" s="454"/>
      <c r="DA54" s="454"/>
      <c r="DB54" s="454"/>
      <c r="DC54" s="454"/>
      <c r="DD54" s="454"/>
      <c r="DE54" s="454"/>
      <c r="DF54" s="454"/>
      <c r="DG54" s="454"/>
      <c r="DH54" s="454"/>
      <c r="DI54" s="454"/>
      <c r="DJ54" s="454"/>
      <c r="DK54" s="454"/>
      <c r="DL54" s="454"/>
      <c r="DM54" s="454"/>
      <c r="DN54" s="454"/>
      <c r="DO54" s="454"/>
      <c r="DP54" s="454"/>
      <c r="DQ54" s="454"/>
      <c r="DR54" s="454"/>
      <c r="DS54" s="454"/>
      <c r="DT54" s="454"/>
      <c r="DU54" s="454"/>
      <c r="DV54" s="454"/>
      <c r="DW54" s="454">
        <v>16</v>
      </c>
      <c r="DX54"/>
      <c r="DY54"/>
    </row>
    <row r="55" spans="1:129">
      <c r="A55" s="453" t="s">
        <v>321</v>
      </c>
      <c r="B55" s="454"/>
      <c r="C55" s="454"/>
      <c r="D55" s="454"/>
      <c r="E55" s="454"/>
      <c r="F55" s="454">
        <v>1</v>
      </c>
      <c r="G55" s="454">
        <v>1</v>
      </c>
      <c r="H55" s="454"/>
      <c r="I55" s="454"/>
      <c r="J55" s="454"/>
      <c r="K55" s="454"/>
      <c r="L55" s="454"/>
      <c r="M55" s="454"/>
      <c r="N55" s="454"/>
      <c r="O55" s="454"/>
      <c r="P55" s="454">
        <v>6</v>
      </c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  <c r="AL55" s="454"/>
      <c r="AM55" s="454"/>
      <c r="AN55" s="454"/>
      <c r="AO55" s="454"/>
      <c r="AP55" s="454"/>
      <c r="AQ55" s="454"/>
      <c r="AR55" s="454"/>
      <c r="AS55" s="454"/>
      <c r="AT55" s="454"/>
      <c r="AU55" s="454"/>
      <c r="AV55" s="454"/>
      <c r="AW55" s="454"/>
      <c r="AX55" s="454"/>
      <c r="AY55" s="454"/>
      <c r="AZ55" s="454"/>
      <c r="BA55" s="454"/>
      <c r="BB55" s="454"/>
      <c r="BC55" s="454"/>
      <c r="BD55" s="454"/>
      <c r="BE55" s="454"/>
      <c r="BF55" s="454"/>
      <c r="BG55" s="454"/>
      <c r="BH55" s="454"/>
      <c r="BI55" s="454"/>
      <c r="BJ55" s="454"/>
      <c r="BK55" s="454"/>
      <c r="BL55" s="454"/>
      <c r="BM55" s="454"/>
      <c r="BN55" s="454"/>
      <c r="BO55" s="454"/>
      <c r="BP55" s="454"/>
      <c r="BQ55" s="454"/>
      <c r="BR55" s="454"/>
      <c r="BS55" s="454"/>
      <c r="BT55" s="454"/>
      <c r="BU55" s="454"/>
      <c r="BV55" s="454"/>
      <c r="BW55" s="454"/>
      <c r="BX55" s="454"/>
      <c r="BY55" s="454"/>
      <c r="BZ55" s="454"/>
      <c r="CA55" s="454"/>
      <c r="CB55" s="454"/>
      <c r="CC55" s="454"/>
      <c r="CD55" s="454"/>
      <c r="CE55" s="454"/>
      <c r="CF55" s="454"/>
      <c r="CG55" s="454"/>
      <c r="CH55" s="454"/>
      <c r="CI55" s="454"/>
      <c r="CJ55" s="454"/>
      <c r="CK55" s="454"/>
      <c r="CL55" s="454"/>
      <c r="CM55" s="454"/>
      <c r="CN55" s="454"/>
      <c r="CO55" s="454"/>
      <c r="CP55" s="454"/>
      <c r="CQ55" s="454"/>
      <c r="CR55" s="454"/>
      <c r="CS55" s="454"/>
      <c r="CT55" s="454"/>
      <c r="CU55" s="454"/>
      <c r="CV55" s="454"/>
      <c r="CW55" s="454"/>
      <c r="CX55" s="454"/>
      <c r="CY55" s="454"/>
      <c r="CZ55" s="454"/>
      <c r="DA55" s="454"/>
      <c r="DB55" s="454"/>
      <c r="DC55" s="454"/>
      <c r="DD55" s="454"/>
      <c r="DE55" s="454"/>
      <c r="DF55" s="454"/>
      <c r="DG55" s="454"/>
      <c r="DH55" s="454"/>
      <c r="DI55" s="454"/>
      <c r="DJ55" s="454"/>
      <c r="DK55" s="454"/>
      <c r="DL55" s="454"/>
      <c r="DM55" s="454"/>
      <c r="DN55" s="454"/>
      <c r="DO55" s="454"/>
      <c r="DP55" s="454"/>
      <c r="DQ55" s="454"/>
      <c r="DR55" s="454"/>
      <c r="DS55" s="454"/>
      <c r="DT55" s="454"/>
      <c r="DU55" s="454"/>
      <c r="DV55" s="454"/>
      <c r="DW55" s="454">
        <v>8</v>
      </c>
      <c r="DX55"/>
      <c r="DY55"/>
    </row>
    <row r="56" spans="1:129">
      <c r="A56" s="453" t="s">
        <v>322</v>
      </c>
      <c r="B56" s="454"/>
      <c r="C56" s="454">
        <v>2</v>
      </c>
      <c r="D56" s="454"/>
      <c r="E56" s="454"/>
      <c r="F56" s="454">
        <v>1</v>
      </c>
      <c r="G56" s="454">
        <v>1</v>
      </c>
      <c r="H56" s="454">
        <v>2</v>
      </c>
      <c r="I56" s="454">
        <v>2</v>
      </c>
      <c r="J56" s="454"/>
      <c r="K56" s="454"/>
      <c r="L56" s="454"/>
      <c r="M56" s="454"/>
      <c r="N56" s="454"/>
      <c r="O56" s="454"/>
      <c r="P56" s="454">
        <v>8</v>
      </c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4"/>
      <c r="BC56" s="454"/>
      <c r="BD56" s="454"/>
      <c r="BE56" s="454"/>
      <c r="BF56" s="454"/>
      <c r="BG56" s="454"/>
      <c r="BH56" s="454"/>
      <c r="BI56" s="454"/>
      <c r="BJ56" s="454"/>
      <c r="BK56" s="454"/>
      <c r="BL56" s="454"/>
      <c r="BM56" s="454"/>
      <c r="BN56" s="454"/>
      <c r="BO56" s="454"/>
      <c r="BP56" s="454"/>
      <c r="BQ56" s="454"/>
      <c r="BR56" s="454"/>
      <c r="BS56" s="454"/>
      <c r="BT56" s="454"/>
      <c r="BU56" s="454"/>
      <c r="BV56" s="454"/>
      <c r="BW56" s="454"/>
      <c r="BX56" s="454"/>
      <c r="BY56" s="454"/>
      <c r="BZ56" s="454"/>
      <c r="CA56" s="454"/>
      <c r="CB56" s="454"/>
      <c r="CC56" s="454"/>
      <c r="CD56" s="454"/>
      <c r="CE56" s="454"/>
      <c r="CF56" s="454"/>
      <c r="CG56" s="454"/>
      <c r="CH56" s="454"/>
      <c r="CI56" s="454"/>
      <c r="CJ56" s="454"/>
      <c r="CK56" s="454"/>
      <c r="CL56" s="454"/>
      <c r="CM56" s="454"/>
      <c r="CN56" s="454"/>
      <c r="CO56" s="454"/>
      <c r="CP56" s="454"/>
      <c r="CQ56" s="454"/>
      <c r="CR56" s="454"/>
      <c r="CS56" s="454"/>
      <c r="CT56" s="454"/>
      <c r="CU56" s="454"/>
      <c r="CV56" s="454"/>
      <c r="CW56" s="454"/>
      <c r="CX56" s="454"/>
      <c r="CY56" s="454"/>
      <c r="CZ56" s="454"/>
      <c r="DA56" s="454"/>
      <c r="DB56" s="454"/>
      <c r="DC56" s="454"/>
      <c r="DD56" s="454"/>
      <c r="DE56" s="454"/>
      <c r="DF56" s="454"/>
      <c r="DG56" s="454"/>
      <c r="DH56" s="454"/>
      <c r="DI56" s="454"/>
      <c r="DJ56" s="454"/>
      <c r="DK56" s="454"/>
      <c r="DL56" s="454"/>
      <c r="DM56" s="454"/>
      <c r="DN56" s="454"/>
      <c r="DO56" s="454"/>
      <c r="DP56" s="454"/>
      <c r="DQ56" s="454"/>
      <c r="DR56" s="454"/>
      <c r="DS56" s="454"/>
      <c r="DT56" s="454"/>
      <c r="DU56" s="454"/>
      <c r="DV56" s="454"/>
      <c r="DW56" s="454">
        <v>16</v>
      </c>
      <c r="DX56"/>
      <c r="DY56"/>
    </row>
    <row r="57" spans="1:129">
      <c r="A57" s="453" t="s">
        <v>128</v>
      </c>
      <c r="B57" s="454"/>
      <c r="C57" s="454"/>
      <c r="D57" s="454"/>
      <c r="E57" s="454"/>
      <c r="F57" s="454">
        <v>0.5</v>
      </c>
      <c r="G57" s="454">
        <v>0.5</v>
      </c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  <c r="AL57" s="454"/>
      <c r="AM57" s="454"/>
      <c r="AN57" s="454"/>
      <c r="AO57" s="454"/>
      <c r="AP57" s="454"/>
      <c r="AQ57" s="454"/>
      <c r="AR57" s="454"/>
      <c r="AS57" s="454"/>
      <c r="AT57" s="454"/>
      <c r="AU57" s="454"/>
      <c r="AV57" s="454"/>
      <c r="AW57" s="454"/>
      <c r="AX57" s="454"/>
      <c r="AY57" s="454"/>
      <c r="AZ57" s="454"/>
      <c r="BA57" s="454"/>
      <c r="BB57" s="454"/>
      <c r="BC57" s="454"/>
      <c r="BD57" s="454"/>
      <c r="BE57" s="454"/>
      <c r="BF57" s="454"/>
      <c r="BG57" s="454"/>
      <c r="BH57" s="454"/>
      <c r="BI57" s="454"/>
      <c r="BJ57" s="454"/>
      <c r="BK57" s="454"/>
      <c r="BL57" s="454"/>
      <c r="BM57" s="454"/>
      <c r="BN57" s="454">
        <v>3</v>
      </c>
      <c r="BO57" s="454"/>
      <c r="BP57" s="454"/>
      <c r="BQ57" s="454"/>
      <c r="BR57" s="454"/>
      <c r="BS57" s="454"/>
      <c r="BT57" s="454"/>
      <c r="BU57" s="454"/>
      <c r="BV57" s="454"/>
      <c r="BW57" s="454"/>
      <c r="BX57" s="454"/>
      <c r="BY57" s="454"/>
      <c r="BZ57" s="454"/>
      <c r="CA57" s="454"/>
      <c r="CB57" s="454"/>
      <c r="CC57" s="454"/>
      <c r="CD57" s="454"/>
      <c r="CE57" s="454"/>
      <c r="CF57" s="454"/>
      <c r="CG57" s="454"/>
      <c r="CH57" s="454"/>
      <c r="CI57" s="454"/>
      <c r="CJ57" s="454"/>
      <c r="CK57" s="454"/>
      <c r="CL57" s="454"/>
      <c r="CM57" s="454"/>
      <c r="CN57" s="454"/>
      <c r="CO57" s="454"/>
      <c r="CP57" s="454"/>
      <c r="CQ57" s="454"/>
      <c r="CR57" s="454"/>
      <c r="CS57" s="454"/>
      <c r="CT57" s="454"/>
      <c r="CU57" s="454"/>
      <c r="CV57" s="454"/>
      <c r="CW57" s="454"/>
      <c r="CX57" s="454"/>
      <c r="CY57" s="454"/>
      <c r="CZ57" s="454"/>
      <c r="DA57" s="454"/>
      <c r="DB57" s="454"/>
      <c r="DC57" s="454"/>
      <c r="DD57" s="454"/>
      <c r="DE57" s="454"/>
      <c r="DF57" s="454"/>
      <c r="DG57" s="454"/>
      <c r="DH57" s="454"/>
      <c r="DI57" s="454"/>
      <c r="DJ57" s="454"/>
      <c r="DK57" s="454"/>
      <c r="DL57" s="454"/>
      <c r="DM57" s="454"/>
      <c r="DN57" s="454"/>
      <c r="DO57" s="454"/>
      <c r="DP57" s="454"/>
      <c r="DQ57" s="454"/>
      <c r="DR57" s="454"/>
      <c r="DS57" s="454"/>
      <c r="DT57" s="454"/>
      <c r="DU57" s="454"/>
      <c r="DV57" s="454"/>
      <c r="DW57" s="454">
        <v>4</v>
      </c>
      <c r="DX57"/>
      <c r="DY57"/>
    </row>
    <row r="58" spans="1:129">
      <c r="A58" s="453" t="s">
        <v>129</v>
      </c>
      <c r="B58" s="454"/>
      <c r="C58" s="454">
        <v>1</v>
      </c>
      <c r="D58" s="454"/>
      <c r="E58" s="454"/>
      <c r="F58" s="454">
        <v>1</v>
      </c>
      <c r="G58" s="454">
        <v>1</v>
      </c>
      <c r="H58" s="454">
        <v>2</v>
      </c>
      <c r="I58" s="454"/>
      <c r="J58" s="454"/>
      <c r="K58" s="454"/>
      <c r="L58" s="454"/>
      <c r="M58" s="454"/>
      <c r="N58" s="454"/>
      <c r="O58" s="454"/>
      <c r="P58" s="454"/>
      <c r="Q58" s="454">
        <v>2</v>
      </c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  <c r="AL58" s="454"/>
      <c r="AM58" s="454"/>
      <c r="AN58" s="454"/>
      <c r="AO58" s="454"/>
      <c r="AP58" s="454"/>
      <c r="AQ58" s="454"/>
      <c r="AR58" s="454"/>
      <c r="AS58" s="454"/>
      <c r="AT58" s="454"/>
      <c r="AU58" s="454"/>
      <c r="AV58" s="454"/>
      <c r="AW58" s="454"/>
      <c r="AX58" s="454"/>
      <c r="AY58" s="454"/>
      <c r="AZ58" s="454"/>
      <c r="BA58" s="454"/>
      <c r="BB58" s="454"/>
      <c r="BC58" s="454"/>
      <c r="BD58" s="454"/>
      <c r="BE58" s="454"/>
      <c r="BF58" s="454"/>
      <c r="BG58" s="454"/>
      <c r="BH58" s="454"/>
      <c r="BI58" s="454"/>
      <c r="BJ58" s="454"/>
      <c r="BK58" s="454"/>
      <c r="BL58" s="454"/>
      <c r="BM58" s="454"/>
      <c r="BN58" s="454">
        <v>8</v>
      </c>
      <c r="BO58" s="454"/>
      <c r="BP58" s="454"/>
      <c r="BQ58" s="454"/>
      <c r="BR58" s="454"/>
      <c r="BS58" s="454"/>
      <c r="BT58" s="454"/>
      <c r="BU58" s="454"/>
      <c r="BV58" s="454"/>
      <c r="BW58" s="454"/>
      <c r="BX58" s="454"/>
      <c r="BY58" s="454"/>
      <c r="BZ58" s="454"/>
      <c r="CA58" s="454"/>
      <c r="CB58" s="454"/>
      <c r="CC58" s="454"/>
      <c r="CD58" s="454"/>
      <c r="CE58" s="454"/>
      <c r="CF58" s="454"/>
      <c r="CG58" s="454"/>
      <c r="CH58" s="454"/>
      <c r="CI58" s="454"/>
      <c r="CJ58" s="454"/>
      <c r="CK58" s="454"/>
      <c r="CL58" s="454"/>
      <c r="CM58" s="454"/>
      <c r="CN58" s="454"/>
      <c r="CO58" s="454"/>
      <c r="CP58" s="454"/>
      <c r="CQ58" s="454"/>
      <c r="CR58" s="454"/>
      <c r="CS58" s="454"/>
      <c r="CT58" s="454"/>
      <c r="CU58" s="454"/>
      <c r="CV58" s="454"/>
      <c r="CW58" s="454"/>
      <c r="CX58" s="454"/>
      <c r="CY58" s="454"/>
      <c r="CZ58" s="454"/>
      <c r="DA58" s="454"/>
      <c r="DB58" s="454"/>
      <c r="DC58" s="454"/>
      <c r="DD58" s="454"/>
      <c r="DE58" s="454">
        <v>1</v>
      </c>
      <c r="DF58" s="454"/>
      <c r="DG58" s="454"/>
      <c r="DH58" s="454"/>
      <c r="DI58" s="454"/>
      <c r="DJ58" s="454"/>
      <c r="DK58" s="454"/>
      <c r="DL58" s="454"/>
      <c r="DM58" s="454"/>
      <c r="DN58" s="454"/>
      <c r="DO58" s="454"/>
      <c r="DP58" s="454"/>
      <c r="DQ58" s="454"/>
      <c r="DR58" s="454"/>
      <c r="DS58" s="454"/>
      <c r="DT58" s="454"/>
      <c r="DU58" s="454"/>
      <c r="DV58" s="454"/>
      <c r="DW58" s="454">
        <v>16</v>
      </c>
      <c r="DX58"/>
      <c r="DY58"/>
    </row>
    <row r="59" spans="1:129">
      <c r="A59" s="453" t="s">
        <v>133</v>
      </c>
      <c r="B59" s="454"/>
      <c r="C59" s="454"/>
      <c r="D59" s="454"/>
      <c r="E59" s="454"/>
      <c r="F59" s="454">
        <v>1</v>
      </c>
      <c r="G59" s="454">
        <v>1</v>
      </c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  <c r="AL59" s="454"/>
      <c r="AM59" s="454"/>
      <c r="AN59" s="454"/>
      <c r="AO59" s="454"/>
      <c r="AP59" s="454"/>
      <c r="AQ59" s="454"/>
      <c r="AR59" s="454"/>
      <c r="AS59" s="454"/>
      <c r="AT59" s="454"/>
      <c r="AU59" s="454"/>
      <c r="AV59" s="454"/>
      <c r="AW59" s="454"/>
      <c r="AX59" s="454"/>
      <c r="AY59" s="454"/>
      <c r="AZ59" s="454"/>
      <c r="BA59" s="454"/>
      <c r="BB59" s="454"/>
      <c r="BC59" s="454"/>
      <c r="BD59" s="454"/>
      <c r="BE59" s="454"/>
      <c r="BF59" s="454"/>
      <c r="BG59" s="454"/>
      <c r="BH59" s="454"/>
      <c r="BI59" s="454"/>
      <c r="BJ59" s="454"/>
      <c r="BK59" s="454"/>
      <c r="BL59" s="454"/>
      <c r="BM59" s="454"/>
      <c r="BN59" s="454">
        <v>6</v>
      </c>
      <c r="BO59" s="454"/>
      <c r="BP59" s="454"/>
      <c r="BQ59" s="454"/>
      <c r="BR59" s="454"/>
      <c r="BS59" s="454"/>
      <c r="BT59" s="454"/>
      <c r="BU59" s="454"/>
      <c r="BV59" s="454"/>
      <c r="BW59" s="454"/>
      <c r="BX59" s="454"/>
      <c r="BY59" s="454"/>
      <c r="BZ59" s="454"/>
      <c r="CA59" s="454"/>
      <c r="CB59" s="454"/>
      <c r="CC59" s="454"/>
      <c r="CD59" s="454"/>
      <c r="CE59" s="454"/>
      <c r="CF59" s="454"/>
      <c r="CG59" s="454"/>
      <c r="CH59" s="454"/>
      <c r="CI59" s="454"/>
      <c r="CJ59" s="454"/>
      <c r="CK59" s="454"/>
      <c r="CL59" s="454"/>
      <c r="CM59" s="454"/>
      <c r="CN59" s="454"/>
      <c r="CO59" s="454"/>
      <c r="CP59" s="454"/>
      <c r="CQ59" s="454"/>
      <c r="CR59" s="454"/>
      <c r="CS59" s="454"/>
      <c r="CT59" s="454"/>
      <c r="CU59" s="454"/>
      <c r="CV59" s="454"/>
      <c r="CW59" s="454"/>
      <c r="CX59" s="454"/>
      <c r="CY59" s="454"/>
      <c r="CZ59" s="454"/>
      <c r="DA59" s="454"/>
      <c r="DB59" s="454"/>
      <c r="DC59" s="454"/>
      <c r="DD59" s="454"/>
      <c r="DE59" s="454"/>
      <c r="DF59" s="454"/>
      <c r="DG59" s="454"/>
      <c r="DH59" s="454"/>
      <c r="DI59" s="454"/>
      <c r="DJ59" s="454"/>
      <c r="DK59" s="454"/>
      <c r="DL59" s="454"/>
      <c r="DM59" s="454"/>
      <c r="DN59" s="454"/>
      <c r="DO59" s="454"/>
      <c r="DP59" s="454"/>
      <c r="DQ59" s="454"/>
      <c r="DR59" s="454"/>
      <c r="DS59" s="454"/>
      <c r="DT59" s="454"/>
      <c r="DU59" s="454"/>
      <c r="DV59" s="454"/>
      <c r="DW59" s="454">
        <v>8</v>
      </c>
      <c r="DX59"/>
      <c r="DY59"/>
    </row>
    <row r="60" spans="1:129">
      <c r="A60" s="453" t="s">
        <v>134</v>
      </c>
      <c r="B60" s="454"/>
      <c r="C60" s="454">
        <v>1</v>
      </c>
      <c r="D60" s="454"/>
      <c r="E60" s="454"/>
      <c r="F60" s="454">
        <v>1</v>
      </c>
      <c r="G60" s="454">
        <v>1</v>
      </c>
      <c r="H60" s="454"/>
      <c r="I60" s="454">
        <v>2</v>
      </c>
      <c r="J60" s="454"/>
      <c r="K60" s="454"/>
      <c r="L60" s="454"/>
      <c r="M60" s="454"/>
      <c r="N60" s="454"/>
      <c r="O60" s="454"/>
      <c r="P60" s="454"/>
      <c r="Q60" s="454">
        <v>2</v>
      </c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  <c r="AL60" s="454"/>
      <c r="AM60" s="454"/>
      <c r="AN60" s="454"/>
      <c r="AO60" s="454"/>
      <c r="AP60" s="454"/>
      <c r="AQ60" s="454"/>
      <c r="AR60" s="454"/>
      <c r="AS60" s="454"/>
      <c r="AT60" s="454"/>
      <c r="AU60" s="454"/>
      <c r="AV60" s="454"/>
      <c r="AW60" s="454"/>
      <c r="AX60" s="454"/>
      <c r="AY60" s="454"/>
      <c r="AZ60" s="454"/>
      <c r="BA60" s="454"/>
      <c r="BB60" s="454"/>
      <c r="BC60" s="454"/>
      <c r="BD60" s="454"/>
      <c r="BE60" s="454"/>
      <c r="BF60" s="454"/>
      <c r="BG60" s="454"/>
      <c r="BH60" s="454"/>
      <c r="BI60" s="454"/>
      <c r="BJ60" s="454"/>
      <c r="BK60" s="454"/>
      <c r="BL60" s="454"/>
      <c r="BM60" s="454"/>
      <c r="BN60" s="454">
        <v>8</v>
      </c>
      <c r="BO60" s="454"/>
      <c r="BP60" s="454"/>
      <c r="BQ60" s="454"/>
      <c r="BR60" s="454"/>
      <c r="BS60" s="454"/>
      <c r="BT60" s="454"/>
      <c r="BU60" s="454"/>
      <c r="BV60" s="454"/>
      <c r="BW60" s="454"/>
      <c r="BX60" s="454"/>
      <c r="BY60" s="454"/>
      <c r="BZ60" s="454"/>
      <c r="CA60" s="454"/>
      <c r="CB60" s="454"/>
      <c r="CC60" s="454"/>
      <c r="CD60" s="454"/>
      <c r="CE60" s="454"/>
      <c r="CF60" s="454"/>
      <c r="CG60" s="454"/>
      <c r="CH60" s="454"/>
      <c r="CI60" s="454"/>
      <c r="CJ60" s="454"/>
      <c r="CK60" s="454"/>
      <c r="CL60" s="454"/>
      <c r="CM60" s="454"/>
      <c r="CN60" s="454"/>
      <c r="CO60" s="454"/>
      <c r="CP60" s="454"/>
      <c r="CQ60" s="454"/>
      <c r="CR60" s="454"/>
      <c r="CS60" s="454"/>
      <c r="CT60" s="454"/>
      <c r="CU60" s="454"/>
      <c r="CV60" s="454"/>
      <c r="CW60" s="454"/>
      <c r="CX60" s="454"/>
      <c r="CY60" s="454"/>
      <c r="CZ60" s="454"/>
      <c r="DA60" s="454"/>
      <c r="DB60" s="454"/>
      <c r="DC60" s="454"/>
      <c r="DD60" s="454"/>
      <c r="DE60" s="454">
        <v>1</v>
      </c>
      <c r="DF60" s="454"/>
      <c r="DG60" s="454"/>
      <c r="DH60" s="454"/>
      <c r="DI60" s="454"/>
      <c r="DJ60" s="454"/>
      <c r="DK60" s="454"/>
      <c r="DL60" s="454"/>
      <c r="DM60" s="454"/>
      <c r="DN60" s="454"/>
      <c r="DO60" s="454"/>
      <c r="DP60" s="454"/>
      <c r="DQ60" s="454"/>
      <c r="DR60" s="454"/>
      <c r="DS60" s="454"/>
      <c r="DT60" s="454"/>
      <c r="DU60" s="454"/>
      <c r="DV60" s="454"/>
      <c r="DW60" s="454">
        <v>16</v>
      </c>
      <c r="DX60"/>
      <c r="DY60"/>
    </row>
    <row r="61" spans="1:129">
      <c r="A61" s="453" t="s">
        <v>552</v>
      </c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  <c r="AL61" s="454"/>
      <c r="AM61" s="454"/>
      <c r="AN61" s="454"/>
      <c r="AO61" s="454"/>
      <c r="AP61" s="454"/>
      <c r="AQ61" s="454"/>
      <c r="AR61" s="454"/>
      <c r="AS61" s="454"/>
      <c r="AT61" s="454"/>
      <c r="AU61" s="454"/>
      <c r="AV61" s="454"/>
      <c r="AW61" s="454"/>
      <c r="AX61" s="454"/>
      <c r="AY61" s="454"/>
      <c r="AZ61" s="454"/>
      <c r="BA61" s="454"/>
      <c r="BB61" s="454"/>
      <c r="BC61" s="454"/>
      <c r="BD61" s="454"/>
      <c r="BE61" s="454"/>
      <c r="BF61" s="454"/>
      <c r="BG61" s="454"/>
      <c r="BH61" s="454"/>
      <c r="BI61" s="454"/>
      <c r="BJ61" s="454"/>
      <c r="BK61" s="454"/>
      <c r="BL61" s="454"/>
      <c r="BM61" s="454"/>
      <c r="BN61" s="454"/>
      <c r="BO61" s="454"/>
      <c r="BP61" s="454"/>
      <c r="BQ61" s="454"/>
      <c r="BR61" s="454"/>
      <c r="BS61" s="454"/>
      <c r="BT61" s="454"/>
      <c r="BU61" s="454"/>
      <c r="BV61" s="454"/>
      <c r="BW61" s="454"/>
      <c r="BX61" s="454"/>
      <c r="BY61" s="454"/>
      <c r="BZ61" s="454"/>
      <c r="CA61" s="454"/>
      <c r="CB61" s="454"/>
      <c r="CC61" s="454"/>
      <c r="CD61" s="454"/>
      <c r="CE61" s="454"/>
      <c r="CF61" s="454"/>
      <c r="CG61" s="454"/>
      <c r="CH61" s="454"/>
      <c r="CI61" s="454"/>
      <c r="CJ61" s="454"/>
      <c r="CK61" s="454"/>
      <c r="CL61" s="454"/>
      <c r="CM61" s="454"/>
      <c r="CN61" s="454"/>
      <c r="CO61" s="454"/>
      <c r="CP61" s="454">
        <v>6</v>
      </c>
      <c r="CQ61" s="454"/>
      <c r="CR61" s="454"/>
      <c r="CS61" s="454"/>
      <c r="CT61" s="454"/>
      <c r="CU61" s="454"/>
      <c r="CV61" s="454"/>
      <c r="CW61" s="454"/>
      <c r="CX61" s="454"/>
      <c r="CY61" s="454"/>
      <c r="CZ61" s="454"/>
      <c r="DA61" s="454"/>
      <c r="DB61" s="454"/>
      <c r="DC61" s="454"/>
      <c r="DD61" s="454"/>
      <c r="DE61" s="454"/>
      <c r="DF61" s="454"/>
      <c r="DG61" s="454"/>
      <c r="DH61" s="454"/>
      <c r="DI61" s="454"/>
      <c r="DJ61" s="454"/>
      <c r="DK61" s="454"/>
      <c r="DL61" s="454"/>
      <c r="DM61" s="454"/>
      <c r="DN61" s="454"/>
      <c r="DO61" s="454"/>
      <c r="DP61" s="454"/>
      <c r="DQ61" s="454"/>
      <c r="DR61" s="454"/>
      <c r="DS61" s="454"/>
      <c r="DT61" s="454"/>
      <c r="DU61" s="454"/>
      <c r="DV61" s="454"/>
      <c r="DW61" s="454">
        <v>6</v>
      </c>
      <c r="DX61"/>
      <c r="DY61"/>
    </row>
    <row r="62" spans="1:129">
      <c r="A62" s="453" t="s">
        <v>551</v>
      </c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  <c r="AL62" s="454"/>
      <c r="AM62" s="454"/>
      <c r="AN62" s="454"/>
      <c r="AO62" s="454"/>
      <c r="AP62" s="454"/>
      <c r="AQ62" s="454"/>
      <c r="AR62" s="454"/>
      <c r="AS62" s="454"/>
      <c r="AT62" s="454"/>
      <c r="AU62" s="454"/>
      <c r="AV62" s="454"/>
      <c r="AW62" s="454"/>
      <c r="AX62" s="454"/>
      <c r="AY62" s="454"/>
      <c r="AZ62" s="454"/>
      <c r="BA62" s="454"/>
      <c r="BB62" s="454"/>
      <c r="BC62" s="454"/>
      <c r="BD62" s="454"/>
      <c r="BE62" s="454"/>
      <c r="BF62" s="454"/>
      <c r="BG62" s="454"/>
      <c r="BH62" s="454"/>
      <c r="BI62" s="454"/>
      <c r="BJ62" s="454"/>
      <c r="BK62" s="454"/>
      <c r="BL62" s="454"/>
      <c r="BM62" s="454"/>
      <c r="BN62" s="454"/>
      <c r="BO62" s="454"/>
      <c r="BP62" s="454"/>
      <c r="BQ62" s="454"/>
      <c r="BR62" s="454"/>
      <c r="BS62" s="454"/>
      <c r="BT62" s="454"/>
      <c r="BU62" s="454"/>
      <c r="BV62" s="454"/>
      <c r="BW62" s="454"/>
      <c r="BX62" s="454"/>
      <c r="BY62" s="454"/>
      <c r="BZ62" s="454"/>
      <c r="CA62" s="454"/>
      <c r="CB62" s="454"/>
      <c r="CC62" s="454"/>
      <c r="CD62" s="454"/>
      <c r="CE62" s="454"/>
      <c r="CF62" s="454"/>
      <c r="CG62" s="454"/>
      <c r="CH62" s="454"/>
      <c r="CI62" s="454"/>
      <c r="CJ62" s="454"/>
      <c r="CK62" s="454"/>
      <c r="CL62" s="454"/>
      <c r="CM62" s="454"/>
      <c r="CN62" s="454"/>
      <c r="CO62" s="454"/>
      <c r="CP62" s="454">
        <v>6</v>
      </c>
      <c r="CQ62" s="454"/>
      <c r="CR62" s="454"/>
      <c r="CS62" s="454"/>
      <c r="CT62" s="454"/>
      <c r="CU62" s="454"/>
      <c r="CV62" s="454"/>
      <c r="CW62" s="454"/>
      <c r="CX62" s="454"/>
      <c r="CY62" s="454"/>
      <c r="CZ62" s="454"/>
      <c r="DA62" s="454"/>
      <c r="DB62" s="454"/>
      <c r="DC62" s="454"/>
      <c r="DD62" s="454"/>
      <c r="DE62" s="454"/>
      <c r="DF62" s="454"/>
      <c r="DG62" s="454"/>
      <c r="DH62" s="454"/>
      <c r="DI62" s="454"/>
      <c r="DJ62" s="454"/>
      <c r="DK62" s="454"/>
      <c r="DL62" s="454"/>
      <c r="DM62" s="454"/>
      <c r="DN62" s="454"/>
      <c r="DO62" s="454"/>
      <c r="DP62" s="454"/>
      <c r="DQ62" s="454"/>
      <c r="DR62" s="454"/>
      <c r="DS62" s="454"/>
      <c r="DT62" s="454"/>
      <c r="DU62" s="454"/>
      <c r="DV62" s="454"/>
      <c r="DW62" s="454">
        <v>6</v>
      </c>
      <c r="DX62"/>
      <c r="DY62"/>
    </row>
    <row r="63" spans="1:129">
      <c r="A63" s="453" t="s">
        <v>26</v>
      </c>
      <c r="B63" s="454"/>
      <c r="C63" s="454"/>
      <c r="D63" s="454">
        <v>1</v>
      </c>
      <c r="E63" s="454"/>
      <c r="F63" s="454">
        <v>1</v>
      </c>
      <c r="G63" s="454">
        <v>1</v>
      </c>
      <c r="H63" s="454"/>
      <c r="I63" s="454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  <c r="AL63" s="454"/>
      <c r="AM63" s="454"/>
      <c r="AN63" s="454"/>
      <c r="AO63" s="454"/>
      <c r="AP63" s="454"/>
      <c r="AQ63" s="454"/>
      <c r="AR63" s="454"/>
      <c r="AS63" s="454"/>
      <c r="AT63" s="454"/>
      <c r="AU63" s="454"/>
      <c r="AV63" s="454"/>
      <c r="AW63" s="454"/>
      <c r="AX63" s="454"/>
      <c r="AY63" s="454"/>
      <c r="AZ63" s="454"/>
      <c r="BA63" s="454"/>
      <c r="BB63" s="454"/>
      <c r="BC63" s="454"/>
      <c r="BD63" s="454"/>
      <c r="BE63" s="454"/>
      <c r="BF63" s="454"/>
      <c r="BG63" s="454"/>
      <c r="BH63" s="454"/>
      <c r="BI63" s="454"/>
      <c r="BJ63" s="454"/>
      <c r="BK63" s="454"/>
      <c r="BL63" s="454"/>
      <c r="BM63" s="454"/>
      <c r="BN63" s="454"/>
      <c r="BO63" s="454"/>
      <c r="BP63" s="454"/>
      <c r="BQ63" s="454"/>
      <c r="BR63" s="454"/>
      <c r="BS63" s="454"/>
      <c r="BT63" s="454"/>
      <c r="BU63" s="454"/>
      <c r="BV63" s="454"/>
      <c r="BW63" s="454"/>
      <c r="BX63" s="454"/>
      <c r="BY63" s="454"/>
      <c r="BZ63" s="454"/>
      <c r="CA63" s="454"/>
      <c r="CB63" s="454"/>
      <c r="CC63" s="454"/>
      <c r="CD63" s="454"/>
      <c r="CE63" s="454"/>
      <c r="CF63" s="454"/>
      <c r="CG63" s="454"/>
      <c r="CH63" s="454"/>
      <c r="CI63" s="454"/>
      <c r="CJ63" s="454"/>
      <c r="CK63" s="454"/>
      <c r="CL63" s="454"/>
      <c r="CM63" s="454"/>
      <c r="CN63" s="454"/>
      <c r="CO63" s="454">
        <v>9</v>
      </c>
      <c r="CP63" s="454"/>
      <c r="CQ63" s="454"/>
      <c r="CR63" s="454"/>
      <c r="CS63" s="454"/>
      <c r="CT63" s="454"/>
      <c r="CU63" s="454"/>
      <c r="CV63" s="454"/>
      <c r="CW63" s="454"/>
      <c r="CX63" s="454"/>
      <c r="CY63" s="454"/>
      <c r="CZ63" s="454"/>
      <c r="DA63" s="454"/>
      <c r="DB63" s="454"/>
      <c r="DC63" s="454"/>
      <c r="DD63" s="454"/>
      <c r="DE63" s="454"/>
      <c r="DF63" s="454"/>
      <c r="DG63" s="454"/>
      <c r="DH63" s="454"/>
      <c r="DI63" s="454"/>
      <c r="DJ63" s="454"/>
      <c r="DK63" s="454"/>
      <c r="DL63" s="454"/>
      <c r="DM63" s="454"/>
      <c r="DN63" s="454"/>
      <c r="DO63" s="454"/>
      <c r="DP63" s="454"/>
      <c r="DQ63" s="454"/>
      <c r="DR63" s="454"/>
      <c r="DS63" s="454"/>
      <c r="DT63" s="454"/>
      <c r="DU63" s="454"/>
      <c r="DV63" s="454"/>
      <c r="DW63" s="454">
        <v>12</v>
      </c>
      <c r="DX63"/>
      <c r="DY63"/>
    </row>
    <row r="64" spans="1:129">
      <c r="A64" s="453" t="s">
        <v>30</v>
      </c>
      <c r="B64" s="454"/>
      <c r="C64" s="454"/>
      <c r="D64" s="454"/>
      <c r="E64" s="454"/>
      <c r="F64" s="454">
        <v>1</v>
      </c>
      <c r="G64" s="454">
        <v>1</v>
      </c>
      <c r="H64" s="454"/>
      <c r="I64" s="454">
        <v>1</v>
      </c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  <c r="AL64" s="454"/>
      <c r="AM64" s="454"/>
      <c r="AN64" s="454"/>
      <c r="AO64" s="454"/>
      <c r="AP64" s="454"/>
      <c r="AQ64" s="454"/>
      <c r="AR64" s="454"/>
      <c r="AS64" s="454"/>
      <c r="AT64" s="454"/>
      <c r="AU64" s="454"/>
      <c r="AV64" s="454"/>
      <c r="AW64" s="454"/>
      <c r="AX64" s="454"/>
      <c r="AY64" s="454"/>
      <c r="AZ64" s="454"/>
      <c r="BA64" s="454"/>
      <c r="BB64" s="454"/>
      <c r="BC64" s="454"/>
      <c r="BD64" s="454"/>
      <c r="BE64" s="454"/>
      <c r="BF64" s="454"/>
      <c r="BG64" s="454"/>
      <c r="BH64" s="454"/>
      <c r="BI64" s="454"/>
      <c r="BJ64" s="454"/>
      <c r="BK64" s="454"/>
      <c r="BL64" s="454"/>
      <c r="BM64" s="454"/>
      <c r="BN64" s="454"/>
      <c r="BO64" s="454"/>
      <c r="BP64" s="454"/>
      <c r="BQ64" s="454"/>
      <c r="BR64" s="454"/>
      <c r="BS64" s="454"/>
      <c r="BT64" s="454"/>
      <c r="BU64" s="454"/>
      <c r="BV64" s="454"/>
      <c r="BW64" s="454"/>
      <c r="BX64" s="454"/>
      <c r="BY64" s="454"/>
      <c r="BZ64" s="454"/>
      <c r="CA64" s="454"/>
      <c r="CB64" s="454"/>
      <c r="CC64" s="454"/>
      <c r="CD64" s="454"/>
      <c r="CE64" s="454"/>
      <c r="CF64" s="454"/>
      <c r="CG64" s="454"/>
      <c r="CH64" s="454"/>
      <c r="CI64" s="454"/>
      <c r="CJ64" s="454"/>
      <c r="CK64" s="454"/>
      <c r="CL64" s="454"/>
      <c r="CM64" s="454"/>
      <c r="CN64" s="454"/>
      <c r="CO64" s="454">
        <v>9</v>
      </c>
      <c r="CP64" s="454"/>
      <c r="CQ64" s="454"/>
      <c r="CR64" s="454"/>
      <c r="CS64" s="454"/>
      <c r="CT64" s="454"/>
      <c r="CU64" s="454"/>
      <c r="CV64" s="454"/>
      <c r="CW64" s="454"/>
      <c r="CX64" s="454"/>
      <c r="CY64" s="454"/>
      <c r="CZ64" s="454"/>
      <c r="DA64" s="454"/>
      <c r="DB64" s="454"/>
      <c r="DC64" s="454"/>
      <c r="DD64" s="454"/>
      <c r="DE64" s="454"/>
      <c r="DF64" s="454"/>
      <c r="DG64" s="454"/>
      <c r="DH64" s="454"/>
      <c r="DI64" s="454"/>
      <c r="DJ64" s="454"/>
      <c r="DK64" s="454"/>
      <c r="DL64" s="454"/>
      <c r="DM64" s="454"/>
      <c r="DN64" s="454"/>
      <c r="DO64" s="454"/>
      <c r="DP64" s="454"/>
      <c r="DQ64" s="454"/>
      <c r="DR64" s="454"/>
      <c r="DS64" s="454"/>
      <c r="DT64" s="454"/>
      <c r="DU64" s="454"/>
      <c r="DV64" s="454"/>
      <c r="DW64" s="454">
        <v>12</v>
      </c>
      <c r="DX64"/>
      <c r="DY64"/>
    </row>
    <row r="65" spans="1:129">
      <c r="A65" s="453" t="s">
        <v>33</v>
      </c>
      <c r="B65" s="454"/>
      <c r="C65" s="454"/>
      <c r="D65" s="454"/>
      <c r="E65" s="454"/>
      <c r="F65" s="454">
        <v>1</v>
      </c>
      <c r="G65" s="454">
        <v>1</v>
      </c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4"/>
      <c r="BH65" s="454"/>
      <c r="BI65" s="454"/>
      <c r="BJ65" s="454"/>
      <c r="BK65" s="454"/>
      <c r="BL65" s="454"/>
      <c r="BM65" s="454"/>
      <c r="BN65" s="454"/>
      <c r="BO65" s="454"/>
      <c r="BP65" s="454"/>
      <c r="BQ65" s="454"/>
      <c r="BR65" s="454"/>
      <c r="BS65" s="454"/>
      <c r="BT65" s="454"/>
      <c r="BU65" s="454"/>
      <c r="BV65" s="454"/>
      <c r="BW65" s="454"/>
      <c r="BX65" s="454"/>
      <c r="BY65" s="454"/>
      <c r="BZ65" s="454"/>
      <c r="CA65" s="454"/>
      <c r="CB65" s="454"/>
      <c r="CC65" s="454"/>
      <c r="CD65" s="454"/>
      <c r="CE65" s="454"/>
      <c r="CF65" s="454"/>
      <c r="CG65" s="454"/>
      <c r="CH65" s="454"/>
      <c r="CI65" s="454"/>
      <c r="CJ65" s="454"/>
      <c r="CK65" s="454"/>
      <c r="CL65" s="454"/>
      <c r="CM65" s="454"/>
      <c r="CN65" s="454"/>
      <c r="CO65" s="454">
        <v>6</v>
      </c>
      <c r="CP65" s="454"/>
      <c r="CQ65" s="454"/>
      <c r="CR65" s="454"/>
      <c r="CS65" s="454"/>
      <c r="CT65" s="454"/>
      <c r="CU65" s="454"/>
      <c r="CV65" s="454"/>
      <c r="CW65" s="454"/>
      <c r="CX65" s="454"/>
      <c r="CY65" s="454"/>
      <c r="CZ65" s="454"/>
      <c r="DA65" s="454"/>
      <c r="DB65" s="454"/>
      <c r="DC65" s="454"/>
      <c r="DD65" s="454"/>
      <c r="DE65" s="454"/>
      <c r="DF65" s="454"/>
      <c r="DG65" s="454"/>
      <c r="DH65" s="454"/>
      <c r="DI65" s="454"/>
      <c r="DJ65" s="454"/>
      <c r="DK65" s="454"/>
      <c r="DL65" s="454"/>
      <c r="DM65" s="454"/>
      <c r="DN65" s="454"/>
      <c r="DO65" s="454"/>
      <c r="DP65" s="454"/>
      <c r="DQ65" s="454"/>
      <c r="DR65" s="454"/>
      <c r="DS65" s="454"/>
      <c r="DT65" s="454"/>
      <c r="DU65" s="454"/>
      <c r="DV65" s="454"/>
      <c r="DW65" s="454">
        <v>8</v>
      </c>
      <c r="DX65"/>
      <c r="DY65"/>
    </row>
    <row r="66" spans="1:129">
      <c r="A66" s="453" t="s">
        <v>550</v>
      </c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  <c r="AL66" s="454"/>
      <c r="AM66" s="454"/>
      <c r="AN66" s="454"/>
      <c r="AO66" s="454"/>
      <c r="AP66" s="454"/>
      <c r="AQ66" s="454"/>
      <c r="AR66" s="454"/>
      <c r="AS66" s="454"/>
      <c r="AT66" s="454"/>
      <c r="AU66" s="454"/>
      <c r="AV66" s="454"/>
      <c r="AW66" s="454"/>
      <c r="AX66" s="454"/>
      <c r="AY66" s="454"/>
      <c r="AZ66" s="454"/>
      <c r="BA66" s="454"/>
      <c r="BB66" s="454"/>
      <c r="BC66" s="454"/>
      <c r="BD66" s="454"/>
      <c r="BE66" s="454"/>
      <c r="BF66" s="454"/>
      <c r="BG66" s="454"/>
      <c r="BH66" s="454"/>
      <c r="BI66" s="454"/>
      <c r="BJ66" s="454"/>
      <c r="BK66" s="454"/>
      <c r="BL66" s="454"/>
      <c r="BM66" s="454"/>
      <c r="BN66" s="454"/>
      <c r="BO66" s="454"/>
      <c r="BP66" s="454"/>
      <c r="BQ66" s="454"/>
      <c r="BR66" s="454"/>
      <c r="BS66" s="454"/>
      <c r="BT66" s="454"/>
      <c r="BU66" s="454"/>
      <c r="BV66" s="454"/>
      <c r="BW66" s="454"/>
      <c r="BX66" s="454"/>
      <c r="BY66" s="454"/>
      <c r="BZ66" s="454"/>
      <c r="CA66" s="454"/>
      <c r="CB66" s="454"/>
      <c r="CC66" s="454"/>
      <c r="CD66" s="454"/>
      <c r="CE66" s="454"/>
      <c r="CF66" s="454"/>
      <c r="CG66" s="454"/>
      <c r="CH66" s="454"/>
      <c r="CI66" s="454"/>
      <c r="CJ66" s="454"/>
      <c r="CK66" s="454"/>
      <c r="CL66" s="454"/>
      <c r="CM66" s="454"/>
      <c r="CN66" s="454"/>
      <c r="CO66" s="454">
        <v>6</v>
      </c>
      <c r="CP66" s="454"/>
      <c r="CQ66" s="454"/>
      <c r="CR66" s="454"/>
      <c r="CS66" s="454"/>
      <c r="CT66" s="454"/>
      <c r="CU66" s="454"/>
      <c r="CV66" s="454"/>
      <c r="CW66" s="454"/>
      <c r="CX66" s="454"/>
      <c r="CY66" s="454"/>
      <c r="CZ66" s="454"/>
      <c r="DA66" s="454"/>
      <c r="DB66" s="454"/>
      <c r="DC66" s="454"/>
      <c r="DD66" s="454"/>
      <c r="DE66" s="454"/>
      <c r="DF66" s="454"/>
      <c r="DG66" s="454"/>
      <c r="DH66" s="454"/>
      <c r="DI66" s="454"/>
      <c r="DJ66" s="454"/>
      <c r="DK66" s="454"/>
      <c r="DL66" s="454"/>
      <c r="DM66" s="454"/>
      <c r="DN66" s="454"/>
      <c r="DO66" s="454"/>
      <c r="DP66" s="454"/>
      <c r="DQ66" s="454"/>
      <c r="DR66" s="454"/>
      <c r="DS66" s="454"/>
      <c r="DT66" s="454"/>
      <c r="DU66" s="454"/>
      <c r="DV66" s="454"/>
      <c r="DW66" s="454">
        <v>6</v>
      </c>
      <c r="DX66"/>
      <c r="DY66"/>
    </row>
    <row r="67" spans="1:129">
      <c r="A67" s="453" t="s">
        <v>34</v>
      </c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  <c r="AL67" s="454"/>
      <c r="AM67" s="454"/>
      <c r="AN67" s="454"/>
      <c r="AO67" s="454"/>
      <c r="AP67" s="454"/>
      <c r="AQ67" s="454"/>
      <c r="AR67" s="454"/>
      <c r="AS67" s="454"/>
      <c r="AT67" s="454"/>
      <c r="AU67" s="454"/>
      <c r="AV67" s="454"/>
      <c r="AW67" s="454"/>
      <c r="AX67" s="454"/>
      <c r="AY67" s="454"/>
      <c r="AZ67" s="454"/>
      <c r="BA67" s="454"/>
      <c r="BB67" s="454"/>
      <c r="BC67" s="454"/>
      <c r="BD67" s="454"/>
      <c r="BE67" s="454"/>
      <c r="BF67" s="454"/>
      <c r="BG67" s="454"/>
      <c r="BH67" s="454"/>
      <c r="BI67" s="454"/>
      <c r="BJ67" s="454"/>
      <c r="BK67" s="454"/>
      <c r="BL67" s="454"/>
      <c r="BM67" s="454"/>
      <c r="BN67" s="454"/>
      <c r="BO67" s="454"/>
      <c r="BP67" s="454"/>
      <c r="BQ67" s="454"/>
      <c r="BR67" s="454"/>
      <c r="BS67" s="454"/>
      <c r="BT67" s="454"/>
      <c r="BU67" s="454"/>
      <c r="BV67" s="454"/>
      <c r="BW67" s="454"/>
      <c r="BX67" s="454"/>
      <c r="BY67" s="454"/>
      <c r="BZ67" s="454"/>
      <c r="CA67" s="454"/>
      <c r="CB67" s="454"/>
      <c r="CC67" s="454"/>
      <c r="CD67" s="454"/>
      <c r="CE67" s="454"/>
      <c r="CF67" s="454"/>
      <c r="CG67" s="454"/>
      <c r="CH67" s="454"/>
      <c r="CI67" s="454"/>
      <c r="CJ67" s="454"/>
      <c r="CK67" s="454"/>
      <c r="CL67" s="454"/>
      <c r="CM67" s="454"/>
      <c r="CN67" s="454"/>
      <c r="CO67" s="454">
        <v>6</v>
      </c>
      <c r="CP67" s="454"/>
      <c r="CQ67" s="454"/>
      <c r="CR67" s="454"/>
      <c r="CS67" s="454"/>
      <c r="CT67" s="454"/>
      <c r="CU67" s="454"/>
      <c r="CV67" s="454"/>
      <c r="CW67" s="454"/>
      <c r="CX67" s="454"/>
      <c r="CY67" s="454"/>
      <c r="CZ67" s="454"/>
      <c r="DA67" s="454"/>
      <c r="DB67" s="454"/>
      <c r="DC67" s="454"/>
      <c r="DD67" s="454"/>
      <c r="DE67" s="454"/>
      <c r="DF67" s="454"/>
      <c r="DG67" s="454"/>
      <c r="DH67" s="454"/>
      <c r="DI67" s="454"/>
      <c r="DJ67" s="454"/>
      <c r="DK67" s="454"/>
      <c r="DL67" s="454"/>
      <c r="DM67" s="454"/>
      <c r="DN67" s="454"/>
      <c r="DO67" s="454"/>
      <c r="DP67" s="454"/>
      <c r="DQ67" s="454"/>
      <c r="DR67" s="454"/>
      <c r="DS67" s="454"/>
      <c r="DT67" s="454"/>
      <c r="DU67" s="454"/>
      <c r="DV67" s="454"/>
      <c r="DW67" s="454">
        <v>6</v>
      </c>
      <c r="DX67"/>
      <c r="DY67"/>
    </row>
    <row r="68" spans="1:129">
      <c r="A68" s="453" t="s">
        <v>549</v>
      </c>
      <c r="B68" s="454"/>
      <c r="C68" s="454">
        <v>1</v>
      </c>
      <c r="D68" s="454">
        <v>1</v>
      </c>
      <c r="E68" s="454"/>
      <c r="F68" s="454"/>
      <c r="G68" s="454">
        <v>1</v>
      </c>
      <c r="H68" s="454">
        <v>1</v>
      </c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  <c r="AL68" s="454"/>
      <c r="AM68" s="454"/>
      <c r="AN68" s="454"/>
      <c r="AO68" s="454"/>
      <c r="AP68" s="454"/>
      <c r="AQ68" s="454"/>
      <c r="AR68" s="454"/>
      <c r="AS68" s="454"/>
      <c r="AT68" s="454"/>
      <c r="AU68" s="454"/>
      <c r="AV68" s="454"/>
      <c r="AW68" s="454"/>
      <c r="AX68" s="454"/>
      <c r="AY68" s="454"/>
      <c r="AZ68" s="454"/>
      <c r="BA68" s="454"/>
      <c r="BB68" s="454"/>
      <c r="BC68" s="454"/>
      <c r="BD68" s="454"/>
      <c r="BE68" s="454"/>
      <c r="BF68" s="454"/>
      <c r="BG68" s="454"/>
      <c r="BH68" s="454"/>
      <c r="BI68" s="454"/>
      <c r="BJ68" s="454"/>
      <c r="BK68" s="454"/>
      <c r="BL68" s="454"/>
      <c r="BM68" s="454"/>
      <c r="BN68" s="454"/>
      <c r="BO68" s="454"/>
      <c r="BP68" s="454"/>
      <c r="BQ68" s="454"/>
      <c r="BR68" s="454"/>
      <c r="BS68" s="454"/>
      <c r="BT68" s="454"/>
      <c r="BU68" s="454"/>
      <c r="BV68" s="454"/>
      <c r="BW68" s="454"/>
      <c r="BX68" s="454"/>
      <c r="BY68" s="454"/>
      <c r="BZ68" s="454"/>
      <c r="CA68" s="454"/>
      <c r="CB68" s="454"/>
      <c r="CC68" s="454"/>
      <c r="CD68" s="454"/>
      <c r="CE68" s="454"/>
      <c r="CF68" s="454"/>
      <c r="CG68" s="454"/>
      <c r="CH68" s="454"/>
      <c r="CI68" s="454"/>
      <c r="CJ68" s="454"/>
      <c r="CK68" s="454"/>
      <c r="CL68" s="454"/>
      <c r="CM68" s="454"/>
      <c r="CN68" s="454"/>
      <c r="CO68" s="454">
        <v>8</v>
      </c>
      <c r="CP68" s="454"/>
      <c r="CQ68" s="454"/>
      <c r="CR68" s="454"/>
      <c r="CS68" s="454"/>
      <c r="CT68" s="454"/>
      <c r="CU68" s="454"/>
      <c r="CV68" s="454"/>
      <c r="CW68" s="454"/>
      <c r="CX68" s="454"/>
      <c r="CY68" s="454"/>
      <c r="CZ68" s="454"/>
      <c r="DA68" s="454"/>
      <c r="DB68" s="454"/>
      <c r="DC68" s="454"/>
      <c r="DD68" s="454"/>
      <c r="DE68" s="454"/>
      <c r="DF68" s="454"/>
      <c r="DG68" s="454"/>
      <c r="DH68" s="454"/>
      <c r="DI68" s="454"/>
      <c r="DJ68" s="454"/>
      <c r="DK68" s="454"/>
      <c r="DL68" s="454"/>
      <c r="DM68" s="454"/>
      <c r="DN68" s="454"/>
      <c r="DO68" s="454"/>
      <c r="DP68" s="454"/>
      <c r="DQ68" s="454"/>
      <c r="DR68" s="454"/>
      <c r="DS68" s="454"/>
      <c r="DT68" s="454"/>
      <c r="DU68" s="454"/>
      <c r="DV68" s="454"/>
      <c r="DW68" s="454">
        <v>12</v>
      </c>
      <c r="DX68"/>
      <c r="DY68"/>
    </row>
    <row r="69" spans="1:129">
      <c r="A69" s="453" t="s">
        <v>218</v>
      </c>
      <c r="B69" s="454"/>
      <c r="C69" s="454">
        <v>2</v>
      </c>
      <c r="D69" s="454"/>
      <c r="E69" s="454"/>
      <c r="F69" s="454">
        <v>2</v>
      </c>
      <c r="G69" s="454"/>
      <c r="H69" s="454">
        <v>2</v>
      </c>
      <c r="I69" s="454">
        <v>2</v>
      </c>
      <c r="J69" s="454"/>
      <c r="K69" s="454"/>
      <c r="L69" s="454"/>
      <c r="M69" s="454"/>
      <c r="N69" s="454"/>
      <c r="O69" s="454"/>
      <c r="P69" s="454"/>
      <c r="Q69" s="454">
        <v>2</v>
      </c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>
        <v>2</v>
      </c>
      <c r="AG69" s="454">
        <v>4</v>
      </c>
      <c r="AH69" s="454">
        <v>2</v>
      </c>
      <c r="AI69" s="454">
        <v>4</v>
      </c>
      <c r="AJ69" s="454">
        <v>2</v>
      </c>
      <c r="AK69" s="454">
        <v>2</v>
      </c>
      <c r="AL69" s="454"/>
      <c r="AM69" s="454">
        <v>6</v>
      </c>
      <c r="AN69" s="454">
        <v>1</v>
      </c>
      <c r="AO69" s="454"/>
      <c r="AP69" s="454"/>
      <c r="AQ69" s="454"/>
      <c r="AR69" s="454"/>
      <c r="AS69" s="454"/>
      <c r="AT69" s="454"/>
      <c r="AU69" s="454"/>
      <c r="AV69" s="454"/>
      <c r="AW69" s="454"/>
      <c r="AX69" s="454"/>
      <c r="AY69" s="454"/>
      <c r="AZ69" s="454"/>
      <c r="BA69" s="454"/>
      <c r="BB69" s="454"/>
      <c r="BC69" s="454"/>
      <c r="BD69" s="454"/>
      <c r="BE69" s="454"/>
      <c r="BF69" s="454"/>
      <c r="BG69" s="454"/>
      <c r="BH69" s="454"/>
      <c r="BI69" s="454"/>
      <c r="BJ69" s="454"/>
      <c r="BK69" s="454"/>
      <c r="BL69" s="454"/>
      <c r="BM69" s="454"/>
      <c r="BN69" s="454"/>
      <c r="BO69" s="454"/>
      <c r="BP69" s="454"/>
      <c r="BQ69" s="454"/>
      <c r="BR69" s="454"/>
      <c r="BS69" s="454"/>
      <c r="BT69" s="454"/>
      <c r="BU69" s="454"/>
      <c r="BV69" s="454"/>
      <c r="BW69" s="454"/>
      <c r="BX69" s="454"/>
      <c r="BY69" s="454"/>
      <c r="BZ69" s="454"/>
      <c r="CA69" s="454"/>
      <c r="CB69" s="454"/>
      <c r="CC69" s="454"/>
      <c r="CD69" s="454"/>
      <c r="CE69" s="454"/>
      <c r="CF69" s="454"/>
      <c r="CG69" s="454"/>
      <c r="CH69" s="454"/>
      <c r="CI69" s="454"/>
      <c r="CJ69" s="454"/>
      <c r="CK69" s="454"/>
      <c r="CL69" s="454"/>
      <c r="CM69" s="454"/>
      <c r="CN69" s="454"/>
      <c r="CO69" s="454"/>
      <c r="CP69" s="454"/>
      <c r="CQ69" s="454"/>
      <c r="CR69" s="454"/>
      <c r="CS69" s="454"/>
      <c r="CT69" s="454"/>
      <c r="CU69" s="454"/>
      <c r="CV69" s="454"/>
      <c r="CW69" s="454"/>
      <c r="CX69" s="454"/>
      <c r="CY69" s="454"/>
      <c r="CZ69" s="454"/>
      <c r="DA69" s="454"/>
      <c r="DB69" s="454"/>
      <c r="DC69" s="454"/>
      <c r="DD69" s="454"/>
      <c r="DE69" s="454"/>
      <c r="DF69" s="454"/>
      <c r="DG69" s="454"/>
      <c r="DH69" s="454"/>
      <c r="DI69" s="454"/>
      <c r="DJ69" s="454"/>
      <c r="DK69" s="454"/>
      <c r="DL69" s="454"/>
      <c r="DM69" s="454"/>
      <c r="DN69" s="454"/>
      <c r="DO69" s="454"/>
      <c r="DP69" s="454"/>
      <c r="DQ69" s="454"/>
      <c r="DR69" s="454"/>
      <c r="DS69" s="454"/>
      <c r="DT69" s="454"/>
      <c r="DU69" s="454"/>
      <c r="DV69" s="454"/>
      <c r="DW69" s="454">
        <v>33</v>
      </c>
      <c r="DX69"/>
      <c r="DY69"/>
    </row>
    <row r="70" spans="1:129">
      <c r="A70" s="453" t="s">
        <v>170</v>
      </c>
      <c r="B70" s="454"/>
      <c r="C70" s="454">
        <v>2</v>
      </c>
      <c r="D70" s="454"/>
      <c r="E70" s="454"/>
      <c r="F70" s="454">
        <v>2</v>
      </c>
      <c r="G70" s="454"/>
      <c r="H70" s="454">
        <v>2</v>
      </c>
      <c r="I70" s="454">
        <v>2</v>
      </c>
      <c r="J70" s="454"/>
      <c r="K70" s="454"/>
      <c r="L70" s="454"/>
      <c r="M70" s="454"/>
      <c r="N70" s="454"/>
      <c r="O70" s="454"/>
      <c r="P70" s="454"/>
      <c r="Q70" s="454">
        <v>2</v>
      </c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>
        <v>2</v>
      </c>
      <c r="AG70" s="454">
        <v>6</v>
      </c>
      <c r="AH70" s="454">
        <v>2</v>
      </c>
      <c r="AI70" s="454">
        <v>4</v>
      </c>
      <c r="AJ70" s="454">
        <v>2</v>
      </c>
      <c r="AK70" s="454">
        <v>2</v>
      </c>
      <c r="AL70" s="454"/>
      <c r="AM70" s="454">
        <v>6</v>
      </c>
      <c r="AN70" s="454">
        <v>1</v>
      </c>
      <c r="AO70" s="454"/>
      <c r="AP70" s="454"/>
      <c r="AQ70" s="454"/>
      <c r="AR70" s="454"/>
      <c r="AS70" s="454"/>
      <c r="AT70" s="454"/>
      <c r="AU70" s="454"/>
      <c r="AV70" s="454"/>
      <c r="AW70" s="454"/>
      <c r="AX70" s="454"/>
      <c r="AY70" s="454"/>
      <c r="AZ70" s="454"/>
      <c r="BA70" s="454"/>
      <c r="BB70" s="454"/>
      <c r="BC70" s="454"/>
      <c r="BD70" s="454"/>
      <c r="BE70" s="454"/>
      <c r="BF70" s="454"/>
      <c r="BG70" s="454"/>
      <c r="BH70" s="454"/>
      <c r="BI70" s="454"/>
      <c r="BJ70" s="454"/>
      <c r="BK70" s="454"/>
      <c r="BL70" s="454"/>
      <c r="BM70" s="454"/>
      <c r="BN70" s="454"/>
      <c r="BO70" s="454"/>
      <c r="BP70" s="454"/>
      <c r="BQ70" s="454"/>
      <c r="BR70" s="454"/>
      <c r="BS70" s="454"/>
      <c r="BT70" s="454"/>
      <c r="BU70" s="454"/>
      <c r="BV70" s="454"/>
      <c r="BW70" s="454"/>
      <c r="BX70" s="454"/>
      <c r="BY70" s="454"/>
      <c r="BZ70" s="454"/>
      <c r="CA70" s="454"/>
      <c r="CB70" s="454"/>
      <c r="CC70" s="454"/>
      <c r="CD70" s="454"/>
      <c r="CE70" s="454"/>
      <c r="CF70" s="454"/>
      <c r="CG70" s="454"/>
      <c r="CH70" s="454"/>
      <c r="CI70" s="454"/>
      <c r="CJ70" s="454"/>
      <c r="CK70" s="454"/>
      <c r="CL70" s="454"/>
      <c r="CM70" s="454"/>
      <c r="CN70" s="454"/>
      <c r="CO70" s="454"/>
      <c r="CP70" s="454"/>
      <c r="CQ70" s="454"/>
      <c r="CR70" s="454"/>
      <c r="CS70" s="454"/>
      <c r="CT70" s="454"/>
      <c r="CU70" s="454"/>
      <c r="CV70" s="454"/>
      <c r="CW70" s="454"/>
      <c r="CX70" s="454"/>
      <c r="CY70" s="454"/>
      <c r="CZ70" s="454"/>
      <c r="DA70" s="454"/>
      <c r="DB70" s="454"/>
      <c r="DC70" s="454"/>
      <c r="DD70" s="454"/>
      <c r="DE70" s="454"/>
      <c r="DF70" s="454"/>
      <c r="DG70" s="454"/>
      <c r="DH70" s="454"/>
      <c r="DI70" s="454"/>
      <c r="DJ70" s="454"/>
      <c r="DK70" s="454"/>
      <c r="DL70" s="454"/>
      <c r="DM70" s="454"/>
      <c r="DN70" s="454"/>
      <c r="DO70" s="454"/>
      <c r="DP70" s="454"/>
      <c r="DQ70" s="454"/>
      <c r="DR70" s="454"/>
      <c r="DS70" s="454"/>
      <c r="DT70" s="454"/>
      <c r="DU70" s="454"/>
      <c r="DV70" s="454"/>
      <c r="DW70" s="454">
        <v>35</v>
      </c>
      <c r="DX70"/>
      <c r="DY70"/>
    </row>
    <row r="71" spans="1:129">
      <c r="A71" s="453" t="s">
        <v>250</v>
      </c>
      <c r="B71" s="454">
        <v>0</v>
      </c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4"/>
      <c r="BC71" s="454"/>
      <c r="BD71" s="454"/>
      <c r="BE71" s="454"/>
      <c r="BF71" s="454"/>
      <c r="BG71" s="454"/>
      <c r="BH71" s="454"/>
      <c r="BI71" s="454"/>
      <c r="BJ71" s="454"/>
      <c r="BK71" s="454"/>
      <c r="BL71" s="454"/>
      <c r="BM71" s="454"/>
      <c r="BN71" s="454"/>
      <c r="BO71" s="454"/>
      <c r="BP71" s="454"/>
      <c r="BQ71" s="454"/>
      <c r="BR71" s="454"/>
      <c r="BS71" s="454"/>
      <c r="BT71" s="454"/>
      <c r="BU71" s="454"/>
      <c r="BV71" s="454"/>
      <c r="BW71" s="454"/>
      <c r="BX71" s="454"/>
      <c r="BY71" s="454"/>
      <c r="BZ71" s="454"/>
      <c r="CA71" s="454"/>
      <c r="CB71" s="454"/>
      <c r="CC71" s="454"/>
      <c r="CD71" s="454"/>
      <c r="CE71" s="454"/>
      <c r="CF71" s="454"/>
      <c r="CG71" s="454"/>
      <c r="CH71" s="454"/>
      <c r="CI71" s="454"/>
      <c r="CJ71" s="454"/>
      <c r="CK71" s="454"/>
      <c r="CL71" s="454"/>
      <c r="CM71" s="454"/>
      <c r="CN71" s="454"/>
      <c r="CO71" s="454"/>
      <c r="CP71" s="454"/>
      <c r="CQ71" s="454"/>
      <c r="CR71" s="454"/>
      <c r="CS71" s="454"/>
      <c r="CT71" s="454"/>
      <c r="CU71" s="454"/>
      <c r="CV71" s="454"/>
      <c r="CW71" s="454"/>
      <c r="CX71" s="454"/>
      <c r="CY71" s="454"/>
      <c r="CZ71" s="454"/>
      <c r="DA71" s="454"/>
      <c r="DB71" s="454"/>
      <c r="DC71" s="454"/>
      <c r="DD71" s="454"/>
      <c r="DE71" s="454"/>
      <c r="DF71" s="454"/>
      <c r="DG71" s="454"/>
      <c r="DH71" s="454"/>
      <c r="DI71" s="454"/>
      <c r="DJ71" s="454"/>
      <c r="DK71" s="454"/>
      <c r="DL71" s="454"/>
      <c r="DM71" s="454"/>
      <c r="DN71" s="454"/>
      <c r="DO71" s="454"/>
      <c r="DP71" s="454"/>
      <c r="DQ71" s="454"/>
      <c r="DR71" s="454"/>
      <c r="DS71" s="454"/>
      <c r="DT71" s="454"/>
      <c r="DU71" s="454"/>
      <c r="DV71" s="454"/>
      <c r="DW71" s="454">
        <v>0</v>
      </c>
      <c r="DX71"/>
      <c r="DY71"/>
    </row>
    <row r="72" spans="1:129">
      <c r="A72" s="453" t="s">
        <v>1173</v>
      </c>
      <c r="B72" s="454"/>
      <c r="C72" s="454"/>
      <c r="D72" s="454"/>
      <c r="E72" s="454"/>
      <c r="F72" s="454">
        <v>1</v>
      </c>
      <c r="G72" s="454">
        <v>1</v>
      </c>
      <c r="H72" s="454"/>
      <c r="I72" s="454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  <c r="AL72" s="454"/>
      <c r="AM72" s="454"/>
      <c r="AN72" s="454"/>
      <c r="AO72" s="454"/>
      <c r="AP72" s="454"/>
      <c r="AQ72" s="454"/>
      <c r="AR72" s="454"/>
      <c r="AS72" s="454"/>
      <c r="AT72" s="454"/>
      <c r="AU72" s="454"/>
      <c r="AV72" s="454"/>
      <c r="AW72" s="454"/>
      <c r="AX72" s="454"/>
      <c r="AY72" s="454"/>
      <c r="AZ72" s="454"/>
      <c r="BA72" s="454"/>
      <c r="BB72" s="454"/>
      <c r="BC72" s="454"/>
      <c r="BD72" s="454"/>
      <c r="BE72" s="454"/>
      <c r="BF72" s="454"/>
      <c r="BG72" s="454"/>
      <c r="BH72" s="454"/>
      <c r="BI72" s="454"/>
      <c r="BJ72" s="454"/>
      <c r="BK72" s="454"/>
      <c r="BL72" s="454"/>
      <c r="BM72" s="454"/>
      <c r="BN72" s="454"/>
      <c r="BO72" s="454"/>
      <c r="BP72" s="454"/>
      <c r="BQ72" s="454"/>
      <c r="BR72" s="454"/>
      <c r="BS72" s="454"/>
      <c r="BT72" s="454"/>
      <c r="BU72" s="454"/>
      <c r="BV72" s="454"/>
      <c r="BW72" s="454"/>
      <c r="BX72" s="454"/>
      <c r="BY72" s="454"/>
      <c r="BZ72" s="454"/>
      <c r="CA72" s="454"/>
      <c r="CB72" s="454"/>
      <c r="CC72" s="454"/>
      <c r="CD72" s="454"/>
      <c r="CE72" s="454"/>
      <c r="CF72" s="454"/>
      <c r="CG72" s="454"/>
      <c r="CH72" s="454"/>
      <c r="CI72" s="454"/>
      <c r="CJ72" s="454"/>
      <c r="CK72" s="454"/>
      <c r="CL72" s="454"/>
      <c r="CM72" s="454"/>
      <c r="CN72" s="454"/>
      <c r="CO72" s="454"/>
      <c r="CP72" s="454"/>
      <c r="CQ72" s="454"/>
      <c r="CR72" s="454"/>
      <c r="CS72" s="454"/>
      <c r="CT72" s="454"/>
      <c r="CU72" s="454"/>
      <c r="CV72" s="454"/>
      <c r="CW72" s="454"/>
      <c r="CX72" s="454"/>
      <c r="CY72" s="454"/>
      <c r="CZ72" s="454"/>
      <c r="DA72" s="454"/>
      <c r="DB72" s="454"/>
      <c r="DC72" s="454"/>
      <c r="DD72" s="454"/>
      <c r="DE72" s="454"/>
      <c r="DF72" s="454"/>
      <c r="DG72" s="454"/>
      <c r="DH72" s="454"/>
      <c r="DI72" s="454"/>
      <c r="DJ72" s="454"/>
      <c r="DK72" s="454"/>
      <c r="DL72" s="454"/>
      <c r="DM72" s="454"/>
      <c r="DN72" s="454"/>
      <c r="DO72" s="454"/>
      <c r="DP72" s="454"/>
      <c r="DQ72" s="454"/>
      <c r="DR72" s="454"/>
      <c r="DS72" s="454"/>
      <c r="DT72" s="454"/>
      <c r="DU72" s="454"/>
      <c r="DV72" s="454"/>
      <c r="DW72" s="454">
        <v>2</v>
      </c>
      <c r="DX72"/>
      <c r="DY72"/>
    </row>
    <row r="73" spans="1:129">
      <c r="A73" s="453" t="s">
        <v>1177</v>
      </c>
      <c r="B73" s="454"/>
      <c r="C73" s="454"/>
      <c r="D73" s="454"/>
      <c r="E73" s="454"/>
      <c r="F73" s="454">
        <v>0</v>
      </c>
      <c r="G73" s="454">
        <v>0</v>
      </c>
      <c r="H73" s="454"/>
      <c r="I73" s="454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  <c r="AL73" s="454"/>
      <c r="AM73" s="454"/>
      <c r="AN73" s="454"/>
      <c r="AO73" s="454"/>
      <c r="AP73" s="454"/>
      <c r="AQ73" s="454"/>
      <c r="AR73" s="454"/>
      <c r="AS73" s="454"/>
      <c r="AT73" s="454"/>
      <c r="AU73" s="454"/>
      <c r="AV73" s="454"/>
      <c r="AW73" s="454"/>
      <c r="AX73" s="454"/>
      <c r="AY73" s="454"/>
      <c r="AZ73" s="454"/>
      <c r="BA73" s="454"/>
      <c r="BB73" s="454"/>
      <c r="BC73" s="454"/>
      <c r="BD73" s="454"/>
      <c r="BE73" s="454"/>
      <c r="BF73" s="454"/>
      <c r="BG73" s="454"/>
      <c r="BH73" s="454"/>
      <c r="BI73" s="454"/>
      <c r="BJ73" s="454"/>
      <c r="BK73" s="454"/>
      <c r="BL73" s="454"/>
      <c r="BM73" s="454"/>
      <c r="BN73" s="454"/>
      <c r="BO73" s="454"/>
      <c r="BP73" s="454"/>
      <c r="BQ73" s="454"/>
      <c r="BR73" s="454"/>
      <c r="BS73" s="454"/>
      <c r="BT73" s="454"/>
      <c r="BU73" s="454"/>
      <c r="BV73" s="454"/>
      <c r="BW73" s="454"/>
      <c r="BX73" s="454"/>
      <c r="BY73" s="454"/>
      <c r="BZ73" s="454"/>
      <c r="CA73" s="454"/>
      <c r="CB73" s="454"/>
      <c r="CC73" s="454"/>
      <c r="CD73" s="454"/>
      <c r="CE73" s="454"/>
      <c r="CF73" s="454"/>
      <c r="CG73" s="454"/>
      <c r="CH73" s="454"/>
      <c r="CI73" s="454"/>
      <c r="CJ73" s="454"/>
      <c r="CK73" s="454"/>
      <c r="CL73" s="454"/>
      <c r="CM73" s="454"/>
      <c r="CN73" s="454"/>
      <c r="CO73" s="454"/>
      <c r="CP73" s="454"/>
      <c r="CQ73" s="454"/>
      <c r="CR73" s="454"/>
      <c r="CS73" s="454"/>
      <c r="CT73" s="454"/>
      <c r="CU73" s="454"/>
      <c r="CV73" s="454"/>
      <c r="CW73" s="454"/>
      <c r="CX73" s="454"/>
      <c r="CY73" s="454"/>
      <c r="CZ73" s="454"/>
      <c r="DA73" s="454"/>
      <c r="DB73" s="454"/>
      <c r="DC73" s="454"/>
      <c r="DD73" s="454"/>
      <c r="DE73" s="454"/>
      <c r="DF73" s="454"/>
      <c r="DG73" s="454"/>
      <c r="DH73" s="454"/>
      <c r="DI73" s="454"/>
      <c r="DJ73" s="454"/>
      <c r="DK73" s="454"/>
      <c r="DL73" s="454"/>
      <c r="DM73" s="454"/>
      <c r="DN73" s="454"/>
      <c r="DO73" s="454"/>
      <c r="DP73" s="454"/>
      <c r="DQ73" s="454"/>
      <c r="DR73" s="454"/>
      <c r="DS73" s="454"/>
      <c r="DT73" s="454"/>
      <c r="DU73" s="454"/>
      <c r="DV73" s="454"/>
      <c r="DW73" s="454">
        <v>0</v>
      </c>
      <c r="DX73"/>
      <c r="DY73"/>
    </row>
    <row r="74" spans="1:129">
      <c r="A74" s="453" t="s">
        <v>1199</v>
      </c>
      <c r="B74" s="454"/>
      <c r="C74" s="454">
        <v>2</v>
      </c>
      <c r="D74" s="454"/>
      <c r="E74" s="454"/>
      <c r="F74" s="454">
        <v>2</v>
      </c>
      <c r="G74" s="454">
        <v>2</v>
      </c>
      <c r="H74" s="454">
        <v>2</v>
      </c>
      <c r="I74" s="454">
        <v>2</v>
      </c>
      <c r="J74" s="454"/>
      <c r="K74" s="454"/>
      <c r="L74" s="454"/>
      <c r="M74" s="454"/>
      <c r="N74" s="454">
        <v>1</v>
      </c>
      <c r="O74" s="454"/>
      <c r="P74" s="454"/>
      <c r="Q74" s="454">
        <v>2</v>
      </c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  <c r="AL74" s="454"/>
      <c r="AM74" s="454"/>
      <c r="AN74" s="454"/>
      <c r="AO74" s="454"/>
      <c r="AP74" s="454"/>
      <c r="AQ74" s="454"/>
      <c r="AR74" s="454"/>
      <c r="AS74" s="454"/>
      <c r="AT74" s="454"/>
      <c r="AU74" s="454">
        <v>24</v>
      </c>
      <c r="AV74" s="454"/>
      <c r="AW74" s="454"/>
      <c r="AX74" s="454"/>
      <c r="AY74" s="454"/>
      <c r="AZ74" s="454"/>
      <c r="BA74" s="454"/>
      <c r="BB74" s="454"/>
      <c r="BC74" s="454"/>
      <c r="BD74" s="454"/>
      <c r="BE74" s="454"/>
      <c r="BF74" s="454"/>
      <c r="BG74" s="454"/>
      <c r="BH74" s="454"/>
      <c r="BI74" s="454"/>
      <c r="BJ74" s="454"/>
      <c r="BK74" s="454"/>
      <c r="BL74" s="454"/>
      <c r="BM74" s="454"/>
      <c r="BN74" s="454"/>
      <c r="BO74" s="454"/>
      <c r="BP74" s="454"/>
      <c r="BQ74" s="454"/>
      <c r="BR74" s="454"/>
      <c r="BS74" s="454"/>
      <c r="BT74" s="454"/>
      <c r="BU74" s="454"/>
      <c r="BV74" s="454"/>
      <c r="BW74" s="454"/>
      <c r="BX74" s="454"/>
      <c r="BY74" s="454"/>
      <c r="BZ74" s="454"/>
      <c r="CA74" s="454"/>
      <c r="CB74" s="454"/>
      <c r="CC74" s="454"/>
      <c r="CD74" s="454"/>
      <c r="CE74" s="454"/>
      <c r="CF74" s="454"/>
      <c r="CG74" s="454"/>
      <c r="CH74" s="454"/>
      <c r="CI74" s="454"/>
      <c r="CJ74" s="454"/>
      <c r="CK74" s="454"/>
      <c r="CL74" s="454"/>
      <c r="CM74" s="454"/>
      <c r="CN74" s="454"/>
      <c r="CO74" s="454"/>
      <c r="CP74" s="454"/>
      <c r="CQ74" s="454"/>
      <c r="CR74" s="454"/>
      <c r="CS74" s="454"/>
      <c r="CT74" s="454"/>
      <c r="CU74" s="454"/>
      <c r="CV74" s="454"/>
      <c r="CW74" s="454"/>
      <c r="CX74" s="454"/>
      <c r="CY74" s="454"/>
      <c r="CZ74" s="454"/>
      <c r="DA74" s="454"/>
      <c r="DB74" s="454"/>
      <c r="DC74" s="454"/>
      <c r="DD74" s="454"/>
      <c r="DE74" s="454"/>
      <c r="DF74" s="454"/>
      <c r="DG74" s="454"/>
      <c r="DH74" s="454"/>
      <c r="DI74" s="454"/>
      <c r="DJ74" s="454"/>
      <c r="DK74" s="454"/>
      <c r="DL74" s="454"/>
      <c r="DM74" s="454"/>
      <c r="DN74" s="454"/>
      <c r="DO74" s="454"/>
      <c r="DP74" s="454"/>
      <c r="DQ74" s="454"/>
      <c r="DR74" s="454"/>
      <c r="DS74" s="454"/>
      <c r="DT74" s="454"/>
      <c r="DU74" s="454"/>
      <c r="DV74" s="454"/>
      <c r="DW74" s="454">
        <v>37</v>
      </c>
      <c r="DX74"/>
      <c r="DY74"/>
    </row>
    <row r="75" spans="1:129">
      <c r="A75" s="453" t="s">
        <v>1200</v>
      </c>
      <c r="B75" s="454"/>
      <c r="C75" s="454">
        <v>2</v>
      </c>
      <c r="D75" s="454"/>
      <c r="E75" s="454"/>
      <c r="F75" s="454">
        <v>2</v>
      </c>
      <c r="G75" s="454">
        <v>2</v>
      </c>
      <c r="H75" s="454">
        <v>2</v>
      </c>
      <c r="I75" s="454">
        <v>2</v>
      </c>
      <c r="J75" s="454"/>
      <c r="K75" s="454"/>
      <c r="L75" s="454"/>
      <c r="M75" s="454"/>
      <c r="N75" s="454">
        <v>1</v>
      </c>
      <c r="O75" s="454"/>
      <c r="P75" s="454"/>
      <c r="Q75" s="454">
        <v>2</v>
      </c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  <c r="AL75" s="454"/>
      <c r="AM75" s="454"/>
      <c r="AN75" s="454"/>
      <c r="AO75" s="454"/>
      <c r="AP75" s="454"/>
      <c r="AQ75" s="454"/>
      <c r="AR75" s="454"/>
      <c r="AS75" s="454"/>
      <c r="AT75" s="454"/>
      <c r="AU75" s="454">
        <v>24</v>
      </c>
      <c r="AV75" s="454"/>
      <c r="AW75" s="454"/>
      <c r="AX75" s="454"/>
      <c r="AY75" s="454"/>
      <c r="AZ75" s="454"/>
      <c r="BA75" s="454"/>
      <c r="BB75" s="454"/>
      <c r="BC75" s="454"/>
      <c r="BD75" s="454"/>
      <c r="BE75" s="454"/>
      <c r="BF75" s="454"/>
      <c r="BG75" s="454"/>
      <c r="BH75" s="454"/>
      <c r="BI75" s="454"/>
      <c r="BJ75" s="454"/>
      <c r="BK75" s="454"/>
      <c r="BL75" s="454"/>
      <c r="BM75" s="454"/>
      <c r="BN75" s="454"/>
      <c r="BO75" s="454"/>
      <c r="BP75" s="454"/>
      <c r="BQ75" s="454"/>
      <c r="BR75" s="454"/>
      <c r="BS75" s="454"/>
      <c r="BT75" s="454"/>
      <c r="BU75" s="454"/>
      <c r="BV75" s="454"/>
      <c r="BW75" s="454"/>
      <c r="BX75" s="454"/>
      <c r="BY75" s="454"/>
      <c r="BZ75" s="454"/>
      <c r="CA75" s="454"/>
      <c r="CB75" s="454"/>
      <c r="CC75" s="454"/>
      <c r="CD75" s="454"/>
      <c r="CE75" s="454"/>
      <c r="CF75" s="454"/>
      <c r="CG75" s="454"/>
      <c r="CH75" s="454"/>
      <c r="CI75" s="454"/>
      <c r="CJ75" s="454"/>
      <c r="CK75" s="454"/>
      <c r="CL75" s="454"/>
      <c r="CM75" s="454"/>
      <c r="CN75" s="454"/>
      <c r="CO75" s="454"/>
      <c r="CP75" s="454"/>
      <c r="CQ75" s="454"/>
      <c r="CR75" s="454"/>
      <c r="CS75" s="454"/>
      <c r="CT75" s="454"/>
      <c r="CU75" s="454"/>
      <c r="CV75" s="454"/>
      <c r="CW75" s="454"/>
      <c r="CX75" s="454"/>
      <c r="CY75" s="454"/>
      <c r="CZ75" s="454"/>
      <c r="DA75" s="454"/>
      <c r="DB75" s="454"/>
      <c r="DC75" s="454"/>
      <c r="DD75" s="454"/>
      <c r="DE75" s="454"/>
      <c r="DF75" s="454"/>
      <c r="DG75" s="454"/>
      <c r="DH75" s="454"/>
      <c r="DI75" s="454"/>
      <c r="DJ75" s="454"/>
      <c r="DK75" s="454"/>
      <c r="DL75" s="454"/>
      <c r="DM75" s="454"/>
      <c r="DN75" s="454"/>
      <c r="DO75" s="454"/>
      <c r="DP75" s="454"/>
      <c r="DQ75" s="454"/>
      <c r="DR75" s="454"/>
      <c r="DS75" s="454"/>
      <c r="DT75" s="454"/>
      <c r="DU75" s="454"/>
      <c r="DV75" s="454"/>
      <c r="DW75" s="454">
        <v>37</v>
      </c>
      <c r="DX75"/>
      <c r="DY75"/>
    </row>
    <row r="76" spans="1:129">
      <c r="A76" s="453" t="s">
        <v>869</v>
      </c>
      <c r="B76" s="454"/>
      <c r="C76" s="454"/>
      <c r="D76" s="454"/>
      <c r="E76" s="454"/>
      <c r="F76" s="454"/>
      <c r="G76" s="454"/>
      <c r="H76" s="454">
        <v>2</v>
      </c>
      <c r="I76" s="454">
        <v>2</v>
      </c>
      <c r="J76" s="454"/>
      <c r="K76" s="454"/>
      <c r="L76" s="454"/>
      <c r="M76" s="454"/>
      <c r="N76" s="454"/>
      <c r="O76" s="454"/>
      <c r="P76" s="454"/>
      <c r="Q76" s="454">
        <v>3</v>
      </c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>
        <v>3</v>
      </c>
      <c r="AK76" s="454">
        <v>2</v>
      </c>
      <c r="AL76" s="454">
        <v>2</v>
      </c>
      <c r="AM76" s="454"/>
      <c r="AN76" s="454"/>
      <c r="AO76" s="454"/>
      <c r="AP76" s="454"/>
      <c r="AQ76" s="454"/>
      <c r="AR76" s="454"/>
      <c r="AS76" s="454"/>
      <c r="AT76" s="454"/>
      <c r="AU76" s="454"/>
      <c r="AV76" s="454"/>
      <c r="AW76" s="454"/>
      <c r="AX76" s="454"/>
      <c r="AY76" s="454"/>
      <c r="AZ76" s="454"/>
      <c r="BA76" s="454"/>
      <c r="BB76" s="454"/>
      <c r="BC76" s="454"/>
      <c r="BD76" s="454"/>
      <c r="BE76" s="454"/>
      <c r="BF76" s="454"/>
      <c r="BG76" s="454"/>
      <c r="BH76" s="454"/>
      <c r="BI76" s="454"/>
      <c r="BJ76" s="454"/>
      <c r="BK76" s="454"/>
      <c r="BL76" s="454"/>
      <c r="BM76" s="454"/>
      <c r="BN76" s="454"/>
      <c r="BO76" s="454">
        <v>3</v>
      </c>
      <c r="BP76" s="454"/>
      <c r="BQ76" s="454">
        <v>3</v>
      </c>
      <c r="BR76" s="454"/>
      <c r="BS76" s="454"/>
      <c r="BT76" s="454"/>
      <c r="BU76" s="454"/>
      <c r="BV76" s="454"/>
      <c r="BW76" s="454"/>
      <c r="BX76" s="454"/>
      <c r="BY76" s="454"/>
      <c r="BZ76" s="454"/>
      <c r="CA76" s="454"/>
      <c r="CB76" s="454"/>
      <c r="CC76" s="454"/>
      <c r="CD76" s="454"/>
      <c r="CE76" s="454"/>
      <c r="CF76" s="454"/>
      <c r="CG76" s="454">
        <v>3</v>
      </c>
      <c r="CH76" s="454">
        <v>3</v>
      </c>
      <c r="CI76" s="454">
        <v>2</v>
      </c>
      <c r="CJ76" s="454">
        <v>2</v>
      </c>
      <c r="CK76" s="454">
        <v>1</v>
      </c>
      <c r="CL76" s="454"/>
      <c r="CM76" s="454"/>
      <c r="CN76" s="454"/>
      <c r="CO76" s="454"/>
      <c r="CP76" s="454"/>
      <c r="CQ76" s="454"/>
      <c r="CR76" s="454"/>
      <c r="CS76" s="454"/>
      <c r="CT76" s="454"/>
      <c r="CU76" s="454"/>
      <c r="CV76" s="454"/>
      <c r="CW76" s="454"/>
      <c r="CX76" s="454">
        <v>1</v>
      </c>
      <c r="CY76" s="454"/>
      <c r="CZ76" s="454"/>
      <c r="DA76" s="454"/>
      <c r="DB76" s="454"/>
      <c r="DC76" s="454"/>
      <c r="DD76" s="454"/>
      <c r="DE76" s="454"/>
      <c r="DF76" s="454"/>
      <c r="DG76" s="454"/>
      <c r="DH76" s="454"/>
      <c r="DI76" s="454"/>
      <c r="DJ76" s="454"/>
      <c r="DK76" s="454"/>
      <c r="DL76" s="454"/>
      <c r="DM76" s="454"/>
      <c r="DN76" s="454">
        <v>3</v>
      </c>
      <c r="DO76" s="454"/>
      <c r="DP76" s="454"/>
      <c r="DQ76" s="454"/>
      <c r="DR76" s="454"/>
      <c r="DS76" s="454"/>
      <c r="DT76" s="454"/>
      <c r="DU76" s="454"/>
      <c r="DV76" s="454"/>
      <c r="DW76" s="454">
        <v>35</v>
      </c>
      <c r="DX76"/>
      <c r="DY76"/>
    </row>
    <row r="77" spans="1:129">
      <c r="A77" s="453" t="s">
        <v>1201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4"/>
      <c r="BC77" s="454"/>
      <c r="BD77" s="454"/>
      <c r="BE77" s="454"/>
      <c r="BF77" s="454"/>
      <c r="BG77" s="454"/>
      <c r="BH77" s="454"/>
      <c r="BI77" s="454"/>
      <c r="BJ77" s="454"/>
      <c r="BK77" s="454"/>
      <c r="BL77" s="454"/>
      <c r="BM77" s="454"/>
      <c r="BN77" s="454"/>
      <c r="BO77" s="454"/>
      <c r="BP77" s="454"/>
      <c r="BQ77" s="454"/>
      <c r="BR77" s="454"/>
      <c r="BS77" s="454"/>
      <c r="BT77" s="454"/>
      <c r="BU77" s="454"/>
      <c r="BV77" s="454"/>
      <c r="BW77" s="454"/>
      <c r="BX77" s="454"/>
      <c r="BY77" s="454"/>
      <c r="BZ77" s="454"/>
      <c r="CA77" s="454"/>
      <c r="CB77" s="454"/>
      <c r="CC77" s="454"/>
      <c r="CD77" s="454"/>
      <c r="CE77" s="454"/>
      <c r="CF77" s="454"/>
      <c r="CG77" s="454"/>
      <c r="CH77" s="454"/>
      <c r="CI77" s="454"/>
      <c r="CJ77" s="454"/>
      <c r="CK77" s="454"/>
      <c r="CL77" s="454">
        <v>3</v>
      </c>
      <c r="CM77" s="454"/>
      <c r="CN77" s="454"/>
      <c r="CO77" s="454"/>
      <c r="CP77" s="454"/>
      <c r="CQ77" s="454"/>
      <c r="CR77" s="454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54"/>
      <c r="DI77" s="454"/>
      <c r="DJ77" s="454"/>
      <c r="DK77" s="454"/>
      <c r="DL77" s="454"/>
      <c r="DM77" s="454"/>
      <c r="DN77" s="454"/>
      <c r="DO77" s="454"/>
      <c r="DP77" s="454"/>
      <c r="DQ77" s="454"/>
      <c r="DR77" s="454"/>
      <c r="DS77" s="454"/>
      <c r="DT77" s="454"/>
      <c r="DU77" s="454"/>
      <c r="DV77" s="454"/>
      <c r="DW77" s="454">
        <v>3</v>
      </c>
      <c r="DX77"/>
      <c r="DY77"/>
    </row>
    <row r="78" spans="1:129">
      <c r="A78" s="453" t="s">
        <v>836</v>
      </c>
      <c r="B78" s="454"/>
      <c r="C78" s="454"/>
      <c r="D78" s="454"/>
      <c r="E78" s="454"/>
      <c r="F78" s="454"/>
      <c r="G78" s="454"/>
      <c r="H78" s="454">
        <v>2</v>
      </c>
      <c r="I78" s="454">
        <v>2</v>
      </c>
      <c r="J78" s="454"/>
      <c r="K78" s="454"/>
      <c r="L78" s="454"/>
      <c r="M78" s="454"/>
      <c r="N78" s="454"/>
      <c r="O78" s="454"/>
      <c r="P78" s="454"/>
      <c r="Q78" s="454">
        <v>3</v>
      </c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>
        <v>3</v>
      </c>
      <c r="AK78" s="454"/>
      <c r="AL78" s="454"/>
      <c r="AM78" s="454"/>
      <c r="AN78" s="454">
        <v>2</v>
      </c>
      <c r="AO78" s="454"/>
      <c r="AP78" s="454"/>
      <c r="AQ78" s="454"/>
      <c r="AR78" s="454"/>
      <c r="AS78" s="454"/>
      <c r="AT78" s="454"/>
      <c r="AU78" s="454"/>
      <c r="AV78" s="454"/>
      <c r="AW78" s="454"/>
      <c r="AX78" s="454"/>
      <c r="AY78" s="454"/>
      <c r="AZ78" s="454"/>
      <c r="BA78" s="454"/>
      <c r="BB78" s="454"/>
      <c r="BC78" s="454"/>
      <c r="BD78" s="454"/>
      <c r="BE78" s="454"/>
      <c r="BF78" s="454"/>
      <c r="BG78" s="454"/>
      <c r="BH78" s="454"/>
      <c r="BI78" s="454"/>
      <c r="BJ78" s="454"/>
      <c r="BK78" s="454"/>
      <c r="BL78" s="454"/>
      <c r="BM78" s="454"/>
      <c r="BN78" s="454"/>
      <c r="BO78" s="454">
        <v>5</v>
      </c>
      <c r="BP78" s="454"/>
      <c r="BQ78" s="454">
        <v>5</v>
      </c>
      <c r="BR78" s="454"/>
      <c r="BS78" s="454"/>
      <c r="BT78" s="454"/>
      <c r="BU78" s="454"/>
      <c r="BV78" s="454"/>
      <c r="BW78" s="454"/>
      <c r="BX78" s="454"/>
      <c r="BY78" s="454"/>
      <c r="BZ78" s="454"/>
      <c r="CA78" s="454"/>
      <c r="CB78" s="454"/>
      <c r="CC78" s="454"/>
      <c r="CD78" s="454"/>
      <c r="CE78" s="454"/>
      <c r="CF78" s="454"/>
      <c r="CG78" s="454">
        <v>3</v>
      </c>
      <c r="CH78" s="454">
        <v>3</v>
      </c>
      <c r="CI78" s="454"/>
      <c r="CJ78" s="454">
        <v>2</v>
      </c>
      <c r="CK78" s="454"/>
      <c r="CL78" s="454"/>
      <c r="CM78" s="454">
        <v>2</v>
      </c>
      <c r="CN78" s="454"/>
      <c r="CO78" s="454"/>
      <c r="CP78" s="454"/>
      <c r="CQ78" s="454"/>
      <c r="CR78" s="454"/>
      <c r="CS78" s="454"/>
      <c r="CT78" s="454"/>
      <c r="CU78" s="454"/>
      <c r="CV78" s="454"/>
      <c r="CW78" s="454"/>
      <c r="CX78" s="454"/>
      <c r="CY78" s="454"/>
      <c r="CZ78" s="454"/>
      <c r="DA78" s="454"/>
      <c r="DB78" s="454"/>
      <c r="DC78" s="454"/>
      <c r="DD78" s="454"/>
      <c r="DE78" s="454"/>
      <c r="DF78" s="454"/>
      <c r="DG78" s="454"/>
      <c r="DH78" s="454"/>
      <c r="DI78" s="454"/>
      <c r="DJ78" s="454"/>
      <c r="DK78" s="454"/>
      <c r="DL78" s="454"/>
      <c r="DM78" s="454"/>
      <c r="DN78" s="454">
        <v>3</v>
      </c>
      <c r="DO78" s="454"/>
      <c r="DP78" s="454"/>
      <c r="DQ78" s="454"/>
      <c r="DR78" s="454"/>
      <c r="DS78" s="454"/>
      <c r="DT78" s="454"/>
      <c r="DU78" s="454"/>
      <c r="DV78" s="454"/>
      <c r="DW78" s="454">
        <v>35</v>
      </c>
      <c r="DX78"/>
      <c r="DY78"/>
    </row>
    <row r="79" spans="1:129">
      <c r="A79" s="453" t="s">
        <v>1258</v>
      </c>
      <c r="B79" s="454"/>
      <c r="C79" s="454"/>
      <c r="D79" s="454"/>
      <c r="E79" s="454"/>
      <c r="F79" s="454">
        <v>0</v>
      </c>
      <c r="G79" s="454"/>
      <c r="H79" s="454"/>
      <c r="I79" s="454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4"/>
      <c r="AN79" s="454"/>
      <c r="AO79" s="454"/>
      <c r="AP79" s="454"/>
      <c r="AQ79" s="454"/>
      <c r="AR79" s="454"/>
      <c r="AS79" s="454"/>
      <c r="AT79" s="454"/>
      <c r="AU79" s="454"/>
      <c r="AV79" s="454"/>
      <c r="AW79" s="454"/>
      <c r="AX79" s="454"/>
      <c r="AY79" s="454"/>
      <c r="AZ79" s="454"/>
      <c r="BA79" s="454"/>
      <c r="BB79" s="454"/>
      <c r="BC79" s="454"/>
      <c r="BD79" s="454"/>
      <c r="BE79" s="454"/>
      <c r="BF79" s="454"/>
      <c r="BG79" s="454"/>
      <c r="BH79" s="454"/>
      <c r="BI79" s="454"/>
      <c r="BJ79" s="454"/>
      <c r="BK79" s="454"/>
      <c r="BL79" s="454"/>
      <c r="BM79" s="454"/>
      <c r="BN79" s="454"/>
      <c r="BO79" s="454"/>
      <c r="BP79" s="454"/>
      <c r="BQ79" s="454"/>
      <c r="BR79" s="454"/>
      <c r="BS79" s="454"/>
      <c r="BT79" s="454"/>
      <c r="BU79" s="454"/>
      <c r="BV79" s="454"/>
      <c r="BW79" s="454"/>
      <c r="BX79" s="454"/>
      <c r="BY79" s="454"/>
      <c r="BZ79" s="454"/>
      <c r="CA79" s="454"/>
      <c r="CB79" s="454"/>
      <c r="CC79" s="454"/>
      <c r="CD79" s="454"/>
      <c r="CE79" s="454"/>
      <c r="CF79" s="454"/>
      <c r="CG79" s="454"/>
      <c r="CH79" s="454"/>
      <c r="CI79" s="454"/>
      <c r="CJ79" s="454"/>
      <c r="CK79" s="454"/>
      <c r="CL79" s="454"/>
      <c r="CM79" s="454"/>
      <c r="CN79" s="454"/>
      <c r="CO79" s="454"/>
      <c r="CP79" s="454"/>
      <c r="CQ79" s="454"/>
      <c r="CR79" s="454"/>
      <c r="CS79" s="454"/>
      <c r="CT79" s="454"/>
      <c r="CU79" s="454"/>
      <c r="CV79" s="454"/>
      <c r="CW79" s="454"/>
      <c r="CX79" s="454"/>
      <c r="CY79" s="454"/>
      <c r="CZ79" s="454"/>
      <c r="DA79" s="454"/>
      <c r="DB79" s="454"/>
      <c r="DC79" s="454"/>
      <c r="DD79" s="454"/>
      <c r="DE79" s="454"/>
      <c r="DF79" s="454"/>
      <c r="DG79" s="454"/>
      <c r="DH79" s="454"/>
      <c r="DI79" s="454"/>
      <c r="DJ79" s="454">
        <v>4</v>
      </c>
      <c r="DK79" s="454"/>
      <c r="DL79" s="454"/>
      <c r="DM79" s="454"/>
      <c r="DN79" s="454"/>
      <c r="DO79" s="454"/>
      <c r="DP79" s="454"/>
      <c r="DQ79" s="454"/>
      <c r="DR79" s="454"/>
      <c r="DS79" s="454"/>
      <c r="DT79" s="454"/>
      <c r="DU79" s="454"/>
      <c r="DV79" s="454"/>
      <c r="DW79" s="454">
        <v>4</v>
      </c>
      <c r="DX79"/>
      <c r="DY79"/>
    </row>
    <row r="80" spans="1:129">
      <c r="A80" s="453" t="s">
        <v>1290</v>
      </c>
      <c r="B80" s="454"/>
      <c r="C80" s="454">
        <v>1</v>
      </c>
      <c r="D80" s="454"/>
      <c r="E80" s="454"/>
      <c r="F80" s="454">
        <v>1</v>
      </c>
      <c r="G80" s="454"/>
      <c r="H80" s="454"/>
      <c r="I80" s="454"/>
      <c r="J80" s="454"/>
      <c r="K80" s="454"/>
      <c r="L80" s="454"/>
      <c r="M80" s="454"/>
      <c r="N80" s="454"/>
      <c r="O80" s="454"/>
      <c r="P80" s="454"/>
      <c r="Q80" s="454">
        <v>1</v>
      </c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4"/>
      <c r="AN80" s="454"/>
      <c r="AO80" s="454"/>
      <c r="AP80" s="454"/>
      <c r="AQ80" s="454"/>
      <c r="AR80" s="454"/>
      <c r="AS80" s="454"/>
      <c r="AT80" s="454"/>
      <c r="AU80" s="454"/>
      <c r="AV80" s="454"/>
      <c r="AW80" s="454"/>
      <c r="AX80" s="454"/>
      <c r="AY80" s="454"/>
      <c r="AZ80" s="454"/>
      <c r="BA80" s="454"/>
      <c r="BB80" s="454"/>
      <c r="BC80" s="454"/>
      <c r="BD80" s="454"/>
      <c r="BE80" s="454"/>
      <c r="BF80" s="454"/>
      <c r="BG80" s="454"/>
      <c r="BH80" s="454"/>
      <c r="BI80" s="454"/>
      <c r="BJ80" s="454"/>
      <c r="BK80" s="454">
        <v>6</v>
      </c>
      <c r="BL80" s="454">
        <v>2</v>
      </c>
      <c r="BM80" s="454"/>
      <c r="BN80" s="454"/>
      <c r="BO80" s="454"/>
      <c r="BP80" s="454"/>
      <c r="BQ80" s="454"/>
      <c r="BR80" s="454"/>
      <c r="BS80" s="454"/>
      <c r="BT80" s="454"/>
      <c r="BU80" s="454"/>
      <c r="BV80" s="454"/>
      <c r="BW80" s="454"/>
      <c r="BX80" s="454"/>
      <c r="BY80" s="454"/>
      <c r="BZ80" s="454"/>
      <c r="CA80" s="454"/>
      <c r="CB80" s="454"/>
      <c r="CC80" s="454"/>
      <c r="CD80" s="454"/>
      <c r="CE80" s="454"/>
      <c r="CF80" s="454"/>
      <c r="CG80" s="454"/>
      <c r="CH80" s="454"/>
      <c r="CI80" s="454"/>
      <c r="CJ80" s="454"/>
      <c r="CK80" s="454"/>
      <c r="CL80" s="454"/>
      <c r="CM80" s="454"/>
      <c r="CN80" s="454"/>
      <c r="CO80" s="454"/>
      <c r="CP80" s="454"/>
      <c r="CQ80" s="454"/>
      <c r="CR80" s="454"/>
      <c r="CS80" s="454"/>
      <c r="CT80" s="454"/>
      <c r="CU80" s="454"/>
      <c r="CV80" s="454"/>
      <c r="CW80" s="454"/>
      <c r="CX80" s="454"/>
      <c r="CY80" s="454"/>
      <c r="CZ80" s="454"/>
      <c r="DA80" s="454"/>
      <c r="DB80" s="454"/>
      <c r="DC80" s="454"/>
      <c r="DD80" s="454"/>
      <c r="DE80" s="454"/>
      <c r="DF80" s="454"/>
      <c r="DG80" s="454"/>
      <c r="DH80" s="454"/>
      <c r="DI80" s="454"/>
      <c r="DJ80" s="454"/>
      <c r="DK80" s="454"/>
      <c r="DL80" s="454"/>
      <c r="DM80" s="454"/>
      <c r="DN80" s="454"/>
      <c r="DO80" s="454"/>
      <c r="DP80" s="454"/>
      <c r="DQ80" s="454"/>
      <c r="DR80" s="454"/>
      <c r="DS80" s="454"/>
      <c r="DT80" s="454"/>
      <c r="DU80" s="454"/>
      <c r="DV80" s="454"/>
      <c r="DW80" s="454">
        <v>11</v>
      </c>
      <c r="DX80"/>
      <c r="DY80"/>
    </row>
    <row r="81" spans="1:129">
      <c r="A81" s="453" t="s">
        <v>1291</v>
      </c>
      <c r="B81" s="454"/>
      <c r="C81" s="454">
        <v>1</v>
      </c>
      <c r="D81" s="454"/>
      <c r="E81" s="454"/>
      <c r="F81" s="454">
        <v>1</v>
      </c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>
        <v>1</v>
      </c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4"/>
      <c r="AN81" s="454"/>
      <c r="AO81" s="454"/>
      <c r="AP81" s="454"/>
      <c r="AQ81" s="454"/>
      <c r="AR81" s="454"/>
      <c r="AS81" s="454"/>
      <c r="AT81" s="454"/>
      <c r="AU81" s="454"/>
      <c r="AV81" s="454"/>
      <c r="AW81" s="454"/>
      <c r="AX81" s="454"/>
      <c r="AY81" s="454"/>
      <c r="AZ81" s="454"/>
      <c r="BA81" s="454"/>
      <c r="BB81" s="454"/>
      <c r="BC81" s="454"/>
      <c r="BD81" s="454"/>
      <c r="BE81" s="454"/>
      <c r="BF81" s="454"/>
      <c r="BG81" s="454"/>
      <c r="BH81" s="454"/>
      <c r="BI81" s="454"/>
      <c r="BJ81" s="454"/>
      <c r="BK81" s="454">
        <v>6</v>
      </c>
      <c r="BL81" s="454">
        <v>2</v>
      </c>
      <c r="BM81" s="454"/>
      <c r="BN81" s="454"/>
      <c r="BO81" s="454"/>
      <c r="BP81" s="454"/>
      <c r="BQ81" s="454"/>
      <c r="BR81" s="454"/>
      <c r="BS81" s="454"/>
      <c r="BT81" s="454"/>
      <c r="BU81" s="454"/>
      <c r="BV81" s="454"/>
      <c r="BW81" s="454"/>
      <c r="BX81" s="454"/>
      <c r="BY81" s="454"/>
      <c r="BZ81" s="454"/>
      <c r="CA81" s="454"/>
      <c r="CB81" s="454"/>
      <c r="CC81" s="454"/>
      <c r="CD81" s="454"/>
      <c r="CE81" s="454"/>
      <c r="CF81" s="454"/>
      <c r="CG81" s="454"/>
      <c r="CH81" s="454"/>
      <c r="CI81" s="454"/>
      <c r="CJ81" s="454"/>
      <c r="CK81" s="454"/>
      <c r="CL81" s="454"/>
      <c r="CM81" s="454"/>
      <c r="CN81" s="454"/>
      <c r="CO81" s="454"/>
      <c r="CP81" s="454"/>
      <c r="CQ81" s="454"/>
      <c r="CR81" s="454"/>
      <c r="CS81" s="454"/>
      <c r="CT81" s="454"/>
      <c r="CU81" s="454"/>
      <c r="CV81" s="454"/>
      <c r="CW81" s="454"/>
      <c r="CX81" s="454"/>
      <c r="CY81" s="454"/>
      <c r="CZ81" s="454"/>
      <c r="DA81" s="454"/>
      <c r="DB81" s="454"/>
      <c r="DC81" s="454"/>
      <c r="DD81" s="454"/>
      <c r="DE81" s="454"/>
      <c r="DF81" s="454"/>
      <c r="DG81" s="454"/>
      <c r="DH81" s="454"/>
      <c r="DI81" s="454"/>
      <c r="DJ81" s="454"/>
      <c r="DK81" s="454"/>
      <c r="DL81" s="454"/>
      <c r="DM81" s="454"/>
      <c r="DN81" s="454"/>
      <c r="DO81" s="454"/>
      <c r="DP81" s="454"/>
      <c r="DQ81" s="454"/>
      <c r="DR81" s="454"/>
      <c r="DS81" s="454"/>
      <c r="DT81" s="454"/>
      <c r="DU81" s="454"/>
      <c r="DV81" s="454"/>
      <c r="DW81" s="454">
        <v>11</v>
      </c>
      <c r="DX81"/>
      <c r="DY81"/>
    </row>
    <row r="82" spans="1:129">
      <c r="A82" s="453" t="s">
        <v>208</v>
      </c>
      <c r="B82" s="454"/>
      <c r="C82" s="454">
        <v>2</v>
      </c>
      <c r="D82" s="454"/>
      <c r="E82" s="454"/>
      <c r="F82" s="454">
        <v>2</v>
      </c>
      <c r="G82" s="454"/>
      <c r="H82" s="454">
        <v>2</v>
      </c>
      <c r="I82" s="454">
        <v>1</v>
      </c>
      <c r="J82" s="454"/>
      <c r="K82" s="454"/>
      <c r="L82" s="454"/>
      <c r="M82" s="454"/>
      <c r="N82" s="454"/>
      <c r="O82" s="454"/>
      <c r="P82" s="454"/>
      <c r="Q82" s="454">
        <v>2</v>
      </c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>
        <v>2</v>
      </c>
      <c r="AG82" s="454">
        <v>2</v>
      </c>
      <c r="AH82" s="454">
        <v>2</v>
      </c>
      <c r="AI82" s="454">
        <v>8</v>
      </c>
      <c r="AJ82" s="454">
        <v>2</v>
      </c>
      <c r="AK82" s="454">
        <v>2</v>
      </c>
      <c r="AL82" s="454">
        <v>1</v>
      </c>
      <c r="AM82" s="454"/>
      <c r="AN82" s="454"/>
      <c r="AO82" s="454"/>
      <c r="AP82" s="454"/>
      <c r="AQ82" s="454"/>
      <c r="AR82" s="454"/>
      <c r="AS82" s="454"/>
      <c r="AT82" s="454"/>
      <c r="AU82" s="454"/>
      <c r="AV82" s="454"/>
      <c r="AW82" s="454"/>
      <c r="AX82" s="454"/>
      <c r="AY82" s="454"/>
      <c r="AZ82" s="454"/>
      <c r="BA82" s="454"/>
      <c r="BB82" s="454"/>
      <c r="BC82" s="454"/>
      <c r="BD82" s="454"/>
      <c r="BE82" s="454"/>
      <c r="BF82" s="454"/>
      <c r="BG82" s="454"/>
      <c r="BH82" s="454"/>
      <c r="BI82" s="454"/>
      <c r="BJ82" s="454"/>
      <c r="BK82" s="454"/>
      <c r="BL82" s="454"/>
      <c r="BM82" s="454"/>
      <c r="BN82" s="454"/>
      <c r="BO82" s="454"/>
      <c r="BP82" s="454"/>
      <c r="BQ82" s="454"/>
      <c r="BR82" s="454"/>
      <c r="BS82" s="454"/>
      <c r="BT82" s="454"/>
      <c r="BU82" s="454"/>
      <c r="BV82" s="454"/>
      <c r="BW82" s="454"/>
      <c r="BX82" s="454"/>
      <c r="BY82" s="454"/>
      <c r="BZ82" s="454"/>
      <c r="CA82" s="454"/>
      <c r="CB82" s="454"/>
      <c r="CC82" s="454"/>
      <c r="CD82" s="454"/>
      <c r="CE82" s="454"/>
      <c r="CF82" s="454"/>
      <c r="CG82" s="454"/>
      <c r="CH82" s="454"/>
      <c r="CI82" s="454"/>
      <c r="CJ82" s="454"/>
      <c r="CK82" s="454"/>
      <c r="CL82" s="454"/>
      <c r="CM82" s="454"/>
      <c r="CN82" s="454"/>
      <c r="CO82" s="454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>
        <v>2</v>
      </c>
      <c r="CZ82" s="454">
        <v>1</v>
      </c>
      <c r="DA82" s="454">
        <v>5</v>
      </c>
      <c r="DB82" s="454">
        <v>2</v>
      </c>
      <c r="DC82" s="454"/>
      <c r="DD82" s="454"/>
      <c r="DE82" s="454"/>
      <c r="DF82" s="454"/>
      <c r="DG82" s="454"/>
      <c r="DH82" s="454"/>
      <c r="DI82" s="454"/>
      <c r="DJ82" s="454"/>
      <c r="DK82" s="454"/>
      <c r="DL82" s="454"/>
      <c r="DM82" s="454"/>
      <c r="DN82" s="454"/>
      <c r="DO82" s="454"/>
      <c r="DP82" s="454"/>
      <c r="DQ82" s="454"/>
      <c r="DR82" s="454"/>
      <c r="DS82" s="454"/>
      <c r="DT82" s="454"/>
      <c r="DU82" s="454"/>
      <c r="DV82" s="454"/>
      <c r="DW82" s="454">
        <v>38</v>
      </c>
      <c r="DX82"/>
      <c r="DY82"/>
    </row>
    <row r="83" spans="1:129">
      <c r="A83" s="453" t="s">
        <v>212</v>
      </c>
      <c r="B83" s="454"/>
      <c r="C83" s="454">
        <v>2</v>
      </c>
      <c r="D83" s="454"/>
      <c r="E83" s="454"/>
      <c r="F83" s="454">
        <v>2</v>
      </c>
      <c r="G83" s="454"/>
      <c r="H83" s="454">
        <v>2</v>
      </c>
      <c r="I83" s="454">
        <v>2</v>
      </c>
      <c r="J83" s="454"/>
      <c r="K83" s="454"/>
      <c r="L83" s="454"/>
      <c r="M83" s="454"/>
      <c r="N83" s="454"/>
      <c r="O83" s="454"/>
      <c r="P83" s="454"/>
      <c r="Q83" s="454">
        <v>2</v>
      </c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>
        <v>2</v>
      </c>
      <c r="AG83" s="454">
        <v>2</v>
      </c>
      <c r="AH83" s="454">
        <v>2</v>
      </c>
      <c r="AI83" s="454">
        <v>8</v>
      </c>
      <c r="AJ83" s="454">
        <v>2</v>
      </c>
      <c r="AK83" s="454">
        <v>2</v>
      </c>
      <c r="AL83" s="454">
        <v>2</v>
      </c>
      <c r="AM83" s="454"/>
      <c r="AN83" s="454"/>
      <c r="AO83" s="454"/>
      <c r="AP83" s="454"/>
      <c r="AQ83" s="454"/>
      <c r="AR83" s="454"/>
      <c r="AS83" s="454"/>
      <c r="AT83" s="454"/>
      <c r="AU83" s="454"/>
      <c r="AV83" s="454"/>
      <c r="AW83" s="454"/>
      <c r="AX83" s="454"/>
      <c r="AY83" s="454"/>
      <c r="AZ83" s="454"/>
      <c r="BA83" s="454"/>
      <c r="BB83" s="454"/>
      <c r="BC83" s="454"/>
      <c r="BD83" s="454"/>
      <c r="BE83" s="454"/>
      <c r="BF83" s="454"/>
      <c r="BG83" s="454"/>
      <c r="BH83" s="454"/>
      <c r="BI83" s="454"/>
      <c r="BJ83" s="454"/>
      <c r="BK83" s="454"/>
      <c r="BL83" s="454"/>
      <c r="BM83" s="454"/>
      <c r="BN83" s="454"/>
      <c r="BO83" s="454"/>
      <c r="BP83" s="454"/>
      <c r="BQ83" s="454"/>
      <c r="BR83" s="454"/>
      <c r="BS83" s="454"/>
      <c r="BT83" s="454"/>
      <c r="BU83" s="454"/>
      <c r="BV83" s="454"/>
      <c r="BW83" s="454"/>
      <c r="BX83" s="454"/>
      <c r="BY83" s="454"/>
      <c r="BZ83" s="454"/>
      <c r="CA83" s="454"/>
      <c r="CB83" s="454"/>
      <c r="CC83" s="454"/>
      <c r="CD83" s="454"/>
      <c r="CE83" s="454"/>
      <c r="CF83" s="454"/>
      <c r="CG83" s="454"/>
      <c r="CH83" s="454"/>
      <c r="CI83" s="454"/>
      <c r="CJ83" s="454"/>
      <c r="CK83" s="454"/>
      <c r="CL83" s="454"/>
      <c r="CM83" s="454"/>
      <c r="CN83" s="454"/>
      <c r="CO83" s="454"/>
      <c r="CP83" s="454"/>
      <c r="CQ83" s="454"/>
      <c r="CR83" s="454"/>
      <c r="CS83" s="454"/>
      <c r="CT83" s="454"/>
      <c r="CU83" s="454"/>
      <c r="CV83" s="454"/>
      <c r="CW83" s="454"/>
      <c r="CX83" s="454"/>
      <c r="CY83" s="454">
        <v>2</v>
      </c>
      <c r="CZ83" s="454">
        <v>1</v>
      </c>
      <c r="DA83" s="454">
        <v>5</v>
      </c>
      <c r="DB83" s="454">
        <v>2</v>
      </c>
      <c r="DC83" s="454"/>
      <c r="DD83" s="454"/>
      <c r="DE83" s="454"/>
      <c r="DF83" s="454"/>
      <c r="DG83" s="454"/>
      <c r="DH83" s="454"/>
      <c r="DI83" s="454"/>
      <c r="DJ83" s="454"/>
      <c r="DK83" s="454"/>
      <c r="DL83" s="454"/>
      <c r="DM83" s="454"/>
      <c r="DN83" s="454"/>
      <c r="DO83" s="454"/>
      <c r="DP83" s="454"/>
      <c r="DQ83" s="454"/>
      <c r="DR83" s="454"/>
      <c r="DS83" s="454"/>
      <c r="DT83" s="454"/>
      <c r="DU83" s="454"/>
      <c r="DV83" s="454"/>
      <c r="DW83" s="454">
        <v>40</v>
      </c>
      <c r="DX83"/>
      <c r="DY83"/>
    </row>
    <row r="84" spans="1:129">
      <c r="A84" s="453" t="s">
        <v>146</v>
      </c>
      <c r="B84" s="454"/>
      <c r="C84" s="454">
        <v>2</v>
      </c>
      <c r="D84" s="454"/>
      <c r="E84" s="454"/>
      <c r="F84" s="454">
        <v>2</v>
      </c>
      <c r="G84" s="454"/>
      <c r="H84" s="454">
        <v>2</v>
      </c>
      <c r="I84" s="454">
        <v>2</v>
      </c>
      <c r="J84" s="454"/>
      <c r="K84" s="454"/>
      <c r="L84" s="454"/>
      <c r="M84" s="454"/>
      <c r="N84" s="454"/>
      <c r="O84" s="454"/>
      <c r="P84" s="454"/>
      <c r="Q84" s="454">
        <v>2</v>
      </c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>
        <v>2</v>
      </c>
      <c r="AG84" s="454">
        <v>2</v>
      </c>
      <c r="AH84" s="454"/>
      <c r="AI84" s="454">
        <v>8</v>
      </c>
      <c r="AJ84" s="454">
        <v>2</v>
      </c>
      <c r="AK84" s="454">
        <v>2</v>
      </c>
      <c r="AL84" s="454">
        <v>2</v>
      </c>
      <c r="AM84" s="454"/>
      <c r="AN84" s="454"/>
      <c r="AO84" s="454"/>
      <c r="AP84" s="454"/>
      <c r="AQ84" s="454"/>
      <c r="AR84" s="454"/>
      <c r="AS84" s="454"/>
      <c r="AT84" s="454"/>
      <c r="AU84" s="454"/>
      <c r="AV84" s="454"/>
      <c r="AW84" s="454"/>
      <c r="AX84" s="454"/>
      <c r="AY84" s="454"/>
      <c r="AZ84" s="454"/>
      <c r="BA84" s="454"/>
      <c r="BB84" s="454"/>
      <c r="BC84" s="454"/>
      <c r="BD84" s="454"/>
      <c r="BE84" s="454"/>
      <c r="BF84" s="454"/>
      <c r="BG84" s="454"/>
      <c r="BH84" s="454"/>
      <c r="BI84" s="454"/>
      <c r="BJ84" s="454"/>
      <c r="BK84" s="454"/>
      <c r="BL84" s="454"/>
      <c r="BM84" s="454"/>
      <c r="BN84" s="454"/>
      <c r="BO84" s="454"/>
      <c r="BP84" s="454"/>
      <c r="BQ84" s="454"/>
      <c r="BR84" s="454"/>
      <c r="BS84" s="454"/>
      <c r="BT84" s="454"/>
      <c r="BU84" s="454"/>
      <c r="BV84" s="454"/>
      <c r="BW84" s="454"/>
      <c r="BX84" s="454"/>
      <c r="BY84" s="454"/>
      <c r="BZ84" s="454"/>
      <c r="CA84" s="454"/>
      <c r="CB84" s="454"/>
      <c r="CC84" s="454"/>
      <c r="CD84" s="454"/>
      <c r="CE84" s="454"/>
      <c r="CF84" s="454"/>
      <c r="CG84" s="454"/>
      <c r="CH84" s="454"/>
      <c r="CI84" s="454"/>
      <c r="CJ84" s="454"/>
      <c r="CK84" s="454"/>
      <c r="CL84" s="454"/>
      <c r="CM84" s="454"/>
      <c r="CN84" s="454"/>
      <c r="CO84" s="454"/>
      <c r="CP84" s="454"/>
      <c r="CQ84" s="454"/>
      <c r="CR84" s="454"/>
      <c r="CS84" s="454"/>
      <c r="CT84" s="454"/>
      <c r="CU84" s="454"/>
      <c r="CV84" s="454"/>
      <c r="CW84" s="454"/>
      <c r="CX84" s="454"/>
      <c r="CY84" s="454">
        <v>2</v>
      </c>
      <c r="CZ84" s="454">
        <v>2</v>
      </c>
      <c r="DA84" s="454">
        <v>5</v>
      </c>
      <c r="DB84" s="454">
        <v>1</v>
      </c>
      <c r="DC84" s="454"/>
      <c r="DD84" s="454"/>
      <c r="DE84" s="454"/>
      <c r="DF84" s="454"/>
      <c r="DG84" s="454"/>
      <c r="DH84" s="454"/>
      <c r="DI84" s="454"/>
      <c r="DJ84" s="454"/>
      <c r="DK84" s="454"/>
      <c r="DL84" s="454"/>
      <c r="DM84" s="454"/>
      <c r="DN84" s="454"/>
      <c r="DO84" s="454"/>
      <c r="DP84" s="454"/>
      <c r="DQ84" s="454"/>
      <c r="DR84" s="454"/>
      <c r="DS84" s="454"/>
      <c r="DT84" s="454"/>
      <c r="DU84" s="454"/>
      <c r="DV84" s="454"/>
      <c r="DW84" s="454">
        <v>38</v>
      </c>
      <c r="DX84"/>
      <c r="DY84"/>
    </row>
    <row r="85" spans="1:129">
      <c r="A85" s="453" t="s">
        <v>154</v>
      </c>
      <c r="B85" s="454"/>
      <c r="C85" s="454">
        <v>2</v>
      </c>
      <c r="D85" s="454"/>
      <c r="E85" s="454"/>
      <c r="F85" s="454">
        <v>2</v>
      </c>
      <c r="G85" s="454"/>
      <c r="H85" s="454">
        <v>2</v>
      </c>
      <c r="I85" s="454">
        <v>2</v>
      </c>
      <c r="J85" s="454"/>
      <c r="K85" s="454"/>
      <c r="L85" s="454"/>
      <c r="M85" s="454"/>
      <c r="N85" s="454"/>
      <c r="O85" s="454"/>
      <c r="P85" s="454"/>
      <c r="Q85" s="454">
        <v>2</v>
      </c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>
        <v>2</v>
      </c>
      <c r="AG85" s="454">
        <v>2</v>
      </c>
      <c r="AH85" s="454">
        <v>2</v>
      </c>
      <c r="AI85" s="454">
        <v>8</v>
      </c>
      <c r="AJ85" s="454">
        <v>2</v>
      </c>
      <c r="AK85" s="454">
        <v>2</v>
      </c>
      <c r="AL85" s="454">
        <v>2</v>
      </c>
      <c r="AM85" s="454"/>
      <c r="AN85" s="454"/>
      <c r="AO85" s="454"/>
      <c r="AP85" s="454"/>
      <c r="AQ85" s="454"/>
      <c r="AR85" s="454"/>
      <c r="AS85" s="454"/>
      <c r="AT85" s="454"/>
      <c r="AU85" s="454"/>
      <c r="AV85" s="454"/>
      <c r="AW85" s="454"/>
      <c r="AX85" s="454"/>
      <c r="AY85" s="454"/>
      <c r="AZ85" s="454"/>
      <c r="BA85" s="454"/>
      <c r="BB85" s="454"/>
      <c r="BC85" s="454"/>
      <c r="BD85" s="454"/>
      <c r="BE85" s="454"/>
      <c r="BF85" s="454"/>
      <c r="BG85" s="454"/>
      <c r="BH85" s="454"/>
      <c r="BI85" s="454"/>
      <c r="BJ85" s="454"/>
      <c r="BK85" s="454"/>
      <c r="BL85" s="454"/>
      <c r="BM85" s="454"/>
      <c r="BN85" s="454"/>
      <c r="BO85" s="454"/>
      <c r="BP85" s="454"/>
      <c r="BQ85" s="454"/>
      <c r="BR85" s="454"/>
      <c r="BS85" s="454"/>
      <c r="BT85" s="454"/>
      <c r="BU85" s="454"/>
      <c r="BV85" s="454"/>
      <c r="BW85" s="454"/>
      <c r="BX85" s="454"/>
      <c r="BY85" s="454"/>
      <c r="BZ85" s="454"/>
      <c r="CA85" s="454"/>
      <c r="CB85" s="454"/>
      <c r="CC85" s="454"/>
      <c r="CD85" s="454"/>
      <c r="CE85" s="454"/>
      <c r="CF85" s="454"/>
      <c r="CG85" s="454"/>
      <c r="CH85" s="454"/>
      <c r="CI85" s="454"/>
      <c r="CJ85" s="454"/>
      <c r="CK85" s="454"/>
      <c r="CL85" s="454"/>
      <c r="CM85" s="454"/>
      <c r="CN85" s="454"/>
      <c r="CO85" s="454"/>
      <c r="CP85" s="454"/>
      <c r="CQ85" s="454"/>
      <c r="CR85" s="454"/>
      <c r="CS85" s="454"/>
      <c r="CT85" s="454"/>
      <c r="CU85" s="454"/>
      <c r="CV85" s="454"/>
      <c r="CW85" s="454"/>
      <c r="CX85" s="454"/>
      <c r="CY85" s="454">
        <v>2</v>
      </c>
      <c r="CZ85" s="454">
        <v>2</v>
      </c>
      <c r="DA85" s="454">
        <v>5</v>
      </c>
      <c r="DB85" s="454">
        <v>1</v>
      </c>
      <c r="DC85" s="454"/>
      <c r="DD85" s="454"/>
      <c r="DE85" s="454"/>
      <c r="DF85" s="454"/>
      <c r="DG85" s="454"/>
      <c r="DH85" s="454"/>
      <c r="DI85" s="454"/>
      <c r="DJ85" s="454"/>
      <c r="DK85" s="454"/>
      <c r="DL85" s="454"/>
      <c r="DM85" s="454"/>
      <c r="DN85" s="454"/>
      <c r="DO85" s="454"/>
      <c r="DP85" s="454"/>
      <c r="DQ85" s="454"/>
      <c r="DR85" s="454"/>
      <c r="DS85" s="454"/>
      <c r="DT85" s="454"/>
      <c r="DU85" s="454"/>
      <c r="DV85" s="454"/>
      <c r="DW85" s="454">
        <v>40</v>
      </c>
      <c r="DX85"/>
      <c r="DY85"/>
    </row>
    <row r="86" spans="1:129">
      <c r="A86" s="453" t="s">
        <v>929</v>
      </c>
      <c r="B86" s="454"/>
      <c r="C86" s="454">
        <v>2</v>
      </c>
      <c r="D86" s="454"/>
      <c r="E86" s="454"/>
      <c r="F86" s="454">
        <v>2</v>
      </c>
      <c r="G86" s="454"/>
      <c r="H86" s="454">
        <v>2</v>
      </c>
      <c r="I86" s="454">
        <v>2</v>
      </c>
      <c r="J86" s="454"/>
      <c r="K86" s="454"/>
      <c r="L86" s="454"/>
      <c r="M86" s="454"/>
      <c r="N86" s="454"/>
      <c r="O86" s="454"/>
      <c r="P86" s="454"/>
      <c r="Q86" s="454">
        <v>2</v>
      </c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>
        <v>2</v>
      </c>
      <c r="AG86" s="454">
        <v>2</v>
      </c>
      <c r="AH86" s="454">
        <v>2</v>
      </c>
      <c r="AI86" s="454">
        <v>8</v>
      </c>
      <c r="AJ86" s="454">
        <v>2</v>
      </c>
      <c r="AK86" s="454">
        <v>2</v>
      </c>
      <c r="AL86" s="454">
        <v>1</v>
      </c>
      <c r="AM86" s="454"/>
      <c r="AN86" s="454"/>
      <c r="AO86" s="454"/>
      <c r="AP86" s="454"/>
      <c r="AQ86" s="454"/>
      <c r="AR86" s="454"/>
      <c r="AS86" s="454"/>
      <c r="AT86" s="454"/>
      <c r="AU86" s="454"/>
      <c r="AV86" s="454"/>
      <c r="AW86" s="454"/>
      <c r="AX86" s="454"/>
      <c r="AY86" s="454"/>
      <c r="AZ86" s="454"/>
      <c r="BA86" s="454"/>
      <c r="BB86" s="454"/>
      <c r="BC86" s="454"/>
      <c r="BD86" s="454"/>
      <c r="BE86" s="454"/>
      <c r="BF86" s="454"/>
      <c r="BG86" s="454"/>
      <c r="BH86" s="454"/>
      <c r="BI86" s="454"/>
      <c r="BJ86" s="454"/>
      <c r="BK86" s="454"/>
      <c r="BL86" s="454"/>
      <c r="BM86" s="454"/>
      <c r="BN86" s="454"/>
      <c r="BO86" s="454"/>
      <c r="BP86" s="454"/>
      <c r="BQ86" s="454"/>
      <c r="BR86" s="454"/>
      <c r="BS86" s="454"/>
      <c r="BT86" s="454"/>
      <c r="BU86" s="454"/>
      <c r="BV86" s="454"/>
      <c r="BW86" s="454"/>
      <c r="BX86" s="454"/>
      <c r="BY86" s="454"/>
      <c r="BZ86" s="454"/>
      <c r="CA86" s="454"/>
      <c r="CB86" s="454"/>
      <c r="CC86" s="454"/>
      <c r="CD86" s="454"/>
      <c r="CE86" s="454"/>
      <c r="CF86" s="454"/>
      <c r="CG86" s="454"/>
      <c r="CH86" s="454"/>
      <c r="CI86" s="454"/>
      <c r="CJ86" s="454"/>
      <c r="CK86" s="454"/>
      <c r="CL86" s="454"/>
      <c r="CM86" s="454"/>
      <c r="CN86" s="454"/>
      <c r="CO86" s="454"/>
      <c r="CP86" s="454"/>
      <c r="CQ86" s="454"/>
      <c r="CR86" s="454"/>
      <c r="CS86" s="454"/>
      <c r="CT86" s="454"/>
      <c r="CU86" s="454"/>
      <c r="CV86" s="454"/>
      <c r="CW86" s="454"/>
      <c r="CX86" s="454"/>
      <c r="CY86" s="454">
        <v>2</v>
      </c>
      <c r="CZ86" s="454">
        <v>2</v>
      </c>
      <c r="DA86" s="454">
        <v>5</v>
      </c>
      <c r="DB86" s="454">
        <v>1</v>
      </c>
      <c r="DC86" s="454"/>
      <c r="DD86" s="454"/>
      <c r="DE86" s="454"/>
      <c r="DF86" s="454"/>
      <c r="DG86" s="454"/>
      <c r="DH86" s="454"/>
      <c r="DI86" s="454"/>
      <c r="DJ86" s="454"/>
      <c r="DK86" s="454"/>
      <c r="DL86" s="454"/>
      <c r="DM86" s="454"/>
      <c r="DN86" s="454"/>
      <c r="DO86" s="454"/>
      <c r="DP86" s="454"/>
      <c r="DQ86" s="454"/>
      <c r="DR86" s="454"/>
      <c r="DS86" s="454"/>
      <c r="DT86" s="454"/>
      <c r="DU86" s="454"/>
      <c r="DV86" s="454"/>
      <c r="DW86" s="454">
        <v>39</v>
      </c>
      <c r="DX86"/>
      <c r="DY86"/>
    </row>
    <row r="87" spans="1:129">
      <c r="A87" s="453" t="s">
        <v>1355</v>
      </c>
      <c r="B87" s="454"/>
      <c r="C87" s="454"/>
      <c r="D87" s="454"/>
      <c r="E87" s="454"/>
      <c r="F87" s="454"/>
      <c r="G87" s="454"/>
      <c r="H87" s="454">
        <v>2</v>
      </c>
      <c r="I87" s="454">
        <v>2</v>
      </c>
      <c r="J87" s="454"/>
      <c r="K87" s="454"/>
      <c r="L87" s="454"/>
      <c r="M87" s="454"/>
      <c r="N87" s="454"/>
      <c r="O87" s="454"/>
      <c r="P87" s="454"/>
      <c r="Q87" s="454">
        <v>2</v>
      </c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4"/>
      <c r="BC87" s="454"/>
      <c r="BD87" s="454"/>
      <c r="BE87" s="454"/>
      <c r="BF87" s="454"/>
      <c r="BG87" s="454"/>
      <c r="BH87" s="454"/>
      <c r="BI87" s="454"/>
      <c r="BJ87" s="454"/>
      <c r="BK87" s="454">
        <v>8</v>
      </c>
      <c r="BL87" s="454">
        <v>2</v>
      </c>
      <c r="BM87" s="454"/>
      <c r="BN87" s="454"/>
      <c r="BO87" s="454"/>
      <c r="BP87" s="454"/>
      <c r="BQ87" s="454"/>
      <c r="BR87" s="454"/>
      <c r="BS87" s="454"/>
      <c r="BT87" s="454"/>
      <c r="BU87" s="454"/>
      <c r="BV87" s="454"/>
      <c r="BW87" s="454"/>
      <c r="BX87" s="454"/>
      <c r="BY87" s="454"/>
      <c r="BZ87" s="454"/>
      <c r="CA87" s="454"/>
      <c r="CB87" s="454"/>
      <c r="CC87" s="454"/>
      <c r="CD87" s="454"/>
      <c r="CE87" s="454"/>
      <c r="CF87" s="454"/>
      <c r="CG87" s="454"/>
      <c r="CH87" s="454"/>
      <c r="CI87" s="454"/>
      <c r="CJ87" s="454"/>
      <c r="CK87" s="454"/>
      <c r="CL87" s="454"/>
      <c r="CM87" s="454"/>
      <c r="CN87" s="454"/>
      <c r="CO87" s="454"/>
      <c r="CP87" s="454"/>
      <c r="CQ87" s="454"/>
      <c r="CR87" s="454"/>
      <c r="CS87" s="454"/>
      <c r="CT87" s="454"/>
      <c r="CU87" s="454"/>
      <c r="CV87" s="454"/>
      <c r="CW87" s="454"/>
      <c r="CX87" s="454"/>
      <c r="CY87" s="454"/>
      <c r="CZ87" s="454"/>
      <c r="DA87" s="454"/>
      <c r="DB87" s="454"/>
      <c r="DC87" s="454"/>
      <c r="DD87" s="454"/>
      <c r="DE87" s="454"/>
      <c r="DF87" s="454"/>
      <c r="DG87" s="454"/>
      <c r="DH87" s="454"/>
      <c r="DI87" s="454"/>
      <c r="DJ87" s="454"/>
      <c r="DK87" s="454"/>
      <c r="DL87" s="454"/>
      <c r="DM87" s="454"/>
      <c r="DN87" s="454"/>
      <c r="DO87" s="454"/>
      <c r="DP87" s="454"/>
      <c r="DQ87" s="454"/>
      <c r="DR87" s="454"/>
      <c r="DS87" s="454"/>
      <c r="DT87" s="454"/>
      <c r="DU87" s="454"/>
      <c r="DV87" s="454"/>
      <c r="DW87" s="454">
        <v>16</v>
      </c>
      <c r="DX87"/>
      <c r="DY87"/>
    </row>
    <row r="88" spans="1:129">
      <c r="A88" s="453" t="s">
        <v>1356</v>
      </c>
      <c r="B88" s="454"/>
      <c r="C88" s="454"/>
      <c r="D88" s="454"/>
      <c r="E88" s="454"/>
      <c r="F88" s="454"/>
      <c r="G88" s="454"/>
      <c r="H88" s="454">
        <v>2</v>
      </c>
      <c r="I88" s="454">
        <v>2</v>
      </c>
      <c r="J88" s="454"/>
      <c r="K88" s="454"/>
      <c r="L88" s="454"/>
      <c r="M88" s="454"/>
      <c r="N88" s="454"/>
      <c r="O88" s="454"/>
      <c r="P88" s="454"/>
      <c r="Q88" s="454">
        <v>2</v>
      </c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4"/>
      <c r="AN88" s="454"/>
      <c r="AO88" s="454"/>
      <c r="AP88" s="454"/>
      <c r="AQ88" s="454"/>
      <c r="AR88" s="454"/>
      <c r="AS88" s="454"/>
      <c r="AT88" s="454"/>
      <c r="AU88" s="454"/>
      <c r="AV88" s="454"/>
      <c r="AW88" s="454"/>
      <c r="AX88" s="454"/>
      <c r="AY88" s="454"/>
      <c r="AZ88" s="454"/>
      <c r="BA88" s="454"/>
      <c r="BB88" s="454"/>
      <c r="BC88" s="454"/>
      <c r="BD88" s="454"/>
      <c r="BE88" s="454"/>
      <c r="BF88" s="454"/>
      <c r="BG88" s="454"/>
      <c r="BH88" s="454"/>
      <c r="BI88" s="454"/>
      <c r="BJ88" s="454"/>
      <c r="BK88" s="454">
        <v>8</v>
      </c>
      <c r="BL88" s="454">
        <v>2</v>
      </c>
      <c r="BM88" s="454"/>
      <c r="BN88" s="454"/>
      <c r="BO88" s="454"/>
      <c r="BP88" s="454"/>
      <c r="BQ88" s="454"/>
      <c r="BR88" s="454"/>
      <c r="BS88" s="454"/>
      <c r="BT88" s="454"/>
      <c r="BU88" s="454"/>
      <c r="BV88" s="454"/>
      <c r="BW88" s="454"/>
      <c r="BX88" s="454"/>
      <c r="BY88" s="454"/>
      <c r="BZ88" s="454"/>
      <c r="CA88" s="454"/>
      <c r="CB88" s="454"/>
      <c r="CC88" s="454"/>
      <c r="CD88" s="454"/>
      <c r="CE88" s="454"/>
      <c r="CF88" s="454"/>
      <c r="CG88" s="454"/>
      <c r="CH88" s="454"/>
      <c r="CI88" s="454"/>
      <c r="CJ88" s="454"/>
      <c r="CK88" s="454"/>
      <c r="CL88" s="454"/>
      <c r="CM88" s="454"/>
      <c r="CN88" s="454"/>
      <c r="CO88" s="454"/>
      <c r="CP88" s="454"/>
      <c r="CQ88" s="454"/>
      <c r="CR88" s="454"/>
      <c r="CS88" s="454"/>
      <c r="CT88" s="454"/>
      <c r="CU88" s="454"/>
      <c r="CV88" s="454"/>
      <c r="CW88" s="454"/>
      <c r="CX88" s="454"/>
      <c r="CY88" s="454"/>
      <c r="CZ88" s="454"/>
      <c r="DA88" s="454"/>
      <c r="DB88" s="454"/>
      <c r="DC88" s="454"/>
      <c r="DD88" s="454"/>
      <c r="DE88" s="454"/>
      <c r="DF88" s="454"/>
      <c r="DG88" s="454"/>
      <c r="DH88" s="454"/>
      <c r="DI88" s="454"/>
      <c r="DJ88" s="454"/>
      <c r="DK88" s="454"/>
      <c r="DL88" s="454"/>
      <c r="DM88" s="454"/>
      <c r="DN88" s="454"/>
      <c r="DO88" s="454"/>
      <c r="DP88" s="454"/>
      <c r="DQ88" s="454"/>
      <c r="DR88" s="454"/>
      <c r="DS88" s="454"/>
      <c r="DT88" s="454"/>
      <c r="DU88" s="454"/>
      <c r="DV88" s="454"/>
      <c r="DW88" s="454">
        <v>16</v>
      </c>
      <c r="DX88"/>
      <c r="DY88"/>
    </row>
    <row r="89" spans="1:129">
      <c r="A89" s="453" t="s">
        <v>834</v>
      </c>
      <c r="B89" s="454"/>
      <c r="C89" s="454"/>
      <c r="D89" s="454"/>
      <c r="E89" s="454"/>
      <c r="F89" s="454"/>
      <c r="G89" s="454"/>
      <c r="H89" s="454"/>
      <c r="I89" s="454">
        <v>2</v>
      </c>
      <c r="J89" s="454"/>
      <c r="K89" s="454"/>
      <c r="L89" s="454">
        <v>2</v>
      </c>
      <c r="M89" s="454"/>
      <c r="N89" s="454"/>
      <c r="O89" s="454"/>
      <c r="P89" s="454"/>
      <c r="Q89" s="454">
        <v>3</v>
      </c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>
        <v>3</v>
      </c>
      <c r="AK89" s="454"/>
      <c r="AL89" s="454">
        <v>2</v>
      </c>
      <c r="AM89" s="454"/>
      <c r="AN89" s="454">
        <v>2</v>
      </c>
      <c r="AO89" s="454"/>
      <c r="AP89" s="454"/>
      <c r="AQ89" s="454"/>
      <c r="AR89" s="454"/>
      <c r="AS89" s="454"/>
      <c r="AT89" s="454"/>
      <c r="AU89" s="454"/>
      <c r="AV89" s="454"/>
      <c r="AW89" s="454"/>
      <c r="AX89" s="454"/>
      <c r="AY89" s="454"/>
      <c r="AZ89" s="454"/>
      <c r="BA89" s="454"/>
      <c r="BB89" s="454"/>
      <c r="BC89" s="454"/>
      <c r="BD89" s="454"/>
      <c r="BE89" s="454"/>
      <c r="BF89" s="454"/>
      <c r="BG89" s="454"/>
      <c r="BH89" s="454"/>
      <c r="BI89" s="454"/>
      <c r="BJ89" s="454"/>
      <c r="BK89" s="454"/>
      <c r="BL89" s="454"/>
      <c r="BM89" s="454"/>
      <c r="BN89" s="454"/>
      <c r="BO89" s="454">
        <v>5</v>
      </c>
      <c r="BP89" s="454"/>
      <c r="BQ89" s="454">
        <v>5</v>
      </c>
      <c r="BR89" s="454"/>
      <c r="BS89" s="454"/>
      <c r="BT89" s="454"/>
      <c r="BU89" s="454"/>
      <c r="BV89" s="454"/>
      <c r="BW89" s="454"/>
      <c r="BX89" s="454"/>
      <c r="BY89" s="454"/>
      <c r="BZ89" s="454"/>
      <c r="CA89" s="454"/>
      <c r="CB89" s="454"/>
      <c r="CC89" s="454"/>
      <c r="CD89" s="454"/>
      <c r="CE89" s="454"/>
      <c r="CF89" s="454"/>
      <c r="CG89" s="454">
        <v>3</v>
      </c>
      <c r="CH89" s="454">
        <v>3</v>
      </c>
      <c r="CI89" s="454"/>
      <c r="CJ89" s="454">
        <v>2</v>
      </c>
      <c r="CK89" s="454">
        <v>2</v>
      </c>
      <c r="CL89" s="454"/>
      <c r="CM89" s="454"/>
      <c r="CN89" s="454"/>
      <c r="CO89" s="454"/>
      <c r="CP89" s="454"/>
      <c r="CQ89" s="454"/>
      <c r="CR89" s="454"/>
      <c r="CS89" s="454"/>
      <c r="CT89" s="454"/>
      <c r="CU89" s="454"/>
      <c r="CV89" s="454"/>
      <c r="CW89" s="454"/>
      <c r="CX89" s="454"/>
      <c r="CY89" s="454"/>
      <c r="CZ89" s="454"/>
      <c r="DA89" s="454"/>
      <c r="DB89" s="454"/>
      <c r="DC89" s="454"/>
      <c r="DD89" s="454"/>
      <c r="DE89" s="454"/>
      <c r="DF89" s="454"/>
      <c r="DG89" s="454"/>
      <c r="DH89" s="454"/>
      <c r="DI89" s="454"/>
      <c r="DJ89" s="454"/>
      <c r="DK89" s="454"/>
      <c r="DL89" s="454"/>
      <c r="DM89" s="454"/>
      <c r="DN89" s="454">
        <v>3</v>
      </c>
      <c r="DO89" s="454"/>
      <c r="DP89" s="454"/>
      <c r="DQ89" s="454"/>
      <c r="DR89" s="454"/>
      <c r="DS89" s="454"/>
      <c r="DT89" s="454"/>
      <c r="DU89" s="454"/>
      <c r="DV89" s="454"/>
      <c r="DW89" s="454">
        <v>37</v>
      </c>
      <c r="DX89"/>
      <c r="DY89"/>
    </row>
    <row r="90" spans="1:129">
      <c r="A90" s="453" t="s">
        <v>249</v>
      </c>
      <c r="B90" s="454"/>
      <c r="C90" s="454"/>
      <c r="D90" s="454"/>
      <c r="E90" s="454"/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>
        <v>12</v>
      </c>
      <c r="AD90" s="454"/>
      <c r="AE90" s="454"/>
      <c r="AF90" s="454"/>
      <c r="AG90" s="454"/>
      <c r="AH90" s="454"/>
      <c r="AI90" s="454"/>
      <c r="AJ90" s="454"/>
      <c r="AK90" s="454"/>
      <c r="AL90" s="454"/>
      <c r="AM90" s="454"/>
      <c r="AN90" s="454"/>
      <c r="AO90" s="454"/>
      <c r="AP90" s="454"/>
      <c r="AQ90" s="454"/>
      <c r="AR90" s="454"/>
      <c r="AS90" s="454"/>
      <c r="AT90" s="454"/>
      <c r="AU90" s="454"/>
      <c r="AV90" s="454"/>
      <c r="AW90" s="454"/>
      <c r="AX90" s="454"/>
      <c r="AY90" s="454"/>
      <c r="AZ90" s="454"/>
      <c r="BA90" s="454"/>
      <c r="BB90" s="454"/>
      <c r="BC90" s="454"/>
      <c r="BD90" s="454"/>
      <c r="BE90" s="454"/>
      <c r="BF90" s="454"/>
      <c r="BG90" s="454"/>
      <c r="BH90" s="454"/>
      <c r="BI90" s="454"/>
      <c r="BJ90" s="454"/>
      <c r="BK90" s="454"/>
      <c r="BL90" s="454"/>
      <c r="BM90" s="454"/>
      <c r="BN90" s="454"/>
      <c r="BO90" s="454"/>
      <c r="BP90" s="454"/>
      <c r="BQ90" s="454"/>
      <c r="BR90" s="454"/>
      <c r="BS90" s="454"/>
      <c r="BT90" s="454"/>
      <c r="BU90" s="454"/>
      <c r="BV90" s="454"/>
      <c r="BW90" s="454"/>
      <c r="BX90" s="454"/>
      <c r="BY90" s="454"/>
      <c r="BZ90" s="454"/>
      <c r="CA90" s="454"/>
      <c r="CB90" s="454"/>
      <c r="CC90" s="454"/>
      <c r="CD90" s="454"/>
      <c r="CE90" s="454"/>
      <c r="CF90" s="454"/>
      <c r="CG90" s="454"/>
      <c r="CH90" s="454"/>
      <c r="CI90" s="454"/>
      <c r="CJ90" s="454"/>
      <c r="CK90" s="454"/>
      <c r="CL90" s="454"/>
      <c r="CM90" s="454"/>
      <c r="CN90" s="454"/>
      <c r="CO90" s="454"/>
      <c r="CP90" s="454"/>
      <c r="CQ90" s="454"/>
      <c r="CR90" s="454"/>
      <c r="CS90" s="454"/>
      <c r="CT90" s="454"/>
      <c r="CU90" s="454"/>
      <c r="CV90" s="454"/>
      <c r="CW90" s="454"/>
      <c r="CX90" s="454"/>
      <c r="CY90" s="454"/>
      <c r="CZ90" s="454"/>
      <c r="DA90" s="454"/>
      <c r="DB90" s="454"/>
      <c r="DC90" s="454"/>
      <c r="DD90" s="454"/>
      <c r="DE90" s="454"/>
      <c r="DF90" s="454"/>
      <c r="DG90" s="454"/>
      <c r="DH90" s="454"/>
      <c r="DI90" s="454"/>
      <c r="DJ90" s="454"/>
      <c r="DK90" s="454"/>
      <c r="DL90" s="454"/>
      <c r="DM90" s="454"/>
      <c r="DN90" s="454"/>
      <c r="DO90" s="454"/>
      <c r="DP90" s="454"/>
      <c r="DQ90" s="454"/>
      <c r="DR90" s="454"/>
      <c r="DS90" s="454"/>
      <c r="DT90" s="454"/>
      <c r="DU90" s="454"/>
      <c r="DV90" s="454"/>
      <c r="DW90" s="454">
        <v>12</v>
      </c>
      <c r="DX90"/>
      <c r="DY90"/>
    </row>
    <row r="91" spans="1:129">
      <c r="A91" s="453" t="s">
        <v>1251</v>
      </c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>
        <v>4</v>
      </c>
      <c r="AD91" s="454"/>
      <c r="AE91" s="454"/>
      <c r="AF91" s="454"/>
      <c r="AG91" s="454"/>
      <c r="AH91" s="454"/>
      <c r="AI91" s="454"/>
      <c r="AJ91" s="454"/>
      <c r="AK91" s="454"/>
      <c r="AL91" s="454"/>
      <c r="AM91" s="454"/>
      <c r="AN91" s="454"/>
      <c r="AO91" s="454"/>
      <c r="AP91" s="454"/>
      <c r="AQ91" s="454"/>
      <c r="AR91" s="454"/>
      <c r="AS91" s="454"/>
      <c r="AT91" s="454"/>
      <c r="AU91" s="454"/>
      <c r="AV91" s="454"/>
      <c r="AW91" s="454"/>
      <c r="AX91" s="454"/>
      <c r="AY91" s="454"/>
      <c r="AZ91" s="454"/>
      <c r="BA91" s="454"/>
      <c r="BB91" s="454"/>
      <c r="BC91" s="454"/>
      <c r="BD91" s="454"/>
      <c r="BE91" s="454"/>
      <c r="BF91" s="454"/>
      <c r="BG91" s="454"/>
      <c r="BH91" s="454"/>
      <c r="BI91" s="454"/>
      <c r="BJ91" s="454"/>
      <c r="BK91" s="454"/>
      <c r="BL91" s="454"/>
      <c r="BM91" s="454"/>
      <c r="BN91" s="454"/>
      <c r="BO91" s="454"/>
      <c r="BP91" s="454"/>
      <c r="BQ91" s="454"/>
      <c r="BR91" s="454"/>
      <c r="BS91" s="454"/>
      <c r="BT91" s="454"/>
      <c r="BU91" s="454"/>
      <c r="BV91" s="454"/>
      <c r="BW91" s="454"/>
      <c r="BX91" s="454"/>
      <c r="BY91" s="454"/>
      <c r="BZ91" s="454"/>
      <c r="CA91" s="454"/>
      <c r="CB91" s="454"/>
      <c r="CC91" s="454"/>
      <c r="CD91" s="454"/>
      <c r="CE91" s="454"/>
      <c r="CF91" s="454"/>
      <c r="CG91" s="454"/>
      <c r="CH91" s="454"/>
      <c r="CI91" s="454"/>
      <c r="CJ91" s="454"/>
      <c r="CK91" s="454"/>
      <c r="CL91" s="454"/>
      <c r="CM91" s="454"/>
      <c r="CN91" s="454"/>
      <c r="CO91" s="454"/>
      <c r="CP91" s="454"/>
      <c r="CQ91" s="454"/>
      <c r="CR91" s="454"/>
      <c r="CS91" s="454"/>
      <c r="CT91" s="454"/>
      <c r="CU91" s="454"/>
      <c r="CV91" s="454"/>
      <c r="CW91" s="454"/>
      <c r="CX91" s="454"/>
      <c r="CY91" s="454"/>
      <c r="CZ91" s="454"/>
      <c r="DA91" s="454"/>
      <c r="DB91" s="454"/>
      <c r="DC91" s="454"/>
      <c r="DD91" s="454"/>
      <c r="DE91" s="454"/>
      <c r="DF91" s="454"/>
      <c r="DG91" s="454"/>
      <c r="DH91" s="454"/>
      <c r="DI91" s="454"/>
      <c r="DJ91" s="454"/>
      <c r="DK91" s="454"/>
      <c r="DL91" s="454"/>
      <c r="DM91" s="454"/>
      <c r="DN91" s="454"/>
      <c r="DO91" s="454"/>
      <c r="DP91" s="454"/>
      <c r="DQ91" s="454"/>
      <c r="DR91" s="454"/>
      <c r="DS91" s="454"/>
      <c r="DT91" s="454"/>
      <c r="DU91" s="454"/>
      <c r="DV91" s="454"/>
      <c r="DW91" s="454">
        <v>4</v>
      </c>
      <c r="DX91"/>
      <c r="DY91"/>
    </row>
    <row r="92" spans="1:129">
      <c r="A92" s="453" t="s">
        <v>1250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>
        <v>2</v>
      </c>
      <c r="AD92" s="454"/>
      <c r="AE92" s="454"/>
      <c r="AF92" s="454"/>
      <c r="AG92" s="454"/>
      <c r="AH92" s="454"/>
      <c r="AI92" s="454"/>
      <c r="AJ92" s="454"/>
      <c r="AK92" s="454"/>
      <c r="AL92" s="454"/>
      <c r="AM92" s="454"/>
      <c r="AN92" s="454"/>
      <c r="AO92" s="454"/>
      <c r="AP92" s="454"/>
      <c r="AQ92" s="454"/>
      <c r="AR92" s="454"/>
      <c r="AS92" s="454"/>
      <c r="AT92" s="454"/>
      <c r="AU92" s="454"/>
      <c r="AV92" s="454"/>
      <c r="AW92" s="454"/>
      <c r="AX92" s="454"/>
      <c r="AY92" s="454"/>
      <c r="AZ92" s="454"/>
      <c r="BA92" s="454"/>
      <c r="BB92" s="454"/>
      <c r="BC92" s="454"/>
      <c r="BD92" s="454"/>
      <c r="BE92" s="454"/>
      <c r="BF92" s="454"/>
      <c r="BG92" s="454"/>
      <c r="BH92" s="454"/>
      <c r="BI92" s="454"/>
      <c r="BJ92" s="454"/>
      <c r="BK92" s="454"/>
      <c r="BL92" s="454"/>
      <c r="BM92" s="454"/>
      <c r="BN92" s="454"/>
      <c r="BO92" s="454"/>
      <c r="BP92" s="454"/>
      <c r="BQ92" s="454"/>
      <c r="BR92" s="454"/>
      <c r="BS92" s="454"/>
      <c r="BT92" s="454"/>
      <c r="BU92" s="454"/>
      <c r="BV92" s="454"/>
      <c r="BW92" s="454"/>
      <c r="BX92" s="454"/>
      <c r="BY92" s="454"/>
      <c r="BZ92" s="454"/>
      <c r="CA92" s="454"/>
      <c r="CB92" s="454"/>
      <c r="CC92" s="454"/>
      <c r="CD92" s="454"/>
      <c r="CE92" s="454"/>
      <c r="CF92" s="454"/>
      <c r="CG92" s="454"/>
      <c r="CH92" s="454"/>
      <c r="CI92" s="454"/>
      <c r="CJ92" s="454"/>
      <c r="CK92" s="454"/>
      <c r="CL92" s="454"/>
      <c r="CM92" s="454"/>
      <c r="CN92" s="454"/>
      <c r="CO92" s="454"/>
      <c r="CP92" s="454"/>
      <c r="CQ92" s="454"/>
      <c r="CR92" s="454"/>
      <c r="CS92" s="454"/>
      <c r="CT92" s="454"/>
      <c r="CU92" s="454"/>
      <c r="CV92" s="454"/>
      <c r="CW92" s="454"/>
      <c r="CX92" s="454"/>
      <c r="CY92" s="454"/>
      <c r="CZ92" s="454"/>
      <c r="DA92" s="454"/>
      <c r="DB92" s="454"/>
      <c r="DC92" s="454"/>
      <c r="DD92" s="454"/>
      <c r="DE92" s="454"/>
      <c r="DF92" s="454"/>
      <c r="DG92" s="454"/>
      <c r="DH92" s="454"/>
      <c r="DI92" s="454"/>
      <c r="DJ92" s="454"/>
      <c r="DK92" s="454"/>
      <c r="DL92" s="454"/>
      <c r="DM92" s="454"/>
      <c r="DN92" s="454"/>
      <c r="DO92" s="454"/>
      <c r="DP92" s="454"/>
      <c r="DQ92" s="454"/>
      <c r="DR92" s="454"/>
      <c r="DS92" s="454"/>
      <c r="DT92" s="454"/>
      <c r="DU92" s="454"/>
      <c r="DV92" s="454"/>
      <c r="DW92" s="454">
        <v>2</v>
      </c>
      <c r="DX92"/>
      <c r="DY92"/>
    </row>
    <row r="93" spans="1:129">
      <c r="A93" s="453" t="s">
        <v>1371</v>
      </c>
      <c r="B93" s="454"/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>
        <v>2</v>
      </c>
      <c r="AI93" s="454"/>
      <c r="AJ93" s="454"/>
      <c r="AK93" s="454"/>
      <c r="AL93" s="454"/>
      <c r="AM93" s="454"/>
      <c r="AN93" s="454"/>
      <c r="AO93" s="454"/>
      <c r="AP93" s="454"/>
      <c r="AQ93" s="454"/>
      <c r="AR93" s="454"/>
      <c r="AS93" s="454"/>
      <c r="AT93" s="454"/>
      <c r="AU93" s="454"/>
      <c r="AV93" s="454"/>
      <c r="AW93" s="454"/>
      <c r="AX93" s="454"/>
      <c r="AY93" s="454"/>
      <c r="AZ93" s="454"/>
      <c r="BA93" s="454"/>
      <c r="BB93" s="454"/>
      <c r="BC93" s="454"/>
      <c r="BD93" s="454"/>
      <c r="BE93" s="454"/>
      <c r="BF93" s="454"/>
      <c r="BG93" s="454"/>
      <c r="BH93" s="454"/>
      <c r="BI93" s="454"/>
      <c r="BJ93" s="454"/>
      <c r="BK93" s="454"/>
      <c r="BL93" s="454"/>
      <c r="BM93" s="454"/>
      <c r="BN93" s="454"/>
      <c r="BO93" s="454"/>
      <c r="BP93" s="454"/>
      <c r="BQ93" s="454"/>
      <c r="BR93" s="454"/>
      <c r="BS93" s="454"/>
      <c r="BT93" s="454"/>
      <c r="BU93" s="454"/>
      <c r="BV93" s="454"/>
      <c r="BW93" s="454"/>
      <c r="BX93" s="454"/>
      <c r="BY93" s="454"/>
      <c r="BZ93" s="454"/>
      <c r="CA93" s="454"/>
      <c r="CB93" s="454"/>
      <c r="CC93" s="454"/>
      <c r="CD93" s="454"/>
      <c r="CE93" s="454"/>
      <c r="CF93" s="454"/>
      <c r="CG93" s="454"/>
      <c r="CH93" s="454"/>
      <c r="CI93" s="454"/>
      <c r="CJ93" s="454"/>
      <c r="CK93" s="454"/>
      <c r="CL93" s="454"/>
      <c r="CM93" s="454"/>
      <c r="CN93" s="454"/>
      <c r="CO93" s="454"/>
      <c r="CP93" s="454"/>
      <c r="CQ93" s="454"/>
      <c r="CR93" s="454"/>
      <c r="CS93" s="454"/>
      <c r="CT93" s="454"/>
      <c r="CU93" s="454"/>
      <c r="CV93" s="454"/>
      <c r="CW93" s="454"/>
      <c r="CX93" s="454"/>
      <c r="CY93" s="454"/>
      <c r="CZ93" s="454"/>
      <c r="DA93" s="454"/>
      <c r="DB93" s="454"/>
      <c r="DC93" s="454"/>
      <c r="DD93" s="454"/>
      <c r="DE93" s="454"/>
      <c r="DF93" s="454"/>
      <c r="DG93" s="454"/>
      <c r="DH93" s="454"/>
      <c r="DI93" s="454"/>
      <c r="DJ93" s="454"/>
      <c r="DK93" s="454"/>
      <c r="DL93" s="454"/>
      <c r="DM93" s="454"/>
      <c r="DN93" s="454"/>
      <c r="DO93" s="454"/>
      <c r="DP93" s="454"/>
      <c r="DQ93" s="454"/>
      <c r="DR93" s="454"/>
      <c r="DS93" s="454"/>
      <c r="DT93" s="454"/>
      <c r="DU93" s="454"/>
      <c r="DV93" s="454"/>
      <c r="DW93" s="454">
        <v>2</v>
      </c>
      <c r="DX93"/>
      <c r="DY93"/>
    </row>
    <row r="94" spans="1:129">
      <c r="A94" s="453" t="s">
        <v>252</v>
      </c>
      <c r="B94" s="454"/>
      <c r="C94" s="454">
        <v>2</v>
      </c>
      <c r="D94" s="454"/>
      <c r="E94" s="454"/>
      <c r="F94" s="454"/>
      <c r="G94" s="454"/>
      <c r="H94" s="454"/>
      <c r="I94" s="454"/>
      <c r="J94" s="454"/>
      <c r="K94" s="454"/>
      <c r="L94" s="454">
        <v>2</v>
      </c>
      <c r="M94" s="454"/>
      <c r="N94" s="454"/>
      <c r="O94" s="454"/>
      <c r="P94" s="454"/>
      <c r="Q94" s="454">
        <v>1</v>
      </c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  <c r="AL94" s="454"/>
      <c r="AM94" s="454"/>
      <c r="AN94" s="454"/>
      <c r="AO94" s="454"/>
      <c r="AP94" s="454"/>
      <c r="AQ94" s="454"/>
      <c r="AR94" s="454"/>
      <c r="AS94" s="454">
        <v>2</v>
      </c>
      <c r="AT94" s="454"/>
      <c r="AU94" s="454"/>
      <c r="AV94" s="454"/>
      <c r="AW94" s="454"/>
      <c r="AX94" s="454"/>
      <c r="AY94" s="454"/>
      <c r="AZ94" s="454"/>
      <c r="BA94" s="454"/>
      <c r="BB94" s="454"/>
      <c r="BC94" s="454"/>
      <c r="BD94" s="454"/>
      <c r="BE94" s="454"/>
      <c r="BF94" s="454"/>
      <c r="BG94" s="454"/>
      <c r="BH94" s="454"/>
      <c r="BI94" s="454"/>
      <c r="BJ94" s="454"/>
      <c r="BK94" s="454"/>
      <c r="BL94" s="454"/>
      <c r="BM94" s="454"/>
      <c r="BN94" s="454"/>
      <c r="BO94" s="454"/>
      <c r="BP94" s="454"/>
      <c r="BQ94" s="454"/>
      <c r="BR94" s="454"/>
      <c r="BS94" s="454"/>
      <c r="BT94" s="454"/>
      <c r="BU94" s="454"/>
      <c r="BV94" s="454"/>
      <c r="BW94" s="454"/>
      <c r="BX94" s="454"/>
      <c r="BY94" s="454"/>
      <c r="BZ94" s="454"/>
      <c r="CA94" s="454"/>
      <c r="CB94" s="454"/>
      <c r="CC94" s="454"/>
      <c r="CD94" s="454"/>
      <c r="CE94" s="454"/>
      <c r="CF94" s="454"/>
      <c r="CG94" s="454"/>
      <c r="CH94" s="454"/>
      <c r="CI94" s="454"/>
      <c r="CJ94" s="454"/>
      <c r="CK94" s="454"/>
      <c r="CL94" s="454"/>
      <c r="CM94" s="454"/>
      <c r="CN94" s="454"/>
      <c r="CO94" s="454"/>
      <c r="CP94" s="454"/>
      <c r="CQ94" s="454"/>
      <c r="CR94" s="454"/>
      <c r="CS94" s="454"/>
      <c r="CT94" s="454"/>
      <c r="CU94" s="454"/>
      <c r="CV94" s="454"/>
      <c r="CW94" s="454"/>
      <c r="CX94" s="454"/>
      <c r="CY94" s="454"/>
      <c r="CZ94" s="454"/>
      <c r="DA94" s="454"/>
      <c r="DB94" s="454"/>
      <c r="DC94" s="454"/>
      <c r="DD94" s="454"/>
      <c r="DE94" s="454"/>
      <c r="DF94" s="454"/>
      <c r="DG94" s="454"/>
      <c r="DH94" s="454"/>
      <c r="DI94" s="454"/>
      <c r="DJ94" s="454"/>
      <c r="DK94" s="454"/>
      <c r="DL94" s="454"/>
      <c r="DM94" s="454"/>
      <c r="DN94" s="454"/>
      <c r="DO94" s="454">
        <v>1</v>
      </c>
      <c r="DP94" s="454">
        <v>5</v>
      </c>
      <c r="DQ94" s="454"/>
      <c r="DR94" s="454"/>
      <c r="DS94" s="454"/>
      <c r="DT94" s="454"/>
      <c r="DU94" s="454"/>
      <c r="DV94" s="454"/>
      <c r="DW94" s="454">
        <v>13</v>
      </c>
      <c r="DX94"/>
      <c r="DY94"/>
    </row>
    <row r="95" spans="1:129">
      <c r="A95" s="453" t="s">
        <v>1197</v>
      </c>
      <c r="B95" s="454"/>
      <c r="C95" s="454">
        <v>2</v>
      </c>
      <c r="D95" s="454"/>
      <c r="E95" s="454"/>
      <c r="F95" s="454">
        <v>2</v>
      </c>
      <c r="G95" s="454">
        <v>2</v>
      </c>
      <c r="H95" s="454"/>
      <c r="I95" s="454">
        <v>2</v>
      </c>
      <c r="J95" s="454"/>
      <c r="K95" s="454">
        <v>28</v>
      </c>
      <c r="L95" s="454">
        <v>2</v>
      </c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  <c r="AL95" s="454"/>
      <c r="AM95" s="454"/>
      <c r="AN95" s="454"/>
      <c r="AO95" s="454"/>
      <c r="AP95" s="454"/>
      <c r="AQ95" s="454"/>
      <c r="AR95" s="454"/>
      <c r="AS95" s="454"/>
      <c r="AT95" s="454"/>
      <c r="AU95" s="454"/>
      <c r="AV95" s="454"/>
      <c r="AW95" s="454"/>
      <c r="AX95" s="454"/>
      <c r="AY95" s="454"/>
      <c r="AZ95" s="454"/>
      <c r="BA95" s="454"/>
      <c r="BB95" s="454"/>
      <c r="BC95" s="454"/>
      <c r="BD95" s="454"/>
      <c r="BE95" s="454"/>
      <c r="BF95" s="454"/>
      <c r="BG95" s="454"/>
      <c r="BH95" s="454"/>
      <c r="BI95" s="454"/>
      <c r="BJ95" s="454"/>
      <c r="BK95" s="454"/>
      <c r="BL95" s="454"/>
      <c r="BM95" s="454"/>
      <c r="BN95" s="454"/>
      <c r="BO95" s="454"/>
      <c r="BP95" s="454"/>
      <c r="BQ95" s="454"/>
      <c r="BR95" s="454"/>
      <c r="BS95" s="454"/>
      <c r="BT95" s="454"/>
      <c r="BU95" s="454"/>
      <c r="BV95" s="454"/>
      <c r="BW95" s="454"/>
      <c r="BX95" s="454"/>
      <c r="BY95" s="454"/>
      <c r="BZ95" s="454"/>
      <c r="CA95" s="454"/>
      <c r="CB95" s="454"/>
      <c r="CC95" s="454"/>
      <c r="CD95" s="454"/>
      <c r="CE95" s="454"/>
      <c r="CF95" s="454"/>
      <c r="CG95" s="454"/>
      <c r="CH95" s="454"/>
      <c r="CI95" s="454"/>
      <c r="CJ95" s="454"/>
      <c r="CK95" s="454"/>
      <c r="CL95" s="454"/>
      <c r="CM95" s="454"/>
      <c r="CN95" s="454"/>
      <c r="CO95" s="454"/>
      <c r="CP95" s="454"/>
      <c r="CQ95" s="454"/>
      <c r="CR95" s="454"/>
      <c r="CS95" s="454"/>
      <c r="CT95" s="454"/>
      <c r="CU95" s="454"/>
      <c r="CV95" s="454"/>
      <c r="CW95" s="454"/>
      <c r="CX95" s="454"/>
      <c r="CY95" s="454"/>
      <c r="CZ95" s="454"/>
      <c r="DA95" s="454"/>
      <c r="DB95" s="454"/>
      <c r="DC95" s="454"/>
      <c r="DD95" s="454"/>
      <c r="DE95" s="454"/>
      <c r="DF95" s="454"/>
      <c r="DG95" s="454"/>
      <c r="DH95" s="454"/>
      <c r="DI95" s="454"/>
      <c r="DJ95" s="454"/>
      <c r="DK95" s="454"/>
      <c r="DL95" s="454"/>
      <c r="DM95" s="454"/>
      <c r="DN95" s="454"/>
      <c r="DO95" s="454"/>
      <c r="DP95" s="454"/>
      <c r="DQ95" s="454"/>
      <c r="DR95" s="454"/>
      <c r="DS95" s="454"/>
      <c r="DT95" s="454"/>
      <c r="DU95" s="454"/>
      <c r="DV95" s="454"/>
      <c r="DW95" s="454">
        <v>38</v>
      </c>
      <c r="DX95"/>
      <c r="DY95"/>
    </row>
    <row r="96" spans="1:129">
      <c r="A96" s="453" t="s">
        <v>1198</v>
      </c>
      <c r="B96" s="454"/>
      <c r="C96" s="454">
        <v>2</v>
      </c>
      <c r="D96" s="454"/>
      <c r="E96" s="454"/>
      <c r="F96" s="454">
        <v>2</v>
      </c>
      <c r="G96" s="454">
        <v>2</v>
      </c>
      <c r="H96" s="454">
        <v>2</v>
      </c>
      <c r="I96" s="454">
        <v>2</v>
      </c>
      <c r="J96" s="454"/>
      <c r="K96" s="454"/>
      <c r="L96" s="454"/>
      <c r="M96" s="454">
        <v>22</v>
      </c>
      <c r="N96" s="454">
        <v>4</v>
      </c>
      <c r="O96" s="454"/>
      <c r="P96" s="454"/>
      <c r="Q96" s="454">
        <v>2</v>
      </c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  <c r="AL96" s="454"/>
      <c r="AM96" s="454"/>
      <c r="AN96" s="454"/>
      <c r="AO96" s="454"/>
      <c r="AP96" s="454"/>
      <c r="AQ96" s="454"/>
      <c r="AR96" s="454"/>
      <c r="AS96" s="454"/>
      <c r="AT96" s="454"/>
      <c r="AU96" s="454"/>
      <c r="AV96" s="454"/>
      <c r="AW96" s="454"/>
      <c r="AX96" s="454"/>
      <c r="AY96" s="454"/>
      <c r="AZ96" s="454"/>
      <c r="BA96" s="454"/>
      <c r="BB96" s="454"/>
      <c r="BC96" s="454"/>
      <c r="BD96" s="454"/>
      <c r="BE96" s="454"/>
      <c r="BF96" s="454"/>
      <c r="BG96" s="454"/>
      <c r="BH96" s="454"/>
      <c r="BI96" s="454"/>
      <c r="BJ96" s="454"/>
      <c r="BK96" s="454"/>
      <c r="BL96" s="454"/>
      <c r="BM96" s="454"/>
      <c r="BN96" s="454"/>
      <c r="BO96" s="454"/>
      <c r="BP96" s="454"/>
      <c r="BQ96" s="454"/>
      <c r="BR96" s="454"/>
      <c r="BS96" s="454"/>
      <c r="BT96" s="454"/>
      <c r="BU96" s="454"/>
      <c r="BV96" s="454"/>
      <c r="BW96" s="454"/>
      <c r="BX96" s="454"/>
      <c r="BY96" s="454"/>
      <c r="BZ96" s="454"/>
      <c r="CA96" s="454"/>
      <c r="CB96" s="454"/>
      <c r="CC96" s="454"/>
      <c r="CD96" s="454"/>
      <c r="CE96" s="454"/>
      <c r="CF96" s="454"/>
      <c r="CG96" s="454"/>
      <c r="CH96" s="454"/>
      <c r="CI96" s="454"/>
      <c r="CJ96" s="454"/>
      <c r="CK96" s="454"/>
      <c r="CL96" s="454"/>
      <c r="CM96" s="454"/>
      <c r="CN96" s="454"/>
      <c r="CO96" s="454"/>
      <c r="CP96" s="454"/>
      <c r="CQ96" s="454"/>
      <c r="CR96" s="454"/>
      <c r="CS96" s="454"/>
      <c r="CT96" s="454"/>
      <c r="CU96" s="454"/>
      <c r="CV96" s="454"/>
      <c r="CW96" s="454"/>
      <c r="CX96" s="454"/>
      <c r="CY96" s="454"/>
      <c r="CZ96" s="454"/>
      <c r="DA96" s="454"/>
      <c r="DB96" s="454"/>
      <c r="DC96" s="454"/>
      <c r="DD96" s="454"/>
      <c r="DE96" s="454"/>
      <c r="DF96" s="454"/>
      <c r="DG96" s="454"/>
      <c r="DH96" s="454"/>
      <c r="DI96" s="454"/>
      <c r="DJ96" s="454"/>
      <c r="DK96" s="454"/>
      <c r="DL96" s="454"/>
      <c r="DM96" s="454"/>
      <c r="DN96" s="454"/>
      <c r="DO96" s="454"/>
      <c r="DP96" s="454"/>
      <c r="DQ96" s="454"/>
      <c r="DR96" s="454"/>
      <c r="DS96" s="454"/>
      <c r="DT96" s="454"/>
      <c r="DU96" s="454"/>
      <c r="DV96" s="454"/>
      <c r="DW96" s="454">
        <v>38</v>
      </c>
      <c r="DX96"/>
      <c r="DY96"/>
    </row>
    <row r="97" spans="1:129">
      <c r="A97" s="453" t="s">
        <v>1385</v>
      </c>
      <c r="B97" s="454"/>
      <c r="C97" s="454"/>
      <c r="D97" s="454"/>
      <c r="E97" s="454"/>
      <c r="F97" s="454"/>
      <c r="G97" s="454"/>
      <c r="H97" s="454"/>
      <c r="I97" s="454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  <c r="AL97" s="454"/>
      <c r="AM97" s="454"/>
      <c r="AN97" s="454"/>
      <c r="AO97" s="454"/>
      <c r="AP97" s="454"/>
      <c r="AQ97" s="454"/>
      <c r="AR97" s="454"/>
      <c r="AS97" s="454"/>
      <c r="AT97" s="454"/>
      <c r="AU97" s="454"/>
      <c r="AV97" s="454"/>
      <c r="AW97" s="454"/>
      <c r="AX97" s="454"/>
      <c r="AY97" s="454"/>
      <c r="AZ97" s="454"/>
      <c r="BA97" s="454"/>
      <c r="BB97" s="454"/>
      <c r="BC97" s="454"/>
      <c r="BD97" s="454"/>
      <c r="BE97" s="454"/>
      <c r="BF97" s="454"/>
      <c r="BG97" s="454"/>
      <c r="BH97" s="454"/>
      <c r="BI97" s="454"/>
      <c r="BJ97" s="454"/>
      <c r="BK97" s="454"/>
      <c r="BL97" s="454"/>
      <c r="BM97" s="454"/>
      <c r="BN97" s="454"/>
      <c r="BO97" s="454"/>
      <c r="BP97" s="454"/>
      <c r="BQ97" s="454"/>
      <c r="BR97" s="454"/>
      <c r="BS97" s="454"/>
      <c r="BT97" s="454"/>
      <c r="BU97" s="454"/>
      <c r="BV97" s="454"/>
      <c r="BW97" s="454"/>
      <c r="BX97" s="454"/>
      <c r="BY97" s="454"/>
      <c r="BZ97" s="454"/>
      <c r="CA97" s="454"/>
      <c r="CB97" s="454"/>
      <c r="CC97" s="454"/>
      <c r="CD97" s="454"/>
      <c r="CE97" s="454"/>
      <c r="CF97" s="454"/>
      <c r="CG97" s="454"/>
      <c r="CH97" s="454"/>
      <c r="CI97" s="454"/>
      <c r="CJ97" s="454"/>
      <c r="CK97" s="454"/>
      <c r="CL97" s="454"/>
      <c r="CM97" s="454"/>
      <c r="CN97" s="454"/>
      <c r="CO97" s="454"/>
      <c r="CP97" s="454"/>
      <c r="CQ97" s="454"/>
      <c r="CR97" s="454"/>
      <c r="CS97" s="454"/>
      <c r="CT97" s="454"/>
      <c r="CU97" s="454">
        <v>7</v>
      </c>
      <c r="CV97" s="454">
        <v>6</v>
      </c>
      <c r="CW97" s="454"/>
      <c r="CX97" s="454"/>
      <c r="CY97" s="454"/>
      <c r="CZ97" s="454"/>
      <c r="DA97" s="454"/>
      <c r="DB97" s="454"/>
      <c r="DC97" s="454"/>
      <c r="DD97" s="454"/>
      <c r="DE97" s="454"/>
      <c r="DF97" s="454"/>
      <c r="DG97" s="454"/>
      <c r="DH97" s="454"/>
      <c r="DI97" s="454"/>
      <c r="DJ97" s="454"/>
      <c r="DK97" s="454"/>
      <c r="DL97" s="454"/>
      <c r="DM97" s="454"/>
      <c r="DN97" s="454"/>
      <c r="DO97" s="454"/>
      <c r="DP97" s="454"/>
      <c r="DQ97" s="454"/>
      <c r="DR97" s="454"/>
      <c r="DS97" s="454"/>
      <c r="DT97" s="454"/>
      <c r="DU97" s="454">
        <v>2</v>
      </c>
      <c r="DV97" s="454"/>
      <c r="DW97" s="454">
        <v>15</v>
      </c>
      <c r="DX97"/>
      <c r="DY97"/>
    </row>
    <row r="98" spans="1:129">
      <c r="A98" s="453" t="s">
        <v>1492</v>
      </c>
      <c r="B98" s="454"/>
      <c r="C98" s="454">
        <v>1</v>
      </c>
      <c r="D98" s="454"/>
      <c r="E98" s="454"/>
      <c r="F98" s="454">
        <v>1</v>
      </c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>
        <v>1</v>
      </c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  <c r="AL98" s="454"/>
      <c r="AM98" s="454"/>
      <c r="AN98" s="454"/>
      <c r="AO98" s="454"/>
      <c r="AP98" s="454"/>
      <c r="AQ98" s="454"/>
      <c r="AR98" s="454"/>
      <c r="AS98" s="454"/>
      <c r="AT98" s="454"/>
      <c r="AU98" s="454"/>
      <c r="AV98" s="454"/>
      <c r="AW98" s="454"/>
      <c r="AX98" s="454"/>
      <c r="AY98" s="454"/>
      <c r="AZ98" s="454"/>
      <c r="BA98" s="454"/>
      <c r="BB98" s="454"/>
      <c r="BC98" s="454"/>
      <c r="BD98" s="454"/>
      <c r="BE98" s="454"/>
      <c r="BF98" s="454"/>
      <c r="BG98" s="454"/>
      <c r="BH98" s="454"/>
      <c r="BI98" s="454"/>
      <c r="BJ98" s="454"/>
      <c r="BK98" s="454">
        <v>4</v>
      </c>
      <c r="BL98" s="454">
        <v>2</v>
      </c>
      <c r="BM98" s="454"/>
      <c r="BN98" s="454"/>
      <c r="BO98" s="454"/>
      <c r="BP98" s="454"/>
      <c r="BQ98" s="454"/>
      <c r="BR98" s="454"/>
      <c r="BS98" s="454"/>
      <c r="BT98" s="454"/>
      <c r="BU98" s="454"/>
      <c r="BV98" s="454"/>
      <c r="BW98" s="454"/>
      <c r="BX98" s="454"/>
      <c r="BY98" s="454"/>
      <c r="BZ98" s="454"/>
      <c r="CA98" s="454"/>
      <c r="CB98" s="454"/>
      <c r="CC98" s="454"/>
      <c r="CD98" s="454"/>
      <c r="CE98" s="454"/>
      <c r="CF98" s="454"/>
      <c r="CG98" s="454"/>
      <c r="CH98" s="454"/>
      <c r="CI98" s="454"/>
      <c r="CJ98" s="454"/>
      <c r="CK98" s="454"/>
      <c r="CL98" s="454"/>
      <c r="CM98" s="454"/>
      <c r="CN98" s="454"/>
      <c r="CO98" s="454"/>
      <c r="CP98" s="454"/>
      <c r="CQ98" s="454"/>
      <c r="CR98" s="454"/>
      <c r="CS98" s="454"/>
      <c r="CT98" s="454"/>
      <c r="CU98" s="454"/>
      <c r="CV98" s="454"/>
      <c r="CW98" s="454"/>
      <c r="CX98" s="454"/>
      <c r="CY98" s="454"/>
      <c r="CZ98" s="454"/>
      <c r="DA98" s="454"/>
      <c r="DB98" s="454"/>
      <c r="DC98" s="454"/>
      <c r="DD98" s="454"/>
      <c r="DE98" s="454"/>
      <c r="DF98" s="454"/>
      <c r="DG98" s="454"/>
      <c r="DH98" s="454"/>
      <c r="DI98" s="454"/>
      <c r="DJ98" s="454"/>
      <c r="DK98" s="454"/>
      <c r="DL98" s="454"/>
      <c r="DM98" s="454"/>
      <c r="DN98" s="454"/>
      <c r="DO98" s="454"/>
      <c r="DP98" s="454"/>
      <c r="DQ98" s="454"/>
      <c r="DR98" s="454"/>
      <c r="DS98" s="454"/>
      <c r="DT98" s="454"/>
      <c r="DU98" s="454"/>
      <c r="DV98" s="454"/>
      <c r="DW98" s="454">
        <v>9</v>
      </c>
      <c r="DX98"/>
      <c r="DY98"/>
    </row>
    <row r="99" spans="1:129">
      <c r="A99" s="453" t="s">
        <v>1493</v>
      </c>
      <c r="B99" s="454"/>
      <c r="C99" s="454">
        <v>1</v>
      </c>
      <c r="D99" s="454"/>
      <c r="E99" s="454"/>
      <c r="F99" s="454">
        <v>1</v>
      </c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>
        <v>1</v>
      </c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  <c r="AL99" s="454"/>
      <c r="AM99" s="454"/>
      <c r="AN99" s="454"/>
      <c r="AO99" s="454"/>
      <c r="AP99" s="454"/>
      <c r="AQ99" s="454"/>
      <c r="AR99" s="454"/>
      <c r="AS99" s="454"/>
      <c r="AT99" s="454"/>
      <c r="AU99" s="454"/>
      <c r="AV99" s="454"/>
      <c r="AW99" s="454"/>
      <c r="AX99" s="454"/>
      <c r="AY99" s="454"/>
      <c r="AZ99" s="454"/>
      <c r="BA99" s="454"/>
      <c r="BB99" s="454"/>
      <c r="BC99" s="454"/>
      <c r="BD99" s="454"/>
      <c r="BE99" s="454"/>
      <c r="BF99" s="454"/>
      <c r="BG99" s="454"/>
      <c r="BH99" s="454"/>
      <c r="BI99" s="454"/>
      <c r="BJ99" s="454"/>
      <c r="BK99" s="454">
        <v>4</v>
      </c>
      <c r="BL99" s="454">
        <v>2</v>
      </c>
      <c r="BM99" s="454">
        <v>2</v>
      </c>
      <c r="BN99" s="454"/>
      <c r="BO99" s="454"/>
      <c r="BP99" s="454"/>
      <c r="BQ99" s="454"/>
      <c r="BR99" s="454"/>
      <c r="BS99" s="454"/>
      <c r="BT99" s="454"/>
      <c r="BU99" s="454"/>
      <c r="BV99" s="454"/>
      <c r="BW99" s="454"/>
      <c r="BX99" s="454"/>
      <c r="BY99" s="454"/>
      <c r="BZ99" s="454"/>
      <c r="CA99" s="454"/>
      <c r="CB99" s="454"/>
      <c r="CC99" s="454"/>
      <c r="CD99" s="454"/>
      <c r="CE99" s="454"/>
      <c r="CF99" s="454"/>
      <c r="CG99" s="454"/>
      <c r="CH99" s="454"/>
      <c r="CI99" s="454"/>
      <c r="CJ99" s="454"/>
      <c r="CK99" s="454"/>
      <c r="CL99" s="454"/>
      <c r="CM99" s="454"/>
      <c r="CN99" s="454"/>
      <c r="CO99" s="454"/>
      <c r="CP99" s="454"/>
      <c r="CQ99" s="454"/>
      <c r="CR99" s="454"/>
      <c r="CS99" s="454"/>
      <c r="CT99" s="454"/>
      <c r="CU99" s="454"/>
      <c r="CV99" s="454"/>
      <c r="CW99" s="454"/>
      <c r="CX99" s="454"/>
      <c r="CY99" s="454"/>
      <c r="CZ99" s="454"/>
      <c r="DA99" s="454"/>
      <c r="DB99" s="454"/>
      <c r="DC99" s="454"/>
      <c r="DD99" s="454"/>
      <c r="DE99" s="454"/>
      <c r="DF99" s="454"/>
      <c r="DG99" s="454"/>
      <c r="DH99" s="454"/>
      <c r="DI99" s="454"/>
      <c r="DJ99" s="454"/>
      <c r="DK99" s="454"/>
      <c r="DL99" s="454"/>
      <c r="DM99" s="454"/>
      <c r="DN99" s="454"/>
      <c r="DO99" s="454"/>
      <c r="DP99" s="454"/>
      <c r="DQ99" s="454"/>
      <c r="DR99" s="454"/>
      <c r="DS99" s="454"/>
      <c r="DT99" s="454"/>
      <c r="DU99" s="454"/>
      <c r="DV99" s="454"/>
      <c r="DW99" s="454">
        <v>11</v>
      </c>
      <c r="DX99"/>
      <c r="DY99"/>
    </row>
    <row r="100" spans="1:129">
      <c r="A100" s="453" t="s">
        <v>1185</v>
      </c>
      <c r="B100" s="454"/>
      <c r="C100" s="454">
        <v>4</v>
      </c>
      <c r="D100" s="454"/>
      <c r="E100" s="454"/>
      <c r="F100" s="454">
        <v>1</v>
      </c>
      <c r="G100" s="454">
        <v>1</v>
      </c>
      <c r="H100" s="454"/>
      <c r="I100" s="454">
        <v>1</v>
      </c>
      <c r="J100" s="454"/>
      <c r="K100" s="454"/>
      <c r="L100" s="454"/>
      <c r="M100" s="454"/>
      <c r="N100" s="454"/>
      <c r="O100" s="454"/>
      <c r="P100" s="454"/>
      <c r="Q100" s="454">
        <v>1</v>
      </c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>
        <v>3</v>
      </c>
      <c r="AD100" s="454"/>
      <c r="AE100" s="454"/>
      <c r="AF100" s="454"/>
      <c r="AG100" s="454"/>
      <c r="AH100" s="454"/>
      <c r="AI100" s="454"/>
      <c r="AJ100" s="454">
        <v>2</v>
      </c>
      <c r="AK100" s="454"/>
      <c r="AL100" s="454"/>
      <c r="AM100" s="454"/>
      <c r="AN100" s="454"/>
      <c r="AO100" s="454"/>
      <c r="AP100" s="454"/>
      <c r="AQ100" s="454"/>
      <c r="AR100" s="454"/>
      <c r="AS100" s="454">
        <v>1</v>
      </c>
      <c r="AT100" s="454"/>
      <c r="AU100" s="454"/>
      <c r="AV100" s="454"/>
      <c r="AW100" s="454"/>
      <c r="AX100" s="454"/>
      <c r="AY100" s="454"/>
      <c r="AZ100" s="454"/>
      <c r="BA100" s="454"/>
      <c r="BB100" s="454"/>
      <c r="BC100" s="454"/>
      <c r="BD100" s="454"/>
      <c r="BE100" s="454"/>
      <c r="BF100" s="454"/>
      <c r="BG100" s="454"/>
      <c r="BH100" s="454"/>
      <c r="BI100" s="454"/>
      <c r="BJ100" s="454"/>
      <c r="BK100" s="454"/>
      <c r="BL100" s="454"/>
      <c r="BM100" s="454"/>
      <c r="BN100" s="454"/>
      <c r="BO100" s="454"/>
      <c r="BP100" s="454"/>
      <c r="BQ100" s="454"/>
      <c r="BR100" s="454"/>
      <c r="BS100" s="454"/>
      <c r="BT100" s="454"/>
      <c r="BU100" s="454"/>
      <c r="BV100" s="454">
        <v>2</v>
      </c>
      <c r="BW100" s="454">
        <v>2</v>
      </c>
      <c r="BX100" s="454">
        <v>2</v>
      </c>
      <c r="BY100" s="454"/>
      <c r="BZ100" s="454"/>
      <c r="CA100" s="454"/>
      <c r="CB100" s="454"/>
      <c r="CC100" s="454"/>
      <c r="CD100" s="454"/>
      <c r="CE100" s="454"/>
      <c r="CF100" s="454"/>
      <c r="CG100" s="454"/>
      <c r="CH100" s="454"/>
      <c r="CI100" s="454"/>
      <c r="CJ100" s="454"/>
      <c r="CK100" s="454"/>
      <c r="CL100" s="454"/>
      <c r="CM100" s="454"/>
      <c r="CN100" s="454"/>
      <c r="CO100" s="454"/>
      <c r="CP100" s="454"/>
      <c r="CQ100" s="454"/>
      <c r="CR100" s="454"/>
      <c r="CS100" s="454"/>
      <c r="CT100" s="454"/>
      <c r="CU100" s="454"/>
      <c r="CV100" s="454"/>
      <c r="CW100" s="454"/>
      <c r="CX100" s="454"/>
      <c r="CY100" s="454"/>
      <c r="CZ100" s="454"/>
      <c r="DA100" s="454"/>
      <c r="DB100" s="454"/>
      <c r="DC100" s="454"/>
      <c r="DD100" s="454"/>
      <c r="DE100" s="454"/>
      <c r="DF100" s="454"/>
      <c r="DG100" s="454"/>
      <c r="DH100" s="454"/>
      <c r="DI100" s="454">
        <v>2</v>
      </c>
      <c r="DJ100" s="454"/>
      <c r="DK100" s="454"/>
      <c r="DL100" s="454"/>
      <c r="DM100" s="454"/>
      <c r="DN100" s="454"/>
      <c r="DO100" s="454"/>
      <c r="DP100" s="454"/>
      <c r="DQ100" s="454"/>
      <c r="DR100" s="454"/>
      <c r="DS100" s="454">
        <v>6</v>
      </c>
      <c r="DT100" s="454"/>
      <c r="DU100" s="454"/>
      <c r="DV100" s="454"/>
      <c r="DW100" s="454">
        <v>28</v>
      </c>
      <c r="DX100"/>
      <c r="DY100"/>
    </row>
    <row r="101" spans="1:129">
      <c r="A101" s="453" t="s">
        <v>1427</v>
      </c>
      <c r="B101" s="454"/>
      <c r="C101" s="454"/>
      <c r="D101" s="454"/>
      <c r="E101" s="454"/>
      <c r="F101" s="454">
        <v>2</v>
      </c>
      <c r="G101" s="454">
        <v>2</v>
      </c>
      <c r="H101" s="454">
        <v>2</v>
      </c>
      <c r="I101" s="454">
        <v>2</v>
      </c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  <c r="AL101" s="454"/>
      <c r="AM101" s="454"/>
      <c r="AN101" s="454"/>
      <c r="AO101" s="454"/>
      <c r="AP101" s="454"/>
      <c r="AQ101" s="454"/>
      <c r="AR101" s="454"/>
      <c r="AS101" s="454"/>
      <c r="AT101" s="454"/>
      <c r="AU101" s="454"/>
      <c r="AV101" s="454"/>
      <c r="AW101" s="454"/>
      <c r="AX101" s="454"/>
      <c r="AY101" s="454"/>
      <c r="AZ101" s="454"/>
      <c r="BA101" s="454"/>
      <c r="BB101" s="454"/>
      <c r="BC101" s="454">
        <v>3</v>
      </c>
      <c r="BD101" s="454"/>
      <c r="BE101" s="454"/>
      <c r="BF101" s="454"/>
      <c r="BG101" s="454"/>
      <c r="BH101" s="454">
        <v>3</v>
      </c>
      <c r="BI101" s="454">
        <v>3</v>
      </c>
      <c r="BJ101" s="454">
        <v>1</v>
      </c>
      <c r="BK101" s="454"/>
      <c r="BL101" s="454"/>
      <c r="BM101" s="454"/>
      <c r="BN101" s="454"/>
      <c r="BO101" s="454"/>
      <c r="BP101" s="454"/>
      <c r="BQ101" s="454"/>
      <c r="BR101" s="454"/>
      <c r="BS101" s="454"/>
      <c r="BT101" s="454"/>
      <c r="BU101" s="454"/>
      <c r="BV101" s="454"/>
      <c r="BW101" s="454"/>
      <c r="BX101" s="454"/>
      <c r="BY101" s="454"/>
      <c r="BZ101" s="454"/>
      <c r="CA101" s="454"/>
      <c r="CB101" s="454"/>
      <c r="CC101" s="454"/>
      <c r="CD101" s="454"/>
      <c r="CE101" s="454"/>
      <c r="CF101" s="454"/>
      <c r="CG101" s="454"/>
      <c r="CH101" s="454"/>
      <c r="CI101" s="454"/>
      <c r="CJ101" s="454"/>
      <c r="CK101" s="454"/>
      <c r="CL101" s="454"/>
      <c r="CM101" s="454"/>
      <c r="CN101" s="454">
        <v>2</v>
      </c>
      <c r="CO101" s="454"/>
      <c r="CP101" s="454"/>
      <c r="CQ101" s="454"/>
      <c r="CR101" s="454"/>
      <c r="CS101" s="454"/>
      <c r="CT101" s="454"/>
      <c r="CU101" s="454">
        <v>8</v>
      </c>
      <c r="CV101" s="454">
        <v>4</v>
      </c>
      <c r="CW101" s="454"/>
      <c r="CX101" s="454"/>
      <c r="CY101" s="454"/>
      <c r="CZ101" s="454"/>
      <c r="DA101" s="454"/>
      <c r="DB101" s="454"/>
      <c r="DC101" s="454"/>
      <c r="DD101" s="454"/>
      <c r="DE101" s="454"/>
      <c r="DF101" s="454"/>
      <c r="DG101" s="454"/>
      <c r="DH101" s="454"/>
      <c r="DI101" s="454"/>
      <c r="DJ101" s="454"/>
      <c r="DK101" s="454"/>
      <c r="DL101" s="454"/>
      <c r="DM101" s="454"/>
      <c r="DN101" s="454"/>
      <c r="DO101" s="454"/>
      <c r="DP101" s="454"/>
      <c r="DQ101" s="454"/>
      <c r="DR101" s="454"/>
      <c r="DS101" s="454"/>
      <c r="DT101" s="454"/>
      <c r="DU101" s="454">
        <v>2</v>
      </c>
      <c r="DV101" s="454"/>
      <c r="DW101" s="454">
        <v>34</v>
      </c>
      <c r="DX101"/>
      <c r="DY101"/>
    </row>
    <row r="102" spans="1:129">
      <c r="A102" s="453" t="s">
        <v>1428</v>
      </c>
      <c r="B102" s="454"/>
      <c r="C102" s="454"/>
      <c r="D102" s="454"/>
      <c r="E102" s="454"/>
      <c r="F102" s="454">
        <v>2</v>
      </c>
      <c r="G102" s="454">
        <v>2</v>
      </c>
      <c r="H102" s="454">
        <v>2</v>
      </c>
      <c r="I102" s="454">
        <v>2</v>
      </c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  <c r="AL102" s="454"/>
      <c r="AM102" s="454"/>
      <c r="AN102" s="454"/>
      <c r="AO102" s="454"/>
      <c r="AP102" s="454"/>
      <c r="AQ102" s="454"/>
      <c r="AR102" s="454"/>
      <c r="AS102" s="454"/>
      <c r="AT102" s="454"/>
      <c r="AU102" s="454"/>
      <c r="AV102" s="454"/>
      <c r="AW102" s="454"/>
      <c r="AX102" s="454"/>
      <c r="AY102" s="454"/>
      <c r="AZ102" s="454"/>
      <c r="BA102" s="454"/>
      <c r="BB102" s="454"/>
      <c r="BC102" s="454">
        <v>3</v>
      </c>
      <c r="BD102" s="454"/>
      <c r="BE102" s="454"/>
      <c r="BF102" s="454"/>
      <c r="BG102" s="454">
        <v>1</v>
      </c>
      <c r="BH102" s="454">
        <v>3</v>
      </c>
      <c r="BI102" s="454">
        <v>3</v>
      </c>
      <c r="BJ102" s="454">
        <v>1</v>
      </c>
      <c r="BK102" s="454"/>
      <c r="BL102" s="454"/>
      <c r="BM102" s="454"/>
      <c r="BN102" s="454"/>
      <c r="BO102" s="454"/>
      <c r="BP102" s="454"/>
      <c r="BQ102" s="454"/>
      <c r="BR102" s="454"/>
      <c r="BS102" s="454"/>
      <c r="BT102" s="454"/>
      <c r="BU102" s="454"/>
      <c r="BV102" s="454"/>
      <c r="BW102" s="454"/>
      <c r="BX102" s="454"/>
      <c r="BY102" s="454"/>
      <c r="BZ102" s="454"/>
      <c r="CA102" s="454"/>
      <c r="CB102" s="454"/>
      <c r="CC102" s="454"/>
      <c r="CD102" s="454"/>
      <c r="CE102" s="454"/>
      <c r="CF102" s="454"/>
      <c r="CG102" s="454"/>
      <c r="CH102" s="454"/>
      <c r="CI102" s="454"/>
      <c r="CJ102" s="454"/>
      <c r="CK102" s="454"/>
      <c r="CL102" s="454"/>
      <c r="CM102" s="454"/>
      <c r="CN102" s="454">
        <v>2</v>
      </c>
      <c r="CO102" s="454"/>
      <c r="CP102" s="454"/>
      <c r="CQ102" s="454"/>
      <c r="CR102" s="454"/>
      <c r="CS102" s="454"/>
      <c r="CT102" s="454"/>
      <c r="CU102" s="454"/>
      <c r="CV102" s="454"/>
      <c r="CW102" s="454"/>
      <c r="CX102" s="454"/>
      <c r="CY102" s="454"/>
      <c r="CZ102" s="454"/>
      <c r="DA102" s="454"/>
      <c r="DB102" s="454"/>
      <c r="DC102" s="454">
        <v>1</v>
      </c>
      <c r="DD102" s="454"/>
      <c r="DE102" s="454"/>
      <c r="DF102" s="454"/>
      <c r="DG102" s="454"/>
      <c r="DH102" s="454"/>
      <c r="DI102" s="454"/>
      <c r="DJ102" s="454"/>
      <c r="DK102" s="454">
        <v>8</v>
      </c>
      <c r="DL102" s="454"/>
      <c r="DM102" s="454"/>
      <c r="DN102" s="454"/>
      <c r="DO102" s="454"/>
      <c r="DP102" s="454"/>
      <c r="DQ102" s="454"/>
      <c r="DR102" s="454">
        <v>6</v>
      </c>
      <c r="DS102" s="454"/>
      <c r="DT102" s="454"/>
      <c r="DU102" s="454"/>
      <c r="DV102" s="454"/>
      <c r="DW102" s="454">
        <v>36</v>
      </c>
      <c r="DX102"/>
      <c r="DY102"/>
    </row>
    <row r="103" spans="1:129">
      <c r="A103" s="453" t="s">
        <v>1429</v>
      </c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  <c r="AL103" s="454"/>
      <c r="AM103" s="454"/>
      <c r="AN103" s="454"/>
      <c r="AO103" s="454"/>
      <c r="AP103" s="454"/>
      <c r="AQ103" s="454"/>
      <c r="AR103" s="454"/>
      <c r="AS103" s="454"/>
      <c r="AT103" s="454"/>
      <c r="AU103" s="454"/>
      <c r="AV103" s="454"/>
      <c r="AW103" s="454"/>
      <c r="AX103" s="454"/>
      <c r="AY103" s="454"/>
      <c r="AZ103" s="454"/>
      <c r="BA103" s="454"/>
      <c r="BB103" s="454"/>
      <c r="BC103" s="454"/>
      <c r="BD103" s="454"/>
      <c r="BE103" s="454"/>
      <c r="BF103" s="454"/>
      <c r="BG103" s="454"/>
      <c r="BH103" s="454"/>
      <c r="BI103" s="454"/>
      <c r="BJ103" s="454">
        <v>4</v>
      </c>
      <c r="BK103" s="454"/>
      <c r="BL103" s="454"/>
      <c r="BM103" s="454"/>
      <c r="BN103" s="454"/>
      <c r="BO103" s="454"/>
      <c r="BP103" s="454"/>
      <c r="BQ103" s="454"/>
      <c r="BR103" s="454"/>
      <c r="BS103" s="454"/>
      <c r="BT103" s="454"/>
      <c r="BU103" s="454"/>
      <c r="BV103" s="454"/>
      <c r="BW103" s="454"/>
      <c r="BX103" s="454"/>
      <c r="BY103" s="454"/>
      <c r="BZ103" s="454"/>
      <c r="CA103" s="454"/>
      <c r="CB103" s="454"/>
      <c r="CC103" s="454"/>
      <c r="CD103" s="454"/>
      <c r="CE103" s="454"/>
      <c r="CF103" s="454"/>
      <c r="CG103" s="454"/>
      <c r="CH103" s="454"/>
      <c r="CI103" s="454"/>
      <c r="CJ103" s="454"/>
      <c r="CK103" s="454"/>
      <c r="CL103" s="454"/>
      <c r="CM103" s="454"/>
      <c r="CN103" s="454"/>
      <c r="CO103" s="454"/>
      <c r="CP103" s="454"/>
      <c r="CQ103" s="454"/>
      <c r="CR103" s="454"/>
      <c r="CS103" s="454"/>
      <c r="CT103" s="454"/>
      <c r="CU103" s="454"/>
      <c r="CV103" s="454"/>
      <c r="CW103" s="454"/>
      <c r="CX103" s="454"/>
      <c r="CY103" s="454"/>
      <c r="CZ103" s="454"/>
      <c r="DA103" s="454"/>
      <c r="DB103" s="454"/>
      <c r="DC103" s="454"/>
      <c r="DD103" s="454"/>
      <c r="DE103" s="454"/>
      <c r="DF103" s="454"/>
      <c r="DG103" s="454"/>
      <c r="DH103" s="454"/>
      <c r="DI103" s="454"/>
      <c r="DJ103" s="454"/>
      <c r="DK103" s="454">
        <v>8</v>
      </c>
      <c r="DL103" s="454">
        <v>6</v>
      </c>
      <c r="DM103" s="454">
        <v>2</v>
      </c>
      <c r="DN103" s="454"/>
      <c r="DO103" s="454"/>
      <c r="DP103" s="454"/>
      <c r="DQ103" s="454"/>
      <c r="DR103" s="454"/>
      <c r="DS103" s="454"/>
      <c r="DT103" s="454"/>
      <c r="DU103" s="454"/>
      <c r="DV103" s="454"/>
      <c r="DW103" s="454">
        <v>20</v>
      </c>
      <c r="DX103"/>
      <c r="DY103"/>
    </row>
    <row r="104" spans="1:129">
      <c r="A104" s="453" t="s">
        <v>1541</v>
      </c>
      <c r="B104" s="454"/>
      <c r="C104" s="454"/>
      <c r="D104" s="454"/>
      <c r="E104" s="454"/>
      <c r="F104" s="454">
        <v>6</v>
      </c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  <c r="AL104" s="454"/>
      <c r="AM104" s="454"/>
      <c r="AN104" s="454"/>
      <c r="AO104" s="454"/>
      <c r="AP104" s="454"/>
      <c r="AQ104" s="454"/>
      <c r="AR104" s="454"/>
      <c r="AS104" s="454"/>
      <c r="AT104" s="454"/>
      <c r="AU104" s="454"/>
      <c r="AV104" s="454"/>
      <c r="AW104" s="454"/>
      <c r="AX104" s="454"/>
      <c r="AY104" s="454"/>
      <c r="AZ104" s="454"/>
      <c r="BA104" s="454"/>
      <c r="BB104" s="454"/>
      <c r="BC104" s="454"/>
      <c r="BD104" s="454"/>
      <c r="BE104" s="454"/>
      <c r="BF104" s="454"/>
      <c r="BG104" s="454"/>
      <c r="BH104" s="454"/>
      <c r="BI104" s="454"/>
      <c r="BJ104" s="454"/>
      <c r="BK104" s="454"/>
      <c r="BL104" s="454"/>
      <c r="BM104" s="454"/>
      <c r="BN104" s="454"/>
      <c r="BO104" s="454"/>
      <c r="BP104" s="454"/>
      <c r="BQ104" s="454"/>
      <c r="BR104" s="454"/>
      <c r="BS104" s="454"/>
      <c r="BT104" s="454"/>
      <c r="BU104" s="454"/>
      <c r="BV104" s="454"/>
      <c r="BW104" s="454"/>
      <c r="BX104" s="454"/>
      <c r="BY104" s="454"/>
      <c r="BZ104" s="454"/>
      <c r="CA104" s="454"/>
      <c r="CB104" s="454"/>
      <c r="CC104" s="454"/>
      <c r="CD104" s="454"/>
      <c r="CE104" s="454"/>
      <c r="CF104" s="454"/>
      <c r="CG104" s="454"/>
      <c r="CH104" s="454"/>
      <c r="CI104" s="454"/>
      <c r="CJ104" s="454"/>
      <c r="CK104" s="454"/>
      <c r="CL104" s="454"/>
      <c r="CM104" s="454"/>
      <c r="CN104" s="454"/>
      <c r="CO104" s="454"/>
      <c r="CP104" s="454"/>
      <c r="CQ104" s="454"/>
      <c r="CR104" s="454"/>
      <c r="CS104" s="454"/>
      <c r="CT104" s="454"/>
      <c r="CU104" s="454"/>
      <c r="CV104" s="454"/>
      <c r="CW104" s="454"/>
      <c r="CX104" s="454"/>
      <c r="CY104" s="454"/>
      <c r="CZ104" s="454"/>
      <c r="DA104" s="454"/>
      <c r="DB104" s="454"/>
      <c r="DC104" s="454"/>
      <c r="DD104" s="454"/>
      <c r="DE104" s="454"/>
      <c r="DF104" s="454"/>
      <c r="DG104" s="454"/>
      <c r="DH104" s="454"/>
      <c r="DI104" s="454"/>
      <c r="DJ104" s="454">
        <v>2</v>
      </c>
      <c r="DK104" s="454"/>
      <c r="DL104" s="454"/>
      <c r="DM104" s="454"/>
      <c r="DN104" s="454"/>
      <c r="DO104" s="454"/>
      <c r="DP104" s="454"/>
      <c r="DQ104" s="454"/>
      <c r="DR104" s="454"/>
      <c r="DS104" s="454"/>
      <c r="DT104" s="454"/>
      <c r="DU104" s="454"/>
      <c r="DV104" s="454"/>
      <c r="DW104" s="454">
        <v>8</v>
      </c>
      <c r="DX104"/>
      <c r="DY104"/>
    </row>
    <row r="105" spans="1:129">
      <c r="A105" s="453" t="s">
        <v>1598</v>
      </c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  <c r="AL105" s="454"/>
      <c r="AM105" s="454"/>
      <c r="AN105" s="454"/>
      <c r="AO105" s="454"/>
      <c r="AP105" s="454"/>
      <c r="AQ105" s="454"/>
      <c r="AR105" s="454"/>
      <c r="AS105" s="454"/>
      <c r="AT105" s="454"/>
      <c r="AU105" s="454"/>
      <c r="AV105" s="454"/>
      <c r="AW105" s="454"/>
      <c r="AX105" s="454"/>
      <c r="AY105" s="454"/>
      <c r="AZ105" s="454"/>
      <c r="BA105" s="454"/>
      <c r="BB105" s="454"/>
      <c r="BC105" s="454"/>
      <c r="BD105" s="454"/>
      <c r="BE105" s="454"/>
      <c r="BF105" s="454"/>
      <c r="BG105" s="454"/>
      <c r="BH105" s="454"/>
      <c r="BI105" s="454"/>
      <c r="BJ105" s="454"/>
      <c r="BK105" s="454"/>
      <c r="BL105" s="454"/>
      <c r="BM105" s="454"/>
      <c r="BN105" s="454">
        <v>0</v>
      </c>
      <c r="BO105" s="454"/>
      <c r="BP105" s="454"/>
      <c r="BQ105" s="454"/>
      <c r="BR105" s="454"/>
      <c r="BS105" s="454"/>
      <c r="BT105" s="454"/>
      <c r="BU105" s="454"/>
      <c r="BV105" s="454"/>
      <c r="BW105" s="454"/>
      <c r="BX105" s="454"/>
      <c r="BY105" s="454"/>
      <c r="BZ105" s="454"/>
      <c r="CA105" s="454"/>
      <c r="CB105" s="454"/>
      <c r="CC105" s="454"/>
      <c r="CD105" s="454"/>
      <c r="CE105" s="454"/>
      <c r="CF105" s="454"/>
      <c r="CG105" s="454"/>
      <c r="CH105" s="454"/>
      <c r="CI105" s="454"/>
      <c r="CJ105" s="454"/>
      <c r="CK105" s="454"/>
      <c r="CL105" s="454"/>
      <c r="CM105" s="454"/>
      <c r="CN105" s="454"/>
      <c r="CO105" s="454"/>
      <c r="CP105" s="454"/>
      <c r="CQ105" s="454"/>
      <c r="CR105" s="454"/>
      <c r="CS105" s="454"/>
      <c r="CT105" s="454"/>
      <c r="CU105" s="454"/>
      <c r="CV105" s="454"/>
      <c r="CW105" s="454"/>
      <c r="CX105" s="454"/>
      <c r="CY105" s="454"/>
      <c r="CZ105" s="454"/>
      <c r="DA105" s="454"/>
      <c r="DB105" s="454"/>
      <c r="DC105" s="454"/>
      <c r="DD105" s="454"/>
      <c r="DE105" s="454"/>
      <c r="DF105" s="454"/>
      <c r="DG105" s="454"/>
      <c r="DH105" s="454"/>
      <c r="DI105" s="454"/>
      <c r="DJ105" s="454"/>
      <c r="DK105" s="454"/>
      <c r="DL105" s="454"/>
      <c r="DM105" s="454"/>
      <c r="DN105" s="454"/>
      <c r="DO105" s="454"/>
      <c r="DP105" s="454"/>
      <c r="DQ105" s="454"/>
      <c r="DR105" s="454"/>
      <c r="DS105" s="454"/>
      <c r="DT105" s="454"/>
      <c r="DU105" s="454"/>
      <c r="DV105" s="454"/>
      <c r="DW105" s="454">
        <v>0</v>
      </c>
      <c r="DX105"/>
      <c r="DY105"/>
    </row>
    <row r="106" spans="1:129">
      <c r="A106" s="453" t="s">
        <v>907</v>
      </c>
      <c r="B106" s="454"/>
      <c r="C106" s="454">
        <v>0.83333333333333326</v>
      </c>
      <c r="D106" s="454"/>
      <c r="E106" s="454"/>
      <c r="F106" s="454">
        <v>0.83333333333333326</v>
      </c>
      <c r="G106" s="454">
        <v>0.83333333333333326</v>
      </c>
      <c r="H106" s="454"/>
      <c r="I106" s="454">
        <v>0.41666666666666663</v>
      </c>
      <c r="J106" s="454"/>
      <c r="K106" s="454">
        <v>10</v>
      </c>
      <c r="L106" s="454">
        <v>0.83333333333333326</v>
      </c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  <c r="AL106" s="454"/>
      <c r="AM106" s="454"/>
      <c r="AN106" s="454"/>
      <c r="AO106" s="454"/>
      <c r="AP106" s="454"/>
      <c r="AQ106" s="454"/>
      <c r="AR106" s="454"/>
      <c r="AS106" s="454"/>
      <c r="AT106" s="454"/>
      <c r="AU106" s="454"/>
      <c r="AV106" s="454"/>
      <c r="AW106" s="454"/>
      <c r="AX106" s="454"/>
      <c r="AY106" s="454"/>
      <c r="AZ106" s="454"/>
      <c r="BA106" s="454"/>
      <c r="BB106" s="454"/>
      <c r="BC106" s="454"/>
      <c r="BD106" s="454"/>
      <c r="BE106" s="454"/>
      <c r="BF106" s="454"/>
      <c r="BG106" s="454"/>
      <c r="BH106" s="454"/>
      <c r="BI106" s="454"/>
      <c r="BJ106" s="454"/>
      <c r="BK106" s="454"/>
      <c r="BL106" s="454"/>
      <c r="BM106" s="454"/>
      <c r="BN106" s="454"/>
      <c r="BO106" s="454"/>
      <c r="BP106" s="454"/>
      <c r="BQ106" s="454"/>
      <c r="BR106" s="454"/>
      <c r="BS106" s="454"/>
      <c r="BT106" s="454"/>
      <c r="BU106" s="454"/>
      <c r="BV106" s="454"/>
      <c r="BW106" s="454"/>
      <c r="BX106" s="454"/>
      <c r="BY106" s="454"/>
      <c r="BZ106" s="454"/>
      <c r="CA106" s="454"/>
      <c r="CB106" s="454"/>
      <c r="CC106" s="454"/>
      <c r="CD106" s="454"/>
      <c r="CE106" s="454"/>
      <c r="CF106" s="454"/>
      <c r="CG106" s="454"/>
      <c r="CH106" s="454"/>
      <c r="CI106" s="454"/>
      <c r="CJ106" s="454"/>
      <c r="CK106" s="454"/>
      <c r="CL106" s="454"/>
      <c r="CM106" s="454"/>
      <c r="CN106" s="454"/>
      <c r="CO106" s="454"/>
      <c r="CP106" s="454"/>
      <c r="CQ106" s="454"/>
      <c r="CR106" s="454"/>
      <c r="CS106" s="454"/>
      <c r="CT106" s="454"/>
      <c r="CU106" s="454"/>
      <c r="CV106" s="454"/>
      <c r="CW106" s="454"/>
      <c r="CX106" s="454"/>
      <c r="CY106" s="454"/>
      <c r="CZ106" s="454"/>
      <c r="DA106" s="454"/>
      <c r="DB106" s="454"/>
      <c r="DC106" s="454"/>
      <c r="DD106" s="454"/>
      <c r="DE106" s="454"/>
      <c r="DF106" s="454"/>
      <c r="DG106" s="454"/>
      <c r="DH106" s="454"/>
      <c r="DI106" s="454"/>
      <c r="DJ106" s="454"/>
      <c r="DK106" s="454"/>
      <c r="DL106" s="454"/>
      <c r="DM106" s="454"/>
      <c r="DN106" s="454"/>
      <c r="DO106" s="454"/>
      <c r="DP106" s="454"/>
      <c r="DQ106" s="454"/>
      <c r="DR106" s="454"/>
      <c r="DS106" s="454"/>
      <c r="DT106" s="454"/>
      <c r="DU106" s="454"/>
      <c r="DV106" s="454"/>
      <c r="DW106" s="454">
        <v>13.75</v>
      </c>
      <c r="DX106"/>
      <c r="DY106"/>
    </row>
    <row r="107" spans="1:129">
      <c r="A107" s="453" t="s">
        <v>906</v>
      </c>
      <c r="B107" s="454"/>
      <c r="C107" s="454">
        <v>0.83333333333333326</v>
      </c>
      <c r="D107" s="454"/>
      <c r="E107" s="454"/>
      <c r="F107" s="454">
        <v>0.83333333333333326</v>
      </c>
      <c r="G107" s="454">
        <v>0.83333333333333326</v>
      </c>
      <c r="H107" s="454"/>
      <c r="I107" s="454">
        <v>0.41666666666666663</v>
      </c>
      <c r="J107" s="454"/>
      <c r="K107" s="454">
        <v>10</v>
      </c>
      <c r="L107" s="454">
        <v>0.83333333333333326</v>
      </c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  <c r="AL107" s="454"/>
      <c r="AM107" s="454"/>
      <c r="AN107" s="454"/>
      <c r="AO107" s="454"/>
      <c r="AP107" s="454"/>
      <c r="AQ107" s="454"/>
      <c r="AR107" s="454"/>
      <c r="AS107" s="454"/>
      <c r="AT107" s="454"/>
      <c r="AU107" s="454"/>
      <c r="AV107" s="454"/>
      <c r="AW107" s="454"/>
      <c r="AX107" s="454"/>
      <c r="AY107" s="454"/>
      <c r="AZ107" s="454"/>
      <c r="BA107" s="454"/>
      <c r="BB107" s="454"/>
      <c r="BC107" s="454"/>
      <c r="BD107" s="454"/>
      <c r="BE107" s="454"/>
      <c r="BF107" s="454"/>
      <c r="BG107" s="454"/>
      <c r="BH107" s="454"/>
      <c r="BI107" s="454"/>
      <c r="BJ107" s="454"/>
      <c r="BK107" s="454"/>
      <c r="BL107" s="454"/>
      <c r="BM107" s="454"/>
      <c r="BN107" s="454"/>
      <c r="BO107" s="454"/>
      <c r="BP107" s="454"/>
      <c r="BQ107" s="454"/>
      <c r="BR107" s="454"/>
      <c r="BS107" s="454"/>
      <c r="BT107" s="454"/>
      <c r="BU107" s="454"/>
      <c r="BV107" s="454"/>
      <c r="BW107" s="454"/>
      <c r="BX107" s="454"/>
      <c r="BY107" s="454"/>
      <c r="BZ107" s="454"/>
      <c r="CA107" s="454"/>
      <c r="CB107" s="454"/>
      <c r="CC107" s="454"/>
      <c r="CD107" s="454"/>
      <c r="CE107" s="454"/>
      <c r="CF107" s="454"/>
      <c r="CG107" s="454"/>
      <c r="CH107" s="454"/>
      <c r="CI107" s="454"/>
      <c r="CJ107" s="454"/>
      <c r="CK107" s="454"/>
      <c r="CL107" s="454"/>
      <c r="CM107" s="454"/>
      <c r="CN107" s="454"/>
      <c r="CO107" s="454"/>
      <c r="CP107" s="454"/>
      <c r="CQ107" s="454"/>
      <c r="CR107" s="454"/>
      <c r="CS107" s="454"/>
      <c r="CT107" s="454"/>
      <c r="CU107" s="454"/>
      <c r="CV107" s="454"/>
      <c r="CW107" s="454"/>
      <c r="CX107" s="454"/>
      <c r="CY107" s="454"/>
      <c r="CZ107" s="454"/>
      <c r="DA107" s="454"/>
      <c r="DB107" s="454"/>
      <c r="DC107" s="454"/>
      <c r="DD107" s="454"/>
      <c r="DE107" s="454"/>
      <c r="DF107" s="454"/>
      <c r="DG107" s="454"/>
      <c r="DH107" s="454"/>
      <c r="DI107" s="454"/>
      <c r="DJ107" s="454"/>
      <c r="DK107" s="454"/>
      <c r="DL107" s="454"/>
      <c r="DM107" s="454"/>
      <c r="DN107" s="454"/>
      <c r="DO107" s="454"/>
      <c r="DP107" s="454"/>
      <c r="DQ107" s="454"/>
      <c r="DR107" s="454"/>
      <c r="DS107" s="454"/>
      <c r="DT107" s="454"/>
      <c r="DU107" s="454"/>
      <c r="DV107" s="454"/>
      <c r="DW107" s="454">
        <v>13.75</v>
      </c>
      <c r="DX107"/>
      <c r="DY107"/>
    </row>
    <row r="108" spans="1:129">
      <c r="A108" s="453" t="s">
        <v>918</v>
      </c>
      <c r="B108" s="454"/>
      <c r="C108" s="454">
        <v>0.72222222222222221</v>
      </c>
      <c r="D108" s="454"/>
      <c r="E108" s="454"/>
      <c r="F108" s="454">
        <v>0.72222222222222221</v>
      </c>
      <c r="G108" s="454">
        <v>0.72222222222222221</v>
      </c>
      <c r="H108" s="454"/>
      <c r="I108" s="454">
        <v>0.3611111111111111</v>
      </c>
      <c r="J108" s="454"/>
      <c r="K108" s="454">
        <v>8.6666666666666643</v>
      </c>
      <c r="L108" s="454">
        <v>0.72222222222222221</v>
      </c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  <c r="AL108" s="454"/>
      <c r="AM108" s="454"/>
      <c r="AN108" s="454"/>
      <c r="AO108" s="454"/>
      <c r="AP108" s="454"/>
      <c r="AQ108" s="454"/>
      <c r="AR108" s="454"/>
      <c r="AS108" s="454"/>
      <c r="AT108" s="454"/>
      <c r="AU108" s="454"/>
      <c r="AV108" s="454"/>
      <c r="AW108" s="454"/>
      <c r="AX108" s="454"/>
      <c r="AY108" s="454"/>
      <c r="AZ108" s="454"/>
      <c r="BA108" s="454"/>
      <c r="BB108" s="454"/>
      <c r="BC108" s="454"/>
      <c r="BD108" s="454"/>
      <c r="BE108" s="454"/>
      <c r="BF108" s="454"/>
      <c r="BG108" s="454"/>
      <c r="BH108" s="454"/>
      <c r="BI108" s="454"/>
      <c r="BJ108" s="454"/>
      <c r="BK108" s="454"/>
      <c r="BL108" s="454"/>
      <c r="BM108" s="454"/>
      <c r="BN108" s="454"/>
      <c r="BO108" s="454"/>
      <c r="BP108" s="454"/>
      <c r="BQ108" s="454"/>
      <c r="BR108" s="454"/>
      <c r="BS108" s="454"/>
      <c r="BT108" s="454"/>
      <c r="BU108" s="454"/>
      <c r="BV108" s="454"/>
      <c r="BW108" s="454"/>
      <c r="BX108" s="454"/>
      <c r="BY108" s="454"/>
      <c r="BZ108" s="454"/>
      <c r="CA108" s="454"/>
      <c r="CB108" s="454"/>
      <c r="CC108" s="454"/>
      <c r="CD108" s="454"/>
      <c r="CE108" s="454"/>
      <c r="CF108" s="454"/>
      <c r="CG108" s="454"/>
      <c r="CH108" s="454"/>
      <c r="CI108" s="454"/>
      <c r="CJ108" s="454"/>
      <c r="CK108" s="454"/>
      <c r="CL108" s="454"/>
      <c r="CM108" s="454"/>
      <c r="CN108" s="454"/>
      <c r="CO108" s="454"/>
      <c r="CP108" s="454"/>
      <c r="CQ108" s="454"/>
      <c r="CR108" s="454"/>
      <c r="CS108" s="454"/>
      <c r="CT108" s="454"/>
      <c r="CU108" s="454"/>
      <c r="CV108" s="454"/>
      <c r="CW108" s="454"/>
      <c r="CX108" s="454"/>
      <c r="CY108" s="454"/>
      <c r="CZ108" s="454"/>
      <c r="DA108" s="454"/>
      <c r="DB108" s="454"/>
      <c r="DC108" s="454"/>
      <c r="DD108" s="454"/>
      <c r="DE108" s="454"/>
      <c r="DF108" s="454"/>
      <c r="DG108" s="454"/>
      <c r="DH108" s="454"/>
      <c r="DI108" s="454"/>
      <c r="DJ108" s="454"/>
      <c r="DK108" s="454"/>
      <c r="DL108" s="454"/>
      <c r="DM108" s="454"/>
      <c r="DN108" s="454"/>
      <c r="DO108" s="454"/>
      <c r="DP108" s="454"/>
      <c r="DQ108" s="454"/>
      <c r="DR108" s="454"/>
      <c r="DS108" s="454"/>
      <c r="DT108" s="454"/>
      <c r="DU108" s="454"/>
      <c r="DV108" s="454"/>
      <c r="DW108" s="454">
        <v>11.916666666666664</v>
      </c>
      <c r="DX108"/>
      <c r="DY108"/>
    </row>
    <row r="109" spans="1:129">
      <c r="A109" s="453" t="s">
        <v>896</v>
      </c>
      <c r="B109" s="454"/>
      <c r="C109" s="454">
        <v>0.72222222222222221</v>
      </c>
      <c r="D109" s="454"/>
      <c r="E109" s="454"/>
      <c r="F109" s="454">
        <v>0.72222222222222221</v>
      </c>
      <c r="G109" s="454">
        <v>0.72222222222222221</v>
      </c>
      <c r="H109" s="454"/>
      <c r="I109" s="454">
        <v>0.3611111111111111</v>
      </c>
      <c r="J109" s="454"/>
      <c r="K109" s="454">
        <v>8.6666666666666643</v>
      </c>
      <c r="L109" s="454">
        <v>0.72222222222222221</v>
      </c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  <c r="AL109" s="454"/>
      <c r="AM109" s="454"/>
      <c r="AN109" s="454"/>
      <c r="AO109" s="454"/>
      <c r="AP109" s="454"/>
      <c r="AQ109" s="454"/>
      <c r="AR109" s="454"/>
      <c r="AS109" s="454"/>
      <c r="AT109" s="454"/>
      <c r="AU109" s="454"/>
      <c r="AV109" s="454"/>
      <c r="AW109" s="454"/>
      <c r="AX109" s="454"/>
      <c r="AY109" s="454"/>
      <c r="AZ109" s="454"/>
      <c r="BA109" s="454"/>
      <c r="BB109" s="454"/>
      <c r="BC109" s="454"/>
      <c r="BD109" s="454"/>
      <c r="BE109" s="454"/>
      <c r="BF109" s="454"/>
      <c r="BG109" s="454"/>
      <c r="BH109" s="454"/>
      <c r="BI109" s="454"/>
      <c r="BJ109" s="454"/>
      <c r="BK109" s="454"/>
      <c r="BL109" s="454"/>
      <c r="BM109" s="454"/>
      <c r="BN109" s="454"/>
      <c r="BO109" s="454"/>
      <c r="BP109" s="454"/>
      <c r="BQ109" s="454"/>
      <c r="BR109" s="454"/>
      <c r="BS109" s="454"/>
      <c r="BT109" s="454"/>
      <c r="BU109" s="454"/>
      <c r="BV109" s="454"/>
      <c r="BW109" s="454"/>
      <c r="BX109" s="454"/>
      <c r="BY109" s="454"/>
      <c r="BZ109" s="454"/>
      <c r="CA109" s="454"/>
      <c r="CB109" s="454"/>
      <c r="CC109" s="454"/>
      <c r="CD109" s="454"/>
      <c r="CE109" s="454"/>
      <c r="CF109" s="454"/>
      <c r="CG109" s="454"/>
      <c r="CH109" s="454"/>
      <c r="CI109" s="454"/>
      <c r="CJ109" s="454"/>
      <c r="CK109" s="454"/>
      <c r="CL109" s="454"/>
      <c r="CM109" s="454"/>
      <c r="CN109" s="454"/>
      <c r="CO109" s="454"/>
      <c r="CP109" s="454"/>
      <c r="CQ109" s="454"/>
      <c r="CR109" s="454"/>
      <c r="CS109" s="454"/>
      <c r="CT109" s="454"/>
      <c r="CU109" s="454"/>
      <c r="CV109" s="454"/>
      <c r="CW109" s="454"/>
      <c r="CX109" s="454"/>
      <c r="CY109" s="454"/>
      <c r="CZ109" s="454"/>
      <c r="DA109" s="454"/>
      <c r="DB109" s="454"/>
      <c r="DC109" s="454"/>
      <c r="DD109" s="454"/>
      <c r="DE109" s="454"/>
      <c r="DF109" s="454"/>
      <c r="DG109" s="454"/>
      <c r="DH109" s="454"/>
      <c r="DI109" s="454"/>
      <c r="DJ109" s="454"/>
      <c r="DK109" s="454"/>
      <c r="DL109" s="454"/>
      <c r="DM109" s="454"/>
      <c r="DN109" s="454"/>
      <c r="DO109" s="454"/>
      <c r="DP109" s="454"/>
      <c r="DQ109" s="454"/>
      <c r="DR109" s="454"/>
      <c r="DS109" s="454"/>
      <c r="DT109" s="454"/>
      <c r="DU109" s="454"/>
      <c r="DV109" s="454"/>
      <c r="DW109" s="454">
        <v>11.916666666666664</v>
      </c>
      <c r="DX109"/>
      <c r="DY109"/>
    </row>
    <row r="110" spans="1:129">
      <c r="A110" s="453" t="s">
        <v>913</v>
      </c>
      <c r="B110" s="454"/>
      <c r="C110" s="454">
        <v>0.66666666666666663</v>
      </c>
      <c r="D110" s="454"/>
      <c r="E110" s="454"/>
      <c r="F110" s="454">
        <v>0.66666666666666663</v>
      </c>
      <c r="G110" s="454">
        <v>0.66666666666666663</v>
      </c>
      <c r="H110" s="454"/>
      <c r="I110" s="454">
        <v>0.66666666666666663</v>
      </c>
      <c r="J110" s="454"/>
      <c r="K110" s="454">
        <v>9.3333333333333321</v>
      </c>
      <c r="L110" s="454">
        <v>0.66666666666666663</v>
      </c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  <c r="AL110" s="454"/>
      <c r="AM110" s="454"/>
      <c r="AN110" s="454"/>
      <c r="AO110" s="454"/>
      <c r="AP110" s="454"/>
      <c r="AQ110" s="454"/>
      <c r="AR110" s="454"/>
      <c r="AS110" s="454"/>
      <c r="AT110" s="454"/>
      <c r="AU110" s="454"/>
      <c r="AV110" s="454"/>
      <c r="AW110" s="454"/>
      <c r="AX110" s="454"/>
      <c r="AY110" s="454"/>
      <c r="AZ110" s="454"/>
      <c r="BA110" s="454"/>
      <c r="BB110" s="454"/>
      <c r="BC110" s="454"/>
      <c r="BD110" s="454"/>
      <c r="BE110" s="454"/>
      <c r="BF110" s="454"/>
      <c r="BG110" s="454"/>
      <c r="BH110" s="454"/>
      <c r="BI110" s="454"/>
      <c r="BJ110" s="454"/>
      <c r="BK110" s="454"/>
      <c r="BL110" s="454"/>
      <c r="BM110" s="454"/>
      <c r="BN110" s="454"/>
      <c r="BO110" s="454"/>
      <c r="BP110" s="454"/>
      <c r="BQ110" s="454"/>
      <c r="BR110" s="454"/>
      <c r="BS110" s="454"/>
      <c r="BT110" s="454"/>
      <c r="BU110" s="454"/>
      <c r="BV110" s="454"/>
      <c r="BW110" s="454"/>
      <c r="BX110" s="454"/>
      <c r="BY110" s="454"/>
      <c r="BZ110" s="454"/>
      <c r="CA110" s="454"/>
      <c r="CB110" s="454"/>
      <c r="CC110" s="454"/>
      <c r="CD110" s="454"/>
      <c r="CE110" s="454"/>
      <c r="CF110" s="454"/>
      <c r="CG110" s="454"/>
      <c r="CH110" s="454"/>
      <c r="CI110" s="454"/>
      <c r="CJ110" s="454"/>
      <c r="CK110" s="454"/>
      <c r="CL110" s="454"/>
      <c r="CM110" s="454"/>
      <c r="CN110" s="454"/>
      <c r="CO110" s="454"/>
      <c r="CP110" s="454"/>
      <c r="CQ110" s="454"/>
      <c r="CR110" s="454"/>
      <c r="CS110" s="454"/>
      <c r="CT110" s="454"/>
      <c r="CU110" s="454"/>
      <c r="CV110" s="454"/>
      <c r="CW110" s="454"/>
      <c r="CX110" s="454"/>
      <c r="CY110" s="454"/>
      <c r="CZ110" s="454"/>
      <c r="DA110" s="454"/>
      <c r="DB110" s="454"/>
      <c r="DC110" s="454"/>
      <c r="DD110" s="454"/>
      <c r="DE110" s="454"/>
      <c r="DF110" s="454"/>
      <c r="DG110" s="454"/>
      <c r="DH110" s="454"/>
      <c r="DI110" s="454"/>
      <c r="DJ110" s="454"/>
      <c r="DK110" s="454"/>
      <c r="DL110" s="454"/>
      <c r="DM110" s="454"/>
      <c r="DN110" s="454"/>
      <c r="DO110" s="454"/>
      <c r="DP110" s="454"/>
      <c r="DQ110" s="454"/>
      <c r="DR110" s="454"/>
      <c r="DS110" s="454"/>
      <c r="DT110" s="454"/>
      <c r="DU110" s="454"/>
      <c r="DV110" s="454"/>
      <c r="DW110" s="454">
        <v>12.666666666666664</v>
      </c>
      <c r="DX110"/>
      <c r="DY110"/>
    </row>
    <row r="111" spans="1:129">
      <c r="A111" s="453" t="s">
        <v>889</v>
      </c>
      <c r="B111" s="454"/>
      <c r="C111" s="454"/>
      <c r="D111" s="454"/>
      <c r="E111" s="454"/>
      <c r="F111" s="454">
        <v>0.5</v>
      </c>
      <c r="G111" s="454">
        <v>0.5</v>
      </c>
      <c r="H111" s="454"/>
      <c r="I111" s="454"/>
      <c r="J111" s="454"/>
      <c r="K111" s="454"/>
      <c r="L111" s="454"/>
      <c r="M111" s="454"/>
      <c r="N111" s="454"/>
      <c r="O111" s="454"/>
      <c r="P111" s="454">
        <v>3</v>
      </c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  <c r="AL111" s="454"/>
      <c r="AM111" s="454"/>
      <c r="AN111" s="454"/>
      <c r="AO111" s="454"/>
      <c r="AP111" s="454"/>
      <c r="AQ111" s="454"/>
      <c r="AR111" s="454"/>
      <c r="AS111" s="454"/>
      <c r="AT111" s="454"/>
      <c r="AU111" s="454"/>
      <c r="AV111" s="454"/>
      <c r="AW111" s="454"/>
      <c r="AX111" s="454"/>
      <c r="AY111" s="454"/>
      <c r="AZ111" s="454"/>
      <c r="BA111" s="454"/>
      <c r="BB111" s="454"/>
      <c r="BC111" s="454"/>
      <c r="BD111" s="454"/>
      <c r="BE111" s="454"/>
      <c r="BF111" s="454"/>
      <c r="BG111" s="454"/>
      <c r="BH111" s="454"/>
      <c r="BI111" s="454"/>
      <c r="BJ111" s="454"/>
      <c r="BK111" s="454"/>
      <c r="BL111" s="454"/>
      <c r="BM111" s="454"/>
      <c r="BN111" s="454"/>
      <c r="BO111" s="454"/>
      <c r="BP111" s="454"/>
      <c r="BQ111" s="454"/>
      <c r="BR111" s="454"/>
      <c r="BS111" s="454"/>
      <c r="BT111" s="454"/>
      <c r="BU111" s="454"/>
      <c r="BV111" s="454"/>
      <c r="BW111" s="454"/>
      <c r="BX111" s="454"/>
      <c r="BY111" s="454"/>
      <c r="BZ111" s="454"/>
      <c r="CA111" s="454"/>
      <c r="CB111" s="454"/>
      <c r="CC111" s="454"/>
      <c r="CD111" s="454"/>
      <c r="CE111" s="454"/>
      <c r="CF111" s="454"/>
      <c r="CG111" s="454"/>
      <c r="CH111" s="454"/>
      <c r="CI111" s="454"/>
      <c r="CJ111" s="454"/>
      <c r="CK111" s="454"/>
      <c r="CL111" s="454"/>
      <c r="CM111" s="454"/>
      <c r="CN111" s="454"/>
      <c r="CO111" s="454"/>
      <c r="CP111" s="454"/>
      <c r="CQ111" s="454"/>
      <c r="CR111" s="454"/>
      <c r="CS111" s="454"/>
      <c r="CT111" s="454"/>
      <c r="CU111" s="454"/>
      <c r="CV111" s="454"/>
      <c r="CW111" s="454"/>
      <c r="CX111" s="454"/>
      <c r="CY111" s="454"/>
      <c r="CZ111" s="454"/>
      <c r="DA111" s="454"/>
      <c r="DB111" s="454"/>
      <c r="DC111" s="454"/>
      <c r="DD111" s="454"/>
      <c r="DE111" s="454"/>
      <c r="DF111" s="454"/>
      <c r="DG111" s="454"/>
      <c r="DH111" s="454"/>
      <c r="DI111" s="454"/>
      <c r="DJ111" s="454"/>
      <c r="DK111" s="454"/>
      <c r="DL111" s="454"/>
      <c r="DM111" s="454"/>
      <c r="DN111" s="454"/>
      <c r="DO111" s="454"/>
      <c r="DP111" s="454"/>
      <c r="DQ111" s="454"/>
      <c r="DR111" s="454"/>
      <c r="DS111" s="454"/>
      <c r="DT111" s="454"/>
      <c r="DU111" s="454"/>
      <c r="DV111" s="454"/>
      <c r="DW111" s="454">
        <v>4</v>
      </c>
      <c r="DX111"/>
      <c r="DY111"/>
    </row>
    <row r="112" spans="1:129">
      <c r="A112" s="453" t="s">
        <v>1794</v>
      </c>
      <c r="B112" s="454"/>
      <c r="C112" s="454">
        <v>1</v>
      </c>
      <c r="D112" s="454"/>
      <c r="E112" s="454"/>
      <c r="F112" s="454">
        <v>1</v>
      </c>
      <c r="G112" s="454">
        <v>1</v>
      </c>
      <c r="H112" s="454"/>
      <c r="I112" s="454">
        <v>2</v>
      </c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  <c r="AL112" s="454"/>
      <c r="AM112" s="454"/>
      <c r="AN112" s="454"/>
      <c r="AO112" s="454">
        <v>9</v>
      </c>
      <c r="AP112" s="454"/>
      <c r="AQ112" s="454"/>
      <c r="AR112" s="454"/>
      <c r="AS112" s="454"/>
      <c r="AT112" s="454"/>
      <c r="AU112" s="454"/>
      <c r="AV112" s="454"/>
      <c r="AW112" s="454"/>
      <c r="AX112" s="454"/>
      <c r="AY112" s="454"/>
      <c r="AZ112" s="454"/>
      <c r="BA112" s="454"/>
      <c r="BB112" s="454"/>
      <c r="BC112" s="454"/>
      <c r="BD112" s="454"/>
      <c r="BE112" s="454"/>
      <c r="BF112" s="454"/>
      <c r="BG112" s="454"/>
      <c r="BH112" s="454"/>
      <c r="BI112" s="454"/>
      <c r="BJ112" s="454"/>
      <c r="BK112" s="454"/>
      <c r="BL112" s="454"/>
      <c r="BM112" s="454"/>
      <c r="BN112" s="454"/>
      <c r="BO112" s="454"/>
      <c r="BP112" s="454"/>
      <c r="BQ112" s="454"/>
      <c r="BR112" s="454"/>
      <c r="BS112" s="454"/>
      <c r="BT112" s="454"/>
      <c r="BU112" s="454"/>
      <c r="BV112" s="454"/>
      <c r="BW112" s="454"/>
      <c r="BX112" s="454"/>
      <c r="BY112" s="454"/>
      <c r="BZ112" s="454"/>
      <c r="CA112" s="454"/>
      <c r="CB112" s="454"/>
      <c r="CC112" s="454"/>
      <c r="CD112" s="454"/>
      <c r="CE112" s="454"/>
      <c r="CF112" s="454"/>
      <c r="CG112" s="454"/>
      <c r="CH112" s="454"/>
      <c r="CI112" s="454"/>
      <c r="CJ112" s="454"/>
      <c r="CK112" s="454"/>
      <c r="CL112" s="454"/>
      <c r="CM112" s="454"/>
      <c r="CN112" s="454"/>
      <c r="CO112" s="454"/>
      <c r="CP112" s="454"/>
      <c r="CQ112" s="454"/>
      <c r="CR112" s="454"/>
      <c r="CS112" s="454"/>
      <c r="CT112" s="454"/>
      <c r="CU112" s="454"/>
      <c r="CV112" s="454"/>
      <c r="CW112" s="454"/>
      <c r="CX112" s="454"/>
      <c r="CY112" s="454"/>
      <c r="CZ112" s="454"/>
      <c r="DA112" s="454"/>
      <c r="DB112" s="454"/>
      <c r="DC112" s="454"/>
      <c r="DD112" s="454"/>
      <c r="DE112" s="454"/>
      <c r="DF112" s="454"/>
      <c r="DG112" s="454"/>
      <c r="DH112" s="454"/>
      <c r="DI112" s="454"/>
      <c r="DJ112" s="454"/>
      <c r="DK112" s="454"/>
      <c r="DL112" s="454"/>
      <c r="DM112" s="454"/>
      <c r="DN112" s="454"/>
      <c r="DO112" s="454"/>
      <c r="DP112" s="454"/>
      <c r="DQ112" s="454"/>
      <c r="DR112" s="454"/>
      <c r="DS112" s="454"/>
      <c r="DT112" s="454"/>
      <c r="DU112" s="454"/>
      <c r="DV112" s="454"/>
      <c r="DW112" s="454">
        <v>14</v>
      </c>
      <c r="DX112"/>
      <c r="DY112"/>
    </row>
    <row r="113" spans="1:129">
      <c r="A113" s="453" t="s">
        <v>1812</v>
      </c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  <c r="AL113" s="454"/>
      <c r="AM113" s="454"/>
      <c r="AN113" s="454"/>
      <c r="AO113" s="454"/>
      <c r="AP113" s="454"/>
      <c r="AQ113" s="454"/>
      <c r="AR113" s="454"/>
      <c r="AS113" s="454"/>
      <c r="AT113" s="454"/>
      <c r="AU113" s="454"/>
      <c r="AV113" s="454"/>
      <c r="AW113" s="454"/>
      <c r="AX113" s="454"/>
      <c r="AY113" s="454"/>
      <c r="AZ113" s="454"/>
      <c r="BA113" s="454"/>
      <c r="BB113" s="454"/>
      <c r="BC113" s="454"/>
      <c r="BD113" s="454"/>
      <c r="BE113" s="454"/>
      <c r="BF113" s="454"/>
      <c r="BG113" s="454"/>
      <c r="BH113" s="454"/>
      <c r="BI113" s="454"/>
      <c r="BJ113" s="454"/>
      <c r="BK113" s="454"/>
      <c r="BL113" s="454"/>
      <c r="BM113" s="454"/>
      <c r="BN113" s="454"/>
      <c r="BO113" s="454"/>
      <c r="BP113" s="454"/>
      <c r="BQ113" s="454"/>
      <c r="BR113" s="454"/>
      <c r="BS113" s="454"/>
      <c r="BT113" s="454"/>
      <c r="BU113" s="454"/>
      <c r="BV113" s="454"/>
      <c r="BW113" s="454"/>
      <c r="BX113" s="454"/>
      <c r="BY113" s="454"/>
      <c r="BZ113" s="454"/>
      <c r="CA113" s="454"/>
      <c r="CB113" s="454"/>
      <c r="CC113" s="454"/>
      <c r="CD113" s="454"/>
      <c r="CE113" s="454"/>
      <c r="CF113" s="454"/>
      <c r="CG113" s="454"/>
      <c r="CH113" s="454"/>
      <c r="CI113" s="454"/>
      <c r="CJ113" s="454"/>
      <c r="CK113" s="454"/>
      <c r="CL113" s="454"/>
      <c r="CM113" s="454"/>
      <c r="CN113" s="454"/>
      <c r="CO113" s="454"/>
      <c r="CP113" s="454"/>
      <c r="CQ113" s="454"/>
      <c r="CR113" s="454"/>
      <c r="CS113" s="454"/>
      <c r="CT113" s="454"/>
      <c r="CU113" s="454"/>
      <c r="CV113" s="454"/>
      <c r="CW113" s="454"/>
      <c r="CX113" s="454"/>
      <c r="CY113" s="454"/>
      <c r="CZ113" s="454"/>
      <c r="DA113" s="454"/>
      <c r="DB113" s="454"/>
      <c r="DC113" s="454"/>
      <c r="DD113" s="454"/>
      <c r="DE113" s="454"/>
      <c r="DF113" s="454"/>
      <c r="DG113" s="454"/>
      <c r="DH113" s="454"/>
      <c r="DI113" s="454"/>
      <c r="DJ113" s="454"/>
      <c r="DK113" s="454"/>
      <c r="DL113" s="454"/>
      <c r="DM113" s="454"/>
      <c r="DN113" s="454"/>
      <c r="DO113" s="454"/>
      <c r="DP113" s="454"/>
      <c r="DQ113" s="454"/>
      <c r="DR113" s="454"/>
      <c r="DS113" s="454"/>
      <c r="DT113" s="454">
        <v>4</v>
      </c>
      <c r="DU113" s="454"/>
      <c r="DV113" s="454"/>
      <c r="DW113" s="454">
        <v>4</v>
      </c>
      <c r="DX113"/>
      <c r="DY113"/>
    </row>
    <row r="114" spans="1:129">
      <c r="A114" s="453" t="s">
        <v>1828</v>
      </c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  <c r="AL114" s="454"/>
      <c r="AM114" s="454"/>
      <c r="AN114" s="454"/>
      <c r="AO114" s="454"/>
      <c r="AP114" s="454"/>
      <c r="AQ114" s="454"/>
      <c r="AR114" s="454"/>
      <c r="AS114" s="454"/>
      <c r="AT114" s="454"/>
      <c r="AU114" s="454"/>
      <c r="AV114" s="454"/>
      <c r="AW114" s="454"/>
      <c r="AX114" s="454"/>
      <c r="AY114" s="454"/>
      <c r="AZ114" s="454"/>
      <c r="BA114" s="454"/>
      <c r="BB114" s="454"/>
      <c r="BC114" s="454"/>
      <c r="BD114" s="454"/>
      <c r="BE114" s="454"/>
      <c r="BF114" s="454"/>
      <c r="BG114" s="454"/>
      <c r="BH114" s="454"/>
      <c r="BI114" s="454"/>
      <c r="BJ114" s="454"/>
      <c r="BK114" s="454"/>
      <c r="BL114" s="454"/>
      <c r="BM114" s="454"/>
      <c r="BN114" s="454"/>
      <c r="BO114" s="454"/>
      <c r="BP114" s="454"/>
      <c r="BQ114" s="454"/>
      <c r="BR114" s="454"/>
      <c r="BS114" s="454"/>
      <c r="BT114" s="454"/>
      <c r="BU114" s="454"/>
      <c r="BV114" s="454"/>
      <c r="BW114" s="454"/>
      <c r="BX114" s="454"/>
      <c r="BY114" s="454"/>
      <c r="BZ114" s="454"/>
      <c r="CA114" s="454"/>
      <c r="CB114" s="454"/>
      <c r="CC114" s="454"/>
      <c r="CD114" s="454"/>
      <c r="CE114" s="454"/>
      <c r="CF114" s="454"/>
      <c r="CG114" s="454"/>
      <c r="CH114" s="454"/>
      <c r="CI114" s="454"/>
      <c r="CJ114" s="454"/>
      <c r="CK114" s="454"/>
      <c r="CL114" s="454"/>
      <c r="CM114" s="454"/>
      <c r="CN114" s="454"/>
      <c r="CO114" s="454"/>
      <c r="CP114" s="454"/>
      <c r="CQ114" s="454"/>
      <c r="CR114" s="454"/>
      <c r="CS114" s="454"/>
      <c r="CT114" s="454"/>
      <c r="CU114" s="454"/>
      <c r="CV114" s="454"/>
      <c r="CW114" s="454"/>
      <c r="CX114" s="454"/>
      <c r="CY114" s="454"/>
      <c r="CZ114" s="454"/>
      <c r="DA114" s="454"/>
      <c r="DB114" s="454"/>
      <c r="DC114" s="454"/>
      <c r="DD114" s="454"/>
      <c r="DE114" s="454"/>
      <c r="DF114" s="454"/>
      <c r="DG114" s="454"/>
      <c r="DH114" s="454"/>
      <c r="DI114" s="454"/>
      <c r="DJ114" s="454">
        <v>4</v>
      </c>
      <c r="DK114" s="454"/>
      <c r="DL114" s="454"/>
      <c r="DM114" s="454"/>
      <c r="DN114" s="454"/>
      <c r="DO114" s="454"/>
      <c r="DP114" s="454"/>
      <c r="DQ114" s="454"/>
      <c r="DR114" s="454"/>
      <c r="DS114" s="454"/>
      <c r="DT114" s="454">
        <v>4</v>
      </c>
      <c r="DU114" s="454"/>
      <c r="DV114" s="454"/>
      <c r="DW114" s="454">
        <v>8</v>
      </c>
      <c r="DX114"/>
      <c r="DY114"/>
    </row>
    <row r="115" spans="1:129">
      <c r="A115" s="453" t="s">
        <v>1829</v>
      </c>
      <c r="B115" s="454"/>
      <c r="C115" s="454">
        <v>4</v>
      </c>
      <c r="D115" s="454"/>
      <c r="E115" s="454"/>
      <c r="F115" s="454">
        <v>1</v>
      </c>
      <c r="G115" s="454">
        <v>1</v>
      </c>
      <c r="H115" s="454">
        <v>2</v>
      </c>
      <c r="I115" s="454">
        <v>2</v>
      </c>
      <c r="J115" s="454">
        <v>2</v>
      </c>
      <c r="K115" s="454"/>
      <c r="L115" s="454"/>
      <c r="M115" s="454"/>
      <c r="N115" s="454">
        <v>1</v>
      </c>
      <c r="O115" s="454"/>
      <c r="P115" s="454"/>
      <c r="Q115" s="454">
        <v>3</v>
      </c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>
        <v>4</v>
      </c>
      <c r="AK115" s="454"/>
      <c r="AL115" s="454"/>
      <c r="AM115" s="454"/>
      <c r="AN115" s="454"/>
      <c r="AO115" s="454"/>
      <c r="AP115" s="454"/>
      <c r="AQ115" s="454">
        <v>3</v>
      </c>
      <c r="AR115" s="454"/>
      <c r="AS115" s="454"/>
      <c r="AT115" s="454"/>
      <c r="AU115" s="454"/>
      <c r="AV115" s="454"/>
      <c r="AW115" s="454"/>
      <c r="AX115" s="454"/>
      <c r="AY115" s="454"/>
      <c r="AZ115" s="454"/>
      <c r="BA115" s="454"/>
      <c r="BB115" s="454"/>
      <c r="BC115" s="454"/>
      <c r="BD115" s="454"/>
      <c r="BE115" s="454"/>
      <c r="BF115" s="454"/>
      <c r="BG115" s="454"/>
      <c r="BH115" s="454"/>
      <c r="BI115" s="454"/>
      <c r="BJ115" s="454"/>
      <c r="BK115" s="454"/>
      <c r="BL115" s="454"/>
      <c r="BM115" s="454"/>
      <c r="BN115" s="454"/>
      <c r="BO115" s="454"/>
      <c r="BP115" s="454"/>
      <c r="BQ115" s="454"/>
      <c r="BR115" s="454"/>
      <c r="BS115" s="454"/>
      <c r="BT115" s="454"/>
      <c r="BU115" s="454"/>
      <c r="BV115" s="454"/>
      <c r="BW115" s="454">
        <v>2</v>
      </c>
      <c r="BX115" s="454"/>
      <c r="BY115" s="454"/>
      <c r="BZ115" s="454">
        <v>0</v>
      </c>
      <c r="CA115" s="454">
        <v>4</v>
      </c>
      <c r="CB115" s="454">
        <v>7</v>
      </c>
      <c r="CC115" s="454">
        <v>3.5</v>
      </c>
      <c r="CD115" s="454">
        <v>1.5</v>
      </c>
      <c r="CE115" s="454">
        <v>3</v>
      </c>
      <c r="CF115" s="454">
        <v>2</v>
      </c>
      <c r="CG115" s="454"/>
      <c r="CH115" s="454"/>
      <c r="CI115" s="454"/>
      <c r="CJ115" s="454"/>
      <c r="CK115" s="454"/>
      <c r="CL115" s="454"/>
      <c r="CM115" s="454"/>
      <c r="CN115" s="454"/>
      <c r="CO115" s="454"/>
      <c r="CP115" s="454"/>
      <c r="CQ115" s="454"/>
      <c r="CR115" s="454"/>
      <c r="CS115" s="454"/>
      <c r="CT115" s="454"/>
      <c r="CU115" s="454"/>
      <c r="CV115" s="454"/>
      <c r="CW115" s="454"/>
      <c r="CX115" s="454"/>
      <c r="CY115" s="454"/>
      <c r="CZ115" s="454"/>
      <c r="DA115" s="454"/>
      <c r="DB115" s="454"/>
      <c r="DC115" s="454"/>
      <c r="DD115" s="454"/>
      <c r="DE115" s="454"/>
      <c r="DF115" s="454"/>
      <c r="DG115" s="454"/>
      <c r="DH115" s="454"/>
      <c r="DI115" s="454"/>
      <c r="DJ115" s="454"/>
      <c r="DK115" s="454"/>
      <c r="DL115" s="454"/>
      <c r="DM115" s="454"/>
      <c r="DN115" s="454"/>
      <c r="DO115" s="454"/>
      <c r="DP115" s="454"/>
      <c r="DQ115" s="454"/>
      <c r="DR115" s="454"/>
      <c r="DS115" s="454">
        <v>2</v>
      </c>
      <c r="DT115" s="454"/>
      <c r="DU115" s="454"/>
      <c r="DV115" s="454"/>
      <c r="DW115" s="454">
        <v>48</v>
      </c>
      <c r="DX115"/>
      <c r="DY115"/>
    </row>
    <row r="116" spans="1:129">
      <c r="A116" s="453" t="s">
        <v>1832</v>
      </c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>
        <v>2</v>
      </c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  <c r="AL116" s="454"/>
      <c r="AM116" s="454"/>
      <c r="AN116" s="454"/>
      <c r="AO116" s="454"/>
      <c r="AP116" s="454"/>
      <c r="AQ116" s="454"/>
      <c r="AR116" s="454"/>
      <c r="AS116" s="454"/>
      <c r="AT116" s="454"/>
      <c r="AU116" s="454"/>
      <c r="AV116" s="454"/>
      <c r="AW116" s="454"/>
      <c r="AX116" s="454"/>
      <c r="AY116" s="454"/>
      <c r="AZ116" s="454"/>
      <c r="BA116" s="454"/>
      <c r="BB116" s="454"/>
      <c r="BC116" s="454"/>
      <c r="BD116" s="454"/>
      <c r="BE116" s="454"/>
      <c r="BF116" s="454"/>
      <c r="BG116" s="454"/>
      <c r="BH116" s="454"/>
      <c r="BI116" s="454"/>
      <c r="BJ116" s="454"/>
      <c r="BK116" s="454"/>
      <c r="BL116" s="454"/>
      <c r="BM116" s="454"/>
      <c r="BN116" s="454"/>
      <c r="BO116" s="454"/>
      <c r="BP116" s="454"/>
      <c r="BQ116" s="454"/>
      <c r="BR116" s="454"/>
      <c r="BS116" s="454"/>
      <c r="BT116" s="454"/>
      <c r="BU116" s="454"/>
      <c r="BV116" s="454"/>
      <c r="BW116" s="454"/>
      <c r="BX116" s="454"/>
      <c r="BY116" s="454"/>
      <c r="BZ116" s="454"/>
      <c r="CA116" s="454"/>
      <c r="CB116" s="454"/>
      <c r="CC116" s="454"/>
      <c r="CD116" s="454"/>
      <c r="CE116" s="454"/>
      <c r="CF116" s="454"/>
      <c r="CG116" s="454"/>
      <c r="CH116" s="454"/>
      <c r="CI116" s="454"/>
      <c r="CJ116" s="454"/>
      <c r="CK116" s="454"/>
      <c r="CL116" s="454"/>
      <c r="CM116" s="454"/>
      <c r="CN116" s="454"/>
      <c r="CO116" s="454"/>
      <c r="CP116" s="454"/>
      <c r="CQ116" s="454"/>
      <c r="CR116" s="454"/>
      <c r="CS116" s="454"/>
      <c r="CT116" s="454"/>
      <c r="CU116" s="454"/>
      <c r="CV116" s="454"/>
      <c r="CW116" s="454"/>
      <c r="CX116" s="454"/>
      <c r="CY116" s="454"/>
      <c r="CZ116" s="454"/>
      <c r="DA116" s="454"/>
      <c r="DB116" s="454"/>
      <c r="DC116" s="454"/>
      <c r="DD116" s="454"/>
      <c r="DE116" s="454"/>
      <c r="DF116" s="454"/>
      <c r="DG116" s="454"/>
      <c r="DH116" s="454"/>
      <c r="DI116" s="454"/>
      <c r="DJ116" s="454"/>
      <c r="DK116" s="454"/>
      <c r="DL116" s="454"/>
      <c r="DM116" s="454"/>
      <c r="DN116" s="454"/>
      <c r="DO116" s="454"/>
      <c r="DP116" s="454"/>
      <c r="DQ116" s="454"/>
      <c r="DR116" s="454"/>
      <c r="DS116" s="454"/>
      <c r="DT116" s="454"/>
      <c r="DU116" s="454"/>
      <c r="DV116" s="454"/>
      <c r="DW116" s="454">
        <v>2</v>
      </c>
      <c r="DX116"/>
      <c r="DY116"/>
    </row>
    <row r="117" spans="1:129">
      <c r="A117" s="453" t="s">
        <v>1609</v>
      </c>
      <c r="B117" s="454"/>
      <c r="C117" s="454">
        <v>1</v>
      </c>
      <c r="D117" s="454"/>
      <c r="E117" s="454"/>
      <c r="F117" s="454">
        <v>1</v>
      </c>
      <c r="G117" s="454"/>
      <c r="H117" s="454">
        <v>2</v>
      </c>
      <c r="I117" s="454"/>
      <c r="J117" s="454"/>
      <c r="K117" s="454"/>
      <c r="L117" s="454"/>
      <c r="M117" s="454"/>
      <c r="N117" s="454"/>
      <c r="O117" s="454"/>
      <c r="P117" s="454"/>
      <c r="Q117" s="454"/>
      <c r="R117" s="454">
        <v>5</v>
      </c>
      <c r="S117" s="454">
        <v>1</v>
      </c>
      <c r="T117" s="454">
        <v>1</v>
      </c>
      <c r="U117" s="454">
        <v>1</v>
      </c>
      <c r="V117" s="454">
        <v>4</v>
      </c>
      <c r="W117" s="454">
        <v>2</v>
      </c>
      <c r="X117" s="454">
        <v>1</v>
      </c>
      <c r="Y117" s="454">
        <v>1</v>
      </c>
      <c r="Z117" s="454">
        <v>1</v>
      </c>
      <c r="AA117" s="454"/>
      <c r="AB117" s="454">
        <v>1</v>
      </c>
      <c r="AC117" s="454">
        <v>9</v>
      </c>
      <c r="AD117" s="454">
        <v>2</v>
      </c>
      <c r="AE117" s="454">
        <v>4</v>
      </c>
      <c r="AF117" s="454"/>
      <c r="AG117" s="454"/>
      <c r="AH117" s="454"/>
      <c r="AI117" s="454"/>
      <c r="AJ117" s="454"/>
      <c r="AK117" s="454"/>
      <c r="AL117" s="454"/>
      <c r="AM117" s="454"/>
      <c r="AN117" s="454"/>
      <c r="AO117" s="454"/>
      <c r="AP117" s="454"/>
      <c r="AQ117" s="454"/>
      <c r="AR117" s="454"/>
      <c r="AS117" s="454"/>
      <c r="AT117" s="454"/>
      <c r="AU117" s="454"/>
      <c r="AV117" s="454"/>
      <c r="AW117" s="454"/>
      <c r="AX117" s="454"/>
      <c r="AY117" s="454"/>
      <c r="AZ117" s="454"/>
      <c r="BA117" s="454"/>
      <c r="BB117" s="454"/>
      <c r="BC117" s="454"/>
      <c r="BD117" s="454"/>
      <c r="BE117" s="454"/>
      <c r="BF117" s="454"/>
      <c r="BG117" s="454"/>
      <c r="BH117" s="454"/>
      <c r="BI117" s="454"/>
      <c r="BJ117" s="454"/>
      <c r="BK117" s="454"/>
      <c r="BL117" s="454"/>
      <c r="BM117" s="454"/>
      <c r="BN117" s="454"/>
      <c r="BO117" s="454"/>
      <c r="BP117" s="454"/>
      <c r="BQ117" s="454"/>
      <c r="BR117" s="454"/>
      <c r="BS117" s="454"/>
      <c r="BT117" s="454"/>
      <c r="BU117" s="454"/>
      <c r="BV117" s="454"/>
      <c r="BW117" s="454"/>
      <c r="BX117" s="454"/>
      <c r="BY117" s="454"/>
      <c r="BZ117" s="454"/>
      <c r="CA117" s="454"/>
      <c r="CB117" s="454"/>
      <c r="CC117" s="454"/>
      <c r="CD117" s="454"/>
      <c r="CE117" s="454"/>
      <c r="CF117" s="454"/>
      <c r="CG117" s="454"/>
      <c r="CH117" s="454"/>
      <c r="CI117" s="454"/>
      <c r="CJ117" s="454"/>
      <c r="CK117" s="454"/>
      <c r="CL117" s="454"/>
      <c r="CM117" s="454"/>
      <c r="CN117" s="454"/>
      <c r="CO117" s="454"/>
      <c r="CP117" s="454"/>
      <c r="CQ117" s="454"/>
      <c r="CR117" s="454"/>
      <c r="CS117" s="454"/>
      <c r="CT117" s="454"/>
      <c r="CU117" s="454"/>
      <c r="CV117" s="454"/>
      <c r="CW117" s="454"/>
      <c r="CX117" s="454"/>
      <c r="CY117" s="454"/>
      <c r="CZ117" s="454"/>
      <c r="DA117" s="454"/>
      <c r="DB117" s="454"/>
      <c r="DC117" s="454"/>
      <c r="DD117" s="454"/>
      <c r="DE117" s="454"/>
      <c r="DF117" s="454"/>
      <c r="DG117" s="454"/>
      <c r="DH117" s="454"/>
      <c r="DI117" s="454"/>
      <c r="DJ117" s="454"/>
      <c r="DK117" s="454"/>
      <c r="DL117" s="454"/>
      <c r="DM117" s="454"/>
      <c r="DN117" s="454"/>
      <c r="DO117" s="454"/>
      <c r="DP117" s="454"/>
      <c r="DQ117" s="454"/>
      <c r="DR117" s="454"/>
      <c r="DS117" s="454"/>
      <c r="DT117" s="454"/>
      <c r="DU117" s="454"/>
      <c r="DV117" s="454"/>
      <c r="DW117" s="454">
        <v>37</v>
      </c>
      <c r="DX117"/>
      <c r="DY117"/>
    </row>
    <row r="118" spans="1:129">
      <c r="A118" s="453" t="s">
        <v>1611</v>
      </c>
      <c r="B118" s="454"/>
      <c r="C118" s="454">
        <v>2</v>
      </c>
      <c r="D118" s="454"/>
      <c r="E118" s="454"/>
      <c r="F118" s="454">
        <v>1</v>
      </c>
      <c r="G118" s="454"/>
      <c r="H118" s="454">
        <v>2</v>
      </c>
      <c r="I118" s="454"/>
      <c r="J118" s="454"/>
      <c r="K118" s="454"/>
      <c r="L118" s="454"/>
      <c r="M118" s="454"/>
      <c r="N118" s="454"/>
      <c r="O118" s="454"/>
      <c r="P118" s="454"/>
      <c r="Q118" s="454"/>
      <c r="R118" s="454">
        <v>4</v>
      </c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>
        <v>1</v>
      </c>
      <c r="AC118" s="454">
        <v>9</v>
      </c>
      <c r="AD118" s="454">
        <v>2</v>
      </c>
      <c r="AE118" s="454">
        <v>4</v>
      </c>
      <c r="AF118" s="454"/>
      <c r="AG118" s="454"/>
      <c r="AH118" s="454"/>
      <c r="AI118" s="454"/>
      <c r="AJ118" s="454"/>
      <c r="AK118" s="454"/>
      <c r="AL118" s="454"/>
      <c r="AM118" s="454"/>
      <c r="AN118" s="454"/>
      <c r="AO118" s="454"/>
      <c r="AP118" s="454"/>
      <c r="AQ118" s="454"/>
      <c r="AR118" s="454"/>
      <c r="AS118" s="454"/>
      <c r="AT118" s="454"/>
      <c r="AU118" s="454"/>
      <c r="AV118" s="454"/>
      <c r="AW118" s="454"/>
      <c r="AX118" s="454"/>
      <c r="AY118" s="454"/>
      <c r="AZ118" s="454"/>
      <c r="BA118" s="454"/>
      <c r="BB118" s="454"/>
      <c r="BC118" s="454"/>
      <c r="BD118" s="454"/>
      <c r="BE118" s="454"/>
      <c r="BF118" s="454"/>
      <c r="BG118" s="454"/>
      <c r="BH118" s="454"/>
      <c r="BI118" s="454"/>
      <c r="BJ118" s="454"/>
      <c r="BK118" s="454"/>
      <c r="BL118" s="454"/>
      <c r="BM118" s="454"/>
      <c r="BN118" s="454"/>
      <c r="BO118" s="454"/>
      <c r="BP118" s="454"/>
      <c r="BQ118" s="454"/>
      <c r="BR118" s="454"/>
      <c r="BS118" s="454"/>
      <c r="BT118" s="454"/>
      <c r="BU118" s="454"/>
      <c r="BV118" s="454"/>
      <c r="BW118" s="454"/>
      <c r="BX118" s="454"/>
      <c r="BY118" s="454"/>
      <c r="BZ118" s="454"/>
      <c r="CA118" s="454"/>
      <c r="CB118" s="454"/>
      <c r="CC118" s="454"/>
      <c r="CD118" s="454"/>
      <c r="CE118" s="454"/>
      <c r="CF118" s="454"/>
      <c r="CG118" s="454"/>
      <c r="CH118" s="454"/>
      <c r="CI118" s="454"/>
      <c r="CJ118" s="454"/>
      <c r="CK118" s="454"/>
      <c r="CL118" s="454"/>
      <c r="CM118" s="454"/>
      <c r="CN118" s="454"/>
      <c r="CO118" s="454"/>
      <c r="CP118" s="454"/>
      <c r="CQ118" s="454"/>
      <c r="CR118" s="454"/>
      <c r="CS118" s="454"/>
      <c r="CT118" s="454"/>
      <c r="CU118" s="454"/>
      <c r="CV118" s="454"/>
      <c r="CW118" s="454"/>
      <c r="CX118" s="454"/>
      <c r="CY118" s="454"/>
      <c r="CZ118" s="454"/>
      <c r="DA118" s="454"/>
      <c r="DB118" s="454"/>
      <c r="DC118" s="454"/>
      <c r="DD118" s="454"/>
      <c r="DE118" s="454"/>
      <c r="DF118" s="454"/>
      <c r="DG118" s="454"/>
      <c r="DH118" s="454"/>
      <c r="DI118" s="454"/>
      <c r="DJ118" s="454"/>
      <c r="DK118" s="454"/>
      <c r="DL118" s="454"/>
      <c r="DM118" s="454"/>
      <c r="DN118" s="454"/>
      <c r="DO118" s="454"/>
      <c r="DP118" s="454"/>
      <c r="DQ118" s="454"/>
      <c r="DR118" s="454"/>
      <c r="DS118" s="454"/>
      <c r="DT118" s="454"/>
      <c r="DU118" s="454"/>
      <c r="DV118" s="454"/>
      <c r="DW118" s="454">
        <v>25</v>
      </c>
      <c r="DX118"/>
      <c r="DY118"/>
    </row>
    <row r="119" spans="1:129">
      <c r="A119" s="453" t="s">
        <v>1612</v>
      </c>
      <c r="B119" s="454"/>
      <c r="C119" s="454">
        <v>2</v>
      </c>
      <c r="D119" s="454"/>
      <c r="E119" s="454"/>
      <c r="F119" s="454">
        <v>1</v>
      </c>
      <c r="G119" s="454"/>
      <c r="H119" s="454">
        <v>2</v>
      </c>
      <c r="I119" s="454"/>
      <c r="J119" s="454"/>
      <c r="K119" s="454"/>
      <c r="L119" s="454"/>
      <c r="M119" s="454"/>
      <c r="N119" s="454"/>
      <c r="O119" s="454"/>
      <c r="P119" s="454"/>
      <c r="Q119" s="454"/>
      <c r="R119" s="454">
        <v>4</v>
      </c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>
        <v>1</v>
      </c>
      <c r="AC119" s="454">
        <v>4</v>
      </c>
      <c r="AD119" s="454">
        <v>2</v>
      </c>
      <c r="AE119" s="454">
        <v>4</v>
      </c>
      <c r="AF119" s="454"/>
      <c r="AG119" s="454"/>
      <c r="AH119" s="454"/>
      <c r="AI119" s="454"/>
      <c r="AJ119" s="454"/>
      <c r="AK119" s="454"/>
      <c r="AL119" s="454"/>
      <c r="AM119" s="454"/>
      <c r="AN119" s="454"/>
      <c r="AO119" s="454"/>
      <c r="AP119" s="454"/>
      <c r="AQ119" s="454"/>
      <c r="AR119" s="454"/>
      <c r="AS119" s="454"/>
      <c r="AT119" s="454"/>
      <c r="AU119" s="454"/>
      <c r="AV119" s="454"/>
      <c r="AW119" s="454"/>
      <c r="AX119" s="454"/>
      <c r="AY119" s="454"/>
      <c r="AZ119" s="454"/>
      <c r="BA119" s="454"/>
      <c r="BB119" s="454"/>
      <c r="BC119" s="454"/>
      <c r="BD119" s="454"/>
      <c r="BE119" s="454"/>
      <c r="BF119" s="454"/>
      <c r="BG119" s="454"/>
      <c r="BH119" s="454"/>
      <c r="BI119" s="454"/>
      <c r="BJ119" s="454"/>
      <c r="BK119" s="454"/>
      <c r="BL119" s="454"/>
      <c r="BM119" s="454"/>
      <c r="BN119" s="454"/>
      <c r="BO119" s="454"/>
      <c r="BP119" s="454"/>
      <c r="BQ119" s="454"/>
      <c r="BR119" s="454"/>
      <c r="BS119" s="454"/>
      <c r="BT119" s="454"/>
      <c r="BU119" s="454"/>
      <c r="BV119" s="454"/>
      <c r="BW119" s="454"/>
      <c r="BX119" s="454"/>
      <c r="BY119" s="454"/>
      <c r="BZ119" s="454"/>
      <c r="CA119" s="454"/>
      <c r="CB119" s="454"/>
      <c r="CC119" s="454"/>
      <c r="CD119" s="454"/>
      <c r="CE119" s="454"/>
      <c r="CF119" s="454"/>
      <c r="CG119" s="454"/>
      <c r="CH119" s="454"/>
      <c r="CI119" s="454"/>
      <c r="CJ119" s="454"/>
      <c r="CK119" s="454"/>
      <c r="CL119" s="454"/>
      <c r="CM119" s="454"/>
      <c r="CN119" s="454"/>
      <c r="CO119" s="454"/>
      <c r="CP119" s="454"/>
      <c r="CQ119" s="454"/>
      <c r="CR119" s="454"/>
      <c r="CS119" s="454"/>
      <c r="CT119" s="454"/>
      <c r="CU119" s="454"/>
      <c r="CV119" s="454"/>
      <c r="CW119" s="454"/>
      <c r="CX119" s="454"/>
      <c r="CY119" s="454"/>
      <c r="CZ119" s="454"/>
      <c r="DA119" s="454"/>
      <c r="DB119" s="454"/>
      <c r="DC119" s="454"/>
      <c r="DD119" s="454"/>
      <c r="DE119" s="454"/>
      <c r="DF119" s="454"/>
      <c r="DG119" s="454"/>
      <c r="DH119" s="454"/>
      <c r="DI119" s="454"/>
      <c r="DJ119" s="454"/>
      <c r="DK119" s="454"/>
      <c r="DL119" s="454"/>
      <c r="DM119" s="454"/>
      <c r="DN119" s="454"/>
      <c r="DO119" s="454"/>
      <c r="DP119" s="454"/>
      <c r="DQ119" s="454"/>
      <c r="DR119" s="454"/>
      <c r="DS119" s="454"/>
      <c r="DT119" s="454"/>
      <c r="DU119" s="454"/>
      <c r="DV119" s="454"/>
      <c r="DW119" s="454">
        <v>20</v>
      </c>
      <c r="DX119"/>
      <c r="DY119"/>
    </row>
    <row r="120" spans="1:129">
      <c r="A120" s="453" t="s">
        <v>1613</v>
      </c>
      <c r="B120" s="454"/>
      <c r="C120" s="454">
        <v>2</v>
      </c>
      <c r="D120" s="454"/>
      <c r="E120" s="454"/>
      <c r="F120" s="454">
        <v>1</v>
      </c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>
        <v>2</v>
      </c>
      <c r="R120" s="454">
        <v>4</v>
      </c>
      <c r="S120" s="454"/>
      <c r="T120" s="454"/>
      <c r="U120" s="454"/>
      <c r="V120" s="454"/>
      <c r="W120" s="454"/>
      <c r="X120" s="454"/>
      <c r="Y120" s="454"/>
      <c r="Z120" s="454"/>
      <c r="AA120" s="454">
        <v>2</v>
      </c>
      <c r="AB120" s="454">
        <v>1</v>
      </c>
      <c r="AC120" s="454">
        <v>8</v>
      </c>
      <c r="AD120" s="454"/>
      <c r="AE120" s="454">
        <v>4</v>
      </c>
      <c r="AF120" s="454"/>
      <c r="AG120" s="454"/>
      <c r="AH120" s="454"/>
      <c r="AI120" s="454"/>
      <c r="AJ120" s="454"/>
      <c r="AK120" s="454"/>
      <c r="AL120" s="454"/>
      <c r="AM120" s="454"/>
      <c r="AN120" s="454"/>
      <c r="AO120" s="454"/>
      <c r="AP120" s="454"/>
      <c r="AQ120" s="454"/>
      <c r="AR120" s="454"/>
      <c r="AS120" s="454"/>
      <c r="AT120" s="454"/>
      <c r="AU120" s="454"/>
      <c r="AV120" s="454"/>
      <c r="AW120" s="454"/>
      <c r="AX120" s="454"/>
      <c r="AY120" s="454"/>
      <c r="AZ120" s="454"/>
      <c r="BA120" s="454"/>
      <c r="BB120" s="454"/>
      <c r="BC120" s="454"/>
      <c r="BD120" s="454"/>
      <c r="BE120" s="454"/>
      <c r="BF120" s="454"/>
      <c r="BG120" s="454"/>
      <c r="BH120" s="454"/>
      <c r="BI120" s="454"/>
      <c r="BJ120" s="454"/>
      <c r="BK120" s="454"/>
      <c r="BL120" s="454"/>
      <c r="BM120" s="454"/>
      <c r="BN120" s="454"/>
      <c r="BO120" s="454"/>
      <c r="BP120" s="454"/>
      <c r="BQ120" s="454"/>
      <c r="BR120" s="454"/>
      <c r="BS120" s="454"/>
      <c r="BT120" s="454"/>
      <c r="BU120" s="454"/>
      <c r="BV120" s="454"/>
      <c r="BW120" s="454"/>
      <c r="BX120" s="454"/>
      <c r="BY120" s="454"/>
      <c r="BZ120" s="454"/>
      <c r="CA120" s="454"/>
      <c r="CB120" s="454"/>
      <c r="CC120" s="454"/>
      <c r="CD120" s="454"/>
      <c r="CE120" s="454"/>
      <c r="CF120" s="454"/>
      <c r="CG120" s="454"/>
      <c r="CH120" s="454"/>
      <c r="CI120" s="454"/>
      <c r="CJ120" s="454"/>
      <c r="CK120" s="454"/>
      <c r="CL120" s="454"/>
      <c r="CM120" s="454"/>
      <c r="CN120" s="454"/>
      <c r="CO120" s="454"/>
      <c r="CP120" s="454"/>
      <c r="CQ120" s="454"/>
      <c r="CR120" s="454"/>
      <c r="CS120" s="454"/>
      <c r="CT120" s="454"/>
      <c r="CU120" s="454"/>
      <c r="CV120" s="454"/>
      <c r="CW120" s="454"/>
      <c r="CX120" s="454"/>
      <c r="CY120" s="454"/>
      <c r="CZ120" s="454"/>
      <c r="DA120" s="454"/>
      <c r="DB120" s="454"/>
      <c r="DC120" s="454"/>
      <c r="DD120" s="454"/>
      <c r="DE120" s="454"/>
      <c r="DF120" s="454"/>
      <c r="DG120" s="454"/>
      <c r="DH120" s="454"/>
      <c r="DI120" s="454"/>
      <c r="DJ120" s="454"/>
      <c r="DK120" s="454"/>
      <c r="DL120" s="454"/>
      <c r="DM120" s="454"/>
      <c r="DN120" s="454"/>
      <c r="DO120" s="454"/>
      <c r="DP120" s="454"/>
      <c r="DQ120" s="454"/>
      <c r="DR120" s="454"/>
      <c r="DS120" s="454"/>
      <c r="DT120" s="454"/>
      <c r="DU120" s="454"/>
      <c r="DV120" s="454"/>
      <c r="DW120" s="454">
        <v>24</v>
      </c>
      <c r="DX120"/>
      <c r="DY120"/>
    </row>
    <row r="121" spans="1:129">
      <c r="A121" s="453" t="s">
        <v>1926</v>
      </c>
      <c r="B121" s="454"/>
      <c r="C121" s="454">
        <v>1</v>
      </c>
      <c r="D121" s="454"/>
      <c r="E121" s="454"/>
      <c r="F121" s="454"/>
      <c r="G121" s="454">
        <v>1</v>
      </c>
      <c r="H121" s="454"/>
      <c r="I121" s="454">
        <v>1</v>
      </c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  <c r="AL121" s="454"/>
      <c r="AM121" s="454"/>
      <c r="AN121" s="454"/>
      <c r="AO121" s="454"/>
      <c r="AP121" s="454"/>
      <c r="AQ121" s="454"/>
      <c r="AR121" s="454"/>
      <c r="AS121" s="454"/>
      <c r="AT121" s="454"/>
      <c r="AU121" s="454"/>
      <c r="AV121" s="454"/>
      <c r="AW121" s="454"/>
      <c r="AX121" s="454"/>
      <c r="AY121" s="454"/>
      <c r="AZ121" s="454"/>
      <c r="BA121" s="454"/>
      <c r="BB121" s="454"/>
      <c r="BC121" s="454"/>
      <c r="BD121" s="454"/>
      <c r="BE121" s="454"/>
      <c r="BF121" s="454"/>
      <c r="BG121" s="454"/>
      <c r="BH121" s="454"/>
      <c r="BI121" s="454"/>
      <c r="BJ121" s="454"/>
      <c r="BK121" s="454"/>
      <c r="BL121" s="454"/>
      <c r="BM121" s="454"/>
      <c r="BN121" s="454"/>
      <c r="BO121" s="454"/>
      <c r="BP121" s="454"/>
      <c r="BQ121" s="454"/>
      <c r="BR121" s="454"/>
      <c r="BS121" s="454"/>
      <c r="BT121" s="454"/>
      <c r="BU121" s="454"/>
      <c r="BV121" s="454"/>
      <c r="BW121" s="454"/>
      <c r="BX121" s="454"/>
      <c r="BY121" s="454"/>
      <c r="BZ121" s="454"/>
      <c r="CA121" s="454"/>
      <c r="CB121" s="454"/>
      <c r="CC121" s="454"/>
      <c r="CD121" s="454"/>
      <c r="CE121" s="454"/>
      <c r="CF121" s="454"/>
      <c r="CG121" s="454"/>
      <c r="CH121" s="454"/>
      <c r="CI121" s="454"/>
      <c r="CJ121" s="454"/>
      <c r="CK121" s="454"/>
      <c r="CL121" s="454"/>
      <c r="CM121" s="454"/>
      <c r="CN121" s="454"/>
      <c r="CO121" s="454"/>
      <c r="CP121" s="454">
        <v>2</v>
      </c>
      <c r="CQ121" s="454"/>
      <c r="CR121" s="454"/>
      <c r="CS121" s="454"/>
      <c r="CT121" s="454"/>
      <c r="CU121" s="454"/>
      <c r="CV121" s="454"/>
      <c r="CW121" s="454"/>
      <c r="CX121" s="454"/>
      <c r="CY121" s="454"/>
      <c r="CZ121" s="454"/>
      <c r="DA121" s="454"/>
      <c r="DB121" s="454"/>
      <c r="DC121" s="454"/>
      <c r="DD121" s="454"/>
      <c r="DE121" s="454"/>
      <c r="DF121" s="454"/>
      <c r="DG121" s="454"/>
      <c r="DH121" s="454"/>
      <c r="DI121" s="454"/>
      <c r="DJ121" s="454"/>
      <c r="DK121" s="454"/>
      <c r="DL121" s="454"/>
      <c r="DM121" s="454"/>
      <c r="DN121" s="454"/>
      <c r="DO121" s="454"/>
      <c r="DP121" s="454"/>
      <c r="DQ121" s="454"/>
      <c r="DR121" s="454"/>
      <c r="DS121" s="454"/>
      <c r="DT121" s="454"/>
      <c r="DU121" s="454"/>
      <c r="DV121" s="454">
        <v>1</v>
      </c>
      <c r="DW121" s="454">
        <v>6</v>
      </c>
      <c r="DX121"/>
      <c r="DY121"/>
    </row>
    <row r="122" spans="1:129">
      <c r="A122" s="453" t="s">
        <v>1953</v>
      </c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>
        <v>27</v>
      </c>
      <c r="AD122" s="454"/>
      <c r="AE122" s="454"/>
      <c r="AF122" s="454"/>
      <c r="AG122" s="454"/>
      <c r="AH122" s="454"/>
      <c r="AI122" s="454"/>
      <c r="AJ122" s="454"/>
      <c r="AK122" s="454"/>
      <c r="AL122" s="454"/>
      <c r="AM122" s="454"/>
      <c r="AN122" s="454"/>
      <c r="AO122" s="454"/>
      <c r="AP122" s="454"/>
      <c r="AQ122" s="454"/>
      <c r="AR122" s="454"/>
      <c r="AS122" s="454"/>
      <c r="AT122" s="454"/>
      <c r="AU122" s="454"/>
      <c r="AV122" s="454"/>
      <c r="AW122" s="454"/>
      <c r="AX122" s="454"/>
      <c r="AY122" s="454"/>
      <c r="AZ122" s="454"/>
      <c r="BA122" s="454"/>
      <c r="BB122" s="454"/>
      <c r="BC122" s="454"/>
      <c r="BD122" s="454"/>
      <c r="BE122" s="454"/>
      <c r="BF122" s="454"/>
      <c r="BG122" s="454"/>
      <c r="BH122" s="454"/>
      <c r="BI122" s="454"/>
      <c r="BJ122" s="454"/>
      <c r="BK122" s="454"/>
      <c r="BL122" s="454"/>
      <c r="BM122" s="454"/>
      <c r="BN122" s="454"/>
      <c r="BO122" s="454"/>
      <c r="BP122" s="454"/>
      <c r="BQ122" s="454"/>
      <c r="BR122" s="454"/>
      <c r="BS122" s="454"/>
      <c r="BT122" s="454"/>
      <c r="BU122" s="454"/>
      <c r="BV122" s="454"/>
      <c r="BW122" s="454"/>
      <c r="BX122" s="454"/>
      <c r="BY122" s="454"/>
      <c r="BZ122" s="454"/>
      <c r="CA122" s="454"/>
      <c r="CB122" s="454"/>
      <c r="CC122" s="454"/>
      <c r="CD122" s="454"/>
      <c r="CE122" s="454"/>
      <c r="CF122" s="454"/>
      <c r="CG122" s="454"/>
      <c r="CH122" s="454"/>
      <c r="CI122" s="454"/>
      <c r="CJ122" s="454"/>
      <c r="CK122" s="454"/>
      <c r="CL122" s="454"/>
      <c r="CM122" s="454"/>
      <c r="CN122" s="454"/>
      <c r="CO122" s="454"/>
      <c r="CP122" s="454"/>
      <c r="CQ122" s="454"/>
      <c r="CR122" s="454"/>
      <c r="CS122" s="454"/>
      <c r="CT122" s="454"/>
      <c r="CU122" s="454"/>
      <c r="CV122" s="454"/>
      <c r="CW122" s="454"/>
      <c r="CX122" s="454"/>
      <c r="CY122" s="454"/>
      <c r="CZ122" s="454"/>
      <c r="DA122" s="454"/>
      <c r="DB122" s="454"/>
      <c r="DC122" s="454"/>
      <c r="DD122" s="454"/>
      <c r="DE122" s="454"/>
      <c r="DF122" s="454"/>
      <c r="DG122" s="454"/>
      <c r="DH122" s="454"/>
      <c r="DI122" s="454"/>
      <c r="DJ122" s="454"/>
      <c r="DK122" s="454"/>
      <c r="DL122" s="454"/>
      <c r="DM122" s="454"/>
      <c r="DN122" s="454"/>
      <c r="DO122" s="454"/>
      <c r="DP122" s="454"/>
      <c r="DQ122" s="454"/>
      <c r="DR122" s="454"/>
      <c r="DS122" s="454"/>
      <c r="DT122" s="454"/>
      <c r="DU122" s="454"/>
      <c r="DV122" s="454"/>
      <c r="DW122" s="454">
        <v>27</v>
      </c>
      <c r="DX122"/>
      <c r="DY122"/>
    </row>
    <row r="123" spans="1:129">
      <c r="A123" s="453" t="s">
        <v>1980</v>
      </c>
      <c r="B123" s="454"/>
      <c r="C123" s="454"/>
      <c r="D123" s="454"/>
      <c r="E123" s="454"/>
      <c r="F123" s="454">
        <v>2</v>
      </c>
      <c r="G123" s="454"/>
      <c r="H123" s="454"/>
      <c r="I123" s="454">
        <v>2</v>
      </c>
      <c r="J123" s="454"/>
      <c r="K123" s="454"/>
      <c r="L123" s="454">
        <v>2</v>
      </c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  <c r="AV123" s="454"/>
      <c r="AW123" s="454"/>
      <c r="AX123" s="454"/>
      <c r="AY123" s="454"/>
      <c r="AZ123" s="454"/>
      <c r="BA123" s="454"/>
      <c r="BB123" s="454"/>
      <c r="BC123" s="454">
        <v>3</v>
      </c>
      <c r="BD123" s="454"/>
      <c r="BE123" s="454"/>
      <c r="BF123" s="454"/>
      <c r="BG123" s="454"/>
      <c r="BH123" s="454">
        <v>3</v>
      </c>
      <c r="BI123" s="454">
        <v>3</v>
      </c>
      <c r="BJ123" s="454">
        <v>1</v>
      </c>
      <c r="BK123" s="454"/>
      <c r="BL123" s="454"/>
      <c r="BM123" s="454"/>
      <c r="BN123" s="454"/>
      <c r="BO123" s="454"/>
      <c r="BP123" s="454"/>
      <c r="BQ123" s="454"/>
      <c r="BR123" s="454"/>
      <c r="BS123" s="454">
        <v>2</v>
      </c>
      <c r="BT123" s="454"/>
      <c r="BU123" s="454"/>
      <c r="BV123" s="454"/>
      <c r="BW123" s="454"/>
      <c r="BX123" s="454"/>
      <c r="BY123" s="454"/>
      <c r="BZ123" s="454"/>
      <c r="CA123" s="454"/>
      <c r="CB123" s="454"/>
      <c r="CC123" s="454"/>
      <c r="CD123" s="454"/>
      <c r="CE123" s="454"/>
      <c r="CF123" s="454"/>
      <c r="CG123" s="454"/>
      <c r="CH123" s="454"/>
      <c r="CI123" s="454"/>
      <c r="CJ123" s="454"/>
      <c r="CK123" s="454"/>
      <c r="CL123" s="454"/>
      <c r="CM123" s="454"/>
      <c r="CN123" s="454">
        <v>2</v>
      </c>
      <c r="CO123" s="454"/>
      <c r="CP123" s="454"/>
      <c r="CQ123" s="454"/>
      <c r="CR123" s="454"/>
      <c r="CS123" s="454"/>
      <c r="CT123" s="454"/>
      <c r="CU123" s="454"/>
      <c r="CV123" s="454"/>
      <c r="CW123" s="454"/>
      <c r="CX123" s="454"/>
      <c r="CY123" s="454"/>
      <c r="CZ123" s="454"/>
      <c r="DA123" s="454"/>
      <c r="DB123" s="454"/>
      <c r="DC123" s="454"/>
      <c r="DD123" s="454"/>
      <c r="DE123" s="454"/>
      <c r="DF123" s="454"/>
      <c r="DG123" s="454"/>
      <c r="DH123" s="454"/>
      <c r="DI123" s="454"/>
      <c r="DJ123" s="454"/>
      <c r="DK123" s="454"/>
      <c r="DL123" s="454"/>
      <c r="DM123" s="454"/>
      <c r="DN123" s="454"/>
      <c r="DO123" s="454"/>
      <c r="DP123" s="454"/>
      <c r="DQ123" s="454"/>
      <c r="DR123" s="454"/>
      <c r="DS123" s="454"/>
      <c r="DT123" s="454"/>
      <c r="DU123" s="454"/>
      <c r="DV123" s="454"/>
      <c r="DW123" s="454">
        <v>20</v>
      </c>
      <c r="DX123"/>
      <c r="DY123"/>
    </row>
    <row r="124" spans="1:129">
      <c r="A124" s="453" t="s">
        <v>2013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  <c r="AV124" s="454"/>
      <c r="AW124" s="454"/>
      <c r="AX124" s="454"/>
      <c r="AY124" s="454"/>
      <c r="AZ124" s="454"/>
      <c r="BA124" s="454"/>
      <c r="BB124" s="454"/>
      <c r="BC124" s="454"/>
      <c r="BD124" s="454"/>
      <c r="BE124" s="454"/>
      <c r="BF124" s="454"/>
      <c r="BG124" s="454"/>
      <c r="BH124" s="454"/>
      <c r="BI124" s="454"/>
      <c r="BJ124" s="454"/>
      <c r="BK124" s="454"/>
      <c r="BL124" s="454"/>
      <c r="BM124" s="454"/>
      <c r="BN124" s="454"/>
      <c r="BO124" s="454"/>
      <c r="BP124" s="454"/>
      <c r="BQ124" s="454"/>
      <c r="BR124" s="454"/>
      <c r="BS124" s="454"/>
      <c r="BT124" s="454"/>
      <c r="BU124" s="454"/>
      <c r="BV124" s="454"/>
      <c r="BW124" s="454"/>
      <c r="BX124" s="454"/>
      <c r="BY124" s="454"/>
      <c r="BZ124" s="454"/>
      <c r="CA124" s="454"/>
      <c r="CB124" s="454"/>
      <c r="CC124" s="454"/>
      <c r="CD124" s="454"/>
      <c r="CE124" s="454"/>
      <c r="CF124" s="454"/>
      <c r="CG124" s="454"/>
      <c r="CH124" s="454"/>
      <c r="CI124" s="454"/>
      <c r="CJ124" s="454"/>
      <c r="CK124" s="454"/>
      <c r="CL124" s="454"/>
      <c r="CM124" s="454"/>
      <c r="CN124" s="454"/>
      <c r="CO124" s="454"/>
      <c r="CP124" s="454"/>
      <c r="CQ124" s="454"/>
      <c r="CR124" s="454"/>
      <c r="CS124" s="454"/>
      <c r="CT124" s="454"/>
      <c r="CU124" s="454"/>
      <c r="CV124" s="454"/>
      <c r="CW124" s="454"/>
      <c r="CX124" s="454"/>
      <c r="CY124" s="454"/>
      <c r="CZ124" s="454"/>
      <c r="DA124" s="454"/>
      <c r="DB124" s="454"/>
      <c r="DC124" s="454"/>
      <c r="DD124" s="454"/>
      <c r="DE124" s="454"/>
      <c r="DF124" s="454"/>
      <c r="DG124" s="454"/>
      <c r="DH124" s="454"/>
      <c r="DI124" s="454"/>
      <c r="DJ124" s="454"/>
      <c r="DK124" s="454"/>
      <c r="DL124" s="454"/>
      <c r="DM124" s="454"/>
      <c r="DN124" s="454"/>
      <c r="DO124" s="454"/>
      <c r="DP124" s="454"/>
      <c r="DQ124" s="454">
        <v>3</v>
      </c>
      <c r="DR124" s="454"/>
      <c r="DS124" s="454"/>
      <c r="DT124" s="454"/>
      <c r="DU124" s="454"/>
      <c r="DV124" s="454"/>
      <c r="DW124" s="454">
        <v>3</v>
      </c>
      <c r="DX124"/>
      <c r="DY124"/>
    </row>
    <row r="125" spans="1:129">
      <c r="A125" s="455" t="s">
        <v>958</v>
      </c>
      <c r="B125" s="456">
        <v>0</v>
      </c>
      <c r="C125" s="456">
        <v>135.77777777777777</v>
      </c>
      <c r="D125" s="456">
        <v>3</v>
      </c>
      <c r="E125" s="456">
        <v>25</v>
      </c>
      <c r="F125" s="456">
        <v>110.27777777777779</v>
      </c>
      <c r="G125" s="456">
        <v>72.277777777777786</v>
      </c>
      <c r="H125" s="456">
        <v>78</v>
      </c>
      <c r="I125" s="456">
        <v>105.22222222222224</v>
      </c>
      <c r="J125" s="456">
        <v>12.5</v>
      </c>
      <c r="K125" s="456">
        <v>102.66666666666664</v>
      </c>
      <c r="L125" s="456">
        <v>15.777777777777777</v>
      </c>
      <c r="M125" s="456">
        <v>22</v>
      </c>
      <c r="N125" s="456">
        <v>17</v>
      </c>
      <c r="O125" s="456">
        <v>24</v>
      </c>
      <c r="P125" s="456">
        <v>27</v>
      </c>
      <c r="Q125" s="456">
        <v>81</v>
      </c>
      <c r="R125" s="456">
        <v>17</v>
      </c>
      <c r="S125" s="456">
        <v>1</v>
      </c>
      <c r="T125" s="456">
        <v>1</v>
      </c>
      <c r="U125" s="456">
        <v>1</v>
      </c>
      <c r="V125" s="456">
        <v>4</v>
      </c>
      <c r="W125" s="456">
        <v>2</v>
      </c>
      <c r="X125" s="456">
        <v>1</v>
      </c>
      <c r="Y125" s="456">
        <v>1</v>
      </c>
      <c r="Z125" s="456">
        <v>1</v>
      </c>
      <c r="AA125" s="456">
        <v>2</v>
      </c>
      <c r="AB125" s="456">
        <v>4</v>
      </c>
      <c r="AC125" s="456">
        <v>84.5</v>
      </c>
      <c r="AD125" s="456">
        <v>14</v>
      </c>
      <c r="AE125" s="456">
        <v>16</v>
      </c>
      <c r="AF125" s="456">
        <v>14</v>
      </c>
      <c r="AG125" s="456">
        <v>20</v>
      </c>
      <c r="AH125" s="456">
        <v>14</v>
      </c>
      <c r="AI125" s="456">
        <v>48</v>
      </c>
      <c r="AJ125" s="456">
        <v>81</v>
      </c>
      <c r="AK125" s="456">
        <v>16</v>
      </c>
      <c r="AL125" s="456">
        <v>12</v>
      </c>
      <c r="AM125" s="456">
        <v>12</v>
      </c>
      <c r="AN125" s="456">
        <v>6</v>
      </c>
      <c r="AO125" s="456">
        <v>43</v>
      </c>
      <c r="AP125" s="456">
        <v>95</v>
      </c>
      <c r="AQ125" s="456">
        <v>8</v>
      </c>
      <c r="AR125" s="456">
        <v>3</v>
      </c>
      <c r="AS125" s="456">
        <v>21</v>
      </c>
      <c r="AT125" s="456">
        <v>3</v>
      </c>
      <c r="AU125" s="456">
        <v>61</v>
      </c>
      <c r="AV125" s="456">
        <v>1</v>
      </c>
      <c r="AW125" s="456">
        <v>6</v>
      </c>
      <c r="AX125" s="456">
        <v>4</v>
      </c>
      <c r="AY125" s="456">
        <v>7</v>
      </c>
      <c r="AZ125" s="456">
        <v>1</v>
      </c>
      <c r="BA125" s="456">
        <v>1</v>
      </c>
      <c r="BB125" s="456">
        <v>1</v>
      </c>
      <c r="BC125" s="456">
        <v>35</v>
      </c>
      <c r="BD125" s="456">
        <v>15</v>
      </c>
      <c r="BE125" s="456">
        <v>8</v>
      </c>
      <c r="BF125" s="456">
        <v>1</v>
      </c>
      <c r="BG125" s="456">
        <v>2</v>
      </c>
      <c r="BH125" s="456">
        <v>35</v>
      </c>
      <c r="BI125" s="456">
        <v>35</v>
      </c>
      <c r="BJ125" s="456">
        <v>11</v>
      </c>
      <c r="BK125" s="456">
        <v>36</v>
      </c>
      <c r="BL125" s="456">
        <v>12</v>
      </c>
      <c r="BM125" s="456">
        <v>2</v>
      </c>
      <c r="BN125" s="456">
        <v>25</v>
      </c>
      <c r="BO125" s="456">
        <v>34</v>
      </c>
      <c r="BP125" s="456">
        <v>14</v>
      </c>
      <c r="BQ125" s="456">
        <v>19</v>
      </c>
      <c r="BR125" s="456">
        <v>7</v>
      </c>
      <c r="BS125" s="456">
        <v>8</v>
      </c>
      <c r="BT125" s="456">
        <v>16</v>
      </c>
      <c r="BU125" s="456">
        <v>12</v>
      </c>
      <c r="BV125" s="456">
        <v>20</v>
      </c>
      <c r="BW125" s="456">
        <v>26</v>
      </c>
      <c r="BX125" s="456">
        <v>20</v>
      </c>
      <c r="BY125" s="456">
        <v>10</v>
      </c>
      <c r="BZ125" s="456">
        <v>2</v>
      </c>
      <c r="CA125" s="456">
        <v>8</v>
      </c>
      <c r="CB125" s="456">
        <v>18</v>
      </c>
      <c r="CC125" s="456">
        <v>19</v>
      </c>
      <c r="CD125" s="456">
        <v>9</v>
      </c>
      <c r="CE125" s="456">
        <v>6</v>
      </c>
      <c r="CF125" s="456">
        <v>6</v>
      </c>
      <c r="CG125" s="456">
        <v>9</v>
      </c>
      <c r="CH125" s="456">
        <v>9</v>
      </c>
      <c r="CI125" s="456">
        <v>2</v>
      </c>
      <c r="CJ125" s="456">
        <v>6</v>
      </c>
      <c r="CK125" s="456">
        <v>3</v>
      </c>
      <c r="CL125" s="456">
        <v>3</v>
      </c>
      <c r="CM125" s="456">
        <v>2</v>
      </c>
      <c r="CN125" s="456">
        <v>12</v>
      </c>
      <c r="CO125" s="456">
        <v>44</v>
      </c>
      <c r="CP125" s="456">
        <v>14</v>
      </c>
      <c r="CQ125" s="456">
        <v>8</v>
      </c>
      <c r="CR125" s="456">
        <v>10</v>
      </c>
      <c r="CS125" s="456">
        <v>2</v>
      </c>
      <c r="CT125" s="456">
        <v>6</v>
      </c>
      <c r="CU125" s="456">
        <v>15</v>
      </c>
      <c r="CV125" s="456">
        <v>10</v>
      </c>
      <c r="CW125" s="456">
        <v>2</v>
      </c>
      <c r="CX125" s="456">
        <v>1</v>
      </c>
      <c r="CY125" s="456">
        <v>10</v>
      </c>
      <c r="CZ125" s="456">
        <v>8</v>
      </c>
      <c r="DA125" s="456">
        <v>25</v>
      </c>
      <c r="DB125" s="456">
        <v>7</v>
      </c>
      <c r="DC125" s="456">
        <v>2</v>
      </c>
      <c r="DD125" s="456">
        <v>2</v>
      </c>
      <c r="DE125" s="456">
        <v>2</v>
      </c>
      <c r="DF125" s="456">
        <v>2</v>
      </c>
      <c r="DG125" s="456">
        <v>7</v>
      </c>
      <c r="DH125" s="456">
        <v>4</v>
      </c>
      <c r="DI125" s="456">
        <v>6</v>
      </c>
      <c r="DJ125" s="456">
        <v>10</v>
      </c>
      <c r="DK125" s="456">
        <v>16</v>
      </c>
      <c r="DL125" s="456">
        <v>6</v>
      </c>
      <c r="DM125" s="456">
        <v>2</v>
      </c>
      <c r="DN125" s="456">
        <v>9</v>
      </c>
      <c r="DO125" s="456">
        <v>1</v>
      </c>
      <c r="DP125" s="456">
        <v>5</v>
      </c>
      <c r="DQ125" s="456">
        <v>5</v>
      </c>
      <c r="DR125" s="456">
        <v>6</v>
      </c>
      <c r="DS125" s="456">
        <v>50</v>
      </c>
      <c r="DT125" s="456">
        <v>8</v>
      </c>
      <c r="DU125" s="456">
        <v>4</v>
      </c>
      <c r="DV125" s="456">
        <v>1</v>
      </c>
      <c r="DW125" s="456">
        <v>2286</v>
      </c>
      <c r="DX125"/>
      <c r="DY125"/>
    </row>
  </sheetData>
  <dataConsolidate/>
  <conditionalFormatting sqref="A3:A115">
    <cfRule type="expression" dxfId="60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J21" sqref="J21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45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44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2021-05-01T13:48:02Z</dcterms:modified>
</cp:coreProperties>
</file>