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jhgille2\Documents\R\projects\Jay_yield\data\season_2019\"/>
    </mc:Choice>
  </mc:AlternateContent>
  <xr:revisionPtr revIDLastSave="0" documentId="8_{88DDB463-650A-40C7-9C3F-D2605240B407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Pop201" sheetId="1" r:id="rId1"/>
    <sheet name="All Selections" sheetId="13" r:id="rId2"/>
    <sheet name="Pop 201 Test 1" sheetId="7" r:id="rId3"/>
    <sheet name="Pop 201 Test 2" sheetId="8" r:id="rId4"/>
    <sheet name="Pop202" sheetId="2" r:id="rId5"/>
    <sheet name="Pop 202 Test 1" sheetId="9" r:id="rId6"/>
    <sheet name="Pop 202 Test 2" sheetId="10" r:id="rId7"/>
    <sheet name="Print Sheet" sheetId="11" r:id="rId8"/>
    <sheet name="Allpops" sheetId="12" r:id="rId9"/>
  </sheets>
  <definedNames>
    <definedName name="_xlchart.v1.0" hidden="1">'Pop201'!$S$2:$S$119</definedName>
    <definedName name="_xlchart.v1.1" hidden="1">'Pop201'!$G$2:$G$213</definedName>
    <definedName name="_xlchart.v1.10" hidden="1">'Pop202'!$H$2:$H$95</definedName>
    <definedName name="_xlchart.v1.11" hidden="1">'Pop202'!$R$3:$R$95</definedName>
    <definedName name="_xlchart.v1.12" hidden="1">'Pop 202 Test 1'!$Q$2:$Q$41</definedName>
    <definedName name="_xlchart.v1.13" hidden="1">'Pop 202 Test 1'!$R$2:$R$41</definedName>
    <definedName name="_xlchart.v1.14" hidden="1">'Pop 202 Test 1'!$H$2:$H$41</definedName>
    <definedName name="_xlchart.v1.15" hidden="1">'Pop 202 Test 2'!$H$2:$H$42</definedName>
    <definedName name="_xlchart.v1.16" hidden="1">'Pop 202 Test 2'!$Q$2:$Q$42</definedName>
    <definedName name="_xlchart.v1.17" hidden="1">'Pop 202 Test 2'!$R$2:$R$42</definedName>
    <definedName name="_xlchart.v1.2" hidden="1">'Pop201'!$R$2:$R$119</definedName>
    <definedName name="_xlchart.v1.3" hidden="1">'Pop 201 Test 1'!$R$2:$R$42</definedName>
    <definedName name="_xlchart.v1.4" hidden="1">'Pop 201 Test 1'!$S$2:$S$41</definedName>
    <definedName name="_xlchart.v1.5" hidden="1">'Pop 201 Test 1'!$G$2:$G$42</definedName>
    <definedName name="_xlchart.v1.6" hidden="1">'Pop 201 Test 2'!$S$2:$S$43</definedName>
    <definedName name="_xlchart.v1.7" hidden="1">'Pop 201 Test 2'!$R$2:$R$44</definedName>
    <definedName name="_xlchart.v1.8" hidden="1">'Pop 201 Test 2'!$G$2:$G$44</definedName>
    <definedName name="_xlchart.v1.9" hidden="1">'Pop202'!$Q$3:$Q$95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6" i="11" l="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146" i="11"/>
  <c r="R147" i="11"/>
  <c r="R148" i="11"/>
  <c r="R149" i="11"/>
  <c r="R150" i="11"/>
  <c r="R151" i="11"/>
  <c r="R152" i="11"/>
  <c r="R153" i="11"/>
  <c r="R154" i="11"/>
  <c r="R155" i="11"/>
  <c r="R156" i="11"/>
  <c r="R157" i="11"/>
  <c r="R158" i="11"/>
  <c r="R159" i="11"/>
  <c r="R160" i="11"/>
  <c r="R161" i="11"/>
  <c r="R162" i="11"/>
  <c r="R16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Q159" i="11" s="1"/>
  <c r="O160" i="11"/>
  <c r="Q160" i="11" s="1"/>
  <c r="O161" i="11"/>
  <c r="Q161" i="11" s="1"/>
  <c r="O162" i="11"/>
  <c r="Q162" i="11" s="1"/>
  <c r="O163" i="11"/>
  <c r="Q163" i="11" s="1"/>
  <c r="O164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R4" i="11" l="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164" i="11"/>
  <c r="R165" i="11"/>
  <c r="R166" i="11"/>
  <c r="R167" i="11"/>
  <c r="R168" i="11"/>
  <c r="R169" i="11"/>
  <c r="R170" i="11"/>
  <c r="R171" i="11"/>
  <c r="R172" i="11"/>
  <c r="R173" i="11"/>
  <c r="K164" i="11"/>
  <c r="N165" i="11" l="1"/>
  <c r="O165" i="11"/>
  <c r="M166" i="11"/>
  <c r="N166" i="11"/>
  <c r="O166" i="11"/>
  <c r="Q166" i="11" s="1"/>
  <c r="M167" i="11"/>
  <c r="N167" i="11"/>
  <c r="O167" i="11"/>
  <c r="Q167" i="11" s="1"/>
  <c r="M168" i="11"/>
  <c r="N168" i="11"/>
  <c r="O168" i="11"/>
  <c r="Q168" i="11" s="1"/>
  <c r="M169" i="11"/>
  <c r="N169" i="11"/>
  <c r="O169" i="11"/>
  <c r="Q169" i="11" s="1"/>
  <c r="M170" i="11"/>
  <c r="N170" i="11"/>
  <c r="O170" i="11"/>
  <c r="Q170" i="11" s="1"/>
  <c r="M171" i="11"/>
  <c r="N171" i="11"/>
  <c r="O171" i="11"/>
  <c r="Q171" i="11" s="1"/>
  <c r="M172" i="11"/>
  <c r="N172" i="11"/>
  <c r="O172" i="11"/>
  <c r="Q172" i="11" s="1"/>
  <c r="M173" i="11"/>
  <c r="N173" i="11"/>
  <c r="O173" i="11"/>
  <c r="Q173" i="11" s="1"/>
  <c r="N164" i="11"/>
  <c r="K165" i="11"/>
  <c r="K166" i="11"/>
  <c r="K167" i="11"/>
  <c r="K168" i="11"/>
  <c r="K169" i="11"/>
  <c r="K170" i="11"/>
  <c r="K171" i="11"/>
  <c r="K172" i="11"/>
  <c r="K173" i="11"/>
  <c r="Q164" i="11"/>
  <c r="Q165" i="11"/>
  <c r="Q6" i="11" l="1"/>
  <c r="Q7" i="11"/>
  <c r="Q10" i="11"/>
  <c r="Q12" i="11"/>
  <c r="Q13" i="11"/>
  <c r="Q14" i="11"/>
  <c r="Q17" i="11"/>
  <c r="Q18" i="11"/>
  <c r="Q21" i="11"/>
  <c r="Q23" i="11"/>
  <c r="Q24" i="11"/>
  <c r="Q25" i="11"/>
  <c r="Q27" i="11"/>
  <c r="Q28" i="11"/>
  <c r="Q29" i="11"/>
  <c r="Q36" i="11"/>
  <c r="Q38" i="11"/>
  <c r="Q39" i="11"/>
  <c r="Q40" i="11"/>
  <c r="Q41" i="11"/>
  <c r="Q43" i="11"/>
  <c r="Q45" i="11"/>
  <c r="Q49" i="11"/>
  <c r="Q50" i="11"/>
  <c r="Q53" i="11"/>
  <c r="Q55" i="11"/>
  <c r="Q56" i="11"/>
  <c r="Q57" i="11"/>
  <c r="Q59" i="11"/>
  <c r="Q60" i="11"/>
  <c r="Q66" i="11"/>
  <c r="Q67" i="11"/>
  <c r="Q69" i="11"/>
  <c r="Q71" i="11"/>
  <c r="Q72" i="11"/>
  <c r="Q73" i="11"/>
  <c r="Q74" i="11"/>
  <c r="Q75" i="11"/>
  <c r="Q78" i="11"/>
  <c r="Q81" i="11"/>
  <c r="Q4" i="11"/>
  <c r="Q5" i="11"/>
  <c r="Q8" i="11"/>
  <c r="Q9" i="11"/>
  <c r="Q11" i="11"/>
  <c r="Q15" i="11"/>
  <c r="Q16" i="11"/>
  <c r="Q19" i="11"/>
  <c r="Q20" i="11"/>
  <c r="Q22" i="11"/>
  <c r="Q26" i="11"/>
  <c r="Q30" i="11"/>
  <c r="Q31" i="11"/>
  <c r="Q32" i="11"/>
  <c r="Q33" i="11"/>
  <c r="Q34" i="11"/>
  <c r="Q35" i="11"/>
  <c r="Q37" i="11"/>
  <c r="Q42" i="11"/>
  <c r="Q44" i="11"/>
  <c r="Q46" i="11"/>
  <c r="Q47" i="11"/>
  <c r="Q48" i="11"/>
  <c r="Q51" i="11"/>
  <c r="Q52" i="11"/>
  <c r="Q54" i="11"/>
  <c r="Q58" i="11"/>
  <c r="Q61" i="11"/>
  <c r="Q62" i="11"/>
  <c r="Q63" i="11"/>
  <c r="Q64" i="11"/>
  <c r="Q65" i="11"/>
  <c r="Q68" i="11"/>
  <c r="Q70" i="11"/>
  <c r="Q76" i="11"/>
  <c r="Q77" i="11"/>
  <c r="Q79" i="11"/>
  <c r="Q80" i="11"/>
  <c r="Q82" i="11"/>
  <c r="Q83" i="11"/>
  <c r="Q86" i="11"/>
  <c r="Q87" i="11"/>
  <c r="Q88" i="11"/>
  <c r="Q90" i="11"/>
  <c r="Q93" i="11"/>
  <c r="Q97" i="11"/>
  <c r="Q98" i="11"/>
  <c r="Q99" i="11"/>
  <c r="Q100" i="11"/>
  <c r="Q102" i="11"/>
  <c r="Q103" i="11"/>
  <c r="Q105" i="11"/>
  <c r="Q107" i="11"/>
  <c r="Q111" i="11"/>
  <c r="Q120" i="11"/>
  <c r="Q121" i="11"/>
  <c r="Q123" i="11"/>
  <c r="Q128" i="11"/>
  <c r="Q129" i="11"/>
  <c r="Q131" i="11"/>
  <c r="Q132" i="11"/>
  <c r="Q134" i="11"/>
  <c r="Q135" i="11"/>
  <c r="Q136" i="11"/>
  <c r="Q137" i="11"/>
  <c r="Q138" i="11"/>
  <c r="Q139" i="11"/>
  <c r="Q141" i="11"/>
  <c r="Q142" i="11"/>
  <c r="Q144" i="11"/>
  <c r="Q145" i="11"/>
  <c r="Q146" i="11"/>
  <c r="Q147" i="11"/>
  <c r="Q148" i="11"/>
  <c r="Q150" i="11"/>
  <c r="Q155" i="11"/>
  <c r="Q156" i="11"/>
  <c r="Q158" i="11"/>
  <c r="Q84" i="11"/>
  <c r="Q85" i="11"/>
  <c r="Q89" i="11"/>
  <c r="Q91" i="11"/>
  <c r="Q92" i="11"/>
  <c r="Q94" i="11"/>
  <c r="Q95" i="11"/>
  <c r="Q96" i="11"/>
  <c r="Q101" i="11"/>
  <c r="Q104" i="11"/>
  <c r="Q106" i="11"/>
  <c r="Q108" i="11"/>
  <c r="Q109" i="11"/>
  <c r="Q110" i="11"/>
  <c r="Q112" i="11"/>
  <c r="Q113" i="11"/>
  <c r="Q114" i="11"/>
  <c r="Q115" i="11"/>
  <c r="Q116" i="11"/>
  <c r="Q117" i="11"/>
  <c r="Q118" i="11"/>
  <c r="Q119" i="11"/>
  <c r="Q122" i="11"/>
  <c r="Q124" i="11"/>
  <c r="Q125" i="11"/>
  <c r="Q126" i="11"/>
  <c r="Q127" i="11"/>
  <c r="Q130" i="11"/>
  <c r="Q133" i="11"/>
  <c r="Q140" i="11"/>
  <c r="Q143" i="11"/>
  <c r="Q149" i="11"/>
  <c r="Q151" i="11"/>
  <c r="Q152" i="11"/>
  <c r="Q153" i="11"/>
  <c r="Q154" i="11"/>
  <c r="Q157" i="11"/>
  <c r="T3" i="11" l="1"/>
</calcChain>
</file>

<file path=xl/sharedStrings.xml><?xml version="1.0" encoding="utf-8"?>
<sst xmlns="http://schemas.openxmlformats.org/spreadsheetml/2006/main" count="6351" uniqueCount="481">
  <si>
    <t>Population</t>
  </si>
  <si>
    <t>Row</t>
  </si>
  <si>
    <t>Cross</t>
  </si>
  <si>
    <t>PlantNo</t>
  </si>
  <si>
    <t>Year</t>
  </si>
  <si>
    <t>Test</t>
  </si>
  <si>
    <t>MD2</t>
  </si>
  <si>
    <t>HT</t>
  </si>
  <si>
    <t>Det.</t>
  </si>
  <si>
    <t>LDG</t>
  </si>
  <si>
    <t>AgScore</t>
  </si>
  <si>
    <t>100 seed weight</t>
  </si>
  <si>
    <t>Bulk Weight</t>
  </si>
  <si>
    <t>SQ</t>
  </si>
  <si>
    <t>Oil Mapping Pop 201</t>
  </si>
  <si>
    <t>N09-09</t>
  </si>
  <si>
    <t>PARENT</t>
  </si>
  <si>
    <t>Plant Rows</t>
  </si>
  <si>
    <t>D</t>
  </si>
  <si>
    <t>N18-1560</t>
  </si>
  <si>
    <t>MX15-1</t>
  </si>
  <si>
    <t>3</t>
  </si>
  <si>
    <t>I</t>
  </si>
  <si>
    <t>N18-1561</t>
  </si>
  <si>
    <t>4</t>
  </si>
  <si>
    <t>N18-1564</t>
  </si>
  <si>
    <t>7</t>
  </si>
  <si>
    <t>54</t>
  </si>
  <si>
    <t>S</t>
  </si>
  <si>
    <t>N18-1566</t>
  </si>
  <si>
    <t>9</t>
  </si>
  <si>
    <t>N18-1568</t>
  </si>
  <si>
    <t>12</t>
  </si>
  <si>
    <t>N18-1569</t>
  </si>
  <si>
    <t>13</t>
  </si>
  <si>
    <t>49</t>
  </si>
  <si>
    <t>N18-1570</t>
  </si>
  <si>
    <t>15</t>
  </si>
  <si>
    <t>N18-1572</t>
  </si>
  <si>
    <t>17</t>
  </si>
  <si>
    <t>52</t>
  </si>
  <si>
    <t>N18-1575</t>
  </si>
  <si>
    <t>20</t>
  </si>
  <si>
    <t>N18-1576</t>
  </si>
  <si>
    <t>21</t>
  </si>
  <si>
    <t>N18-1577</t>
  </si>
  <si>
    <t>22</t>
  </si>
  <si>
    <t>N18-1579</t>
  </si>
  <si>
    <t>25</t>
  </si>
  <si>
    <t>N18-1580</t>
  </si>
  <si>
    <t>26</t>
  </si>
  <si>
    <t>50</t>
  </si>
  <si>
    <t>N18-1581</t>
  </si>
  <si>
    <t>27</t>
  </si>
  <si>
    <t>N18-1584</t>
  </si>
  <si>
    <t>30</t>
  </si>
  <si>
    <t>42</t>
  </si>
  <si>
    <t>N18-1585</t>
  </si>
  <si>
    <t>31</t>
  </si>
  <si>
    <t>N18-1586</t>
  </si>
  <si>
    <t>32</t>
  </si>
  <si>
    <t>N18-1587</t>
  </si>
  <si>
    <t>34</t>
  </si>
  <si>
    <t>N18-1588</t>
  </si>
  <si>
    <t>35</t>
  </si>
  <si>
    <t>N18-1590</t>
  </si>
  <si>
    <t>37</t>
  </si>
  <si>
    <t>56</t>
  </si>
  <si>
    <t>N18-1591</t>
  </si>
  <si>
    <t>38</t>
  </si>
  <si>
    <t>N18-1593</t>
  </si>
  <si>
    <t>40</t>
  </si>
  <si>
    <t>N18-1595</t>
  </si>
  <si>
    <t>N18-1596</t>
  </si>
  <si>
    <t>43</t>
  </si>
  <si>
    <t>N18-1597</t>
  </si>
  <si>
    <t>44</t>
  </si>
  <si>
    <t>N18-1601</t>
  </si>
  <si>
    <t>48</t>
  </si>
  <si>
    <t>N18-1602</t>
  </si>
  <si>
    <t>N18-1603</t>
  </si>
  <si>
    <t>N18-1604</t>
  </si>
  <si>
    <t>N18-1606</t>
  </si>
  <si>
    <t>N18-1608</t>
  </si>
  <si>
    <t>N18-1611</t>
  </si>
  <si>
    <t>60</t>
  </si>
  <si>
    <t>N18-1613</t>
  </si>
  <si>
    <t>62</t>
  </si>
  <si>
    <t>N18-1614</t>
  </si>
  <si>
    <t>63</t>
  </si>
  <si>
    <t>N18-1615</t>
  </si>
  <si>
    <t>64</t>
  </si>
  <si>
    <t>N18-1616</t>
  </si>
  <si>
    <t>65</t>
  </si>
  <si>
    <t>N18-1617</t>
  </si>
  <si>
    <t>66</t>
  </si>
  <si>
    <t>N18-1619</t>
  </si>
  <si>
    <t>68</t>
  </si>
  <si>
    <t>N18-1620</t>
  </si>
  <si>
    <t>69</t>
  </si>
  <si>
    <t>N18-1622</t>
  </si>
  <si>
    <t>71</t>
  </si>
  <si>
    <t>N18-1626</t>
  </si>
  <si>
    <t>75</t>
  </si>
  <si>
    <t>N18-1627</t>
  </si>
  <si>
    <t>76</t>
  </si>
  <si>
    <t>N18-1628</t>
  </si>
  <si>
    <t>77</t>
  </si>
  <si>
    <t>N18-1630</t>
  </si>
  <si>
    <t>80</t>
  </si>
  <si>
    <t>N18-1632</t>
  </si>
  <si>
    <t>82</t>
  </si>
  <si>
    <t>N18-1633</t>
  </si>
  <si>
    <t>83</t>
  </si>
  <si>
    <t>N18-1635</t>
  </si>
  <si>
    <t>85</t>
  </si>
  <si>
    <t>N18-1637</t>
  </si>
  <si>
    <t>87</t>
  </si>
  <si>
    <t>N18-1641</t>
  </si>
  <si>
    <t>91</t>
  </si>
  <si>
    <t>N18-1643</t>
  </si>
  <si>
    <t>93</t>
  </si>
  <si>
    <t>N18-1645</t>
  </si>
  <si>
    <t>95</t>
  </si>
  <si>
    <t>N18-1646</t>
  </si>
  <si>
    <t>96</t>
  </si>
  <si>
    <t>N18-1654</t>
  </si>
  <si>
    <t>106</t>
  </si>
  <si>
    <t>N18-1655</t>
  </si>
  <si>
    <t>107</t>
  </si>
  <si>
    <t>N18-1656</t>
  </si>
  <si>
    <t>109</t>
  </si>
  <si>
    <t>N18-1659</t>
  </si>
  <si>
    <t>112</t>
  </si>
  <si>
    <t>N18-1660</t>
  </si>
  <si>
    <t>113</t>
  </si>
  <si>
    <t>N18-1661</t>
  </si>
  <si>
    <t>114</t>
  </si>
  <si>
    <t>N18-1663</t>
  </si>
  <si>
    <t>116</t>
  </si>
  <si>
    <t>N18-1664</t>
  </si>
  <si>
    <t>117</t>
  </si>
  <si>
    <t>N18-1665</t>
  </si>
  <si>
    <t>118</t>
  </si>
  <si>
    <t>N18-1669</t>
  </si>
  <si>
    <t>125</t>
  </si>
  <si>
    <t>N18-1674</t>
  </si>
  <si>
    <t>130</t>
  </si>
  <si>
    <t>N18-1675</t>
  </si>
  <si>
    <t>131</t>
  </si>
  <si>
    <t>N18-1682</t>
  </si>
  <si>
    <t>141</t>
  </si>
  <si>
    <t>N18-1683</t>
  </si>
  <si>
    <t>142</t>
  </si>
  <si>
    <t>N18-1684</t>
  </si>
  <si>
    <t>143</t>
  </si>
  <si>
    <t>N18-1687</t>
  </si>
  <si>
    <t>146</t>
  </si>
  <si>
    <t>N18-1688</t>
  </si>
  <si>
    <t>147</t>
  </si>
  <si>
    <t>N18-1692</t>
  </si>
  <si>
    <t>151</t>
  </si>
  <si>
    <t>N18-1694</t>
  </si>
  <si>
    <t>154</t>
  </si>
  <si>
    <t>N18-1698</t>
  </si>
  <si>
    <t>158</t>
  </si>
  <si>
    <t>N18-1699</t>
  </si>
  <si>
    <t>159</t>
  </si>
  <si>
    <t>N18-1701</t>
  </si>
  <si>
    <t>161</t>
  </si>
  <si>
    <t>N18-1704</t>
  </si>
  <si>
    <t>164</t>
  </si>
  <si>
    <t>N18-1707</t>
  </si>
  <si>
    <t>167</t>
  </si>
  <si>
    <t>N18-1709</t>
  </si>
  <si>
    <t>170</t>
  </si>
  <si>
    <t>N18-1711</t>
  </si>
  <si>
    <t>172</t>
  </si>
  <si>
    <t>N18-1717</t>
  </si>
  <si>
    <t>180</t>
  </si>
  <si>
    <t>N18-1718</t>
  </si>
  <si>
    <t>181</t>
  </si>
  <si>
    <t>N18-1719</t>
  </si>
  <si>
    <t>182</t>
  </si>
  <si>
    <t>N18-1724</t>
  </si>
  <si>
    <t>187</t>
  </si>
  <si>
    <t>N18-1728</t>
  </si>
  <si>
    <t>191</t>
  </si>
  <si>
    <t>N18-1731</t>
  </si>
  <si>
    <t>194</t>
  </si>
  <si>
    <t>N18-1732</t>
  </si>
  <si>
    <t>195</t>
  </si>
  <si>
    <t>N18-1737</t>
  </si>
  <si>
    <t>200</t>
  </si>
  <si>
    <t>N18-1744</t>
  </si>
  <si>
    <t>208</t>
  </si>
  <si>
    <t>N18-1745</t>
  </si>
  <si>
    <t>209</t>
  </si>
  <si>
    <t>N18-1747</t>
  </si>
  <si>
    <t>211</t>
  </si>
  <si>
    <t>N18-1748</t>
  </si>
  <si>
    <t>212</t>
  </si>
  <si>
    <t>N18-1749</t>
  </si>
  <si>
    <t>213</t>
  </si>
  <si>
    <t>N18-1751</t>
  </si>
  <si>
    <t>216</t>
  </si>
  <si>
    <t>N18-1752</t>
  </si>
  <si>
    <t>217</t>
  </si>
  <si>
    <t>N18-1758</t>
  </si>
  <si>
    <t>224</t>
  </si>
  <si>
    <t>N18-1761</t>
  </si>
  <si>
    <t>227</t>
  </si>
  <si>
    <t>N18-1763</t>
  </si>
  <si>
    <t>229</t>
  </si>
  <si>
    <t>N18-1764</t>
  </si>
  <si>
    <t>230</t>
  </si>
  <si>
    <t>N18-1769</t>
  </si>
  <si>
    <t>235</t>
  </si>
  <si>
    <t>N18-1773</t>
  </si>
  <si>
    <t>239</t>
  </si>
  <si>
    <t>N18-1777</t>
  </si>
  <si>
    <t>243</t>
  </si>
  <si>
    <t>N18-1782</t>
  </si>
  <si>
    <t>250</t>
  </si>
  <si>
    <t>N18-1783</t>
  </si>
  <si>
    <t>252</t>
  </si>
  <si>
    <t>N18-1792</t>
  </si>
  <si>
    <t>261</t>
  </si>
  <si>
    <t>N18-1796</t>
  </si>
  <si>
    <t>268</t>
  </si>
  <si>
    <t>N18-1801</t>
  </si>
  <si>
    <t>273</t>
  </si>
  <si>
    <t>N18-1803</t>
  </si>
  <si>
    <t>275</t>
  </si>
  <si>
    <t>N18-1805</t>
  </si>
  <si>
    <t>277</t>
  </si>
  <si>
    <t>N18-1807</t>
  </si>
  <si>
    <t>279</t>
  </si>
  <si>
    <t>N18-1810</t>
  </si>
  <si>
    <t>283</t>
  </si>
  <si>
    <t>N18-1812</t>
  </si>
  <si>
    <t>285</t>
  </si>
  <si>
    <t>N18-1814</t>
  </si>
  <si>
    <t>288</t>
  </si>
  <si>
    <t>N18-1817</t>
  </si>
  <si>
    <t>293</t>
  </si>
  <si>
    <t>N18-1818</t>
  </si>
  <si>
    <t>294</t>
  </si>
  <si>
    <t>N18-1820</t>
  </si>
  <si>
    <t>296</t>
  </si>
  <si>
    <t>N18-1821</t>
  </si>
  <si>
    <t>298</t>
  </si>
  <si>
    <t>N18-1822</t>
  </si>
  <si>
    <t>299</t>
  </si>
  <si>
    <t>N18-1823</t>
  </si>
  <si>
    <t>300</t>
  </si>
  <si>
    <t>N18-1826</t>
  </si>
  <si>
    <t>650</t>
  </si>
  <si>
    <t>N18-1828</t>
  </si>
  <si>
    <t>Estimated Seed Count</t>
  </si>
  <si>
    <t>MD</t>
  </si>
  <si>
    <t>Oil Mapping Pop 202</t>
  </si>
  <si>
    <t>N18-1831</t>
  </si>
  <si>
    <t>MX15-6</t>
  </si>
  <si>
    <t>303</t>
  </si>
  <si>
    <t>N18-1832</t>
  </si>
  <si>
    <t>304</t>
  </si>
  <si>
    <t>N18-1835</t>
  </si>
  <si>
    <t>307</t>
  </si>
  <si>
    <t>N18-1839</t>
  </si>
  <si>
    <t>311</t>
  </si>
  <si>
    <t>N18-1841</t>
  </si>
  <si>
    <t>315</t>
  </si>
  <si>
    <t>N18-1842</t>
  </si>
  <si>
    <t>316</t>
  </si>
  <si>
    <t>N18-1844</t>
  </si>
  <si>
    <t>321</t>
  </si>
  <si>
    <t>N18-1846</t>
  </si>
  <si>
    <t>323</t>
  </si>
  <si>
    <t>N18-1849</t>
  </si>
  <si>
    <t>326</t>
  </si>
  <si>
    <t>N18-1852</t>
  </si>
  <si>
    <t>CAMP</t>
  </si>
  <si>
    <t>332</t>
  </si>
  <si>
    <t>N18-1855</t>
  </si>
  <si>
    <t>335</t>
  </si>
  <si>
    <t>N18-1856</t>
  </si>
  <si>
    <t>336</t>
  </si>
  <si>
    <t>N18-1858</t>
  </si>
  <si>
    <t>338</t>
  </si>
  <si>
    <t>N18-1860</t>
  </si>
  <si>
    <t>342</t>
  </si>
  <si>
    <t>N18-1865</t>
  </si>
  <si>
    <t>349</t>
  </si>
  <si>
    <t>N18-1868</t>
  </si>
  <si>
    <t>353</t>
  </si>
  <si>
    <t>N18-1870</t>
  </si>
  <si>
    <t>355</t>
  </si>
  <si>
    <t>N18-1871</t>
  </si>
  <si>
    <t>356</t>
  </si>
  <si>
    <t>N18-1875</t>
  </si>
  <si>
    <t>360</t>
  </si>
  <si>
    <t>N18-1876</t>
  </si>
  <si>
    <t>361</t>
  </si>
  <si>
    <t>N18-1881</t>
  </si>
  <si>
    <t>366</t>
  </si>
  <si>
    <t>N18-1882</t>
  </si>
  <si>
    <t>367</t>
  </si>
  <si>
    <t>N18-1884</t>
  </si>
  <si>
    <t>369</t>
  </si>
  <si>
    <t>N18-1889</t>
  </si>
  <si>
    <t>377</t>
  </si>
  <si>
    <t>N18-1890</t>
  </si>
  <si>
    <t>378</t>
  </si>
  <si>
    <t>N18-1891</t>
  </si>
  <si>
    <t>379</t>
  </si>
  <si>
    <t>N18-1892</t>
  </si>
  <si>
    <t>380</t>
  </si>
  <si>
    <t>N18-1899</t>
  </si>
  <si>
    <t>400</t>
  </si>
  <si>
    <t>N18-1902</t>
  </si>
  <si>
    <t>403</t>
  </si>
  <si>
    <t>N18-1906</t>
  </si>
  <si>
    <t>408</t>
  </si>
  <si>
    <t>N18-1908</t>
  </si>
  <si>
    <t>410</t>
  </si>
  <si>
    <t>N18-1911</t>
  </si>
  <si>
    <t>413</t>
  </si>
  <si>
    <t>N18-1912</t>
  </si>
  <si>
    <t>414</t>
  </si>
  <si>
    <t>N18-1916</t>
  </si>
  <si>
    <t>419</t>
  </si>
  <si>
    <t>N18-1918</t>
  </si>
  <si>
    <t>424</t>
  </si>
  <si>
    <t>N18-1921</t>
  </si>
  <si>
    <t>428</t>
  </si>
  <si>
    <t>N18-1922</t>
  </si>
  <si>
    <t>431</t>
  </si>
  <si>
    <t>N18-1923</t>
  </si>
  <si>
    <t>432</t>
  </si>
  <si>
    <t>N18-1924</t>
  </si>
  <si>
    <t>434</t>
  </si>
  <si>
    <t>N18-1927</t>
  </si>
  <si>
    <t>439</t>
  </si>
  <si>
    <t>N18-1929</t>
  </si>
  <si>
    <t>442</t>
  </si>
  <si>
    <t>N18-1930</t>
  </si>
  <si>
    <t>444</t>
  </si>
  <si>
    <t>N18-1932</t>
  </si>
  <si>
    <t>449</t>
  </si>
  <si>
    <t>N18-1936</t>
  </si>
  <si>
    <t>456</t>
  </si>
  <si>
    <t>N18-1937</t>
  </si>
  <si>
    <t>457</t>
  </si>
  <si>
    <t>N18-1943</t>
  </si>
  <si>
    <t>463</t>
  </si>
  <si>
    <t>N18-1944</t>
  </si>
  <si>
    <t>464</t>
  </si>
  <si>
    <t>N18-1945</t>
  </si>
  <si>
    <t>465</t>
  </si>
  <si>
    <t>N18-1946</t>
  </si>
  <si>
    <t>466</t>
  </si>
  <si>
    <t>N18-1948</t>
  </si>
  <si>
    <t>468</t>
  </si>
  <si>
    <t>N18-1953</t>
  </si>
  <si>
    <t>475</t>
  </si>
  <si>
    <t>N18-1956</t>
  </si>
  <si>
    <t>479</t>
  </si>
  <si>
    <t>N18-1959</t>
  </si>
  <si>
    <t>484</t>
  </si>
  <si>
    <t>N18-1960</t>
  </si>
  <si>
    <t>486</t>
  </si>
  <si>
    <t>N18-1961</t>
  </si>
  <si>
    <t>487</t>
  </si>
  <si>
    <t>N18-1962</t>
  </si>
  <si>
    <t>489</t>
  </si>
  <si>
    <t>N18-1963</t>
  </si>
  <si>
    <t>490</t>
  </si>
  <si>
    <t>N18-1965</t>
  </si>
  <si>
    <t>493</t>
  </si>
  <si>
    <t>N18-1967</t>
  </si>
  <si>
    <t>495</t>
  </si>
  <si>
    <t>N18-1970</t>
  </si>
  <si>
    <t>498</t>
  </si>
  <si>
    <t>N18-1978</t>
  </si>
  <si>
    <t>509</t>
  </si>
  <si>
    <t>N18-1979</t>
  </si>
  <si>
    <t>510</t>
  </si>
  <si>
    <t>N18-1981</t>
  </si>
  <si>
    <t>514</t>
  </si>
  <si>
    <t>N18-1993</t>
  </si>
  <si>
    <t>533</t>
  </si>
  <si>
    <t>N18-1996</t>
  </si>
  <si>
    <t>538</t>
  </si>
  <si>
    <t>N18-1997</t>
  </si>
  <si>
    <t>539</t>
  </si>
  <si>
    <t>N18-1830</t>
  </si>
  <si>
    <t>N13-47</t>
  </si>
  <si>
    <t>N18-1837</t>
  </si>
  <si>
    <t>309</t>
  </si>
  <si>
    <t>N18-1838</t>
  </si>
  <si>
    <t>310</t>
  </si>
  <si>
    <t>N18-1840</t>
  </si>
  <si>
    <t>312</t>
  </si>
  <si>
    <t>N18-1850</t>
  </si>
  <si>
    <t>329</t>
  </si>
  <si>
    <t>N18-1851</t>
  </si>
  <si>
    <t>331</t>
  </si>
  <si>
    <t>N18-1857</t>
  </si>
  <si>
    <t>337</t>
  </si>
  <si>
    <t>N18-1859</t>
  </si>
  <si>
    <t>340</t>
  </si>
  <si>
    <t>N18-1861</t>
  </si>
  <si>
    <t>343</t>
  </si>
  <si>
    <t>N18-1864</t>
  </si>
  <si>
    <t>348</t>
  </si>
  <si>
    <t>N18-1878</t>
  </si>
  <si>
    <t>363</t>
  </si>
  <si>
    <t>N18-1880</t>
  </si>
  <si>
    <t>365</t>
  </si>
  <si>
    <t>N18-1885</t>
  </si>
  <si>
    <t>370</t>
  </si>
  <si>
    <t>N18-1897</t>
  </si>
  <si>
    <t>395</t>
  </si>
  <si>
    <t>N18-1904</t>
  </si>
  <si>
    <t>405</t>
  </si>
  <si>
    <t>N18-1909</t>
  </si>
  <si>
    <t>411</t>
  </si>
  <si>
    <t>N18-1910</t>
  </si>
  <si>
    <t>412</t>
  </si>
  <si>
    <t>N18-1917</t>
  </si>
  <si>
    <t>420</t>
  </si>
  <si>
    <t>N18-1919</t>
  </si>
  <si>
    <t>426</t>
  </si>
  <si>
    <t>N18-1925</t>
  </si>
  <si>
    <t>437</t>
  </si>
  <si>
    <t>N18-1950</t>
  </si>
  <si>
    <t>470</t>
  </si>
  <si>
    <t>N18-1966</t>
  </si>
  <si>
    <t>494</t>
  </si>
  <si>
    <t>N18-1971</t>
  </si>
  <si>
    <t>500</t>
  </si>
  <si>
    <t>N18-1973</t>
  </si>
  <si>
    <t>502</t>
  </si>
  <si>
    <t>N18-1977</t>
  </si>
  <si>
    <t>508</t>
  </si>
  <si>
    <t>N18-1982</t>
  </si>
  <si>
    <t>515</t>
  </si>
  <si>
    <t>N18-1990</t>
  </si>
  <si>
    <t>526</t>
  </si>
  <si>
    <t>N18-1991</t>
  </si>
  <si>
    <t>527</t>
  </si>
  <si>
    <t>Loc</t>
  </si>
  <si>
    <t>Notes</t>
  </si>
  <si>
    <t>Protein Dry basis</t>
  </si>
  <si>
    <t>Oil Dry basis</t>
  </si>
  <si>
    <t>Cla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</si>
  <si>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</si>
  <si>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</si>
  <si>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</si>
  <si>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</si>
  <si>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</si>
  <si>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</si>
  <si>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</si>
  <si>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</si>
  <si>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</si>
  <si>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</si>
  <si>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</si>
  <si>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</si>
  <si>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</si>
  <si>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</t>
  </si>
  <si>
    <t>Summary Data</t>
  </si>
  <si>
    <t>Pop 201 Test 1</t>
  </si>
  <si>
    <t>Pop 201 Test 2</t>
  </si>
  <si>
    <t>Pop 202 Test 1</t>
  </si>
  <si>
    <t>Pop 202 Test 2</t>
  </si>
  <si>
    <t>Reweight</t>
  </si>
  <si>
    <t>Initial Weight</t>
  </si>
  <si>
    <t>Difference</t>
  </si>
  <si>
    <t>Average Difference</t>
  </si>
  <si>
    <t>Test_ID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</si>
</sst>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6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" fontId="0" fillId="5" borderId="0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</cellXfs>
  <cellStyles count="1">
    <cellStyle name="Normal" xfId="0" builtinId="0"/>
  </cellStyles>
  <dxfs count="2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Maturity Dates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Maturity Dates</a:t>
          </a:r>
        </a:p>
      </cx:txPr>
    </cx:title>
    <cx:plotArea>
      <cx:plotAreaRegion>
        <cx:series layoutId="clusteredColumn" uniqueId="{00000001-518E-4034-AE3E-761BFF8776BD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Date Range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Date Range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Frequency</a:t>
              </a:r>
            </a:p>
          </cx:txPr>
        </cx:title>
        <cx:majorGridlines/>
        <cx:tickLabels/>
      </cx:axis>
    </cx:plotArea>
  </cx:chart>
  <cx:spPr>
    <a:ln w="57150">
      <a:solidFill>
        <a:schemeClr val="tx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Maturity Dates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Maturity Dates</a:t>
          </a:r>
        </a:p>
      </cx:txPr>
    </cx:title>
    <cx:plotArea>
      <cx:plotAreaRegion>
        <cx:series layoutId="clusteredColumn" uniqueId="{EEAF15BF-2345-4429-9BB7-5151AFD10745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Date Range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Date Range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Frequency</a:t>
              </a:r>
            </a:p>
          </cx:txPr>
        </cx:title>
        <cx:majorGridlines/>
        <cx:tickLabels/>
      </cx:axis>
    </cx:plotArea>
  </cx:chart>
  <cx:spPr>
    <a:ln w="57150">
      <a:solidFill>
        <a:schemeClr val="tx1"/>
      </a:solidFill>
    </a:ln>
  </cx:spPr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Protein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Protein Distribution</a:t>
          </a:r>
        </a:p>
      </cx:txPr>
    </cx:title>
    <cx:plotArea>
      <cx:plotAreaRegion>
        <cx:series layoutId="clusteredColumn" uniqueId="{D0EB8D60-ECC5-4F21-8B00-ACE53847881C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Protein Dry BAsis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Protein Dry BAsis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Frequency</a:t>
              </a:r>
            </a:p>
          </cx:txPr>
        </cx:title>
        <cx:majorGridlines/>
        <cx:tickLabels/>
      </cx:axis>
    </cx:plotArea>
  </cx:chart>
  <cx:spPr>
    <a:ln w="57150">
      <a:solidFill>
        <a:sysClr val="windowText" lastClr="000000"/>
      </a:solidFill>
    </a:ln>
  </cx:spPr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Oil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Oil Distribution</a:t>
          </a:r>
        </a:p>
      </cx:txPr>
    </cx:title>
    <cx:plotArea>
      <cx:plotAreaRegion>
        <cx:series layoutId="clusteredColumn" uniqueId="{338FDF6D-E08A-40E9-BB5F-074A0DA6CD0F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Oil Dry Basis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Oil Dry Basis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Frequency</a:t>
              </a:r>
            </a:p>
          </cx:txPr>
        </cx:title>
        <cx:majorGridlines/>
        <cx:tickLabels/>
      </cx:axis>
    </cx:plotArea>
  </cx:chart>
  <cx:spPr>
    <a:ln w="57150">
      <a:solidFill>
        <a:sysClr val="windowText" lastClr="000000"/>
      </a:solidFill>
    </a:ln>
  </cx:spPr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Protein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Protein</a:t>
          </a:r>
        </a:p>
      </cx:txPr>
    </cx:title>
    <cx:plotArea>
      <cx:plotAreaRegion>
        <cx:series layoutId="clusteredColumn" uniqueId="{3F7F0C7B-1D17-4CDF-B081-FEEF84910E2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 w="38100"/>
  </cx:spPr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Oil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Oil</a:t>
          </a:r>
        </a:p>
      </cx:txPr>
    </cx:title>
    <cx:plotArea>
      <cx:plotAreaRegion>
        <cx:series layoutId="clusteredColumn" uniqueId="{90BDB115-F408-458E-9486-3141C4A41AC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Maturity Date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Maturity Date</a:t>
          </a:r>
        </a:p>
      </cx:txPr>
    </cx:title>
    <cx:plotArea>
      <cx:plotAreaRegion>
        <cx:series layoutId="clusteredColumn" uniqueId="{E6A37FDB-EA1E-4445-8512-D032A1F102B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Protein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Protein</a:t>
          </a:r>
        </a:p>
      </cx:txPr>
    </cx:title>
    <cx:plotArea>
      <cx:plotAreaRegion>
        <cx:series layoutId="clusteredColumn" uniqueId="{CA21EA7F-D1A7-47E3-8CDA-C459D728195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Oil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Oil</a:t>
          </a:r>
        </a:p>
      </cx:txPr>
    </cx:title>
    <cx:plotArea>
      <cx:plotAreaRegion>
        <cx:series layoutId="clusteredColumn" uniqueId="{8E9B9984-D96B-4227-8868-4EEE2EDAD0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Maturity Date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Maturity Date</a:t>
          </a:r>
        </a:p>
      </cx:txPr>
    </cx:title>
    <cx:plotArea>
      <cx:plotAreaRegion>
        <cx:series layoutId="clusteredColumn" uniqueId="{96CCC7E1-253B-4856-A2B0-059D8199A55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Protein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Protein Distribution</a:t>
          </a:r>
        </a:p>
      </cx:txPr>
    </cx:title>
    <cx:plotArea>
      <cx:plotAreaRegion>
        <cx:series layoutId="clusteredColumn" uniqueId="{168DBDCF-5A38-422F-9ECE-596B4CAF6DF2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Protein Dry Basis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Protein Dry Basis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Frequency</a:t>
              </a:r>
            </a:p>
          </cx:txPr>
        </cx:title>
        <cx:majorGridlines/>
        <cx:tickLabels/>
      </cx:axis>
    </cx:plotArea>
  </cx:chart>
  <cx:spPr>
    <a:ln w="57150">
      <a:solidFill>
        <a:sysClr val="windowText" lastClr="000000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Oil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Oil Distribution</a:t>
          </a:r>
        </a:p>
      </cx:txPr>
    </cx:title>
    <cx:plotArea>
      <cx:plotAreaRegion>
        <cx:series layoutId="clusteredColumn" uniqueId="{F4EBB6C2-9F1A-40D2-B2BD-2325511682CC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Oil Dry Basis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Oil Dry Basis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Frequency</a:t>
              </a:r>
            </a:p>
          </cx:txPr>
        </cx:title>
        <cx:majorGridlines/>
        <cx:tickLabels/>
      </cx:axis>
    </cx:plotArea>
  </cx:chart>
  <cx:spPr>
    <a:ln w="57150">
      <a:solidFill>
        <a:sysClr val="windowText" lastClr="000000"/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Protein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Protein</a:t>
          </a:r>
        </a:p>
      </cx:txPr>
    </cx:title>
    <cx:plotArea>
      <cx:plotAreaRegion>
        <cx:series layoutId="clusteredColumn" uniqueId="{BB7393B3-7293-4830-B1C8-9B6F6EC1E06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Oil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Oil</a:t>
          </a:r>
        </a:p>
      </cx:txPr>
    </cx:title>
    <cx:plotArea>
      <cx:plotAreaRegion>
        <cx:series layoutId="clusteredColumn" uniqueId="{8ABE44FA-3DB7-4D2B-B7EB-9E3BD266E90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Maturity Date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Maturity Date</a:t>
          </a:r>
        </a:p>
      </cx:txPr>
    </cx:title>
    <cx:plotArea>
      <cx:plotAreaRegion>
        <cx:series layoutId="clusteredColumn" uniqueId="{B4982CF8-8546-4EE2-8B26-7BD6526B0FF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Protein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Protein</a:t>
          </a:r>
        </a:p>
      </cx:txPr>
    </cx:title>
    <cx:plotArea>
      <cx:plotAreaRegion>
        <cx:series layoutId="clusteredColumn" uniqueId="{D7240FC4-84B4-4B50-BEEA-14AD3D241D4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Oil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Oil</a:t>
          </a:r>
        </a:p>
      </cx:txPr>
    </cx:title>
    <cx:plotArea>
      <cx:plotAreaRegion>
        <cx:series layoutId="clusteredColumn" uniqueId="{E38A595E-1A50-4A70-8C2A-3E05134948D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Maturity Date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Maturity Date</a:t>
          </a:r>
        </a:p>
      </cx:txPr>
    </cx:title>
    <cx:plotArea>
      <cx:plotAreaRegion>
        <cx:series layoutId="clusteredColumn" uniqueId="{F97A97B0-68B5-44B1-A4C2-38AD9311E11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2.xml"/><Relationship Id="rId2" Type="http://schemas.microsoft.com/office/2014/relationships/chartEx" Target="../charts/chartEx11.xml"/><Relationship Id="rId1" Type="http://schemas.microsoft.com/office/2014/relationships/chartEx" Target="../charts/chartEx10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5.xml"/><Relationship Id="rId2" Type="http://schemas.microsoft.com/office/2014/relationships/chartEx" Target="../charts/chartEx14.xml"/><Relationship Id="rId1" Type="http://schemas.microsoft.com/office/2014/relationships/chartEx" Target="../charts/chartEx13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18.xml"/><Relationship Id="rId2" Type="http://schemas.microsoft.com/office/2014/relationships/chartEx" Target="../charts/chartEx17.xml"/><Relationship Id="rId1" Type="http://schemas.microsoft.com/office/2014/relationships/chartEx" Target="../charts/chartEx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476250</xdr:colOff>
      <xdr:row>0</xdr:row>
      <xdr:rowOff>28574</xdr:rowOff>
    </xdr:from>
    <xdr:to>
      <xdr:col>28</xdr:col>
      <xdr:colOff>552450</xdr:colOff>
      <xdr:row>17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63825" y="28574"/>
              <a:ext cx="5562600" cy="3362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476249</xdr:colOff>
      <xdr:row>17</xdr:row>
      <xdr:rowOff>133349</xdr:rowOff>
    </xdr:from>
    <xdr:to>
      <xdr:col>28</xdr:col>
      <xdr:colOff>561974</xdr:colOff>
      <xdr:row>36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63824" y="3381374"/>
              <a:ext cx="5572125" cy="3648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476249</xdr:colOff>
      <xdr:row>36</xdr:row>
      <xdr:rowOff>171449</xdr:rowOff>
    </xdr:from>
    <xdr:to>
      <xdr:col>28</xdr:col>
      <xdr:colOff>561974</xdr:colOff>
      <xdr:row>55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63824" y="7038974"/>
              <a:ext cx="5572125" cy="3495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591910</xdr:colOff>
      <xdr:row>17</xdr:row>
      <xdr:rowOff>29937</xdr:rowOff>
    </xdr:from>
    <xdr:to>
      <xdr:col>23</xdr:col>
      <xdr:colOff>877660</xdr:colOff>
      <xdr:row>31</xdr:row>
      <xdr:rowOff>106137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90360" y="3297012"/>
              <a:ext cx="45624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904874</xdr:colOff>
      <xdr:row>17</xdr:row>
      <xdr:rowOff>16330</xdr:rowOff>
    </xdr:from>
    <xdr:to>
      <xdr:col>27</xdr:col>
      <xdr:colOff>741588</xdr:colOff>
      <xdr:row>31</xdr:row>
      <xdr:rowOff>92530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880049" y="3283405"/>
              <a:ext cx="456111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755196</xdr:colOff>
      <xdr:row>17</xdr:row>
      <xdr:rowOff>16329</xdr:rowOff>
    </xdr:from>
    <xdr:to>
      <xdr:col>31</xdr:col>
      <xdr:colOff>265339</xdr:colOff>
      <xdr:row>31</xdr:row>
      <xdr:rowOff>92529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454771" y="3283404"/>
              <a:ext cx="456791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591911</xdr:colOff>
      <xdr:row>17</xdr:row>
      <xdr:rowOff>97972</xdr:rowOff>
    </xdr:from>
    <xdr:to>
      <xdr:col>23</xdr:col>
      <xdr:colOff>945696</xdr:colOff>
      <xdr:row>31</xdr:row>
      <xdr:rowOff>174172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90361" y="3365047"/>
              <a:ext cx="456383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945696</xdr:colOff>
      <xdr:row>17</xdr:row>
      <xdr:rowOff>84365</xdr:rowOff>
    </xdr:from>
    <xdr:to>
      <xdr:col>27</xdr:col>
      <xdr:colOff>850446</xdr:colOff>
      <xdr:row>31</xdr:row>
      <xdr:rowOff>160565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854196" y="3351440"/>
              <a:ext cx="45624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864053</xdr:colOff>
      <xdr:row>17</xdr:row>
      <xdr:rowOff>70758</xdr:rowOff>
    </xdr:from>
    <xdr:to>
      <xdr:col>31</xdr:col>
      <xdr:colOff>510268</xdr:colOff>
      <xdr:row>31</xdr:row>
      <xdr:rowOff>146958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430278" y="3337833"/>
              <a:ext cx="45706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476249</xdr:colOff>
      <xdr:row>0</xdr:row>
      <xdr:rowOff>66674</xdr:rowOff>
    </xdr:from>
    <xdr:to>
      <xdr:col>30</xdr:col>
      <xdr:colOff>485774</xdr:colOff>
      <xdr:row>19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02024" y="66674"/>
              <a:ext cx="7324725" cy="34004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481012</xdr:colOff>
      <xdr:row>19</xdr:row>
      <xdr:rowOff>38100</xdr:rowOff>
    </xdr:from>
    <xdr:to>
      <xdr:col>30</xdr:col>
      <xdr:colOff>476250</xdr:colOff>
      <xdr:row>40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06787" y="3476625"/>
              <a:ext cx="7310438" cy="3981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461962</xdr:colOff>
      <xdr:row>40</xdr:row>
      <xdr:rowOff>19050</xdr:rowOff>
    </xdr:from>
    <xdr:to>
      <xdr:col>30</xdr:col>
      <xdr:colOff>476250</xdr:colOff>
      <xdr:row>63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87737" y="7458075"/>
              <a:ext cx="7329488" cy="441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605517</xdr:colOff>
      <xdr:row>18</xdr:row>
      <xdr:rowOff>29936</xdr:rowOff>
    </xdr:from>
    <xdr:to>
      <xdr:col>22</xdr:col>
      <xdr:colOff>891267</xdr:colOff>
      <xdr:row>32</xdr:row>
      <xdr:rowOff>106136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13917" y="3487511"/>
              <a:ext cx="45624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904874</xdr:colOff>
      <xdr:row>18</xdr:row>
      <xdr:rowOff>16330</xdr:rowOff>
    </xdr:from>
    <xdr:to>
      <xdr:col>26</xdr:col>
      <xdr:colOff>809624</xdr:colOff>
      <xdr:row>32</xdr:row>
      <xdr:rowOff>92530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89999" y="3473905"/>
              <a:ext cx="45624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823232</xdr:colOff>
      <xdr:row>18</xdr:row>
      <xdr:rowOff>16329</xdr:rowOff>
    </xdr:from>
    <xdr:to>
      <xdr:col>30</xdr:col>
      <xdr:colOff>401410</xdr:colOff>
      <xdr:row>32</xdr:row>
      <xdr:rowOff>92529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66082" y="3473904"/>
              <a:ext cx="456927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598715</xdr:colOff>
      <xdr:row>17</xdr:row>
      <xdr:rowOff>43543</xdr:rowOff>
    </xdr:from>
    <xdr:to>
      <xdr:col>22</xdr:col>
      <xdr:colOff>952501</xdr:colOff>
      <xdr:row>31</xdr:row>
      <xdr:rowOff>119743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20815" y="3310618"/>
              <a:ext cx="456383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1020536</xdr:colOff>
      <xdr:row>17</xdr:row>
      <xdr:rowOff>57151</xdr:rowOff>
    </xdr:from>
    <xdr:to>
      <xdr:col>26</xdr:col>
      <xdr:colOff>857250</xdr:colOff>
      <xdr:row>31</xdr:row>
      <xdr:rowOff>133351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52686" y="3324226"/>
              <a:ext cx="456111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932087</xdr:colOff>
      <xdr:row>17</xdr:row>
      <xdr:rowOff>57152</xdr:rowOff>
    </xdr:from>
    <xdr:to>
      <xdr:col>30</xdr:col>
      <xdr:colOff>578302</xdr:colOff>
      <xdr:row>31</xdr:row>
      <xdr:rowOff>133352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88637" y="3324227"/>
              <a:ext cx="45706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120" totalsRowShown="0" headerRowDxfId="237" dataDxfId="235" headerRowBorderDxfId="236" tableBorderDxfId="234">
  <autoFilter ref="A1:S120" xr:uid="{00000000-0009-0000-0100-000001000000}"/>
  <sortState xmlns:xlrd2="http://schemas.microsoft.com/office/spreadsheetml/2017/richdata2" ref="A2:S120">
    <sortCondition ref="G1:G120"/>
  </sortState>
  <tableColumns count="19">
    <tableColumn id="1" xr3:uid="{00000000-0010-0000-0000-000001000000}" name="Population" dataDxfId="233"/>
    <tableColumn id="2" xr3:uid="{00000000-0010-0000-0000-000002000000}" name="Row" dataDxfId="232"/>
    <tableColumn id="3" xr3:uid="{00000000-0010-0000-0000-000003000000}" name="Cross" dataDxfId="231"/>
    <tableColumn id="4" xr3:uid="{00000000-0010-0000-0000-000004000000}" name="PlantNo" dataDxfId="230"/>
    <tableColumn id="5" xr3:uid="{00000000-0010-0000-0000-000005000000}" name="Year" dataDxfId="229"/>
    <tableColumn id="6" xr3:uid="{00000000-0010-0000-0000-000006000000}" name="Test" dataDxfId="228"/>
    <tableColumn id="12" xr3:uid="{00000000-0010-0000-0000-00000C000000}" name="MD" dataDxfId="227"/>
    <tableColumn id="25" xr3:uid="{00000000-0010-0000-0000-000019000000}" name="MD2" dataDxfId="226"/>
    <tableColumn id="14" xr3:uid="{00000000-0010-0000-0000-00000E000000}" name="HT" dataDxfId="225"/>
    <tableColumn id="15" xr3:uid="{00000000-0010-0000-0000-00000F000000}" name="Det." dataDxfId="224"/>
    <tableColumn id="16" xr3:uid="{00000000-0010-0000-0000-000010000000}" name="LDG" dataDxfId="223"/>
    <tableColumn id="17" xr3:uid="{00000000-0010-0000-0000-000011000000}" name="AgScore" dataDxfId="222"/>
    <tableColumn id="18" xr3:uid="{00000000-0010-0000-0000-000012000000}" name="Notes" dataDxfId="221"/>
    <tableColumn id="19" xr3:uid="{00000000-0010-0000-0000-000013000000}" name="100 seed weight" dataDxfId="220"/>
    <tableColumn id="20" xr3:uid="{00000000-0010-0000-0000-000014000000}" name="Bulk Weight" dataDxfId="219"/>
    <tableColumn id="21" xr3:uid="{00000000-0010-0000-0000-000015000000}" name="SQ" dataDxfId="218"/>
    <tableColumn id="22" xr3:uid="{00000000-0010-0000-0000-000016000000}" name="Estimated Seed Count" dataDxfId="217"/>
    <tableColumn id="23" xr3:uid="{00000000-0010-0000-0000-000017000000}" name="Protein Dry basis" dataDxfId="216"/>
    <tableColumn id="24" xr3:uid="{00000000-0010-0000-0000-000018000000}" name="Oil Dry basis" dataDxfId="215"/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le5" displayName="Table5" ref="A47:D87" totalsRowShown="0" headerRowDxfId="52" dataDxfId="50" headerRowBorderDxfId="51" tableBorderDxfId="49">
  <autoFilter ref="A47:D87" xr:uid="{00000000-0009-0000-0100-000005000000}"/>
  <tableColumns count="4">
    <tableColumn id="1" xr3:uid="{00000000-0010-0000-0900-000001000000}" name="Population" dataDxfId="48"/>
    <tableColumn id="2" xr3:uid="{00000000-0010-0000-0900-000002000000}" name="Row" dataDxfId="47"/>
    <tableColumn id="3" xr3:uid="{00000000-0010-0000-0900-000003000000}" name="Cross" dataDxfId="46"/>
    <tableColumn id="4" xr3:uid="{00000000-0010-0000-0900-000004000000}" name="PlantNo" dataDxfId="45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A000000}" name="Table6" displayName="Table6" ref="A3:D43" totalsRowShown="0" headerRowDxfId="44" dataDxfId="42" headerRowBorderDxfId="43" tableBorderDxfId="41">
  <autoFilter ref="A3:D43" xr:uid="{00000000-0009-0000-0100-000006000000}"/>
  <tableColumns count="4">
    <tableColumn id="1" xr3:uid="{00000000-0010-0000-0A00-000001000000}" name="Population" dataDxfId="40"/>
    <tableColumn id="2" xr3:uid="{00000000-0010-0000-0A00-000002000000}" name="Row" dataDxfId="39"/>
    <tableColumn id="3" xr3:uid="{00000000-0010-0000-0A00-000003000000}" name="Cross" dataDxfId="38"/>
    <tableColumn id="4" xr3:uid="{00000000-0010-0000-0A00-000004000000}" name="PlantNo" dataDxfId="37"/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B000000}" name="Table68" displayName="Table68" ref="K3:R173" totalsRowShown="0" headerRowDxfId="36" dataDxfId="35" tableBorderDxfId="34">
  <autoFilter ref="K3:R173" xr:uid="{00000000-0009-0000-0100-000007000000}"/>
  <sortState xmlns:xlrd2="http://schemas.microsoft.com/office/spreadsheetml/2017/richdata2" ref="K4:Q163">
    <sortCondition ref="L3:L163"/>
  </sortState>
  <tableColumns count="8">
    <tableColumn id="1" xr3:uid="{00000000-0010-0000-0B00-000001000000}" name="Population" dataDxfId="33"/>
    <tableColumn id="2" xr3:uid="{00000000-0010-0000-0B00-000002000000}" name="Row" dataDxfId="32"/>
    <tableColumn id="3" xr3:uid="{00000000-0010-0000-0B00-000003000000}" name="Cross" dataDxfId="31"/>
    <tableColumn id="4" xr3:uid="{00000000-0010-0000-0B00-000004000000}" name="PlantNo" dataDxfId="30"/>
    <tableColumn id="5" xr3:uid="{00000000-0010-0000-0B00-000005000000}" name="Initial Weight" dataDxfId="29"/>
    <tableColumn id="6" xr3:uid="{00000000-0010-0000-0B00-000006000000}" name="Reweight" dataDxfId="28"/>
    <tableColumn id="7" xr3:uid="{00000000-0010-0000-0B00-000007000000}" name="Difference" dataDxfId="27">
      <calculatedColumnFormula>IF(ISBLANK(Table68[[#This Row],[Reweight]]), 0, Table68[[#This Row],[Initial Weight]]-Table68[[#This Row],[Reweight]])</calculatedColumnFormula>
    </tableColumn>
    <tableColumn id="8" xr3:uid="{00000000-0010-0000-0B00-000008000000}" name="Estimated Seed Count" dataDxfId="26">
      <calculatedColumnFormula>(Table68[[#This Row],[Reweight]]/INDEX(Table19[100 seed weight], MATCH(Table68[[#This Row],[Row]], Table19[Row], 0)))*100</calculatedColumnFormula>
    </tableColumn>
  </tableColumns>
  <tableStyleInfo name="TableStyleMedium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C000000}" name="Table19" displayName="Table19" ref="A1:S213" totalsRowShown="0" headerRowDxfId="22" dataDxfId="20" headerRowBorderDxfId="21" tableBorderDxfId="19">
  <autoFilter ref="A1:S213" xr:uid="{00000000-0009-0000-0100-000008000000}"/>
  <sortState xmlns:xlrd2="http://schemas.microsoft.com/office/spreadsheetml/2017/richdata2" ref="A2:S120">
    <sortCondition ref="G1:G120"/>
  </sortState>
  <tableColumns count="19">
    <tableColumn id="1" xr3:uid="{00000000-0010-0000-0C00-000001000000}" name="Population" dataDxfId="18"/>
    <tableColumn id="2" xr3:uid="{00000000-0010-0000-0C00-000002000000}" name="Row" dataDxfId="17"/>
    <tableColumn id="3" xr3:uid="{00000000-0010-0000-0C00-000003000000}" name="Cross" dataDxfId="16"/>
    <tableColumn id="4" xr3:uid="{00000000-0010-0000-0C00-000004000000}" name="PlantNo" dataDxfId="15"/>
    <tableColumn id="5" xr3:uid="{00000000-0010-0000-0C00-000005000000}" name="Year" dataDxfId="14"/>
    <tableColumn id="6" xr3:uid="{00000000-0010-0000-0C00-000006000000}" name="Test" dataDxfId="13"/>
    <tableColumn id="12" xr3:uid="{00000000-0010-0000-0C00-00000C000000}" name="MD" dataDxfId="12"/>
    <tableColumn id="25" xr3:uid="{00000000-0010-0000-0C00-000019000000}" name="MD2" dataDxfId="11"/>
    <tableColumn id="14" xr3:uid="{00000000-0010-0000-0C00-00000E000000}" name="HT" dataDxfId="10"/>
    <tableColumn id="15" xr3:uid="{00000000-0010-0000-0C00-00000F000000}" name="Det." dataDxfId="9"/>
    <tableColumn id="16" xr3:uid="{00000000-0010-0000-0C00-000010000000}" name="LDG" dataDxfId="8"/>
    <tableColumn id="17" xr3:uid="{00000000-0010-0000-0C00-000011000000}" name="AgScore" dataDxfId="7"/>
    <tableColumn id="18" xr3:uid="{00000000-0010-0000-0C00-000012000000}" name="Notes" dataDxfId="6"/>
    <tableColumn id="19" xr3:uid="{00000000-0010-0000-0C00-000013000000}" name="100 seed weight" dataDxfId="5"/>
    <tableColumn id="20" xr3:uid="{00000000-0010-0000-0C00-000014000000}" name="Bulk Weight" dataDxfId="4"/>
    <tableColumn id="21" xr3:uid="{00000000-0010-0000-0C00-000015000000}" name="SQ" dataDxfId="3"/>
    <tableColumn id="22" xr3:uid="{00000000-0010-0000-0C00-000016000000}" name="Estimated Seed Count" dataDxfId="2"/>
    <tableColumn id="23" xr3:uid="{00000000-0010-0000-0C00-000017000000}" name="Protein Dry basis" dataDxfId="1"/>
    <tableColumn id="24" xr3:uid="{00000000-0010-0000-0C00-000018000000}" name="Oil Dry basis" dataDxfId="0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1000000}" name="Table17" displayName="Table17" ref="A1:T161" totalsRowShown="0" headerRowDxfId="212" dataDxfId="211">
  <sortState xmlns:xlrd2="http://schemas.microsoft.com/office/spreadsheetml/2017/richdata2" ref="A2:T161">
    <sortCondition ref="A2:A161"/>
    <sortCondition ref="B2:B161"/>
  </sortState>
  <tableColumns count="20">
    <tableColumn id="1" xr3:uid="{00000000-0010-0000-0100-000001000000}" name="Population" dataDxfId="210"/>
    <tableColumn id="2" xr3:uid="{00000000-0010-0000-0100-000002000000}" name="Test_ID" dataDxfId="209"/>
    <tableColumn id="3" xr3:uid="{00000000-0010-0000-0100-000003000000}" name="Row" dataDxfId="208"/>
    <tableColumn id="4" xr3:uid="{00000000-0010-0000-0100-000004000000}" name="Cross" dataDxfId="207"/>
    <tableColumn id="5" xr3:uid="{00000000-0010-0000-0100-000005000000}" name="PlantNo" dataDxfId="206"/>
    <tableColumn id="6" xr3:uid="{00000000-0010-0000-0100-000006000000}" name="Year" dataDxfId="205"/>
    <tableColumn id="7" xr3:uid="{00000000-0010-0000-0100-000007000000}" name="Test" dataDxfId="204"/>
    <tableColumn id="8" xr3:uid="{00000000-0010-0000-0100-000008000000}" name="Loc" dataDxfId="203"/>
    <tableColumn id="9" xr3:uid="{00000000-0010-0000-0100-000009000000}" name="MD" dataDxfId="202"/>
    <tableColumn id="10" xr3:uid="{00000000-0010-0000-0100-00000A000000}" name="HT" dataDxfId="201"/>
    <tableColumn id="11" xr3:uid="{00000000-0010-0000-0100-00000B000000}" name="Det." dataDxfId="200"/>
    <tableColumn id="12" xr3:uid="{00000000-0010-0000-0100-00000C000000}" name="LDG" dataDxfId="199"/>
    <tableColumn id="13" xr3:uid="{00000000-0010-0000-0100-00000D000000}" name="AgScore" dataDxfId="198"/>
    <tableColumn id="14" xr3:uid="{00000000-0010-0000-0100-00000E000000}" name="Notes" dataDxfId="197"/>
    <tableColumn id="15" xr3:uid="{00000000-0010-0000-0100-00000F000000}" name="100 seed weight" dataDxfId="196"/>
    <tableColumn id="16" xr3:uid="{00000000-0010-0000-0100-000010000000}" name="Bulk Weight" dataDxfId="195"/>
    <tableColumn id="17" xr3:uid="{00000000-0010-0000-0100-000011000000}" name="SQ" dataDxfId="194"/>
    <tableColumn id="18" xr3:uid="{00000000-0010-0000-0100-000012000000}" name="Estimated Seed Count" dataDxfId="193"/>
    <tableColumn id="19" xr3:uid="{00000000-0010-0000-0100-000013000000}" name="Protein Dry basis" dataDxfId="192"/>
    <tableColumn id="20" xr3:uid="{00000000-0010-0000-0100-000014000000}" name="Oil Dry basis" dataDxfId="191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e10" displayName="Table10" ref="A1:S41" totalsRowShown="0" headerRowDxfId="187" dataDxfId="185" headerRowBorderDxfId="186" tableBorderDxfId="184">
  <autoFilter ref="A1:S41" xr:uid="{00000000-0009-0000-0100-00000A000000}"/>
  <sortState xmlns:xlrd2="http://schemas.microsoft.com/office/spreadsheetml/2017/richdata2" ref="A2:S41">
    <sortCondition ref="G1:G41"/>
  </sortState>
  <tableColumns count="19">
    <tableColumn id="1" xr3:uid="{00000000-0010-0000-0200-000001000000}" name="Population" dataDxfId="183"/>
    <tableColumn id="2" xr3:uid="{00000000-0010-0000-0200-000002000000}" name="Row" dataDxfId="182"/>
    <tableColumn id="3" xr3:uid="{00000000-0010-0000-0200-000003000000}" name="Cross" dataDxfId="181"/>
    <tableColumn id="4" xr3:uid="{00000000-0010-0000-0200-000004000000}" name="PlantNo" dataDxfId="180"/>
    <tableColumn id="5" xr3:uid="{00000000-0010-0000-0200-000005000000}" name="Year" dataDxfId="179"/>
    <tableColumn id="6" xr3:uid="{00000000-0010-0000-0200-000006000000}" name="Test" dataDxfId="178"/>
    <tableColumn id="7" xr3:uid="{00000000-0010-0000-0200-000007000000}" name="MD" dataDxfId="177"/>
    <tableColumn id="8" xr3:uid="{00000000-0010-0000-0200-000008000000}" name="MD2" dataDxfId="176"/>
    <tableColumn id="9" xr3:uid="{00000000-0010-0000-0200-000009000000}" name="HT" dataDxfId="175"/>
    <tableColumn id="10" xr3:uid="{00000000-0010-0000-0200-00000A000000}" name="Det." dataDxfId="174"/>
    <tableColumn id="11" xr3:uid="{00000000-0010-0000-0200-00000B000000}" name="LDG" dataDxfId="173"/>
    <tableColumn id="12" xr3:uid="{00000000-0010-0000-0200-00000C000000}" name="AgScore" dataDxfId="172"/>
    <tableColumn id="13" xr3:uid="{00000000-0010-0000-0200-00000D000000}" name="Notes" dataDxfId="171"/>
    <tableColumn id="14" xr3:uid="{00000000-0010-0000-0200-00000E000000}" name="100 seed weight" dataDxfId="170"/>
    <tableColumn id="15" xr3:uid="{00000000-0010-0000-0200-00000F000000}" name="Bulk Weight" dataDxfId="169"/>
    <tableColumn id="16" xr3:uid="{00000000-0010-0000-0200-000010000000}" name="SQ" dataDxfId="168"/>
    <tableColumn id="17" xr3:uid="{00000000-0010-0000-0200-000011000000}" name="Estimated Seed Count" dataDxfId="167"/>
    <tableColumn id="18" xr3:uid="{00000000-0010-0000-0200-000012000000}" name="Protein Dry basis" dataDxfId="166"/>
    <tableColumn id="19" xr3:uid="{00000000-0010-0000-0200-000013000000}" name="Oil Dry basis" dataDxfId="165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9" displayName="Table9" ref="A1:S41" totalsRowShown="0" headerRowDxfId="164" dataDxfId="162" headerRowBorderDxfId="163" tableBorderDxfId="161">
  <autoFilter ref="A1:S41" xr:uid="{00000000-0009-0000-0100-000009000000}"/>
  <sortState xmlns:xlrd2="http://schemas.microsoft.com/office/spreadsheetml/2017/richdata2" ref="A2:S41">
    <sortCondition ref="B1:B41"/>
  </sortState>
  <tableColumns count="19">
    <tableColumn id="1" xr3:uid="{00000000-0010-0000-0300-000001000000}" name="Population" dataDxfId="160"/>
    <tableColumn id="2" xr3:uid="{00000000-0010-0000-0300-000002000000}" name="Row" dataDxfId="159"/>
    <tableColumn id="3" xr3:uid="{00000000-0010-0000-0300-000003000000}" name="Cross" dataDxfId="158"/>
    <tableColumn id="4" xr3:uid="{00000000-0010-0000-0300-000004000000}" name="PlantNo" dataDxfId="157"/>
    <tableColumn id="5" xr3:uid="{00000000-0010-0000-0300-000005000000}" name="Year" dataDxfId="156"/>
    <tableColumn id="6" xr3:uid="{00000000-0010-0000-0300-000006000000}" name="Test" dataDxfId="155"/>
    <tableColumn id="7" xr3:uid="{00000000-0010-0000-0300-000007000000}" name="MD" dataDxfId="154"/>
    <tableColumn id="8" xr3:uid="{00000000-0010-0000-0300-000008000000}" name="MD2" dataDxfId="153"/>
    <tableColumn id="9" xr3:uid="{00000000-0010-0000-0300-000009000000}" name="HT" dataDxfId="152"/>
    <tableColumn id="10" xr3:uid="{00000000-0010-0000-0300-00000A000000}" name="Det." dataDxfId="151"/>
    <tableColumn id="11" xr3:uid="{00000000-0010-0000-0300-00000B000000}" name="LDG" dataDxfId="150"/>
    <tableColumn id="12" xr3:uid="{00000000-0010-0000-0300-00000C000000}" name="AgScore" dataDxfId="149"/>
    <tableColumn id="13" xr3:uid="{00000000-0010-0000-0300-00000D000000}" name="Notes" dataDxfId="148"/>
    <tableColumn id="14" xr3:uid="{00000000-0010-0000-0300-00000E000000}" name="100 seed weight" dataDxfId="147"/>
    <tableColumn id="15" xr3:uid="{00000000-0010-0000-0300-00000F000000}" name="Bulk Weight" dataDxfId="146"/>
    <tableColumn id="16" xr3:uid="{00000000-0010-0000-0300-000010000000}" name="SQ" dataDxfId="145"/>
    <tableColumn id="17" xr3:uid="{00000000-0010-0000-0300-000011000000}" name="Estimated Seed Count" dataDxfId="144"/>
    <tableColumn id="18" xr3:uid="{00000000-0010-0000-0300-000012000000}" name="Protein Dry basis" dataDxfId="143"/>
    <tableColumn id="19" xr3:uid="{00000000-0010-0000-0300-000013000000}" name="Oil Dry basis" dataDxfId="142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2" displayName="Table2" ref="A1:R95" totalsRowShown="0" headerRowDxfId="141" dataDxfId="139" headerRowBorderDxfId="140" tableBorderDxfId="138">
  <autoFilter ref="A1:R95" xr:uid="{00000000-0009-0000-0100-000002000000}"/>
  <sortState xmlns:xlrd2="http://schemas.microsoft.com/office/spreadsheetml/2017/richdata2" ref="A3:R95">
    <sortCondition ref="B1:B95"/>
  </sortState>
  <tableColumns count="18">
    <tableColumn id="3" xr3:uid="{00000000-0010-0000-0400-000003000000}" name="Population" dataDxfId="137"/>
    <tableColumn id="4" xr3:uid="{00000000-0010-0000-0400-000004000000}" name="Row" dataDxfId="136"/>
    <tableColumn id="5" xr3:uid="{00000000-0010-0000-0400-000005000000}" name="Cross" dataDxfId="135"/>
    <tableColumn id="6" xr3:uid="{00000000-0010-0000-0400-000006000000}" name="PlantNo" dataDxfId="134"/>
    <tableColumn id="7" xr3:uid="{00000000-0010-0000-0400-000007000000}" name="Year" dataDxfId="133"/>
    <tableColumn id="8" xr3:uid="{00000000-0010-0000-0400-000008000000}" name="Test" dataDxfId="132"/>
    <tableColumn id="9" xr3:uid="{00000000-0010-0000-0400-000009000000}" name="Loc" dataDxfId="131"/>
    <tableColumn id="14" xr3:uid="{00000000-0010-0000-0400-00000E000000}" name="MD" dataDxfId="130"/>
    <tableColumn id="16" xr3:uid="{00000000-0010-0000-0400-000010000000}" name="HT" dataDxfId="129"/>
    <tableColumn id="17" xr3:uid="{00000000-0010-0000-0400-000011000000}" name="Det." dataDxfId="128"/>
    <tableColumn id="18" xr3:uid="{00000000-0010-0000-0400-000012000000}" name="LDG" dataDxfId="127"/>
    <tableColumn id="19" xr3:uid="{00000000-0010-0000-0400-000013000000}" name="AgScore" dataDxfId="126"/>
    <tableColumn id="21" xr3:uid="{00000000-0010-0000-0400-000015000000}" name="100 seed weight" dataDxfId="125"/>
    <tableColumn id="22" xr3:uid="{00000000-0010-0000-0400-000016000000}" name="Bulk Weight" dataDxfId="124"/>
    <tableColumn id="23" xr3:uid="{00000000-0010-0000-0400-000017000000}" name="SQ" dataDxfId="123"/>
    <tableColumn id="24" xr3:uid="{00000000-0010-0000-0400-000018000000}" name="Estimated Seed Count" dataDxfId="122"/>
    <tableColumn id="25" xr3:uid="{00000000-0010-0000-0400-000019000000}" name="Protein Dry basis" dataDxfId="121"/>
    <tableColumn id="26" xr3:uid="{00000000-0010-0000-0400-00001A000000}" name="Oil Dry basis" dataDxfId="120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12" displayName="Table12" ref="A1:R41" totalsRowShown="0" headerRowDxfId="115" dataDxfId="113" headerRowBorderDxfId="114" tableBorderDxfId="112">
  <autoFilter ref="A1:R41" xr:uid="{00000000-0009-0000-0100-00000C000000}"/>
  <sortState xmlns:xlrd2="http://schemas.microsoft.com/office/spreadsheetml/2017/richdata2" ref="A2:R41">
    <sortCondition ref="B1:B41"/>
  </sortState>
  <tableColumns count="18">
    <tableColumn id="1" xr3:uid="{00000000-0010-0000-0500-000001000000}" name="Population" dataDxfId="111"/>
    <tableColumn id="2" xr3:uid="{00000000-0010-0000-0500-000002000000}" name="Row" dataDxfId="110"/>
    <tableColumn id="3" xr3:uid="{00000000-0010-0000-0500-000003000000}" name="Cross" dataDxfId="109"/>
    <tableColumn id="4" xr3:uid="{00000000-0010-0000-0500-000004000000}" name="PlantNo" dataDxfId="108"/>
    <tableColumn id="5" xr3:uid="{00000000-0010-0000-0500-000005000000}" name="Year" dataDxfId="107"/>
    <tableColumn id="6" xr3:uid="{00000000-0010-0000-0500-000006000000}" name="Test" dataDxfId="106"/>
    <tableColumn id="7" xr3:uid="{00000000-0010-0000-0500-000007000000}" name="Loc" dataDxfId="105"/>
    <tableColumn id="8" xr3:uid="{00000000-0010-0000-0500-000008000000}" name="MD" dataDxfId="104"/>
    <tableColumn id="9" xr3:uid="{00000000-0010-0000-0500-000009000000}" name="HT" dataDxfId="103"/>
    <tableColumn id="10" xr3:uid="{00000000-0010-0000-0500-00000A000000}" name="Det." dataDxfId="102"/>
    <tableColumn id="11" xr3:uid="{00000000-0010-0000-0500-00000B000000}" name="LDG" dataDxfId="101"/>
    <tableColumn id="12" xr3:uid="{00000000-0010-0000-0500-00000C000000}" name="AgScore" dataDxfId="100"/>
    <tableColumn id="13" xr3:uid="{00000000-0010-0000-0500-00000D000000}" name="100 seed weight" dataDxfId="99"/>
    <tableColumn id="14" xr3:uid="{00000000-0010-0000-0500-00000E000000}" name="Bulk Weight" dataDxfId="98"/>
    <tableColumn id="15" xr3:uid="{00000000-0010-0000-0500-00000F000000}" name="SQ" dataDxfId="97"/>
    <tableColumn id="16" xr3:uid="{00000000-0010-0000-0500-000010000000}" name="Estimated Seed Count" dataDxfId="96"/>
    <tableColumn id="17" xr3:uid="{00000000-0010-0000-0500-000011000000}" name="Protein Dry basis" dataDxfId="95"/>
    <tableColumn id="18" xr3:uid="{00000000-0010-0000-0500-000012000000}" name="Oil Dry basis" dataDxfId="94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1" displayName="Table11" ref="A1:R41" totalsRowShown="0" headerRowDxfId="92" dataDxfId="90" headerRowBorderDxfId="91" tableBorderDxfId="89">
  <autoFilter ref="A1:R41" xr:uid="{00000000-0009-0000-0100-00000B000000}"/>
  <sortState xmlns:xlrd2="http://schemas.microsoft.com/office/spreadsheetml/2017/richdata2" ref="A2:R41">
    <sortCondition ref="B1:B41"/>
  </sortState>
  <tableColumns count="18">
    <tableColumn id="1" xr3:uid="{00000000-0010-0000-0600-000001000000}" name="Population" dataDxfId="88"/>
    <tableColumn id="2" xr3:uid="{00000000-0010-0000-0600-000002000000}" name="Row" dataDxfId="87"/>
    <tableColumn id="3" xr3:uid="{00000000-0010-0000-0600-000003000000}" name="Cross" dataDxfId="86"/>
    <tableColumn id="4" xr3:uid="{00000000-0010-0000-0600-000004000000}" name="PlantNo" dataDxfId="85"/>
    <tableColumn id="5" xr3:uid="{00000000-0010-0000-0600-000005000000}" name="Year" dataDxfId="84"/>
    <tableColumn id="6" xr3:uid="{00000000-0010-0000-0600-000006000000}" name="Test" dataDxfId="83"/>
    <tableColumn id="7" xr3:uid="{00000000-0010-0000-0600-000007000000}" name="Loc" dataDxfId="82"/>
    <tableColumn id="8" xr3:uid="{00000000-0010-0000-0600-000008000000}" name="MD" dataDxfId="81"/>
    <tableColumn id="9" xr3:uid="{00000000-0010-0000-0600-000009000000}" name="HT" dataDxfId="80"/>
    <tableColumn id="10" xr3:uid="{00000000-0010-0000-0600-00000A000000}" name="Det." dataDxfId="79"/>
    <tableColumn id="11" xr3:uid="{00000000-0010-0000-0600-00000B000000}" name="LDG" dataDxfId="78"/>
    <tableColumn id="12" xr3:uid="{00000000-0010-0000-0600-00000C000000}" name="AgScore" dataDxfId="77"/>
    <tableColumn id="13" xr3:uid="{00000000-0010-0000-0600-00000D000000}" name="100 seed weight" dataDxfId="76"/>
    <tableColumn id="14" xr3:uid="{00000000-0010-0000-0600-00000E000000}" name="Bulk Weight" dataDxfId="75"/>
    <tableColumn id="15" xr3:uid="{00000000-0010-0000-0600-00000F000000}" name="SQ" dataDxfId="74"/>
    <tableColumn id="16" xr3:uid="{00000000-0010-0000-0600-000010000000}" name="Estimated Seed Count" dataDxfId="73"/>
    <tableColumn id="17" xr3:uid="{00000000-0010-0000-0600-000011000000}" name="Protein Dry basis" dataDxfId="72"/>
    <tableColumn id="18" xr3:uid="{00000000-0010-0000-0600-000012000000}" name="Oil Dry basis" dataDxfId="71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le3" displayName="Table3" ref="F3:I43" totalsRowShown="0" headerRowDxfId="68" dataDxfId="66" headerRowBorderDxfId="67" tableBorderDxfId="65">
  <autoFilter ref="F3:I43" xr:uid="{00000000-0009-0000-0100-000003000000}"/>
  <tableColumns count="4">
    <tableColumn id="1" xr3:uid="{00000000-0010-0000-0700-000001000000}" name="Population" dataDxfId="64"/>
    <tableColumn id="2" xr3:uid="{00000000-0010-0000-0700-000002000000}" name="Row" dataDxfId="63"/>
    <tableColumn id="3" xr3:uid="{00000000-0010-0000-0700-000003000000}" name="Cross" dataDxfId="62"/>
    <tableColumn id="4" xr3:uid="{00000000-0010-0000-0700-000004000000}" name="PlantNo" dataDxfId="61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able4" displayName="Table4" ref="F47:I87" totalsRowShown="0" headerRowDxfId="60" dataDxfId="58" headerRowBorderDxfId="59" tableBorderDxfId="57">
  <autoFilter ref="F47:I87" xr:uid="{00000000-0009-0000-0100-000004000000}"/>
  <tableColumns count="4">
    <tableColumn id="1" xr3:uid="{00000000-0010-0000-0800-000001000000}" name="Population" dataDxfId="56"/>
    <tableColumn id="2" xr3:uid="{00000000-0010-0000-0800-000002000000}" name="Row" dataDxfId="55"/>
    <tableColumn id="3" xr3:uid="{00000000-0010-0000-0800-000003000000}" name="Cross" dataDxfId="54"/>
    <tableColumn id="4" xr3:uid="{00000000-0010-0000-0800-000004000000}" name="PlantNo" dataDxfId="53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0"/>
  <sheetViews>
    <sheetView topLeftCell="F1" workbookViewId="0">
      <selection activeCell="X117" sqref="X117"/>
    </sheetView>
  </sheetViews>
  <sheetFormatPr defaultRowHeight="15" x14ac:dyDescent="0.25"/>
  <cols>
    <col min="1" max="1" width="19.28515625" bestFit="1" customWidth="1"/>
    <col min="2" max="2" width="9.42578125" bestFit="1" customWidth="1"/>
    <col min="3" max="3" width="10.28515625" bestFit="1" customWidth="1"/>
    <col min="4" max="4" width="12.7109375" bestFit="1" customWidth="1"/>
    <col min="5" max="5" width="9.5703125" bestFit="1" customWidth="1"/>
    <col min="6" max="6" width="10.7109375" bestFit="1" customWidth="1"/>
    <col min="7" max="7" width="8.7109375" bestFit="1" customWidth="1"/>
    <col min="8" max="8" width="6.42578125" customWidth="1"/>
    <col min="9" max="9" width="7.85546875" bestFit="1" customWidth="1"/>
    <col min="10" max="10" width="7.42578125" customWidth="1"/>
    <col min="11" max="11" width="9.140625" bestFit="1" customWidth="1"/>
    <col min="12" max="12" width="9.140625" customWidth="1"/>
    <col min="13" max="13" width="10.85546875" bestFit="1" customWidth="1"/>
    <col min="14" max="14" width="14" customWidth="1"/>
    <col min="15" max="15" width="16.42578125" bestFit="1" customWidth="1"/>
    <col min="16" max="16" width="7.140625" customWidth="1"/>
    <col min="17" max="17" width="17.140625" customWidth="1"/>
    <col min="18" max="18" width="20.5703125" bestFit="1" customWidth="1"/>
    <col min="19" max="19" width="16.42578125" bestFit="1" customWidth="1"/>
  </cols>
  <sheetData>
    <row r="1" spans="1:1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260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453</v>
      </c>
      <c r="N1" s="9" t="s">
        <v>11</v>
      </c>
      <c r="O1" s="9" t="s">
        <v>12</v>
      </c>
      <c r="P1" s="9" t="s">
        <v>13</v>
      </c>
      <c r="Q1" s="9" t="s">
        <v>259</v>
      </c>
      <c r="R1" s="9" t="s">
        <v>454</v>
      </c>
      <c r="S1" s="10" t="s">
        <v>455</v>
      </c>
    </row>
    <row r="2" spans="1:19" s="60" customFormat="1" x14ac:dyDescent="0.25">
      <c r="A2" s="37" t="s">
        <v>14</v>
      </c>
      <c r="B2" s="38" t="s">
        <v>29</v>
      </c>
      <c r="C2" s="38" t="s">
        <v>20</v>
      </c>
      <c r="D2" s="38" t="s">
        <v>30</v>
      </c>
      <c r="E2" s="38">
        <v>2018</v>
      </c>
      <c r="F2" s="38" t="s">
        <v>17</v>
      </c>
      <c r="G2" s="38">
        <v>42</v>
      </c>
      <c r="H2" s="38">
        <v>48</v>
      </c>
      <c r="I2" s="38">
        <v>32</v>
      </c>
      <c r="J2" s="38" t="s">
        <v>18</v>
      </c>
      <c r="K2" s="38">
        <v>2</v>
      </c>
      <c r="L2" s="38">
        <v>2.5</v>
      </c>
      <c r="M2" s="38"/>
      <c r="N2" s="38">
        <v>14.21</v>
      </c>
      <c r="O2" s="38">
        <v>1048.5</v>
      </c>
      <c r="P2" s="38">
        <v>2</v>
      </c>
      <c r="Q2" s="39">
        <v>7378.6066150598162</v>
      </c>
      <c r="R2" s="38">
        <v>43.13</v>
      </c>
      <c r="S2" s="40">
        <v>22.26</v>
      </c>
    </row>
    <row r="3" spans="1:19" s="60" customFormat="1" x14ac:dyDescent="0.25">
      <c r="A3" s="41" t="s">
        <v>14</v>
      </c>
      <c r="B3" s="42" t="s">
        <v>54</v>
      </c>
      <c r="C3" s="42" t="s">
        <v>20</v>
      </c>
      <c r="D3" s="42" t="s">
        <v>55</v>
      </c>
      <c r="E3" s="42">
        <v>2018</v>
      </c>
      <c r="F3" s="42" t="s">
        <v>17</v>
      </c>
      <c r="G3" s="43">
        <v>42</v>
      </c>
      <c r="H3" s="42"/>
      <c r="I3" s="42">
        <v>30</v>
      </c>
      <c r="J3" s="42" t="s">
        <v>22</v>
      </c>
      <c r="K3" s="42">
        <v>1.5</v>
      </c>
      <c r="L3" s="42">
        <v>2</v>
      </c>
      <c r="M3" s="42"/>
      <c r="N3" s="42">
        <v>15.14</v>
      </c>
      <c r="O3" s="42">
        <v>877.3</v>
      </c>
      <c r="P3" s="42">
        <v>1.5</v>
      </c>
      <c r="Q3" s="44">
        <v>5794.5838837516503</v>
      </c>
      <c r="R3" s="42">
        <v>46.89</v>
      </c>
      <c r="S3" s="45">
        <v>21.95</v>
      </c>
    </row>
    <row r="4" spans="1:19" x14ac:dyDescent="0.25">
      <c r="A4" s="11" t="s">
        <v>14</v>
      </c>
      <c r="B4" s="2" t="s">
        <v>84</v>
      </c>
      <c r="C4" s="2" t="s">
        <v>20</v>
      </c>
      <c r="D4" s="2" t="s">
        <v>85</v>
      </c>
      <c r="E4" s="2">
        <v>2018</v>
      </c>
      <c r="F4" s="2" t="s">
        <v>17</v>
      </c>
      <c r="G4" s="4">
        <v>44</v>
      </c>
      <c r="H4" s="2"/>
      <c r="I4" s="2">
        <v>30</v>
      </c>
      <c r="J4" s="2" t="s">
        <v>18</v>
      </c>
      <c r="K4" s="2">
        <v>1.5</v>
      </c>
      <c r="L4" s="2">
        <v>2</v>
      </c>
      <c r="M4" s="2"/>
      <c r="N4" s="2">
        <v>15.95</v>
      </c>
      <c r="O4" s="2">
        <v>741.9</v>
      </c>
      <c r="P4" s="2">
        <v>1.5</v>
      </c>
      <c r="Q4" s="3">
        <v>4651.4106583072098</v>
      </c>
      <c r="R4" s="2">
        <v>45.66</v>
      </c>
      <c r="S4" s="12">
        <v>22.17</v>
      </c>
    </row>
    <row r="5" spans="1:19" x14ac:dyDescent="0.25">
      <c r="A5" s="11" t="s">
        <v>14</v>
      </c>
      <c r="B5" s="2" t="s">
        <v>102</v>
      </c>
      <c r="C5" s="2" t="s">
        <v>20</v>
      </c>
      <c r="D5" s="2" t="s">
        <v>103</v>
      </c>
      <c r="E5" s="2">
        <v>2018</v>
      </c>
      <c r="F5" s="2" t="s">
        <v>17</v>
      </c>
      <c r="G5" s="4">
        <v>44</v>
      </c>
      <c r="H5" s="2"/>
      <c r="I5" s="2">
        <v>34</v>
      </c>
      <c r="J5" s="2" t="s">
        <v>18</v>
      </c>
      <c r="K5" s="2">
        <v>1.5</v>
      </c>
      <c r="L5" s="2">
        <v>3</v>
      </c>
      <c r="M5" s="2"/>
      <c r="N5" s="2">
        <v>15</v>
      </c>
      <c r="O5" s="2">
        <v>673.5</v>
      </c>
      <c r="P5" s="2">
        <v>2</v>
      </c>
      <c r="Q5" s="3">
        <v>4490</v>
      </c>
      <c r="R5" s="2">
        <v>48.29</v>
      </c>
      <c r="S5" s="12">
        <v>20.54</v>
      </c>
    </row>
    <row r="6" spans="1:19" x14ac:dyDescent="0.25">
      <c r="A6" s="11" t="s">
        <v>14</v>
      </c>
      <c r="B6" s="2" t="s">
        <v>124</v>
      </c>
      <c r="C6" s="2" t="s">
        <v>20</v>
      </c>
      <c r="D6" s="2" t="s">
        <v>125</v>
      </c>
      <c r="E6" s="2">
        <v>2018</v>
      </c>
      <c r="F6" s="2" t="s">
        <v>17</v>
      </c>
      <c r="G6" s="4">
        <v>44</v>
      </c>
      <c r="H6" s="2"/>
      <c r="I6" s="2">
        <v>28</v>
      </c>
      <c r="J6" s="2" t="s">
        <v>22</v>
      </c>
      <c r="K6" s="2">
        <v>1.5</v>
      </c>
      <c r="L6" s="2">
        <v>2</v>
      </c>
      <c r="M6" s="2"/>
      <c r="N6" s="2">
        <v>16.22</v>
      </c>
      <c r="O6" s="2">
        <v>964.2</v>
      </c>
      <c r="P6" s="2">
        <v>1.5</v>
      </c>
      <c r="Q6" s="3">
        <v>5944.512946979039</v>
      </c>
      <c r="R6" s="2">
        <v>43.93</v>
      </c>
      <c r="S6" s="12">
        <v>21.86</v>
      </c>
    </row>
    <row r="7" spans="1:19" x14ac:dyDescent="0.25">
      <c r="A7" s="11" t="s">
        <v>14</v>
      </c>
      <c r="B7" s="2" t="s">
        <v>31</v>
      </c>
      <c r="C7" s="2" t="s">
        <v>20</v>
      </c>
      <c r="D7" s="2" t="s">
        <v>32</v>
      </c>
      <c r="E7" s="2">
        <v>2018</v>
      </c>
      <c r="F7" s="2" t="s">
        <v>17</v>
      </c>
      <c r="G7" s="4">
        <v>45</v>
      </c>
      <c r="H7" s="2"/>
      <c r="I7" s="2">
        <v>32</v>
      </c>
      <c r="J7" s="2" t="s">
        <v>22</v>
      </c>
      <c r="K7" s="2">
        <v>2</v>
      </c>
      <c r="L7" s="2">
        <v>3</v>
      </c>
      <c r="M7" s="2"/>
      <c r="N7" s="2">
        <v>15.69</v>
      </c>
      <c r="O7" s="2">
        <v>659.3</v>
      </c>
      <c r="P7" s="2">
        <v>2</v>
      </c>
      <c r="Q7" s="3">
        <v>4202.0395156150416</v>
      </c>
      <c r="R7" s="2">
        <v>46.84</v>
      </c>
      <c r="S7" s="12">
        <v>23.04</v>
      </c>
    </row>
    <row r="8" spans="1:19" x14ac:dyDescent="0.25">
      <c r="A8" s="11" t="s">
        <v>14</v>
      </c>
      <c r="B8" s="2" t="s">
        <v>36</v>
      </c>
      <c r="C8" s="2" t="s">
        <v>20</v>
      </c>
      <c r="D8" s="2" t="s">
        <v>37</v>
      </c>
      <c r="E8" s="2">
        <v>2018</v>
      </c>
      <c r="F8" s="2" t="s">
        <v>17</v>
      </c>
      <c r="G8" s="4">
        <v>45</v>
      </c>
      <c r="H8" s="2"/>
      <c r="I8" s="2">
        <v>26</v>
      </c>
      <c r="J8" s="2" t="s">
        <v>18</v>
      </c>
      <c r="K8" s="2">
        <v>1.5</v>
      </c>
      <c r="L8" s="2">
        <v>1.5</v>
      </c>
      <c r="M8" s="2"/>
      <c r="N8" s="2">
        <v>15.81</v>
      </c>
      <c r="O8" s="2">
        <v>1037</v>
      </c>
      <c r="P8" s="2">
        <v>1.5</v>
      </c>
      <c r="Q8" s="3">
        <v>6559.1397849462364</v>
      </c>
      <c r="R8" s="2">
        <v>45.02</v>
      </c>
      <c r="S8" s="12">
        <v>22.34</v>
      </c>
    </row>
    <row r="9" spans="1:19" x14ac:dyDescent="0.25">
      <c r="A9" s="11" t="s">
        <v>14</v>
      </c>
      <c r="B9" s="2" t="s">
        <v>45</v>
      </c>
      <c r="C9" s="2" t="s">
        <v>20</v>
      </c>
      <c r="D9" s="2" t="s">
        <v>46</v>
      </c>
      <c r="E9" s="2">
        <v>2018</v>
      </c>
      <c r="F9" s="2" t="s">
        <v>17</v>
      </c>
      <c r="G9" s="4">
        <v>45</v>
      </c>
      <c r="H9" s="2"/>
      <c r="I9" s="2">
        <v>34</v>
      </c>
      <c r="J9" s="2" t="s">
        <v>18</v>
      </c>
      <c r="K9" s="2">
        <v>2</v>
      </c>
      <c r="L9" s="2">
        <v>2.5</v>
      </c>
      <c r="M9" s="2"/>
      <c r="N9" s="2">
        <v>14.88</v>
      </c>
      <c r="O9" s="2">
        <v>814.8</v>
      </c>
      <c r="P9" s="2">
        <v>1.5</v>
      </c>
      <c r="Q9" s="3">
        <v>5475.8064516129025</v>
      </c>
      <c r="R9" s="2">
        <v>47.28</v>
      </c>
      <c r="S9" s="12">
        <v>21.33</v>
      </c>
    </row>
    <row r="10" spans="1:19" x14ac:dyDescent="0.25">
      <c r="A10" s="11" t="s">
        <v>14</v>
      </c>
      <c r="B10" s="2" t="s">
        <v>128</v>
      </c>
      <c r="C10" s="2" t="s">
        <v>20</v>
      </c>
      <c r="D10" s="2" t="s">
        <v>129</v>
      </c>
      <c r="E10" s="2">
        <v>2018</v>
      </c>
      <c r="F10" s="2" t="s">
        <v>17</v>
      </c>
      <c r="G10" s="4">
        <v>45</v>
      </c>
      <c r="H10" s="2"/>
      <c r="I10" s="2">
        <v>34</v>
      </c>
      <c r="J10" s="2" t="s">
        <v>22</v>
      </c>
      <c r="K10" s="2">
        <v>1.5</v>
      </c>
      <c r="L10" s="2">
        <v>2.5</v>
      </c>
      <c r="M10" s="2"/>
      <c r="N10" s="2">
        <v>16.5</v>
      </c>
      <c r="O10" s="2">
        <v>833.3</v>
      </c>
      <c r="P10" s="2">
        <v>2</v>
      </c>
      <c r="Q10" s="3">
        <v>5050.30303030303</v>
      </c>
      <c r="R10" s="2">
        <v>47.31</v>
      </c>
      <c r="S10" s="12">
        <v>21</v>
      </c>
    </row>
    <row r="11" spans="1:19" x14ac:dyDescent="0.25">
      <c r="A11" s="11" t="s">
        <v>14</v>
      </c>
      <c r="B11" s="2" t="s">
        <v>170</v>
      </c>
      <c r="C11" s="2" t="s">
        <v>20</v>
      </c>
      <c r="D11" s="2" t="s">
        <v>171</v>
      </c>
      <c r="E11" s="2">
        <v>2018</v>
      </c>
      <c r="F11" s="2" t="s">
        <v>17</v>
      </c>
      <c r="G11" s="4">
        <v>45</v>
      </c>
      <c r="H11" s="2"/>
      <c r="I11" s="2">
        <v>26</v>
      </c>
      <c r="J11" s="2" t="s">
        <v>18</v>
      </c>
      <c r="K11" s="2">
        <v>1.5</v>
      </c>
      <c r="L11" s="2">
        <v>2.5</v>
      </c>
      <c r="M11" s="2"/>
      <c r="N11" s="2">
        <v>15.31</v>
      </c>
      <c r="O11" s="2">
        <v>1166.8</v>
      </c>
      <c r="P11" s="2">
        <v>1.5</v>
      </c>
      <c r="Q11" s="3">
        <v>7621.1626387981705</v>
      </c>
      <c r="R11" s="2">
        <v>46.38</v>
      </c>
      <c r="S11" s="12">
        <v>20.52</v>
      </c>
    </row>
    <row r="12" spans="1:19" x14ac:dyDescent="0.25">
      <c r="A12" s="11" t="s">
        <v>14</v>
      </c>
      <c r="B12" s="2" t="s">
        <v>182</v>
      </c>
      <c r="C12" s="2" t="s">
        <v>20</v>
      </c>
      <c r="D12" s="2" t="s">
        <v>183</v>
      </c>
      <c r="E12" s="2">
        <v>2018</v>
      </c>
      <c r="F12" s="2" t="s">
        <v>17</v>
      </c>
      <c r="G12" s="4">
        <v>45</v>
      </c>
      <c r="H12" s="2"/>
      <c r="I12" s="2">
        <v>36</v>
      </c>
      <c r="J12" s="2" t="s">
        <v>22</v>
      </c>
      <c r="K12" s="2">
        <v>2</v>
      </c>
      <c r="L12" s="2">
        <v>3</v>
      </c>
      <c r="M12" s="2"/>
      <c r="N12" s="2">
        <v>14.32</v>
      </c>
      <c r="O12" s="2">
        <v>768.9</v>
      </c>
      <c r="P12" s="2">
        <v>1.5</v>
      </c>
      <c r="Q12" s="3">
        <v>5369.4134078212282</v>
      </c>
      <c r="R12" s="2">
        <v>44.23</v>
      </c>
      <c r="S12" s="12">
        <v>23.11</v>
      </c>
    </row>
    <row r="13" spans="1:19" x14ac:dyDescent="0.25">
      <c r="A13" s="11" t="s">
        <v>14</v>
      </c>
      <c r="B13" s="2" t="s">
        <v>216</v>
      </c>
      <c r="C13" s="2" t="s">
        <v>20</v>
      </c>
      <c r="D13" s="2" t="s">
        <v>217</v>
      </c>
      <c r="E13" s="2">
        <v>2018</v>
      </c>
      <c r="F13" s="2" t="s">
        <v>17</v>
      </c>
      <c r="G13" s="4">
        <v>45</v>
      </c>
      <c r="H13" s="2"/>
      <c r="I13" s="2">
        <v>28</v>
      </c>
      <c r="J13" s="2" t="s">
        <v>22</v>
      </c>
      <c r="K13" s="2">
        <v>1.5</v>
      </c>
      <c r="L13" s="2">
        <v>2</v>
      </c>
      <c r="M13" s="2"/>
      <c r="N13" s="2">
        <v>15.79</v>
      </c>
      <c r="O13" s="2">
        <v>1197.5999999999999</v>
      </c>
      <c r="P13" s="2">
        <v>2</v>
      </c>
      <c r="Q13" s="3">
        <v>7584.5471817606085</v>
      </c>
      <c r="R13" s="2">
        <v>46.18</v>
      </c>
      <c r="S13" s="12">
        <v>22.01</v>
      </c>
    </row>
    <row r="14" spans="1:19" x14ac:dyDescent="0.25">
      <c r="A14" s="11" t="s">
        <v>14</v>
      </c>
      <c r="B14" s="2" t="s">
        <v>226</v>
      </c>
      <c r="C14" s="2" t="s">
        <v>20</v>
      </c>
      <c r="D14" s="2" t="s">
        <v>227</v>
      </c>
      <c r="E14" s="2">
        <v>2018</v>
      </c>
      <c r="F14" s="2" t="s">
        <v>17</v>
      </c>
      <c r="G14" s="4">
        <v>45</v>
      </c>
      <c r="H14" s="2"/>
      <c r="I14" s="2">
        <v>30</v>
      </c>
      <c r="J14" s="2" t="s">
        <v>22</v>
      </c>
      <c r="K14" s="2">
        <v>1.5</v>
      </c>
      <c r="L14" s="2">
        <v>2.5</v>
      </c>
      <c r="M14" s="2"/>
      <c r="N14" s="2">
        <v>17.21</v>
      </c>
      <c r="O14" s="2">
        <v>1217.2</v>
      </c>
      <c r="P14" s="2">
        <v>1.5</v>
      </c>
      <c r="Q14" s="3">
        <v>7072.632190586869</v>
      </c>
      <c r="R14" s="2">
        <v>47.6</v>
      </c>
      <c r="S14" s="12">
        <v>21.16</v>
      </c>
    </row>
    <row r="15" spans="1:19" x14ac:dyDescent="0.25">
      <c r="A15" s="11" t="s">
        <v>14</v>
      </c>
      <c r="B15" s="2" t="s">
        <v>140</v>
      </c>
      <c r="C15" s="2" t="s">
        <v>20</v>
      </c>
      <c r="D15" s="2" t="s">
        <v>141</v>
      </c>
      <c r="E15" s="2">
        <v>2018</v>
      </c>
      <c r="F15" s="2" t="s">
        <v>17</v>
      </c>
      <c r="G15" s="4">
        <v>47</v>
      </c>
      <c r="H15" s="2"/>
      <c r="I15" s="2">
        <v>32</v>
      </c>
      <c r="J15" s="2" t="s">
        <v>22</v>
      </c>
      <c r="K15" s="2">
        <v>2</v>
      </c>
      <c r="L15" s="2">
        <v>2.5</v>
      </c>
      <c r="M15" s="2"/>
      <c r="N15" s="2">
        <v>14.93</v>
      </c>
      <c r="O15" s="2">
        <v>643.9</v>
      </c>
      <c r="P15" s="2">
        <v>2</v>
      </c>
      <c r="Q15" s="3">
        <v>4312.793034159411</v>
      </c>
      <c r="R15" s="2">
        <v>45.06</v>
      </c>
      <c r="S15" s="12">
        <v>21.9</v>
      </c>
    </row>
    <row r="16" spans="1:19" x14ac:dyDescent="0.25">
      <c r="A16" s="11" t="s">
        <v>14</v>
      </c>
      <c r="B16" s="2" t="s">
        <v>236</v>
      </c>
      <c r="C16" s="2" t="s">
        <v>20</v>
      </c>
      <c r="D16" s="2" t="s">
        <v>237</v>
      </c>
      <c r="E16" s="2">
        <v>2018</v>
      </c>
      <c r="F16" s="2" t="s">
        <v>17</v>
      </c>
      <c r="G16" s="4">
        <v>47</v>
      </c>
      <c r="H16" s="2"/>
      <c r="I16" s="2">
        <v>26</v>
      </c>
      <c r="J16" s="2" t="s">
        <v>18</v>
      </c>
      <c r="K16" s="2">
        <v>1.5</v>
      </c>
      <c r="L16" s="2">
        <v>2</v>
      </c>
      <c r="M16" s="2"/>
      <c r="N16" s="2">
        <v>16.489999999999998</v>
      </c>
      <c r="O16" s="2">
        <v>720.3</v>
      </c>
      <c r="P16" s="2">
        <v>1.5</v>
      </c>
      <c r="Q16" s="3">
        <v>4368.1018799272288</v>
      </c>
      <c r="R16" s="2">
        <v>45.19</v>
      </c>
      <c r="S16" s="12">
        <v>22.05</v>
      </c>
    </row>
    <row r="17" spans="1:19" x14ac:dyDescent="0.25">
      <c r="A17" s="11" t="s">
        <v>14</v>
      </c>
      <c r="B17" s="2" t="s">
        <v>242</v>
      </c>
      <c r="C17" s="2" t="s">
        <v>20</v>
      </c>
      <c r="D17" s="2" t="s">
        <v>243</v>
      </c>
      <c r="E17" s="2">
        <v>2018</v>
      </c>
      <c r="F17" s="2" t="s">
        <v>17</v>
      </c>
      <c r="G17" s="4">
        <v>47</v>
      </c>
      <c r="H17" s="2"/>
      <c r="I17" s="2">
        <v>30</v>
      </c>
      <c r="J17" s="2" t="s">
        <v>18</v>
      </c>
      <c r="K17" s="2">
        <v>1.5</v>
      </c>
      <c r="L17" s="2">
        <v>2</v>
      </c>
      <c r="M17" s="2"/>
      <c r="N17" s="2">
        <v>13.93</v>
      </c>
      <c r="O17" s="2">
        <v>697.6</v>
      </c>
      <c r="P17" s="2">
        <v>1</v>
      </c>
      <c r="Q17" s="3">
        <v>5007.8966259870786</v>
      </c>
      <c r="R17" s="2">
        <v>46.09</v>
      </c>
      <c r="S17" s="12">
        <v>21.65</v>
      </c>
    </row>
    <row r="18" spans="1:19" x14ac:dyDescent="0.25">
      <c r="A18" s="11" t="s">
        <v>14</v>
      </c>
      <c r="B18" s="2" t="s">
        <v>104</v>
      </c>
      <c r="C18" s="2" t="s">
        <v>20</v>
      </c>
      <c r="D18" s="2" t="s">
        <v>105</v>
      </c>
      <c r="E18" s="2">
        <v>2018</v>
      </c>
      <c r="F18" s="2" t="s">
        <v>17</v>
      </c>
      <c r="G18" s="4">
        <v>48</v>
      </c>
      <c r="H18" s="2"/>
      <c r="I18" s="2">
        <v>30</v>
      </c>
      <c r="J18" s="2" t="s">
        <v>22</v>
      </c>
      <c r="K18" s="2">
        <v>1</v>
      </c>
      <c r="L18" s="2">
        <v>1.5</v>
      </c>
      <c r="M18" s="2"/>
      <c r="N18" s="2">
        <v>17.850000000000001</v>
      </c>
      <c r="O18" s="2">
        <v>872.8</v>
      </c>
      <c r="P18" s="2">
        <v>2</v>
      </c>
      <c r="Q18" s="3">
        <v>4889.6358543417364</v>
      </c>
      <c r="R18" s="2">
        <v>45.1</v>
      </c>
      <c r="S18" s="12">
        <v>22.32</v>
      </c>
    </row>
    <row r="19" spans="1:19" x14ac:dyDescent="0.25">
      <c r="A19" s="11" t="s">
        <v>14</v>
      </c>
      <c r="B19" s="2" t="s">
        <v>194</v>
      </c>
      <c r="C19" s="2" t="s">
        <v>20</v>
      </c>
      <c r="D19" s="2" t="s">
        <v>195</v>
      </c>
      <c r="E19" s="2">
        <v>2018</v>
      </c>
      <c r="F19" s="2" t="s">
        <v>17</v>
      </c>
      <c r="G19" s="4">
        <v>48</v>
      </c>
      <c r="H19" s="2"/>
      <c r="I19" s="2">
        <v>34</v>
      </c>
      <c r="J19" s="2" t="s">
        <v>18</v>
      </c>
      <c r="K19" s="2">
        <v>1.5</v>
      </c>
      <c r="L19" s="2">
        <v>2.5</v>
      </c>
      <c r="M19" s="2"/>
      <c r="N19" s="2">
        <v>14.41</v>
      </c>
      <c r="O19" s="2">
        <v>1021.2</v>
      </c>
      <c r="P19" s="2">
        <v>1</v>
      </c>
      <c r="Q19" s="3">
        <v>7086.7453157529499</v>
      </c>
      <c r="R19" s="2">
        <v>45</v>
      </c>
      <c r="S19" s="12">
        <v>21.73</v>
      </c>
    </row>
    <row r="20" spans="1:19" x14ac:dyDescent="0.25">
      <c r="A20" s="11" t="s">
        <v>14</v>
      </c>
      <c r="B20" s="2" t="s">
        <v>224</v>
      </c>
      <c r="C20" s="2" t="s">
        <v>20</v>
      </c>
      <c r="D20" s="2" t="s">
        <v>225</v>
      </c>
      <c r="E20" s="2">
        <v>2018</v>
      </c>
      <c r="F20" s="2" t="s">
        <v>17</v>
      </c>
      <c r="G20" s="4">
        <v>48</v>
      </c>
      <c r="H20" s="2"/>
      <c r="I20" s="2">
        <v>34</v>
      </c>
      <c r="J20" s="2" t="s">
        <v>22</v>
      </c>
      <c r="K20" s="2">
        <v>2</v>
      </c>
      <c r="L20" s="2">
        <v>3</v>
      </c>
      <c r="M20" s="2"/>
      <c r="N20" s="2">
        <v>15.36</v>
      </c>
      <c r="O20" s="2">
        <v>1048.0999999999999</v>
      </c>
      <c r="P20" s="2">
        <v>2</v>
      </c>
      <c r="Q20" s="3">
        <v>6823.567708333333</v>
      </c>
      <c r="R20" s="2">
        <v>45.71</v>
      </c>
      <c r="S20" s="12">
        <v>23.06</v>
      </c>
    </row>
    <row r="21" spans="1:19" x14ac:dyDescent="0.25">
      <c r="A21" s="11" t="s">
        <v>14</v>
      </c>
      <c r="B21" s="2" t="s">
        <v>248</v>
      </c>
      <c r="C21" s="2" t="s">
        <v>20</v>
      </c>
      <c r="D21" s="2" t="s">
        <v>249</v>
      </c>
      <c r="E21" s="2">
        <v>2018</v>
      </c>
      <c r="F21" s="2" t="s">
        <v>17</v>
      </c>
      <c r="G21" s="4">
        <v>48</v>
      </c>
      <c r="H21" s="2"/>
      <c r="I21" s="2">
        <v>30</v>
      </c>
      <c r="J21" s="2" t="s">
        <v>18</v>
      </c>
      <c r="K21" s="2">
        <v>1.5</v>
      </c>
      <c r="L21" s="2">
        <v>2.5</v>
      </c>
      <c r="M21" s="2"/>
      <c r="N21" s="2">
        <v>16.91</v>
      </c>
      <c r="O21" s="2">
        <v>1242</v>
      </c>
      <c r="P21" s="2">
        <v>2</v>
      </c>
      <c r="Q21" s="3">
        <v>7344.7664104080432</v>
      </c>
      <c r="R21" s="2">
        <v>41.32</v>
      </c>
      <c r="S21" s="12">
        <v>23.71</v>
      </c>
    </row>
    <row r="22" spans="1:19" x14ac:dyDescent="0.25">
      <c r="A22" s="11" t="s">
        <v>14</v>
      </c>
      <c r="B22" s="2" t="s">
        <v>33</v>
      </c>
      <c r="C22" s="2" t="s">
        <v>20</v>
      </c>
      <c r="D22" s="2" t="s">
        <v>34</v>
      </c>
      <c r="E22" s="2">
        <v>2018</v>
      </c>
      <c r="F22" s="2" t="s">
        <v>17</v>
      </c>
      <c r="G22" s="4">
        <v>49</v>
      </c>
      <c r="H22" s="2"/>
      <c r="I22" s="2">
        <v>28</v>
      </c>
      <c r="J22" s="2" t="s">
        <v>18</v>
      </c>
      <c r="K22" s="2">
        <v>1.5</v>
      </c>
      <c r="L22" s="2">
        <v>2</v>
      </c>
      <c r="M22" s="2"/>
      <c r="N22" s="2">
        <v>13.88</v>
      </c>
      <c r="O22" s="2">
        <v>1060.8</v>
      </c>
      <c r="P22" s="2">
        <v>1.5</v>
      </c>
      <c r="Q22" s="3">
        <v>7642.6512968299703</v>
      </c>
      <c r="R22" s="2">
        <v>42.84</v>
      </c>
      <c r="S22" s="12">
        <v>22.89</v>
      </c>
    </row>
    <row r="23" spans="1:19" x14ac:dyDescent="0.25">
      <c r="A23" s="11" t="s">
        <v>14</v>
      </c>
      <c r="B23" s="2" t="s">
        <v>77</v>
      </c>
      <c r="C23" s="2" t="s">
        <v>20</v>
      </c>
      <c r="D23" s="2" t="s">
        <v>78</v>
      </c>
      <c r="E23" s="2">
        <v>2018</v>
      </c>
      <c r="F23" s="2" t="s">
        <v>17</v>
      </c>
      <c r="G23" s="4">
        <v>49</v>
      </c>
      <c r="H23" s="2"/>
      <c r="I23" s="2">
        <v>34</v>
      </c>
      <c r="J23" s="2" t="s">
        <v>18</v>
      </c>
      <c r="K23" s="2">
        <v>2</v>
      </c>
      <c r="L23" s="2">
        <v>2.5</v>
      </c>
      <c r="M23" s="2"/>
      <c r="N23" s="2">
        <v>13.67</v>
      </c>
      <c r="O23" s="2">
        <v>770.2</v>
      </c>
      <c r="P23" s="2">
        <v>1.5</v>
      </c>
      <c r="Q23" s="3">
        <v>5634.2355523043161</v>
      </c>
      <c r="R23" s="2">
        <v>44.34</v>
      </c>
      <c r="S23" s="12">
        <v>22.59</v>
      </c>
    </row>
    <row r="24" spans="1:19" x14ac:dyDescent="0.25">
      <c r="A24" s="11" t="s">
        <v>14</v>
      </c>
      <c r="B24" s="2" t="s">
        <v>79</v>
      </c>
      <c r="C24" s="2" t="s">
        <v>20</v>
      </c>
      <c r="D24" s="2" t="s">
        <v>35</v>
      </c>
      <c r="E24" s="2">
        <v>2018</v>
      </c>
      <c r="F24" s="2" t="s">
        <v>17</v>
      </c>
      <c r="G24" s="4">
        <v>49</v>
      </c>
      <c r="H24" s="2"/>
      <c r="I24" s="2">
        <v>32</v>
      </c>
      <c r="J24" s="2" t="s">
        <v>22</v>
      </c>
      <c r="K24" s="2">
        <v>1.5</v>
      </c>
      <c r="L24" s="2">
        <v>2</v>
      </c>
      <c r="M24" s="2"/>
      <c r="N24" s="2">
        <v>15.56</v>
      </c>
      <c r="O24" s="2">
        <v>788.5</v>
      </c>
      <c r="P24" s="2">
        <v>1</v>
      </c>
      <c r="Q24" s="3">
        <v>5067.4807197943446</v>
      </c>
      <c r="R24" s="2">
        <v>45.87</v>
      </c>
      <c r="S24" s="12">
        <v>21.33</v>
      </c>
    </row>
    <row r="25" spans="1:19" x14ac:dyDescent="0.25">
      <c r="A25" s="11" t="s">
        <v>14</v>
      </c>
      <c r="B25" s="2" t="s">
        <v>86</v>
      </c>
      <c r="C25" s="2" t="s">
        <v>20</v>
      </c>
      <c r="D25" s="2" t="s">
        <v>87</v>
      </c>
      <c r="E25" s="2">
        <v>2018</v>
      </c>
      <c r="F25" s="2" t="s">
        <v>17</v>
      </c>
      <c r="G25" s="4">
        <v>49</v>
      </c>
      <c r="H25" s="2"/>
      <c r="I25" s="2">
        <v>32</v>
      </c>
      <c r="J25" s="2" t="s">
        <v>22</v>
      </c>
      <c r="K25" s="2">
        <v>1.5</v>
      </c>
      <c r="L25" s="2">
        <v>2.5</v>
      </c>
      <c r="M25" s="2"/>
      <c r="N25" s="2">
        <v>16.25</v>
      </c>
      <c r="O25" s="2">
        <v>1099.0999999999999</v>
      </c>
      <c r="P25" s="2">
        <v>1</v>
      </c>
      <c r="Q25" s="3">
        <v>6763.6923076923067</v>
      </c>
      <c r="R25" s="2">
        <v>42.72</v>
      </c>
      <c r="S25" s="12">
        <v>22.18</v>
      </c>
    </row>
    <row r="26" spans="1:19" x14ac:dyDescent="0.25">
      <c r="A26" s="11" t="s">
        <v>14</v>
      </c>
      <c r="B26" s="2" t="s">
        <v>96</v>
      </c>
      <c r="C26" s="2" t="s">
        <v>20</v>
      </c>
      <c r="D26" s="2" t="s">
        <v>97</v>
      </c>
      <c r="E26" s="2">
        <v>2018</v>
      </c>
      <c r="F26" s="2" t="s">
        <v>17</v>
      </c>
      <c r="G26" s="4">
        <v>49</v>
      </c>
      <c r="H26" s="2"/>
      <c r="I26" s="2">
        <v>36</v>
      </c>
      <c r="J26" s="2" t="s">
        <v>18</v>
      </c>
      <c r="K26" s="2">
        <v>1.5</v>
      </c>
      <c r="L26" s="2">
        <v>2.5</v>
      </c>
      <c r="M26" s="2"/>
      <c r="N26" s="2">
        <v>16.329999999999998</v>
      </c>
      <c r="O26" s="2">
        <v>1108.7</v>
      </c>
      <c r="P26" s="2">
        <v>2</v>
      </c>
      <c r="Q26" s="3">
        <v>6789.3447642376004</v>
      </c>
      <c r="R26" s="2">
        <v>44.19</v>
      </c>
      <c r="S26" s="12">
        <v>21.85</v>
      </c>
    </row>
    <row r="27" spans="1:19" x14ac:dyDescent="0.25">
      <c r="A27" s="11" t="s">
        <v>14</v>
      </c>
      <c r="B27" s="2" t="s">
        <v>152</v>
      </c>
      <c r="C27" s="2" t="s">
        <v>20</v>
      </c>
      <c r="D27" s="2" t="s">
        <v>153</v>
      </c>
      <c r="E27" s="2">
        <v>2018</v>
      </c>
      <c r="F27" s="2" t="s">
        <v>17</v>
      </c>
      <c r="G27" s="4">
        <v>49</v>
      </c>
      <c r="H27" s="2"/>
      <c r="I27" s="2">
        <v>32</v>
      </c>
      <c r="J27" s="2" t="s">
        <v>22</v>
      </c>
      <c r="K27" s="2">
        <v>1.5</v>
      </c>
      <c r="L27" s="2">
        <v>2</v>
      </c>
      <c r="M27" s="2"/>
      <c r="N27" s="2">
        <v>14.9</v>
      </c>
      <c r="O27" s="2">
        <v>646.9</v>
      </c>
      <c r="P27" s="2">
        <v>2</v>
      </c>
      <c r="Q27" s="3">
        <v>4341.6107382550335</v>
      </c>
      <c r="R27" s="2">
        <v>46.93</v>
      </c>
      <c r="S27" s="12">
        <v>20.8</v>
      </c>
    </row>
    <row r="28" spans="1:19" x14ac:dyDescent="0.25">
      <c r="A28" s="11" t="s">
        <v>14</v>
      </c>
      <c r="B28" s="2" t="s">
        <v>168</v>
      </c>
      <c r="C28" s="2" t="s">
        <v>20</v>
      </c>
      <c r="D28" s="2" t="s">
        <v>169</v>
      </c>
      <c r="E28" s="2">
        <v>2018</v>
      </c>
      <c r="F28" s="2" t="s">
        <v>17</v>
      </c>
      <c r="G28" s="4">
        <v>49</v>
      </c>
      <c r="H28" s="2"/>
      <c r="I28" s="2">
        <v>34</v>
      </c>
      <c r="J28" s="2" t="s">
        <v>18</v>
      </c>
      <c r="K28" s="2">
        <v>2</v>
      </c>
      <c r="L28" s="2">
        <v>2</v>
      </c>
      <c r="M28" s="2"/>
      <c r="N28" s="2">
        <v>18.11</v>
      </c>
      <c r="O28" s="2">
        <v>955.1</v>
      </c>
      <c r="P28" s="2">
        <v>1.5</v>
      </c>
      <c r="Q28" s="3">
        <v>5273.881833241303</v>
      </c>
      <c r="R28" s="2">
        <v>47.85</v>
      </c>
      <c r="S28" s="12">
        <v>21.32</v>
      </c>
    </row>
    <row r="29" spans="1:19" x14ac:dyDescent="0.25">
      <c r="A29" s="11" t="s">
        <v>14</v>
      </c>
      <c r="B29" s="2" t="s">
        <v>186</v>
      </c>
      <c r="C29" s="2" t="s">
        <v>20</v>
      </c>
      <c r="D29" s="2" t="s">
        <v>187</v>
      </c>
      <c r="E29" s="2">
        <v>2018</v>
      </c>
      <c r="F29" s="2" t="s">
        <v>17</v>
      </c>
      <c r="G29" s="4">
        <v>49</v>
      </c>
      <c r="H29" s="2"/>
      <c r="I29" s="2">
        <v>32</v>
      </c>
      <c r="J29" s="2" t="s">
        <v>22</v>
      </c>
      <c r="K29" s="2">
        <v>2</v>
      </c>
      <c r="L29" s="2">
        <v>3</v>
      </c>
      <c r="M29" s="2"/>
      <c r="N29" s="2">
        <v>16.52</v>
      </c>
      <c r="O29" s="2">
        <v>1391.2</v>
      </c>
      <c r="P29" s="2">
        <v>1.5</v>
      </c>
      <c r="Q29" s="3">
        <v>8421.3075060532683</v>
      </c>
      <c r="R29" s="2">
        <v>42.9</v>
      </c>
      <c r="S29" s="12">
        <v>22.76</v>
      </c>
    </row>
    <row r="30" spans="1:19" x14ac:dyDescent="0.25">
      <c r="A30" s="11" t="s">
        <v>14</v>
      </c>
      <c r="B30" s="2" t="s">
        <v>210</v>
      </c>
      <c r="C30" s="2" t="s">
        <v>20</v>
      </c>
      <c r="D30" s="2" t="s">
        <v>211</v>
      </c>
      <c r="E30" s="2">
        <v>2018</v>
      </c>
      <c r="F30" s="2" t="s">
        <v>17</v>
      </c>
      <c r="G30" s="4">
        <v>49</v>
      </c>
      <c r="H30" s="2"/>
      <c r="I30" s="2">
        <v>32</v>
      </c>
      <c r="J30" s="2" t="s">
        <v>18</v>
      </c>
      <c r="K30" s="2">
        <v>1.5</v>
      </c>
      <c r="L30" s="2">
        <v>2</v>
      </c>
      <c r="M30" s="2"/>
      <c r="N30" s="2">
        <v>16.25</v>
      </c>
      <c r="O30" s="2">
        <v>1167.4000000000001</v>
      </c>
      <c r="P30" s="2">
        <v>2</v>
      </c>
      <c r="Q30" s="3">
        <v>7184</v>
      </c>
      <c r="R30" s="2">
        <v>47.2</v>
      </c>
      <c r="S30" s="12">
        <v>21.84</v>
      </c>
    </row>
    <row r="31" spans="1:19" x14ac:dyDescent="0.25">
      <c r="A31" s="11" t="s">
        <v>14</v>
      </c>
      <c r="B31" s="2" t="s">
        <v>49</v>
      </c>
      <c r="C31" s="2" t="s">
        <v>20</v>
      </c>
      <c r="D31" s="2" t="s">
        <v>50</v>
      </c>
      <c r="E31" s="2">
        <v>2018</v>
      </c>
      <c r="F31" s="2" t="s">
        <v>17</v>
      </c>
      <c r="G31" s="4">
        <v>50</v>
      </c>
      <c r="H31" s="2"/>
      <c r="I31" s="2">
        <v>36</v>
      </c>
      <c r="J31" s="2" t="s">
        <v>18</v>
      </c>
      <c r="K31" s="2">
        <v>1.5</v>
      </c>
      <c r="L31" s="2">
        <v>2.5</v>
      </c>
      <c r="M31" s="2"/>
      <c r="N31" s="2">
        <v>15.17</v>
      </c>
      <c r="O31" s="2">
        <v>1268.9000000000001</v>
      </c>
      <c r="P31" s="2">
        <v>1.5</v>
      </c>
      <c r="Q31" s="3">
        <v>8364.5352669742915</v>
      </c>
      <c r="R31" s="2">
        <v>42.75</v>
      </c>
      <c r="S31" s="12">
        <v>23.77</v>
      </c>
    </row>
    <row r="32" spans="1:19" x14ac:dyDescent="0.25">
      <c r="A32" s="11" t="s">
        <v>14</v>
      </c>
      <c r="B32" s="2" t="s">
        <v>59</v>
      </c>
      <c r="C32" s="2" t="s">
        <v>20</v>
      </c>
      <c r="D32" s="2" t="s">
        <v>60</v>
      </c>
      <c r="E32" s="2">
        <v>2018</v>
      </c>
      <c r="F32" s="2" t="s">
        <v>17</v>
      </c>
      <c r="G32" s="4">
        <v>50</v>
      </c>
      <c r="H32" s="2"/>
      <c r="I32" s="2">
        <v>28</v>
      </c>
      <c r="J32" s="2" t="s">
        <v>18</v>
      </c>
      <c r="K32" s="2">
        <v>1.5</v>
      </c>
      <c r="L32" s="2">
        <v>2.5</v>
      </c>
      <c r="M32" s="2"/>
      <c r="N32" s="2">
        <v>14.15</v>
      </c>
      <c r="O32" s="2">
        <v>1185.3</v>
      </c>
      <c r="P32" s="2">
        <v>1</v>
      </c>
      <c r="Q32" s="3">
        <v>8376.6784452296815</v>
      </c>
      <c r="R32" s="2">
        <v>45.2</v>
      </c>
      <c r="S32" s="12">
        <v>22.37</v>
      </c>
    </row>
    <row r="33" spans="1:19" x14ac:dyDescent="0.25">
      <c r="A33" s="11" t="s">
        <v>14</v>
      </c>
      <c r="B33" s="2" t="s">
        <v>61</v>
      </c>
      <c r="C33" s="2" t="s">
        <v>20</v>
      </c>
      <c r="D33" s="2" t="s">
        <v>62</v>
      </c>
      <c r="E33" s="2">
        <v>2018</v>
      </c>
      <c r="F33" s="2" t="s">
        <v>17</v>
      </c>
      <c r="G33" s="4">
        <v>50</v>
      </c>
      <c r="H33" s="2"/>
      <c r="I33" s="2">
        <v>32</v>
      </c>
      <c r="J33" s="2" t="s">
        <v>18</v>
      </c>
      <c r="K33" s="2">
        <v>2</v>
      </c>
      <c r="L33" s="2">
        <v>2.5</v>
      </c>
      <c r="M33" s="2"/>
      <c r="N33" s="2">
        <v>15.93</v>
      </c>
      <c r="O33" s="2">
        <v>1024.7</v>
      </c>
      <c r="P33" s="2">
        <v>1.5</v>
      </c>
      <c r="Q33" s="3">
        <v>6432.5172630257384</v>
      </c>
      <c r="R33" s="2">
        <v>43.41</v>
      </c>
      <c r="S33" s="12">
        <v>22.61</v>
      </c>
    </row>
    <row r="34" spans="1:19" x14ac:dyDescent="0.25">
      <c r="A34" s="11" t="s">
        <v>14</v>
      </c>
      <c r="B34" s="2" t="s">
        <v>88</v>
      </c>
      <c r="C34" s="2" t="s">
        <v>20</v>
      </c>
      <c r="D34" s="2" t="s">
        <v>89</v>
      </c>
      <c r="E34" s="2">
        <v>2018</v>
      </c>
      <c r="F34" s="2" t="s">
        <v>17</v>
      </c>
      <c r="G34" s="4">
        <v>50</v>
      </c>
      <c r="H34" s="2"/>
      <c r="I34" s="2">
        <v>32</v>
      </c>
      <c r="J34" s="2" t="s">
        <v>18</v>
      </c>
      <c r="K34" s="2">
        <v>1.5</v>
      </c>
      <c r="L34" s="2">
        <v>2</v>
      </c>
      <c r="M34" s="2"/>
      <c r="N34" s="2">
        <v>15.21</v>
      </c>
      <c r="O34" s="2">
        <v>663.6</v>
      </c>
      <c r="P34" s="2">
        <v>2</v>
      </c>
      <c r="Q34" s="3">
        <v>4362.9191321499011</v>
      </c>
      <c r="R34" s="2">
        <v>44.72</v>
      </c>
      <c r="S34" s="12">
        <v>21.17</v>
      </c>
    </row>
    <row r="35" spans="1:19" x14ac:dyDescent="0.25">
      <c r="A35" s="11" t="s">
        <v>14</v>
      </c>
      <c r="B35" s="2" t="s">
        <v>90</v>
      </c>
      <c r="C35" s="2" t="s">
        <v>20</v>
      </c>
      <c r="D35" s="2" t="s">
        <v>91</v>
      </c>
      <c r="E35" s="2">
        <v>2018</v>
      </c>
      <c r="F35" s="2" t="s">
        <v>17</v>
      </c>
      <c r="G35" s="4">
        <v>50</v>
      </c>
      <c r="H35" s="2"/>
      <c r="I35" s="2">
        <v>32</v>
      </c>
      <c r="J35" s="2" t="s">
        <v>18</v>
      </c>
      <c r="K35" s="2">
        <v>1.5</v>
      </c>
      <c r="L35" s="2">
        <v>2</v>
      </c>
      <c r="M35" s="2"/>
      <c r="N35" s="2">
        <v>16.829999999999998</v>
      </c>
      <c r="O35" s="2">
        <v>1030.9000000000001</v>
      </c>
      <c r="P35" s="2">
        <v>1.5</v>
      </c>
      <c r="Q35" s="3">
        <v>6125.3713606654792</v>
      </c>
      <c r="R35" s="2">
        <v>42.26</v>
      </c>
      <c r="S35" s="12">
        <v>23.71</v>
      </c>
    </row>
    <row r="36" spans="1:19" x14ac:dyDescent="0.25">
      <c r="A36" s="11" t="s">
        <v>14</v>
      </c>
      <c r="B36" s="2" t="s">
        <v>94</v>
      </c>
      <c r="C36" s="2" t="s">
        <v>20</v>
      </c>
      <c r="D36" s="2" t="s">
        <v>95</v>
      </c>
      <c r="E36" s="2">
        <v>2018</v>
      </c>
      <c r="F36" s="2" t="s">
        <v>17</v>
      </c>
      <c r="G36" s="4">
        <v>50</v>
      </c>
      <c r="H36" s="2"/>
      <c r="I36" s="2">
        <v>32</v>
      </c>
      <c r="J36" s="2" t="s">
        <v>18</v>
      </c>
      <c r="K36" s="2">
        <v>1.5</v>
      </c>
      <c r="L36" s="2">
        <v>2.5</v>
      </c>
      <c r="M36" s="2"/>
      <c r="N36" s="2">
        <v>14.31</v>
      </c>
      <c r="O36" s="2">
        <v>738</v>
      </c>
      <c r="P36" s="2">
        <v>1.5</v>
      </c>
      <c r="Q36" s="3">
        <v>5157.232704402516</v>
      </c>
      <c r="R36" s="2">
        <v>43.92</v>
      </c>
      <c r="S36" s="12">
        <v>21.94</v>
      </c>
    </row>
    <row r="37" spans="1:19" x14ac:dyDescent="0.25">
      <c r="A37" s="11" t="s">
        <v>14</v>
      </c>
      <c r="B37" s="2" t="s">
        <v>100</v>
      </c>
      <c r="C37" s="2" t="s">
        <v>20</v>
      </c>
      <c r="D37" s="2" t="s">
        <v>101</v>
      </c>
      <c r="E37" s="2">
        <v>2018</v>
      </c>
      <c r="F37" s="2" t="s">
        <v>17</v>
      </c>
      <c r="G37" s="4">
        <v>50</v>
      </c>
      <c r="H37" s="2"/>
      <c r="I37" s="2">
        <v>36</v>
      </c>
      <c r="J37" s="2" t="s">
        <v>18</v>
      </c>
      <c r="K37" s="2">
        <v>2</v>
      </c>
      <c r="L37" s="2">
        <v>2.5</v>
      </c>
      <c r="M37" s="2"/>
      <c r="N37" s="2">
        <v>16.55</v>
      </c>
      <c r="O37" s="2">
        <v>1202.2</v>
      </c>
      <c r="P37" s="2">
        <v>1.5</v>
      </c>
      <c r="Q37" s="3">
        <v>7264.0483383685805</v>
      </c>
      <c r="R37" s="2">
        <v>41.8</v>
      </c>
      <c r="S37" s="12">
        <v>23.77</v>
      </c>
    </row>
    <row r="38" spans="1:19" x14ac:dyDescent="0.25">
      <c r="A38" s="11" t="s">
        <v>14</v>
      </c>
      <c r="B38" s="2" t="s">
        <v>120</v>
      </c>
      <c r="C38" s="2" t="s">
        <v>20</v>
      </c>
      <c r="D38" s="2" t="s">
        <v>121</v>
      </c>
      <c r="E38" s="2">
        <v>2018</v>
      </c>
      <c r="F38" s="2" t="s">
        <v>17</v>
      </c>
      <c r="G38" s="4">
        <v>50</v>
      </c>
      <c r="H38" s="2"/>
      <c r="I38" s="2">
        <v>22</v>
      </c>
      <c r="J38" s="2" t="s">
        <v>28</v>
      </c>
      <c r="K38" s="2">
        <v>1.5</v>
      </c>
      <c r="L38" s="2">
        <v>2</v>
      </c>
      <c r="M38" s="2"/>
      <c r="N38" s="2">
        <v>15.25</v>
      </c>
      <c r="O38" s="2">
        <v>734.2</v>
      </c>
      <c r="P38" s="2">
        <v>1.5</v>
      </c>
      <c r="Q38" s="3">
        <v>4814.4262295081971</v>
      </c>
      <c r="R38" s="2">
        <v>43.05</v>
      </c>
      <c r="S38" s="12">
        <v>23.46</v>
      </c>
    </row>
    <row r="39" spans="1:19" x14ac:dyDescent="0.25">
      <c r="A39" s="11" t="s">
        <v>14</v>
      </c>
      <c r="B39" s="2" t="s">
        <v>132</v>
      </c>
      <c r="C39" s="2" t="s">
        <v>20</v>
      </c>
      <c r="D39" s="2" t="s">
        <v>133</v>
      </c>
      <c r="E39" s="2">
        <v>2018</v>
      </c>
      <c r="F39" s="2" t="s">
        <v>17</v>
      </c>
      <c r="G39" s="4">
        <v>50</v>
      </c>
      <c r="H39" s="2"/>
      <c r="I39" s="2">
        <v>26</v>
      </c>
      <c r="J39" s="2" t="s">
        <v>22</v>
      </c>
      <c r="K39" s="2">
        <v>1.5</v>
      </c>
      <c r="L39" s="2">
        <v>2.5</v>
      </c>
      <c r="M39" s="2"/>
      <c r="N39" s="2">
        <v>15.84</v>
      </c>
      <c r="O39" s="2">
        <v>744.8</v>
      </c>
      <c r="P39" s="2">
        <v>1.5</v>
      </c>
      <c r="Q39" s="3">
        <v>4702.0202020202023</v>
      </c>
      <c r="R39" s="2">
        <v>47.56</v>
      </c>
      <c r="S39" s="12">
        <v>21.3</v>
      </c>
    </row>
    <row r="40" spans="1:19" x14ac:dyDescent="0.25">
      <c r="A40" s="11" t="s">
        <v>14</v>
      </c>
      <c r="B40" s="2" t="s">
        <v>134</v>
      </c>
      <c r="C40" s="2" t="s">
        <v>20</v>
      </c>
      <c r="D40" s="2" t="s">
        <v>135</v>
      </c>
      <c r="E40" s="2">
        <v>2018</v>
      </c>
      <c r="F40" s="2" t="s">
        <v>17</v>
      </c>
      <c r="G40" s="4">
        <v>50</v>
      </c>
      <c r="H40" s="2"/>
      <c r="I40" s="2">
        <v>34</v>
      </c>
      <c r="J40" s="2" t="s">
        <v>18</v>
      </c>
      <c r="K40" s="2">
        <v>1.5</v>
      </c>
      <c r="L40" s="2">
        <v>2</v>
      </c>
      <c r="M40" s="2"/>
      <c r="N40" s="2">
        <v>15.47</v>
      </c>
      <c r="O40" s="2">
        <v>851.6</v>
      </c>
      <c r="P40" s="2">
        <v>1.5</v>
      </c>
      <c r="Q40" s="3">
        <v>5504.8480930833866</v>
      </c>
      <c r="R40" s="2">
        <v>42.91</v>
      </c>
      <c r="S40" s="12">
        <v>23.14</v>
      </c>
    </row>
    <row r="41" spans="1:19" x14ac:dyDescent="0.25">
      <c r="A41" s="11" t="s">
        <v>14</v>
      </c>
      <c r="B41" s="2" t="s">
        <v>136</v>
      </c>
      <c r="C41" s="2" t="s">
        <v>20</v>
      </c>
      <c r="D41" s="2" t="s">
        <v>137</v>
      </c>
      <c r="E41" s="2">
        <v>2018</v>
      </c>
      <c r="F41" s="2" t="s">
        <v>17</v>
      </c>
      <c r="G41" s="4">
        <v>50</v>
      </c>
      <c r="H41" s="2"/>
      <c r="I41" s="2">
        <v>32</v>
      </c>
      <c r="J41" s="2" t="s">
        <v>22</v>
      </c>
      <c r="K41" s="2">
        <v>2</v>
      </c>
      <c r="L41" s="2">
        <v>2.5</v>
      </c>
      <c r="M41" s="2"/>
      <c r="N41" s="2">
        <v>15.08</v>
      </c>
      <c r="O41" s="2">
        <v>1056.8</v>
      </c>
      <c r="P41" s="2">
        <v>2</v>
      </c>
      <c r="Q41" s="3">
        <v>7007.9575596816967</v>
      </c>
      <c r="R41" s="2">
        <v>40.130000000000003</v>
      </c>
      <c r="S41" s="12">
        <v>24.53</v>
      </c>
    </row>
    <row r="42" spans="1:19" x14ac:dyDescent="0.25">
      <c r="A42" s="11" t="s">
        <v>14</v>
      </c>
      <c r="B42" s="2" t="s">
        <v>144</v>
      </c>
      <c r="C42" s="2" t="s">
        <v>20</v>
      </c>
      <c r="D42" s="2" t="s">
        <v>145</v>
      </c>
      <c r="E42" s="2">
        <v>2018</v>
      </c>
      <c r="F42" s="2" t="s">
        <v>17</v>
      </c>
      <c r="G42" s="4">
        <v>50</v>
      </c>
      <c r="H42" s="2"/>
      <c r="I42" s="2">
        <v>28</v>
      </c>
      <c r="J42" s="2" t="s">
        <v>22</v>
      </c>
      <c r="K42" s="2">
        <v>1</v>
      </c>
      <c r="L42" s="2">
        <v>2</v>
      </c>
      <c r="M42" s="2"/>
      <c r="N42" s="2">
        <v>16.559999999999999</v>
      </c>
      <c r="O42" s="2">
        <v>947</v>
      </c>
      <c r="P42" s="2">
        <v>1</v>
      </c>
      <c r="Q42" s="3">
        <v>5718.5990338164256</v>
      </c>
      <c r="R42" s="2">
        <v>41.69</v>
      </c>
      <c r="S42" s="12">
        <v>23.02</v>
      </c>
    </row>
    <row r="43" spans="1:19" x14ac:dyDescent="0.25">
      <c r="A43" s="11" t="s">
        <v>14</v>
      </c>
      <c r="B43" s="2" t="s">
        <v>154</v>
      </c>
      <c r="C43" s="2" t="s">
        <v>20</v>
      </c>
      <c r="D43" s="2" t="s">
        <v>155</v>
      </c>
      <c r="E43" s="2">
        <v>2018</v>
      </c>
      <c r="F43" s="2" t="s">
        <v>17</v>
      </c>
      <c r="G43" s="4">
        <v>50</v>
      </c>
      <c r="H43" s="2"/>
      <c r="I43" s="2">
        <v>28</v>
      </c>
      <c r="J43" s="2" t="s">
        <v>22</v>
      </c>
      <c r="K43" s="2">
        <v>2</v>
      </c>
      <c r="L43" s="2">
        <v>2.5</v>
      </c>
      <c r="M43" s="2"/>
      <c r="N43" s="2">
        <v>16.2</v>
      </c>
      <c r="O43" s="2">
        <v>719.4</v>
      </c>
      <c r="P43" s="2">
        <v>2</v>
      </c>
      <c r="Q43" s="3">
        <v>4440.7407407407409</v>
      </c>
      <c r="R43" s="2">
        <v>41.8</v>
      </c>
      <c r="S43" s="12">
        <v>24.52</v>
      </c>
    </row>
    <row r="44" spans="1:19" x14ac:dyDescent="0.25">
      <c r="A44" s="11" t="s">
        <v>14</v>
      </c>
      <c r="B44" s="2" t="s">
        <v>184</v>
      </c>
      <c r="C44" s="2" t="s">
        <v>20</v>
      </c>
      <c r="D44" s="2" t="s">
        <v>185</v>
      </c>
      <c r="E44" s="2">
        <v>2018</v>
      </c>
      <c r="F44" s="2" t="s">
        <v>17</v>
      </c>
      <c r="G44" s="4">
        <v>50</v>
      </c>
      <c r="H44" s="2"/>
      <c r="I44" s="2">
        <v>26</v>
      </c>
      <c r="J44" s="2" t="s">
        <v>18</v>
      </c>
      <c r="K44" s="2">
        <v>2</v>
      </c>
      <c r="L44" s="2">
        <v>3</v>
      </c>
      <c r="M44" s="2"/>
      <c r="N44" s="2">
        <v>14.55</v>
      </c>
      <c r="O44" s="2">
        <v>942.7</v>
      </c>
      <c r="P44" s="2">
        <v>1.5</v>
      </c>
      <c r="Q44" s="3">
        <v>6479.0378006872852</v>
      </c>
      <c r="R44" s="2">
        <v>46.17</v>
      </c>
      <c r="S44" s="12">
        <v>21.98</v>
      </c>
    </row>
    <row r="45" spans="1:19" x14ac:dyDescent="0.25">
      <c r="A45" s="11" t="s">
        <v>14</v>
      </c>
      <c r="B45" s="2" t="s">
        <v>192</v>
      </c>
      <c r="C45" s="2" t="s">
        <v>20</v>
      </c>
      <c r="D45" s="2" t="s">
        <v>193</v>
      </c>
      <c r="E45" s="2">
        <v>2018</v>
      </c>
      <c r="F45" s="2" t="s">
        <v>17</v>
      </c>
      <c r="G45" s="4">
        <v>50</v>
      </c>
      <c r="H45" s="2"/>
      <c r="I45" s="2">
        <v>28</v>
      </c>
      <c r="J45" s="2" t="s">
        <v>22</v>
      </c>
      <c r="K45" s="2">
        <v>1.5</v>
      </c>
      <c r="L45" s="2">
        <v>2.5</v>
      </c>
      <c r="M45" s="2"/>
      <c r="N45" s="2">
        <v>16.09</v>
      </c>
      <c r="O45" s="2">
        <v>958.8</v>
      </c>
      <c r="P45" s="2">
        <v>1.5</v>
      </c>
      <c r="Q45" s="3">
        <v>5958.9807333747667</v>
      </c>
      <c r="R45" s="2">
        <v>47.23</v>
      </c>
      <c r="S45" s="12">
        <v>21.75</v>
      </c>
    </row>
    <row r="46" spans="1:19" x14ac:dyDescent="0.25">
      <c r="A46" s="11" t="s">
        <v>14</v>
      </c>
      <c r="B46" s="2" t="s">
        <v>208</v>
      </c>
      <c r="C46" s="2" t="s">
        <v>20</v>
      </c>
      <c r="D46" s="2" t="s">
        <v>209</v>
      </c>
      <c r="E46" s="2">
        <v>2018</v>
      </c>
      <c r="F46" s="2" t="s">
        <v>17</v>
      </c>
      <c r="G46" s="4">
        <v>50</v>
      </c>
      <c r="H46" s="2"/>
      <c r="I46" s="2">
        <v>34</v>
      </c>
      <c r="J46" s="2" t="s">
        <v>18</v>
      </c>
      <c r="K46" s="2">
        <v>2</v>
      </c>
      <c r="L46" s="2">
        <v>3</v>
      </c>
      <c r="M46" s="2"/>
      <c r="N46" s="2">
        <v>17.73</v>
      </c>
      <c r="O46" s="2">
        <v>951.1</v>
      </c>
      <c r="P46" s="2">
        <v>1.5</v>
      </c>
      <c r="Q46" s="3">
        <v>5364.3542019176539</v>
      </c>
      <c r="R46" s="2">
        <v>45.8</v>
      </c>
      <c r="S46" s="12">
        <v>22.64</v>
      </c>
    </row>
    <row r="47" spans="1:19" x14ac:dyDescent="0.25">
      <c r="A47" s="11" t="s">
        <v>14</v>
      </c>
      <c r="B47" s="2" t="s">
        <v>214</v>
      </c>
      <c r="C47" s="2" t="s">
        <v>20</v>
      </c>
      <c r="D47" s="2" t="s">
        <v>215</v>
      </c>
      <c r="E47" s="2">
        <v>2018</v>
      </c>
      <c r="F47" s="2" t="s">
        <v>17</v>
      </c>
      <c r="G47" s="4">
        <v>50</v>
      </c>
      <c r="H47" s="2"/>
      <c r="I47" s="2">
        <v>30</v>
      </c>
      <c r="J47" s="2" t="s">
        <v>22</v>
      </c>
      <c r="K47" s="2">
        <v>1.5</v>
      </c>
      <c r="L47" s="2">
        <v>2</v>
      </c>
      <c r="M47" s="2"/>
      <c r="N47" s="2">
        <v>15.38</v>
      </c>
      <c r="O47" s="2">
        <v>1012.4</v>
      </c>
      <c r="P47" s="2">
        <v>2</v>
      </c>
      <c r="Q47" s="3">
        <v>6582.5747724317298</v>
      </c>
      <c r="R47" s="2">
        <v>45.74</v>
      </c>
      <c r="S47" s="12">
        <v>21.55</v>
      </c>
    </row>
    <row r="48" spans="1:19" x14ac:dyDescent="0.25">
      <c r="A48" s="11" t="s">
        <v>14</v>
      </c>
      <c r="B48" s="2" t="s">
        <v>228</v>
      </c>
      <c r="C48" s="2" t="s">
        <v>20</v>
      </c>
      <c r="D48" s="2" t="s">
        <v>229</v>
      </c>
      <c r="E48" s="2">
        <v>2018</v>
      </c>
      <c r="F48" s="2" t="s">
        <v>17</v>
      </c>
      <c r="G48" s="4">
        <v>50</v>
      </c>
      <c r="H48" s="2"/>
      <c r="I48" s="2">
        <v>34</v>
      </c>
      <c r="J48" s="2" t="s">
        <v>18</v>
      </c>
      <c r="K48" s="2">
        <v>2</v>
      </c>
      <c r="L48" s="2">
        <v>3</v>
      </c>
      <c r="M48" s="2"/>
      <c r="N48" s="2">
        <v>15.49</v>
      </c>
      <c r="O48" s="2">
        <v>830.7</v>
      </c>
      <c r="P48" s="2">
        <v>1.5</v>
      </c>
      <c r="Q48" s="3">
        <v>5362.8147191736607</v>
      </c>
      <c r="R48" s="2">
        <v>46.66</v>
      </c>
      <c r="S48" s="12">
        <v>21.87</v>
      </c>
    </row>
    <row r="49" spans="1:19" x14ac:dyDescent="0.25">
      <c r="A49" s="11" t="s">
        <v>14</v>
      </c>
      <c r="B49" s="2" t="s">
        <v>232</v>
      </c>
      <c r="C49" s="2" t="s">
        <v>20</v>
      </c>
      <c r="D49" s="2" t="s">
        <v>233</v>
      </c>
      <c r="E49" s="2">
        <v>2018</v>
      </c>
      <c r="F49" s="2" t="s">
        <v>17</v>
      </c>
      <c r="G49" s="4">
        <v>50</v>
      </c>
      <c r="H49" s="2"/>
      <c r="I49" s="2">
        <v>28</v>
      </c>
      <c r="J49" s="2" t="s">
        <v>18</v>
      </c>
      <c r="K49" s="2">
        <v>1.5</v>
      </c>
      <c r="L49" s="2">
        <v>2</v>
      </c>
      <c r="M49" s="2"/>
      <c r="N49" s="2">
        <v>14.68</v>
      </c>
      <c r="O49" s="2">
        <v>747.1</v>
      </c>
      <c r="P49" s="2">
        <v>2</v>
      </c>
      <c r="Q49" s="3">
        <v>5089.2370572207083</v>
      </c>
      <c r="R49" s="2">
        <v>43.73</v>
      </c>
      <c r="S49" s="12">
        <v>22.74</v>
      </c>
    </row>
    <row r="50" spans="1:19" x14ac:dyDescent="0.25">
      <c r="A50" s="11" t="s">
        <v>14</v>
      </c>
      <c r="B50" s="2" t="s">
        <v>23</v>
      </c>
      <c r="C50" s="2" t="s">
        <v>20</v>
      </c>
      <c r="D50" s="2" t="s">
        <v>24</v>
      </c>
      <c r="E50" s="2">
        <v>2018</v>
      </c>
      <c r="F50" s="2" t="s">
        <v>17</v>
      </c>
      <c r="G50" s="4">
        <v>51</v>
      </c>
      <c r="H50" s="2"/>
      <c r="I50" s="2">
        <v>36</v>
      </c>
      <c r="J50" s="2" t="s">
        <v>18</v>
      </c>
      <c r="K50" s="2">
        <v>1.5</v>
      </c>
      <c r="L50" s="2">
        <v>2</v>
      </c>
      <c r="M50" s="2"/>
      <c r="N50" s="2">
        <v>15.71</v>
      </c>
      <c r="O50" s="2">
        <v>1639.5</v>
      </c>
      <c r="P50" s="2">
        <v>2</v>
      </c>
      <c r="Q50" s="3">
        <v>10436.028007638448</v>
      </c>
      <c r="R50" s="2">
        <v>44.44</v>
      </c>
      <c r="S50" s="12">
        <v>21.83</v>
      </c>
    </row>
    <row r="51" spans="1:19" x14ac:dyDescent="0.25">
      <c r="A51" s="11" t="s">
        <v>14</v>
      </c>
      <c r="B51" s="2" t="s">
        <v>41</v>
      </c>
      <c r="C51" s="2" t="s">
        <v>20</v>
      </c>
      <c r="D51" s="2" t="s">
        <v>42</v>
      </c>
      <c r="E51" s="2">
        <v>2018</v>
      </c>
      <c r="F51" s="2" t="s">
        <v>17</v>
      </c>
      <c r="G51" s="4">
        <v>51</v>
      </c>
      <c r="H51" s="2"/>
      <c r="I51" s="2">
        <v>34</v>
      </c>
      <c r="J51" s="2" t="s">
        <v>22</v>
      </c>
      <c r="K51" s="2">
        <v>1.5</v>
      </c>
      <c r="L51" s="2">
        <v>2</v>
      </c>
      <c r="M51" s="2"/>
      <c r="N51" s="2">
        <v>19.75</v>
      </c>
      <c r="O51" s="2">
        <v>1105.3</v>
      </c>
      <c r="P51" s="2">
        <v>2</v>
      </c>
      <c r="Q51" s="3">
        <v>5596.4556962025308</v>
      </c>
      <c r="R51" s="2">
        <v>49.37</v>
      </c>
      <c r="S51" s="12">
        <v>21.03</v>
      </c>
    </row>
    <row r="52" spans="1:19" x14ac:dyDescent="0.25">
      <c r="A52" s="11" t="s">
        <v>14</v>
      </c>
      <c r="B52" s="2" t="s">
        <v>47</v>
      </c>
      <c r="C52" s="2" t="s">
        <v>20</v>
      </c>
      <c r="D52" s="2" t="s">
        <v>48</v>
      </c>
      <c r="E52" s="2">
        <v>2018</v>
      </c>
      <c r="F52" s="2" t="s">
        <v>17</v>
      </c>
      <c r="G52" s="4">
        <v>51</v>
      </c>
      <c r="H52" s="2"/>
      <c r="I52" s="2">
        <v>34</v>
      </c>
      <c r="J52" s="2" t="s">
        <v>18</v>
      </c>
      <c r="K52" s="2">
        <v>2</v>
      </c>
      <c r="L52" s="2">
        <v>2.5</v>
      </c>
      <c r="M52" s="2"/>
      <c r="N52" s="2">
        <v>16.04</v>
      </c>
      <c r="O52" s="2">
        <v>1187</v>
      </c>
      <c r="P52" s="2">
        <v>1</v>
      </c>
      <c r="Q52" s="3">
        <v>7400.2493765586041</v>
      </c>
      <c r="R52" s="2">
        <v>43.21</v>
      </c>
      <c r="S52" s="12">
        <v>23.41</v>
      </c>
    </row>
    <row r="53" spans="1:19" x14ac:dyDescent="0.25">
      <c r="A53" s="11" t="s">
        <v>14</v>
      </c>
      <c r="B53" s="2" t="s">
        <v>72</v>
      </c>
      <c r="C53" s="2" t="s">
        <v>20</v>
      </c>
      <c r="D53" s="2" t="s">
        <v>56</v>
      </c>
      <c r="E53" s="2">
        <v>2018</v>
      </c>
      <c r="F53" s="2" t="s">
        <v>17</v>
      </c>
      <c r="G53" s="4">
        <v>51</v>
      </c>
      <c r="H53" s="2"/>
      <c r="I53" s="2">
        <v>36</v>
      </c>
      <c r="J53" s="2" t="s">
        <v>22</v>
      </c>
      <c r="K53" s="2">
        <v>1.5</v>
      </c>
      <c r="L53" s="2">
        <v>2.5</v>
      </c>
      <c r="M53" s="2"/>
      <c r="N53" s="2">
        <v>16.14</v>
      </c>
      <c r="O53" s="2">
        <v>1239.3</v>
      </c>
      <c r="P53" s="2">
        <v>1.5</v>
      </c>
      <c r="Q53" s="3">
        <v>7678.4386617100363</v>
      </c>
      <c r="R53" s="2">
        <v>44.1</v>
      </c>
      <c r="S53" s="12">
        <v>23.09</v>
      </c>
    </row>
    <row r="54" spans="1:19" x14ac:dyDescent="0.25">
      <c r="A54" s="11" t="s">
        <v>14</v>
      </c>
      <c r="B54" s="2" t="s">
        <v>83</v>
      </c>
      <c r="C54" s="2" t="s">
        <v>20</v>
      </c>
      <c r="D54" s="2" t="s">
        <v>67</v>
      </c>
      <c r="E54" s="2">
        <v>2018</v>
      </c>
      <c r="F54" s="2" t="s">
        <v>17</v>
      </c>
      <c r="G54" s="4">
        <v>51</v>
      </c>
      <c r="H54" s="2"/>
      <c r="I54" s="2">
        <v>32</v>
      </c>
      <c r="J54" s="2" t="s">
        <v>22</v>
      </c>
      <c r="K54" s="2">
        <v>1.5</v>
      </c>
      <c r="L54" s="2">
        <v>2</v>
      </c>
      <c r="M54" s="2"/>
      <c r="N54" s="2">
        <v>14.79</v>
      </c>
      <c r="O54" s="2">
        <v>1111.3</v>
      </c>
      <c r="P54" s="2">
        <v>1.5</v>
      </c>
      <c r="Q54" s="3">
        <v>7513.8607167004739</v>
      </c>
      <c r="R54" s="2">
        <v>43.15</v>
      </c>
      <c r="S54" s="12">
        <v>22.31</v>
      </c>
    </row>
    <row r="55" spans="1:19" x14ac:dyDescent="0.25">
      <c r="A55" s="11" t="s">
        <v>14</v>
      </c>
      <c r="B55" s="2" t="s">
        <v>98</v>
      </c>
      <c r="C55" s="2" t="s">
        <v>20</v>
      </c>
      <c r="D55" s="2" t="s">
        <v>99</v>
      </c>
      <c r="E55" s="2">
        <v>2018</v>
      </c>
      <c r="F55" s="2" t="s">
        <v>17</v>
      </c>
      <c r="G55" s="4">
        <v>51</v>
      </c>
      <c r="H55" s="2"/>
      <c r="I55" s="2">
        <v>28</v>
      </c>
      <c r="J55" s="2" t="s">
        <v>18</v>
      </c>
      <c r="K55" s="2">
        <v>1.5</v>
      </c>
      <c r="L55" s="2">
        <v>2.5</v>
      </c>
      <c r="M55" s="2"/>
      <c r="N55" s="2">
        <v>15.62</v>
      </c>
      <c r="O55" s="2">
        <v>778.9</v>
      </c>
      <c r="P55" s="2">
        <v>1.5</v>
      </c>
      <c r="Q55" s="3">
        <v>4986.5556978233035</v>
      </c>
      <c r="R55" s="2">
        <v>41.23</v>
      </c>
      <c r="S55" s="12">
        <v>24.21</v>
      </c>
    </row>
    <row r="56" spans="1:19" x14ac:dyDescent="0.25">
      <c r="A56" s="11" t="s">
        <v>14</v>
      </c>
      <c r="B56" s="2" t="s">
        <v>108</v>
      </c>
      <c r="C56" s="2" t="s">
        <v>20</v>
      </c>
      <c r="D56" s="2" t="s">
        <v>109</v>
      </c>
      <c r="E56" s="2">
        <v>2018</v>
      </c>
      <c r="F56" s="2" t="s">
        <v>17</v>
      </c>
      <c r="G56" s="4">
        <v>51</v>
      </c>
      <c r="H56" s="2"/>
      <c r="I56" s="2">
        <v>32</v>
      </c>
      <c r="J56" s="2" t="s">
        <v>18</v>
      </c>
      <c r="K56" s="2">
        <v>1.5</v>
      </c>
      <c r="L56" s="2">
        <v>2</v>
      </c>
      <c r="M56" s="2"/>
      <c r="N56" s="2">
        <v>15.57</v>
      </c>
      <c r="O56" s="2">
        <v>1296.5</v>
      </c>
      <c r="P56" s="2">
        <v>1.5</v>
      </c>
      <c r="Q56" s="3">
        <v>8326.9107257546566</v>
      </c>
      <c r="R56" s="2">
        <v>44.78</v>
      </c>
      <c r="S56" s="12">
        <v>21.62</v>
      </c>
    </row>
    <row r="57" spans="1:19" x14ac:dyDescent="0.25">
      <c r="A57" s="11" t="s">
        <v>14</v>
      </c>
      <c r="B57" s="2" t="s">
        <v>112</v>
      </c>
      <c r="C57" s="2" t="s">
        <v>20</v>
      </c>
      <c r="D57" s="2" t="s">
        <v>113</v>
      </c>
      <c r="E57" s="2">
        <v>2018</v>
      </c>
      <c r="F57" s="2" t="s">
        <v>17</v>
      </c>
      <c r="G57" s="4">
        <v>51</v>
      </c>
      <c r="H57" s="2"/>
      <c r="I57" s="2">
        <v>32</v>
      </c>
      <c r="J57" s="2" t="s">
        <v>22</v>
      </c>
      <c r="K57" s="2">
        <v>1.5</v>
      </c>
      <c r="L57" s="2">
        <v>2.5</v>
      </c>
      <c r="M57" s="2"/>
      <c r="N57" s="2">
        <v>17.170000000000002</v>
      </c>
      <c r="O57" s="2">
        <v>780</v>
      </c>
      <c r="P57" s="2">
        <v>1.5</v>
      </c>
      <c r="Q57" s="3">
        <v>4542.8072218986599</v>
      </c>
      <c r="R57" s="2">
        <v>46.64</v>
      </c>
      <c r="S57" s="12">
        <v>21.31</v>
      </c>
    </row>
    <row r="58" spans="1:19" x14ac:dyDescent="0.25">
      <c r="A58" s="11" t="s">
        <v>14</v>
      </c>
      <c r="B58" s="2" t="s">
        <v>114</v>
      </c>
      <c r="C58" s="2" t="s">
        <v>20</v>
      </c>
      <c r="D58" s="2" t="s">
        <v>115</v>
      </c>
      <c r="E58" s="2">
        <v>2018</v>
      </c>
      <c r="F58" s="2" t="s">
        <v>17</v>
      </c>
      <c r="G58" s="4">
        <v>51</v>
      </c>
      <c r="H58" s="2"/>
      <c r="I58" s="2">
        <v>38</v>
      </c>
      <c r="J58" s="2" t="s">
        <v>22</v>
      </c>
      <c r="K58" s="2">
        <v>1.5</v>
      </c>
      <c r="L58" s="2">
        <v>2.5</v>
      </c>
      <c r="M58" s="2"/>
      <c r="N58" s="2">
        <v>16.16</v>
      </c>
      <c r="O58" s="2">
        <v>711.7</v>
      </c>
      <c r="P58" s="2">
        <v>2</v>
      </c>
      <c r="Q58" s="3">
        <v>4404.0841584158425</v>
      </c>
      <c r="R58" s="2">
        <v>42.59</v>
      </c>
      <c r="S58" s="12">
        <v>24.36</v>
      </c>
    </row>
    <row r="59" spans="1:19" x14ac:dyDescent="0.25">
      <c r="A59" s="11" t="s">
        <v>14</v>
      </c>
      <c r="B59" s="2" t="s">
        <v>138</v>
      </c>
      <c r="C59" s="2" t="s">
        <v>20</v>
      </c>
      <c r="D59" s="2" t="s">
        <v>139</v>
      </c>
      <c r="E59" s="2">
        <v>2018</v>
      </c>
      <c r="F59" s="2" t="s">
        <v>17</v>
      </c>
      <c r="G59" s="4">
        <v>51</v>
      </c>
      <c r="H59" s="2"/>
      <c r="I59" s="2">
        <v>32</v>
      </c>
      <c r="J59" s="2" t="s">
        <v>22</v>
      </c>
      <c r="K59" s="2">
        <v>1.5</v>
      </c>
      <c r="L59" s="2">
        <v>2</v>
      </c>
      <c r="M59" s="2"/>
      <c r="N59" s="2">
        <v>17.760000000000002</v>
      </c>
      <c r="O59" s="2">
        <v>927</v>
      </c>
      <c r="P59" s="2">
        <v>1.5</v>
      </c>
      <c r="Q59" s="3">
        <v>5219.5945945945941</v>
      </c>
      <c r="R59" s="2">
        <v>46.29</v>
      </c>
      <c r="S59" s="12">
        <v>21.76</v>
      </c>
    </row>
    <row r="60" spans="1:19" x14ac:dyDescent="0.25">
      <c r="A60" s="11" t="s">
        <v>14</v>
      </c>
      <c r="B60" s="2" t="s">
        <v>142</v>
      </c>
      <c r="C60" s="2" t="s">
        <v>20</v>
      </c>
      <c r="D60" s="2" t="s">
        <v>143</v>
      </c>
      <c r="E60" s="2">
        <v>2018</v>
      </c>
      <c r="F60" s="2" t="s">
        <v>17</v>
      </c>
      <c r="G60" s="4">
        <v>51</v>
      </c>
      <c r="H60" s="2"/>
      <c r="I60" s="2">
        <v>28</v>
      </c>
      <c r="J60" s="2" t="s">
        <v>18</v>
      </c>
      <c r="K60" s="2">
        <v>2</v>
      </c>
      <c r="L60" s="2">
        <v>2.5</v>
      </c>
      <c r="M60" s="2"/>
      <c r="N60" s="2">
        <v>15.04</v>
      </c>
      <c r="O60" s="2">
        <v>710.7</v>
      </c>
      <c r="P60" s="2">
        <v>2</v>
      </c>
      <c r="Q60" s="3">
        <v>4725.3989361702133</v>
      </c>
      <c r="R60" s="2">
        <v>42.06</v>
      </c>
      <c r="S60" s="12">
        <v>22.61</v>
      </c>
    </row>
    <row r="61" spans="1:19" x14ac:dyDescent="0.25">
      <c r="A61" s="11" t="s">
        <v>14</v>
      </c>
      <c r="B61" s="2" t="s">
        <v>150</v>
      </c>
      <c r="C61" s="2" t="s">
        <v>20</v>
      </c>
      <c r="D61" s="2" t="s">
        <v>151</v>
      </c>
      <c r="E61" s="2">
        <v>2018</v>
      </c>
      <c r="F61" s="2" t="s">
        <v>17</v>
      </c>
      <c r="G61" s="4">
        <v>51</v>
      </c>
      <c r="H61" s="2"/>
      <c r="I61" s="2">
        <v>34</v>
      </c>
      <c r="J61" s="2" t="s">
        <v>18</v>
      </c>
      <c r="K61" s="2">
        <v>1.5</v>
      </c>
      <c r="L61" s="2">
        <v>2</v>
      </c>
      <c r="M61" s="2"/>
      <c r="N61" s="2">
        <v>15.29</v>
      </c>
      <c r="O61" s="2">
        <v>1135.9000000000001</v>
      </c>
      <c r="P61" s="2">
        <v>1.5</v>
      </c>
      <c r="Q61" s="3">
        <v>7429.0385873119685</v>
      </c>
      <c r="R61" s="2">
        <v>42.34</v>
      </c>
      <c r="S61" s="12">
        <v>23.64</v>
      </c>
    </row>
    <row r="62" spans="1:19" x14ac:dyDescent="0.25">
      <c r="A62" s="11" t="s">
        <v>14</v>
      </c>
      <c r="B62" s="2" t="s">
        <v>166</v>
      </c>
      <c r="C62" s="2" t="s">
        <v>20</v>
      </c>
      <c r="D62" s="2" t="s">
        <v>167</v>
      </c>
      <c r="E62" s="2">
        <v>2018</v>
      </c>
      <c r="F62" s="2" t="s">
        <v>17</v>
      </c>
      <c r="G62" s="4">
        <v>51</v>
      </c>
      <c r="H62" s="2"/>
      <c r="I62" s="2">
        <v>34</v>
      </c>
      <c r="J62" s="2" t="s">
        <v>18</v>
      </c>
      <c r="K62" s="2">
        <v>1.5</v>
      </c>
      <c r="L62" s="2">
        <v>2.5</v>
      </c>
      <c r="M62" s="2"/>
      <c r="N62" s="2">
        <v>17.329999999999998</v>
      </c>
      <c r="O62" s="2">
        <v>1034.7</v>
      </c>
      <c r="P62" s="2">
        <v>1.5</v>
      </c>
      <c r="Q62" s="3">
        <v>5970.571263704559</v>
      </c>
      <c r="R62" s="2">
        <v>47.34</v>
      </c>
      <c r="S62" s="12">
        <v>21.3</v>
      </c>
    </row>
    <row r="63" spans="1:19" x14ac:dyDescent="0.25">
      <c r="A63" s="11" t="s">
        <v>14</v>
      </c>
      <c r="B63" s="2" t="s">
        <v>176</v>
      </c>
      <c r="C63" s="2" t="s">
        <v>20</v>
      </c>
      <c r="D63" s="2" t="s">
        <v>177</v>
      </c>
      <c r="E63" s="2">
        <v>2018</v>
      </c>
      <c r="F63" s="2" t="s">
        <v>17</v>
      </c>
      <c r="G63" s="4">
        <v>51</v>
      </c>
      <c r="H63" s="2"/>
      <c r="I63" s="2">
        <v>32</v>
      </c>
      <c r="J63" s="2" t="s">
        <v>22</v>
      </c>
      <c r="K63" s="2">
        <v>1.5</v>
      </c>
      <c r="L63" s="2">
        <v>2.5</v>
      </c>
      <c r="M63" s="2"/>
      <c r="N63" s="2">
        <v>16.41</v>
      </c>
      <c r="O63" s="2">
        <v>720.7</v>
      </c>
      <c r="P63" s="2">
        <v>1.5</v>
      </c>
      <c r="Q63" s="3">
        <v>4391.8342474101155</v>
      </c>
      <c r="R63" s="2">
        <v>44.33</v>
      </c>
      <c r="S63" s="12">
        <v>22.84</v>
      </c>
    </row>
    <row r="64" spans="1:19" x14ac:dyDescent="0.25">
      <c r="A64" s="11" t="s">
        <v>14</v>
      </c>
      <c r="B64" s="2" t="s">
        <v>188</v>
      </c>
      <c r="C64" s="2" t="s">
        <v>20</v>
      </c>
      <c r="D64" s="2" t="s">
        <v>189</v>
      </c>
      <c r="E64" s="2">
        <v>2018</v>
      </c>
      <c r="F64" s="2" t="s">
        <v>17</v>
      </c>
      <c r="G64" s="4">
        <v>51</v>
      </c>
      <c r="H64" s="2"/>
      <c r="I64" s="2">
        <v>32</v>
      </c>
      <c r="J64" s="2" t="s">
        <v>22</v>
      </c>
      <c r="K64" s="2">
        <v>2</v>
      </c>
      <c r="L64" s="2">
        <v>2.5</v>
      </c>
      <c r="M64" s="2"/>
      <c r="N64" s="2">
        <v>18.53</v>
      </c>
      <c r="O64" s="2">
        <v>882.5</v>
      </c>
      <c r="P64" s="2">
        <v>1.5</v>
      </c>
      <c r="Q64" s="3">
        <v>4762.5472207231514</v>
      </c>
      <c r="R64" s="2">
        <v>44.59</v>
      </c>
      <c r="S64" s="12">
        <v>22.7</v>
      </c>
    </row>
    <row r="65" spans="1:19" x14ac:dyDescent="0.25">
      <c r="A65" s="11" t="s">
        <v>14</v>
      </c>
      <c r="B65" s="2" t="s">
        <v>204</v>
      </c>
      <c r="C65" s="2" t="s">
        <v>20</v>
      </c>
      <c r="D65" s="2" t="s">
        <v>205</v>
      </c>
      <c r="E65" s="2">
        <v>2018</v>
      </c>
      <c r="F65" s="2" t="s">
        <v>17</v>
      </c>
      <c r="G65" s="4">
        <v>51</v>
      </c>
      <c r="H65" s="2"/>
      <c r="I65" s="2">
        <v>32</v>
      </c>
      <c r="J65" s="2" t="s">
        <v>18</v>
      </c>
      <c r="K65" s="2">
        <v>1.5</v>
      </c>
      <c r="L65" s="2">
        <v>2</v>
      </c>
      <c r="M65" s="2"/>
      <c r="N65" s="2">
        <v>16.809999999999999</v>
      </c>
      <c r="O65" s="2">
        <v>1349.5</v>
      </c>
      <c r="P65" s="2">
        <v>2</v>
      </c>
      <c r="Q65" s="3">
        <v>8027.959547888162</v>
      </c>
      <c r="R65" s="2">
        <v>43.39</v>
      </c>
      <c r="S65" s="12">
        <v>22.34</v>
      </c>
    </row>
    <row r="66" spans="1:19" x14ac:dyDescent="0.25">
      <c r="A66" s="11" t="s">
        <v>14</v>
      </c>
      <c r="B66" s="2" t="s">
        <v>206</v>
      </c>
      <c r="C66" s="2" t="s">
        <v>20</v>
      </c>
      <c r="D66" s="2" t="s">
        <v>207</v>
      </c>
      <c r="E66" s="2">
        <v>2018</v>
      </c>
      <c r="F66" s="2" t="s">
        <v>17</v>
      </c>
      <c r="G66" s="4">
        <v>51</v>
      </c>
      <c r="H66" s="2"/>
      <c r="I66" s="2">
        <v>32</v>
      </c>
      <c r="J66" s="2" t="s">
        <v>22</v>
      </c>
      <c r="K66" s="2">
        <v>2</v>
      </c>
      <c r="L66" s="2">
        <v>3</v>
      </c>
      <c r="M66" s="2"/>
      <c r="N66" s="2">
        <v>18.05</v>
      </c>
      <c r="O66" s="2">
        <v>762.4</v>
      </c>
      <c r="P66" s="2">
        <v>2</v>
      </c>
      <c r="Q66" s="3">
        <v>4223.8227146814406</v>
      </c>
      <c r="R66" s="2">
        <v>47.57</v>
      </c>
      <c r="S66" s="12">
        <v>20.260000000000002</v>
      </c>
    </row>
    <row r="67" spans="1:19" x14ac:dyDescent="0.25">
      <c r="A67" s="11" t="s">
        <v>14</v>
      </c>
      <c r="B67" s="2" t="s">
        <v>212</v>
      </c>
      <c r="C67" s="2" t="s">
        <v>20</v>
      </c>
      <c r="D67" s="2" t="s">
        <v>213</v>
      </c>
      <c r="E67" s="2">
        <v>2018</v>
      </c>
      <c r="F67" s="2" t="s">
        <v>17</v>
      </c>
      <c r="G67" s="4">
        <v>51</v>
      </c>
      <c r="H67" s="2"/>
      <c r="I67" s="2">
        <v>32</v>
      </c>
      <c r="J67" s="2" t="s">
        <v>22</v>
      </c>
      <c r="K67" s="2">
        <v>1.5</v>
      </c>
      <c r="L67" s="2">
        <v>2.5</v>
      </c>
      <c r="M67" s="2"/>
      <c r="N67" s="2">
        <v>16.32</v>
      </c>
      <c r="O67" s="2">
        <v>1743</v>
      </c>
      <c r="P67" s="2">
        <v>1.5</v>
      </c>
      <c r="Q67" s="3">
        <v>10680.14705882353</v>
      </c>
      <c r="R67" s="2">
        <v>46.69</v>
      </c>
      <c r="S67" s="12">
        <v>20.98</v>
      </c>
    </row>
    <row r="68" spans="1:19" x14ac:dyDescent="0.25">
      <c r="A68" s="11" t="s">
        <v>14</v>
      </c>
      <c r="B68" s="2" t="s">
        <v>220</v>
      </c>
      <c r="C68" s="2" t="s">
        <v>20</v>
      </c>
      <c r="D68" s="2" t="s">
        <v>221</v>
      </c>
      <c r="E68" s="2">
        <v>2018</v>
      </c>
      <c r="F68" s="2" t="s">
        <v>17</v>
      </c>
      <c r="G68" s="4">
        <v>51</v>
      </c>
      <c r="H68" s="2"/>
      <c r="I68" s="2">
        <v>36</v>
      </c>
      <c r="J68" s="2" t="s">
        <v>22</v>
      </c>
      <c r="K68" s="2">
        <v>1.5</v>
      </c>
      <c r="L68" s="2">
        <v>2.5</v>
      </c>
      <c r="M68" s="2"/>
      <c r="N68" s="2">
        <v>15.77</v>
      </c>
      <c r="O68" s="2">
        <v>1554</v>
      </c>
      <c r="P68" s="2">
        <v>1</v>
      </c>
      <c r="Q68" s="3">
        <v>9854.1534559289794</v>
      </c>
      <c r="R68" s="2">
        <v>41.38</v>
      </c>
      <c r="S68" s="12">
        <v>22.61</v>
      </c>
    </row>
    <row r="69" spans="1:19" x14ac:dyDescent="0.25">
      <c r="A69" s="11" t="s">
        <v>14</v>
      </c>
      <c r="B69" s="2" t="s">
        <v>240</v>
      </c>
      <c r="C69" s="2" t="s">
        <v>20</v>
      </c>
      <c r="D69" s="2" t="s">
        <v>241</v>
      </c>
      <c r="E69" s="2">
        <v>2018</v>
      </c>
      <c r="F69" s="2" t="s">
        <v>17</v>
      </c>
      <c r="G69" s="4">
        <v>51</v>
      </c>
      <c r="H69" s="2"/>
      <c r="I69" s="2">
        <v>34</v>
      </c>
      <c r="J69" s="2" t="s">
        <v>18</v>
      </c>
      <c r="K69" s="2">
        <v>2</v>
      </c>
      <c r="L69" s="2">
        <v>3</v>
      </c>
      <c r="M69" s="2"/>
      <c r="N69" s="2">
        <v>15.35</v>
      </c>
      <c r="O69" s="2">
        <v>820.6</v>
      </c>
      <c r="P69" s="2">
        <v>2</v>
      </c>
      <c r="Q69" s="3">
        <v>5345.9283387622154</v>
      </c>
      <c r="R69" s="2">
        <v>45.58</v>
      </c>
      <c r="S69" s="12">
        <v>21.01</v>
      </c>
    </row>
    <row r="70" spans="1:19" x14ac:dyDescent="0.25">
      <c r="A70" s="11" t="s">
        <v>14</v>
      </c>
      <c r="B70" s="2" t="s">
        <v>244</v>
      </c>
      <c r="C70" s="2" t="s">
        <v>20</v>
      </c>
      <c r="D70" s="2" t="s">
        <v>245</v>
      </c>
      <c r="E70" s="2">
        <v>2018</v>
      </c>
      <c r="F70" s="2" t="s">
        <v>17</v>
      </c>
      <c r="G70" s="4">
        <v>51</v>
      </c>
      <c r="H70" s="2"/>
      <c r="I70" s="2">
        <v>30</v>
      </c>
      <c r="J70" s="2" t="s">
        <v>22</v>
      </c>
      <c r="K70" s="2">
        <v>1.5</v>
      </c>
      <c r="L70" s="2">
        <v>2.5</v>
      </c>
      <c r="M70" s="2"/>
      <c r="N70" s="2">
        <v>18.829999999999998</v>
      </c>
      <c r="O70" s="2">
        <v>831</v>
      </c>
      <c r="P70" s="2">
        <v>2</v>
      </c>
      <c r="Q70" s="3">
        <v>4413.1704726500266</v>
      </c>
      <c r="R70" s="2">
        <v>48.19</v>
      </c>
      <c r="S70" s="12">
        <v>20.7</v>
      </c>
    </row>
    <row r="71" spans="1:19" x14ac:dyDescent="0.25">
      <c r="A71" s="11" t="s">
        <v>14</v>
      </c>
      <c r="B71" s="2" t="s">
        <v>246</v>
      </c>
      <c r="C71" s="2" t="s">
        <v>20</v>
      </c>
      <c r="D71" s="2" t="s">
        <v>247</v>
      </c>
      <c r="E71" s="2">
        <v>2018</v>
      </c>
      <c r="F71" s="2" t="s">
        <v>17</v>
      </c>
      <c r="G71" s="4">
        <v>51</v>
      </c>
      <c r="H71" s="2"/>
      <c r="I71" s="2">
        <v>36</v>
      </c>
      <c r="J71" s="2" t="s">
        <v>22</v>
      </c>
      <c r="K71" s="2">
        <v>2</v>
      </c>
      <c r="L71" s="2">
        <v>3</v>
      </c>
      <c r="M71" s="2"/>
      <c r="N71" s="2">
        <v>15.4</v>
      </c>
      <c r="O71" s="2">
        <v>916.8</v>
      </c>
      <c r="P71" s="2">
        <v>1.5</v>
      </c>
      <c r="Q71" s="3">
        <v>5953.2467532467526</v>
      </c>
      <c r="R71" s="2">
        <v>45.31</v>
      </c>
      <c r="S71" s="12">
        <v>20.99</v>
      </c>
    </row>
    <row r="72" spans="1:19" x14ac:dyDescent="0.25">
      <c r="A72" s="11" t="s">
        <v>14</v>
      </c>
      <c r="B72" s="2" t="s">
        <v>250</v>
      </c>
      <c r="C72" s="2" t="s">
        <v>20</v>
      </c>
      <c r="D72" s="2" t="s">
        <v>251</v>
      </c>
      <c r="E72" s="2">
        <v>2018</v>
      </c>
      <c r="F72" s="2" t="s">
        <v>17</v>
      </c>
      <c r="G72" s="4">
        <v>51</v>
      </c>
      <c r="H72" s="2"/>
      <c r="I72" s="2">
        <v>32</v>
      </c>
      <c r="J72" s="2" t="s">
        <v>18</v>
      </c>
      <c r="K72" s="2">
        <v>1</v>
      </c>
      <c r="L72" s="2">
        <v>2</v>
      </c>
      <c r="M72" s="2"/>
      <c r="N72" s="2">
        <v>16.95</v>
      </c>
      <c r="O72" s="2">
        <v>993</v>
      </c>
      <c r="P72" s="2">
        <v>2</v>
      </c>
      <c r="Q72" s="3">
        <v>5858.4070796460182</v>
      </c>
      <c r="R72" s="2">
        <v>41.8</v>
      </c>
      <c r="S72" s="12">
        <v>23.11</v>
      </c>
    </row>
    <row r="73" spans="1:19" x14ac:dyDescent="0.25">
      <c r="A73" s="11" t="s">
        <v>14</v>
      </c>
      <c r="B73" s="2" t="s">
        <v>38</v>
      </c>
      <c r="C73" s="2" t="s">
        <v>20</v>
      </c>
      <c r="D73" s="2" t="s">
        <v>39</v>
      </c>
      <c r="E73" s="2">
        <v>2018</v>
      </c>
      <c r="F73" s="2" t="s">
        <v>17</v>
      </c>
      <c r="G73" s="4">
        <v>52</v>
      </c>
      <c r="H73" s="2"/>
      <c r="I73" s="2">
        <v>34</v>
      </c>
      <c r="J73" s="2" t="s">
        <v>18</v>
      </c>
      <c r="K73" s="2">
        <v>2</v>
      </c>
      <c r="L73" s="2">
        <v>2.5</v>
      </c>
      <c r="M73" s="2"/>
      <c r="N73" s="2">
        <v>18.53</v>
      </c>
      <c r="O73" s="2">
        <v>1362.2</v>
      </c>
      <c r="P73" s="2">
        <v>2</v>
      </c>
      <c r="Q73" s="3">
        <v>7351.3221802482458</v>
      </c>
      <c r="R73" s="2">
        <v>45.26</v>
      </c>
      <c r="S73" s="12">
        <v>22.99</v>
      </c>
    </row>
    <row r="74" spans="1:19" x14ac:dyDescent="0.25">
      <c r="A74" s="11" t="s">
        <v>14</v>
      </c>
      <c r="B74" s="2" t="s">
        <v>110</v>
      </c>
      <c r="C74" s="2" t="s">
        <v>20</v>
      </c>
      <c r="D74" s="2" t="s">
        <v>111</v>
      </c>
      <c r="E74" s="2">
        <v>2018</v>
      </c>
      <c r="F74" s="2" t="s">
        <v>17</v>
      </c>
      <c r="G74" s="4">
        <v>52</v>
      </c>
      <c r="H74" s="2"/>
      <c r="I74" s="2">
        <v>32</v>
      </c>
      <c r="J74" s="2" t="s">
        <v>22</v>
      </c>
      <c r="K74" s="2">
        <v>2</v>
      </c>
      <c r="L74" s="2">
        <v>2.5</v>
      </c>
      <c r="M74" s="2"/>
      <c r="N74" s="2">
        <v>16.190000000000001</v>
      </c>
      <c r="O74" s="2">
        <v>920.2</v>
      </c>
      <c r="P74" s="2">
        <v>2</v>
      </c>
      <c r="Q74" s="3">
        <v>5683.755404570722</v>
      </c>
      <c r="R74" s="2">
        <v>44.83</v>
      </c>
      <c r="S74" s="12">
        <v>23.69</v>
      </c>
    </row>
    <row r="75" spans="1:19" x14ac:dyDescent="0.25">
      <c r="A75" s="11" t="s">
        <v>14</v>
      </c>
      <c r="B75" s="2" t="s">
        <v>148</v>
      </c>
      <c r="C75" s="2" t="s">
        <v>20</v>
      </c>
      <c r="D75" s="2" t="s">
        <v>149</v>
      </c>
      <c r="E75" s="2">
        <v>2018</v>
      </c>
      <c r="F75" s="2" t="s">
        <v>17</v>
      </c>
      <c r="G75" s="4">
        <v>52</v>
      </c>
      <c r="H75" s="2"/>
      <c r="I75" s="2">
        <v>34</v>
      </c>
      <c r="J75" s="2" t="s">
        <v>18</v>
      </c>
      <c r="K75" s="2">
        <v>1.5</v>
      </c>
      <c r="L75" s="2">
        <v>2.5</v>
      </c>
      <c r="M75" s="2"/>
      <c r="N75" s="2">
        <v>14.65</v>
      </c>
      <c r="O75" s="2">
        <v>699.3</v>
      </c>
      <c r="P75" s="2">
        <v>1</v>
      </c>
      <c r="Q75" s="3">
        <v>4773.378839590443</v>
      </c>
      <c r="R75" s="2">
        <v>44.83</v>
      </c>
      <c r="S75" s="12">
        <v>21.33</v>
      </c>
    </row>
    <row r="76" spans="1:19" x14ac:dyDescent="0.25">
      <c r="A76" s="11" t="s">
        <v>14</v>
      </c>
      <c r="B76" s="2" t="s">
        <v>196</v>
      </c>
      <c r="C76" s="2" t="s">
        <v>20</v>
      </c>
      <c r="D76" s="2" t="s">
        <v>197</v>
      </c>
      <c r="E76" s="2">
        <v>2018</v>
      </c>
      <c r="F76" s="2" t="s">
        <v>17</v>
      </c>
      <c r="G76" s="4">
        <v>52</v>
      </c>
      <c r="H76" s="2"/>
      <c r="I76" s="2">
        <v>34</v>
      </c>
      <c r="J76" s="2" t="s">
        <v>18</v>
      </c>
      <c r="K76" s="2">
        <v>1.5</v>
      </c>
      <c r="L76" s="2">
        <v>2.5</v>
      </c>
      <c r="M76" s="2"/>
      <c r="N76" s="2">
        <v>17.43</v>
      </c>
      <c r="O76" s="2">
        <v>1391.2</v>
      </c>
      <c r="P76" s="2">
        <v>1.5</v>
      </c>
      <c r="Q76" s="3">
        <v>7981.6408491107295</v>
      </c>
      <c r="R76" s="2">
        <v>43.56</v>
      </c>
      <c r="S76" s="12">
        <v>22.06</v>
      </c>
    </row>
    <row r="77" spans="1:19" x14ac:dyDescent="0.25">
      <c r="A77" s="11" t="s">
        <v>14</v>
      </c>
      <c r="B77" s="2" t="s">
        <v>198</v>
      </c>
      <c r="C77" s="2" t="s">
        <v>20</v>
      </c>
      <c r="D77" s="2" t="s">
        <v>199</v>
      </c>
      <c r="E77" s="2">
        <v>2018</v>
      </c>
      <c r="F77" s="2" t="s">
        <v>17</v>
      </c>
      <c r="G77" s="4">
        <v>52</v>
      </c>
      <c r="H77" s="2"/>
      <c r="I77" s="2">
        <v>34</v>
      </c>
      <c r="J77" s="2" t="s">
        <v>18</v>
      </c>
      <c r="K77" s="2">
        <v>2</v>
      </c>
      <c r="L77" s="2">
        <v>3</v>
      </c>
      <c r="M77" s="2"/>
      <c r="N77" s="2">
        <v>16.670000000000002</v>
      </c>
      <c r="O77" s="2">
        <v>1030.0999999999999</v>
      </c>
      <c r="P77" s="2">
        <v>2</v>
      </c>
      <c r="Q77" s="3">
        <v>6179.3641271745646</v>
      </c>
      <c r="R77" s="2">
        <v>48.55</v>
      </c>
      <c r="S77" s="12">
        <v>20.04</v>
      </c>
    </row>
    <row r="78" spans="1:19" x14ac:dyDescent="0.25">
      <c r="A78" s="11" t="s">
        <v>14</v>
      </c>
      <c r="B78" s="2" t="s">
        <v>200</v>
      </c>
      <c r="C78" s="2" t="s">
        <v>20</v>
      </c>
      <c r="D78" s="2" t="s">
        <v>201</v>
      </c>
      <c r="E78" s="2">
        <v>2018</v>
      </c>
      <c r="F78" s="2" t="s">
        <v>17</v>
      </c>
      <c r="G78" s="4">
        <v>52</v>
      </c>
      <c r="H78" s="2"/>
      <c r="I78" s="2">
        <v>40</v>
      </c>
      <c r="J78" s="2" t="s">
        <v>22</v>
      </c>
      <c r="K78" s="2">
        <v>2</v>
      </c>
      <c r="L78" s="2">
        <v>3</v>
      </c>
      <c r="M78" s="2"/>
      <c r="N78" s="2">
        <v>16.78</v>
      </c>
      <c r="O78" s="2">
        <v>940</v>
      </c>
      <c r="P78" s="2">
        <v>2</v>
      </c>
      <c r="Q78" s="3">
        <v>5601.9070321811678</v>
      </c>
      <c r="R78" s="2">
        <v>44.71</v>
      </c>
      <c r="S78" s="12">
        <v>21.8</v>
      </c>
    </row>
    <row r="79" spans="1:19" x14ac:dyDescent="0.25">
      <c r="A79" s="11" t="s">
        <v>14</v>
      </c>
      <c r="B79" s="2" t="s">
        <v>238</v>
      </c>
      <c r="C79" s="2" t="s">
        <v>20</v>
      </c>
      <c r="D79" s="2" t="s">
        <v>239</v>
      </c>
      <c r="E79" s="2">
        <v>2018</v>
      </c>
      <c r="F79" s="2" t="s">
        <v>17</v>
      </c>
      <c r="G79" s="4">
        <v>52</v>
      </c>
      <c r="H79" s="2"/>
      <c r="I79" s="2">
        <v>28</v>
      </c>
      <c r="J79" s="2" t="s">
        <v>18</v>
      </c>
      <c r="K79" s="2">
        <v>1.5</v>
      </c>
      <c r="L79" s="2">
        <v>2</v>
      </c>
      <c r="M79" s="2"/>
      <c r="N79" s="2">
        <v>15.07</v>
      </c>
      <c r="O79" s="2">
        <v>827.1</v>
      </c>
      <c r="P79" s="2">
        <v>2</v>
      </c>
      <c r="Q79" s="3">
        <v>5488.3875248838758</v>
      </c>
      <c r="R79" s="2">
        <v>46.47</v>
      </c>
      <c r="S79" s="12">
        <v>20.39</v>
      </c>
    </row>
    <row r="80" spans="1:19" x14ac:dyDescent="0.25">
      <c r="A80" s="11" t="s">
        <v>14</v>
      </c>
      <c r="B80" s="2" t="s">
        <v>254</v>
      </c>
      <c r="C80" s="2" t="s">
        <v>20</v>
      </c>
      <c r="D80" s="2" t="s">
        <v>255</v>
      </c>
      <c r="E80" s="2">
        <v>2018</v>
      </c>
      <c r="F80" s="2" t="s">
        <v>17</v>
      </c>
      <c r="G80" s="4">
        <v>52</v>
      </c>
      <c r="H80" s="2"/>
      <c r="I80" s="2">
        <v>32</v>
      </c>
      <c r="J80" s="2" t="s">
        <v>18</v>
      </c>
      <c r="K80" s="2">
        <v>1.5</v>
      </c>
      <c r="L80" s="2">
        <v>2</v>
      </c>
      <c r="M80" s="2"/>
      <c r="N80" s="2">
        <v>17.71</v>
      </c>
      <c r="O80" s="2">
        <v>1114.3</v>
      </c>
      <c r="P80" s="2">
        <v>2</v>
      </c>
      <c r="Q80" s="3">
        <v>6291.9254658385089</v>
      </c>
      <c r="R80" s="2">
        <v>41.44</v>
      </c>
      <c r="S80" s="12">
        <v>22.69</v>
      </c>
    </row>
    <row r="81" spans="1:19" x14ac:dyDescent="0.25">
      <c r="A81" s="11" t="s">
        <v>14</v>
      </c>
      <c r="B81" s="2" t="s">
        <v>81</v>
      </c>
      <c r="C81" s="2" t="s">
        <v>20</v>
      </c>
      <c r="D81" s="2" t="s">
        <v>40</v>
      </c>
      <c r="E81" s="2">
        <v>2018</v>
      </c>
      <c r="F81" s="2" t="s">
        <v>17</v>
      </c>
      <c r="G81" s="4">
        <v>53</v>
      </c>
      <c r="H81" s="2"/>
      <c r="I81" s="2">
        <v>32</v>
      </c>
      <c r="J81" s="2" t="s">
        <v>22</v>
      </c>
      <c r="K81" s="2">
        <v>2</v>
      </c>
      <c r="L81" s="2">
        <v>3</v>
      </c>
      <c r="M81" s="2"/>
      <c r="N81" s="2">
        <v>15.85</v>
      </c>
      <c r="O81" s="2">
        <v>705.3</v>
      </c>
      <c r="P81" s="2">
        <v>1.5</v>
      </c>
      <c r="Q81" s="3">
        <v>4449.8422712933752</v>
      </c>
      <c r="R81" s="2">
        <v>41.38</v>
      </c>
      <c r="S81" s="12">
        <v>24.03</v>
      </c>
    </row>
    <row r="82" spans="1:19" x14ac:dyDescent="0.25">
      <c r="A82" s="11" t="s">
        <v>14</v>
      </c>
      <c r="B82" s="2" t="s">
        <v>106</v>
      </c>
      <c r="C82" s="2" t="s">
        <v>20</v>
      </c>
      <c r="D82" s="2" t="s">
        <v>107</v>
      </c>
      <c r="E82" s="2">
        <v>2018</v>
      </c>
      <c r="F82" s="2" t="s">
        <v>17</v>
      </c>
      <c r="G82" s="4">
        <v>53</v>
      </c>
      <c r="H82" s="2"/>
      <c r="I82" s="2">
        <v>34</v>
      </c>
      <c r="J82" s="2" t="s">
        <v>22</v>
      </c>
      <c r="K82" s="2">
        <v>1.5</v>
      </c>
      <c r="L82" s="2">
        <v>2.5</v>
      </c>
      <c r="M82" s="2"/>
      <c r="N82" s="2">
        <v>15.06</v>
      </c>
      <c r="O82" s="2">
        <v>784.8</v>
      </c>
      <c r="P82" s="2">
        <v>1.5</v>
      </c>
      <c r="Q82" s="3">
        <v>5211.1553784860553</v>
      </c>
      <c r="R82" s="2">
        <v>48.41</v>
      </c>
      <c r="S82" s="12">
        <v>20.85</v>
      </c>
    </row>
    <row r="83" spans="1:19" x14ac:dyDescent="0.25">
      <c r="A83" s="11" t="s">
        <v>14</v>
      </c>
      <c r="B83" s="2" t="s">
        <v>122</v>
      </c>
      <c r="C83" s="2" t="s">
        <v>20</v>
      </c>
      <c r="D83" s="2" t="s">
        <v>123</v>
      </c>
      <c r="E83" s="2">
        <v>2018</v>
      </c>
      <c r="F83" s="2" t="s">
        <v>17</v>
      </c>
      <c r="G83" s="4">
        <v>53</v>
      </c>
      <c r="H83" s="2"/>
      <c r="I83" s="2">
        <v>28</v>
      </c>
      <c r="J83" s="2" t="s">
        <v>18</v>
      </c>
      <c r="K83" s="2">
        <v>1.5</v>
      </c>
      <c r="L83" s="2">
        <v>2</v>
      </c>
      <c r="M83" s="2"/>
      <c r="N83" s="2">
        <v>16.14</v>
      </c>
      <c r="O83" s="2">
        <v>941.6</v>
      </c>
      <c r="P83" s="2">
        <v>1</v>
      </c>
      <c r="Q83" s="3">
        <v>5833.9529120198267</v>
      </c>
      <c r="R83" s="2">
        <v>44.06</v>
      </c>
      <c r="S83" s="12">
        <v>21.85</v>
      </c>
    </row>
    <row r="84" spans="1:19" x14ac:dyDescent="0.25">
      <c r="A84" s="11" t="s">
        <v>14</v>
      </c>
      <c r="B84" s="2" t="s">
        <v>25</v>
      </c>
      <c r="C84" s="2" t="s">
        <v>20</v>
      </c>
      <c r="D84" s="2" t="s">
        <v>26</v>
      </c>
      <c r="E84" s="2">
        <v>2018</v>
      </c>
      <c r="F84" s="2" t="s">
        <v>17</v>
      </c>
      <c r="G84" s="4">
        <v>54</v>
      </c>
      <c r="H84" s="2"/>
      <c r="I84" s="2">
        <v>34</v>
      </c>
      <c r="J84" s="2" t="s">
        <v>28</v>
      </c>
      <c r="K84" s="2">
        <v>1.5</v>
      </c>
      <c r="L84" s="2">
        <v>2</v>
      </c>
      <c r="M84" s="2"/>
      <c r="N84" s="2">
        <v>17.54</v>
      </c>
      <c r="O84" s="2">
        <v>1181.9000000000001</v>
      </c>
      <c r="P84" s="2">
        <v>1.5</v>
      </c>
      <c r="Q84" s="3">
        <v>6738.3124287343226</v>
      </c>
      <c r="R84" s="2">
        <v>42.17</v>
      </c>
      <c r="S84" s="12">
        <v>24.12</v>
      </c>
    </row>
    <row r="85" spans="1:19" x14ac:dyDescent="0.25">
      <c r="A85" s="11" t="s">
        <v>14</v>
      </c>
      <c r="B85" s="2" t="s">
        <v>63</v>
      </c>
      <c r="C85" s="2" t="s">
        <v>20</v>
      </c>
      <c r="D85" s="2" t="s">
        <v>64</v>
      </c>
      <c r="E85" s="2">
        <v>2018</v>
      </c>
      <c r="F85" s="2" t="s">
        <v>17</v>
      </c>
      <c r="G85" s="4">
        <v>54</v>
      </c>
      <c r="H85" s="2"/>
      <c r="I85" s="2">
        <v>36</v>
      </c>
      <c r="J85" s="2" t="s">
        <v>22</v>
      </c>
      <c r="K85" s="2">
        <v>1.5</v>
      </c>
      <c r="L85" s="2">
        <v>2</v>
      </c>
      <c r="M85" s="2"/>
      <c r="N85" s="2">
        <v>21.53</v>
      </c>
      <c r="O85" s="2">
        <v>960.9</v>
      </c>
      <c r="P85" s="2">
        <v>2</v>
      </c>
      <c r="Q85" s="3">
        <v>4463.0747793776127</v>
      </c>
      <c r="R85" s="2">
        <v>45.02</v>
      </c>
      <c r="S85" s="12">
        <v>22.29</v>
      </c>
    </row>
    <row r="86" spans="1:19" x14ac:dyDescent="0.25">
      <c r="A86" s="11" t="s">
        <v>14</v>
      </c>
      <c r="B86" s="2" t="s">
        <v>75</v>
      </c>
      <c r="C86" s="2" t="s">
        <v>20</v>
      </c>
      <c r="D86" s="2" t="s">
        <v>76</v>
      </c>
      <c r="E86" s="2">
        <v>2018</v>
      </c>
      <c r="F86" s="2" t="s">
        <v>17</v>
      </c>
      <c r="G86" s="4">
        <v>54</v>
      </c>
      <c r="H86" s="2"/>
      <c r="I86" s="2">
        <v>34</v>
      </c>
      <c r="J86" s="2" t="s">
        <v>22</v>
      </c>
      <c r="K86" s="2">
        <v>1.5</v>
      </c>
      <c r="L86" s="2">
        <v>2</v>
      </c>
      <c r="M86" s="2"/>
      <c r="N86" s="2">
        <v>16.48</v>
      </c>
      <c r="O86" s="2">
        <v>1403.7</v>
      </c>
      <c r="P86" s="2">
        <v>1.5</v>
      </c>
      <c r="Q86" s="3">
        <v>8517.5970873786409</v>
      </c>
      <c r="R86" s="2">
        <v>42.23</v>
      </c>
      <c r="S86" s="12">
        <v>23.73</v>
      </c>
    </row>
    <row r="87" spans="1:19" x14ac:dyDescent="0.25">
      <c r="A87" s="11" t="s">
        <v>14</v>
      </c>
      <c r="B87" s="2" t="s">
        <v>116</v>
      </c>
      <c r="C87" s="2" t="s">
        <v>20</v>
      </c>
      <c r="D87" s="2" t="s">
        <v>117</v>
      </c>
      <c r="E87" s="2">
        <v>2018</v>
      </c>
      <c r="F87" s="2" t="s">
        <v>17</v>
      </c>
      <c r="G87" s="4">
        <v>54</v>
      </c>
      <c r="H87" s="2"/>
      <c r="I87" s="2">
        <v>30</v>
      </c>
      <c r="J87" s="2" t="s">
        <v>22</v>
      </c>
      <c r="K87" s="2">
        <v>1.5</v>
      </c>
      <c r="L87" s="2">
        <v>2</v>
      </c>
      <c r="M87" s="2"/>
      <c r="N87" s="2">
        <v>15.31</v>
      </c>
      <c r="O87" s="2">
        <v>666.9</v>
      </c>
      <c r="P87" s="2">
        <v>1</v>
      </c>
      <c r="Q87" s="3">
        <v>4355.9764859568904</v>
      </c>
      <c r="R87" s="2">
        <v>41.96</v>
      </c>
      <c r="S87" s="12">
        <v>23.34</v>
      </c>
    </row>
    <row r="88" spans="1:19" x14ac:dyDescent="0.25">
      <c r="A88" s="11" t="s">
        <v>14</v>
      </c>
      <c r="B88" s="2" t="s">
        <v>118</v>
      </c>
      <c r="C88" s="2" t="s">
        <v>20</v>
      </c>
      <c r="D88" s="2" t="s">
        <v>119</v>
      </c>
      <c r="E88" s="2">
        <v>2018</v>
      </c>
      <c r="F88" s="2" t="s">
        <v>17</v>
      </c>
      <c r="G88" s="4">
        <v>54</v>
      </c>
      <c r="H88" s="2"/>
      <c r="I88" s="2">
        <v>32</v>
      </c>
      <c r="J88" s="2" t="s">
        <v>18</v>
      </c>
      <c r="K88" s="2">
        <v>2</v>
      </c>
      <c r="L88" s="2">
        <v>2.5</v>
      </c>
      <c r="M88" s="2"/>
      <c r="N88" s="2">
        <v>16.829999999999998</v>
      </c>
      <c r="O88" s="2">
        <v>1017.3</v>
      </c>
      <c r="P88" s="2">
        <v>2</v>
      </c>
      <c r="Q88" s="3">
        <v>6044.5632798573979</v>
      </c>
      <c r="R88" s="2">
        <v>41.77</v>
      </c>
      <c r="S88" s="12">
        <v>23.11</v>
      </c>
    </row>
    <row r="89" spans="1:19" x14ac:dyDescent="0.25">
      <c r="A89" s="11" t="s">
        <v>14</v>
      </c>
      <c r="B89" s="2" t="s">
        <v>146</v>
      </c>
      <c r="C89" s="2" t="s">
        <v>20</v>
      </c>
      <c r="D89" s="2" t="s">
        <v>147</v>
      </c>
      <c r="E89" s="2">
        <v>2018</v>
      </c>
      <c r="F89" s="2" t="s">
        <v>17</v>
      </c>
      <c r="G89" s="4">
        <v>54</v>
      </c>
      <c r="H89" s="2"/>
      <c r="I89" s="2">
        <v>34</v>
      </c>
      <c r="J89" s="2" t="s">
        <v>22</v>
      </c>
      <c r="K89" s="2">
        <v>1.5</v>
      </c>
      <c r="L89" s="2">
        <v>2</v>
      </c>
      <c r="M89" s="2"/>
      <c r="N89" s="2">
        <v>15.93</v>
      </c>
      <c r="O89" s="2">
        <v>986.2</v>
      </c>
      <c r="P89" s="2">
        <v>1.5</v>
      </c>
      <c r="Q89" s="3">
        <v>6190.8349026993101</v>
      </c>
      <c r="R89" s="2">
        <v>43.74</v>
      </c>
      <c r="S89" s="12">
        <v>22.92</v>
      </c>
    </row>
    <row r="90" spans="1:19" x14ac:dyDescent="0.25">
      <c r="A90" s="11" t="s">
        <v>14</v>
      </c>
      <c r="B90" s="2" t="s">
        <v>156</v>
      </c>
      <c r="C90" s="2" t="s">
        <v>20</v>
      </c>
      <c r="D90" s="2" t="s">
        <v>157</v>
      </c>
      <c r="E90" s="2">
        <v>2018</v>
      </c>
      <c r="F90" s="2" t="s">
        <v>17</v>
      </c>
      <c r="G90" s="4">
        <v>54</v>
      </c>
      <c r="H90" s="2"/>
      <c r="I90" s="2">
        <v>42</v>
      </c>
      <c r="J90" s="2" t="s">
        <v>22</v>
      </c>
      <c r="K90" s="2">
        <v>1.5</v>
      </c>
      <c r="L90" s="2">
        <v>2.5</v>
      </c>
      <c r="M90" s="2"/>
      <c r="N90" s="2">
        <v>19.22</v>
      </c>
      <c r="O90" s="2">
        <v>893</v>
      </c>
      <c r="P90" s="2">
        <v>1.5</v>
      </c>
      <c r="Q90" s="3">
        <v>4646.2018730489081</v>
      </c>
      <c r="R90" s="2">
        <v>43.06</v>
      </c>
      <c r="S90" s="12">
        <v>22.47</v>
      </c>
    </row>
    <row r="91" spans="1:19" x14ac:dyDescent="0.25">
      <c r="A91" s="11" t="s">
        <v>14</v>
      </c>
      <c r="B91" s="2" t="s">
        <v>158</v>
      </c>
      <c r="C91" s="2" t="s">
        <v>20</v>
      </c>
      <c r="D91" s="2" t="s">
        <v>159</v>
      </c>
      <c r="E91" s="2">
        <v>2018</v>
      </c>
      <c r="F91" s="2" t="s">
        <v>17</v>
      </c>
      <c r="G91" s="4">
        <v>54</v>
      </c>
      <c r="H91" s="2"/>
      <c r="I91" s="2">
        <v>34</v>
      </c>
      <c r="J91" s="2" t="s">
        <v>18</v>
      </c>
      <c r="K91" s="2">
        <v>2</v>
      </c>
      <c r="L91" s="2">
        <v>3</v>
      </c>
      <c r="M91" s="2"/>
      <c r="N91" s="2">
        <v>16.54</v>
      </c>
      <c r="O91" s="2">
        <v>701.3</v>
      </c>
      <c r="P91" s="2">
        <v>2</v>
      </c>
      <c r="Q91" s="3">
        <v>4240.0241837968561</v>
      </c>
      <c r="R91" s="2">
        <v>46.27</v>
      </c>
      <c r="S91" s="12">
        <v>22.19</v>
      </c>
    </row>
    <row r="92" spans="1:19" x14ac:dyDescent="0.25">
      <c r="A92" s="11" t="s">
        <v>14</v>
      </c>
      <c r="B92" s="2" t="s">
        <v>178</v>
      </c>
      <c r="C92" s="2" t="s">
        <v>20</v>
      </c>
      <c r="D92" s="2" t="s">
        <v>179</v>
      </c>
      <c r="E92" s="2">
        <v>2018</v>
      </c>
      <c r="F92" s="2" t="s">
        <v>17</v>
      </c>
      <c r="G92" s="4">
        <v>54</v>
      </c>
      <c r="H92" s="2"/>
      <c r="I92" s="2">
        <v>40</v>
      </c>
      <c r="J92" s="2" t="s">
        <v>22</v>
      </c>
      <c r="K92" s="2">
        <v>2</v>
      </c>
      <c r="L92" s="2">
        <v>2.5</v>
      </c>
      <c r="M92" s="2"/>
      <c r="N92" s="2">
        <v>18.149999999999999</v>
      </c>
      <c r="O92" s="2">
        <v>906.4</v>
      </c>
      <c r="P92" s="2">
        <v>1.5</v>
      </c>
      <c r="Q92" s="3">
        <v>4993.9393939393949</v>
      </c>
      <c r="R92" s="2">
        <v>45.17</v>
      </c>
      <c r="S92" s="12">
        <v>21.88</v>
      </c>
    </row>
    <row r="93" spans="1:19" x14ac:dyDescent="0.25">
      <c r="A93" s="11" t="s">
        <v>14</v>
      </c>
      <c r="B93" s="2" t="s">
        <v>252</v>
      </c>
      <c r="C93" s="2" t="s">
        <v>20</v>
      </c>
      <c r="D93" s="2" t="s">
        <v>253</v>
      </c>
      <c r="E93" s="2">
        <v>2018</v>
      </c>
      <c r="F93" s="2" t="s">
        <v>17</v>
      </c>
      <c r="G93" s="4">
        <v>54</v>
      </c>
      <c r="H93" s="2"/>
      <c r="I93" s="2">
        <v>30</v>
      </c>
      <c r="J93" s="2" t="s">
        <v>22</v>
      </c>
      <c r="K93" s="2">
        <v>1.5</v>
      </c>
      <c r="L93" s="2">
        <v>2.5</v>
      </c>
      <c r="M93" s="2"/>
      <c r="N93" s="2">
        <v>15.72</v>
      </c>
      <c r="O93" s="2">
        <v>855.2</v>
      </c>
      <c r="P93" s="2">
        <v>1.5</v>
      </c>
      <c r="Q93" s="3">
        <v>5440.2035623409665</v>
      </c>
      <c r="R93" s="2">
        <v>44.91</v>
      </c>
      <c r="S93" s="12">
        <v>21.14</v>
      </c>
    </row>
    <row r="94" spans="1:19" s="60" customFormat="1" x14ac:dyDescent="0.25">
      <c r="A94" s="41" t="s">
        <v>14</v>
      </c>
      <c r="B94" s="42" t="s">
        <v>130</v>
      </c>
      <c r="C94" s="42" t="s">
        <v>20</v>
      </c>
      <c r="D94" s="42" t="s">
        <v>131</v>
      </c>
      <c r="E94" s="42">
        <v>2018</v>
      </c>
      <c r="F94" s="42" t="s">
        <v>17</v>
      </c>
      <c r="G94" s="43">
        <v>55</v>
      </c>
      <c r="H94" s="42"/>
      <c r="I94" s="42">
        <v>30</v>
      </c>
      <c r="J94" s="42" t="s">
        <v>18</v>
      </c>
      <c r="K94" s="42">
        <v>1.5</v>
      </c>
      <c r="L94" s="42">
        <v>2.5</v>
      </c>
      <c r="M94" s="42"/>
      <c r="N94" s="42">
        <v>16.72</v>
      </c>
      <c r="O94" s="42">
        <v>755</v>
      </c>
      <c r="P94" s="42">
        <v>1.5</v>
      </c>
      <c r="Q94" s="44">
        <v>4515.5502392344506</v>
      </c>
      <c r="R94" s="42">
        <v>44.87</v>
      </c>
      <c r="S94" s="45">
        <v>21.08</v>
      </c>
    </row>
    <row r="95" spans="1:19" s="60" customFormat="1" x14ac:dyDescent="0.25">
      <c r="A95" s="41" t="s">
        <v>14</v>
      </c>
      <c r="B95" s="42" t="s">
        <v>65</v>
      </c>
      <c r="C95" s="42" t="s">
        <v>20</v>
      </c>
      <c r="D95" s="42" t="s">
        <v>66</v>
      </c>
      <c r="E95" s="42">
        <v>2018</v>
      </c>
      <c r="F95" s="42" t="s">
        <v>17</v>
      </c>
      <c r="G95" s="43">
        <v>56</v>
      </c>
      <c r="H95" s="42"/>
      <c r="I95" s="42">
        <v>34</v>
      </c>
      <c r="J95" s="42" t="s">
        <v>22</v>
      </c>
      <c r="K95" s="42">
        <v>1.5</v>
      </c>
      <c r="L95" s="42">
        <v>2</v>
      </c>
      <c r="M95" s="42"/>
      <c r="N95" s="42">
        <v>19.52</v>
      </c>
      <c r="O95" s="42">
        <v>991.1</v>
      </c>
      <c r="P95" s="42">
        <v>2</v>
      </c>
      <c r="Q95" s="44">
        <v>5077.3565573770502</v>
      </c>
      <c r="R95" s="42">
        <v>44.22</v>
      </c>
      <c r="S95" s="45">
        <v>22.79</v>
      </c>
    </row>
    <row r="96" spans="1:19" s="60" customFormat="1" x14ac:dyDescent="0.25">
      <c r="A96" s="41" t="s">
        <v>14</v>
      </c>
      <c r="B96" s="42" t="s">
        <v>70</v>
      </c>
      <c r="C96" s="42" t="s">
        <v>20</v>
      </c>
      <c r="D96" s="42" t="s">
        <v>71</v>
      </c>
      <c r="E96" s="42">
        <v>2018</v>
      </c>
      <c r="F96" s="42" t="s">
        <v>17</v>
      </c>
      <c r="G96" s="43">
        <v>56</v>
      </c>
      <c r="H96" s="42"/>
      <c r="I96" s="42">
        <v>36</v>
      </c>
      <c r="J96" s="42" t="s">
        <v>18</v>
      </c>
      <c r="K96" s="42">
        <v>1.5</v>
      </c>
      <c r="L96" s="42">
        <v>2</v>
      </c>
      <c r="M96" s="42"/>
      <c r="N96" s="42">
        <v>18.98</v>
      </c>
      <c r="O96" s="42">
        <v>1305.7</v>
      </c>
      <c r="P96" s="42">
        <v>1.5</v>
      </c>
      <c r="Q96" s="44">
        <v>6879.3466807165441</v>
      </c>
      <c r="R96" s="42">
        <v>42.07</v>
      </c>
      <c r="S96" s="45">
        <v>22.89</v>
      </c>
    </row>
    <row r="97" spans="1:19" s="60" customFormat="1" x14ac:dyDescent="0.25">
      <c r="A97" s="41" t="s">
        <v>14</v>
      </c>
      <c r="B97" s="42" t="s">
        <v>92</v>
      </c>
      <c r="C97" s="42" t="s">
        <v>20</v>
      </c>
      <c r="D97" s="42" t="s">
        <v>93</v>
      </c>
      <c r="E97" s="42">
        <v>2018</v>
      </c>
      <c r="F97" s="42" t="s">
        <v>17</v>
      </c>
      <c r="G97" s="43">
        <v>56</v>
      </c>
      <c r="H97" s="42"/>
      <c r="I97" s="42">
        <v>30</v>
      </c>
      <c r="J97" s="42" t="s">
        <v>22</v>
      </c>
      <c r="K97" s="42">
        <v>1.5</v>
      </c>
      <c r="L97" s="42">
        <v>2</v>
      </c>
      <c r="M97" s="42"/>
      <c r="N97" s="42">
        <v>15.61</v>
      </c>
      <c r="O97" s="42">
        <v>927.7</v>
      </c>
      <c r="P97" s="42">
        <v>2</v>
      </c>
      <c r="Q97" s="44">
        <v>5942.9852658552218</v>
      </c>
      <c r="R97" s="42">
        <v>41.26</v>
      </c>
      <c r="S97" s="45">
        <v>23.42</v>
      </c>
    </row>
    <row r="98" spans="1:19" s="60" customFormat="1" x14ac:dyDescent="0.25">
      <c r="A98" s="41" t="s">
        <v>14</v>
      </c>
      <c r="B98" s="42" t="s">
        <v>52</v>
      </c>
      <c r="C98" s="42" t="s">
        <v>20</v>
      </c>
      <c r="D98" s="42" t="s">
        <v>53</v>
      </c>
      <c r="E98" s="42">
        <v>2018</v>
      </c>
      <c r="F98" s="42" t="s">
        <v>17</v>
      </c>
      <c r="G98" s="43">
        <v>57</v>
      </c>
      <c r="H98" s="42"/>
      <c r="I98" s="42">
        <v>38</v>
      </c>
      <c r="J98" s="42" t="s">
        <v>18</v>
      </c>
      <c r="K98" s="42">
        <v>1.5</v>
      </c>
      <c r="L98" s="42">
        <v>2.5</v>
      </c>
      <c r="M98" s="42"/>
      <c r="N98" s="42">
        <v>18.559999999999999</v>
      </c>
      <c r="O98" s="42">
        <v>1451.4</v>
      </c>
      <c r="P98" s="42">
        <v>1.5</v>
      </c>
      <c r="Q98" s="44">
        <v>7820.0431034482772</v>
      </c>
      <c r="R98" s="42">
        <v>44.07</v>
      </c>
      <c r="S98" s="45">
        <v>22.42</v>
      </c>
    </row>
    <row r="99" spans="1:19" s="60" customFormat="1" x14ac:dyDescent="0.25">
      <c r="A99" s="41" t="s">
        <v>14</v>
      </c>
      <c r="B99" s="42" t="s">
        <v>57</v>
      </c>
      <c r="C99" s="42" t="s">
        <v>20</v>
      </c>
      <c r="D99" s="42" t="s">
        <v>58</v>
      </c>
      <c r="E99" s="42">
        <v>2018</v>
      </c>
      <c r="F99" s="42" t="s">
        <v>17</v>
      </c>
      <c r="G99" s="43">
        <v>57</v>
      </c>
      <c r="H99" s="42"/>
      <c r="I99" s="42">
        <v>36</v>
      </c>
      <c r="J99" s="42" t="s">
        <v>18</v>
      </c>
      <c r="K99" s="42">
        <v>1.5</v>
      </c>
      <c r="L99" s="42">
        <v>2</v>
      </c>
      <c r="M99" s="42"/>
      <c r="N99" s="42">
        <v>17.739999999999998</v>
      </c>
      <c r="O99" s="42">
        <v>1315.6</v>
      </c>
      <c r="P99" s="42">
        <v>1.5</v>
      </c>
      <c r="Q99" s="44">
        <v>7416.0090191657273</v>
      </c>
      <c r="R99" s="42">
        <v>41.36</v>
      </c>
      <c r="S99" s="45">
        <v>22.98</v>
      </c>
    </row>
    <row r="100" spans="1:19" s="60" customFormat="1" x14ac:dyDescent="0.25">
      <c r="A100" s="41" t="s">
        <v>14</v>
      </c>
      <c r="B100" s="42" t="s">
        <v>68</v>
      </c>
      <c r="C100" s="42" t="s">
        <v>20</v>
      </c>
      <c r="D100" s="42" t="s">
        <v>69</v>
      </c>
      <c r="E100" s="42">
        <v>2018</v>
      </c>
      <c r="F100" s="42" t="s">
        <v>17</v>
      </c>
      <c r="G100" s="43">
        <v>57</v>
      </c>
      <c r="H100" s="42"/>
      <c r="I100" s="42">
        <v>36</v>
      </c>
      <c r="J100" s="42" t="s">
        <v>22</v>
      </c>
      <c r="K100" s="42">
        <v>2</v>
      </c>
      <c r="L100" s="42">
        <v>3</v>
      </c>
      <c r="M100" s="42"/>
      <c r="N100" s="42">
        <v>16.04</v>
      </c>
      <c r="O100" s="42">
        <v>1036.7</v>
      </c>
      <c r="P100" s="42">
        <v>1.5</v>
      </c>
      <c r="Q100" s="44">
        <v>6463.216957605985</v>
      </c>
      <c r="R100" s="42">
        <v>43.41</v>
      </c>
      <c r="S100" s="45">
        <v>22.82</v>
      </c>
    </row>
    <row r="101" spans="1:19" s="60" customFormat="1" x14ac:dyDescent="0.25">
      <c r="A101" s="41" t="s">
        <v>14</v>
      </c>
      <c r="B101" s="42" t="s">
        <v>73</v>
      </c>
      <c r="C101" s="42" t="s">
        <v>20</v>
      </c>
      <c r="D101" s="42" t="s">
        <v>74</v>
      </c>
      <c r="E101" s="42">
        <v>2018</v>
      </c>
      <c r="F101" s="42" t="s">
        <v>17</v>
      </c>
      <c r="G101" s="43">
        <v>57</v>
      </c>
      <c r="H101" s="42"/>
      <c r="I101" s="42">
        <v>40</v>
      </c>
      <c r="J101" s="42" t="s">
        <v>22</v>
      </c>
      <c r="K101" s="42">
        <v>2</v>
      </c>
      <c r="L101" s="42">
        <v>3</v>
      </c>
      <c r="M101" s="42"/>
      <c r="N101" s="42">
        <v>19.2</v>
      </c>
      <c r="O101" s="42">
        <v>920</v>
      </c>
      <c r="P101" s="42">
        <v>1.5</v>
      </c>
      <c r="Q101" s="44">
        <v>4791.666666666667</v>
      </c>
      <c r="R101" s="42">
        <v>44.08</v>
      </c>
      <c r="S101" s="45">
        <v>22.14</v>
      </c>
    </row>
    <row r="102" spans="1:19" s="60" customFormat="1" x14ac:dyDescent="0.25">
      <c r="A102" s="41" t="s">
        <v>14</v>
      </c>
      <c r="B102" s="42" t="s">
        <v>164</v>
      </c>
      <c r="C102" s="42" t="s">
        <v>20</v>
      </c>
      <c r="D102" s="42" t="s">
        <v>165</v>
      </c>
      <c r="E102" s="42">
        <v>2018</v>
      </c>
      <c r="F102" s="42" t="s">
        <v>17</v>
      </c>
      <c r="G102" s="43">
        <v>57</v>
      </c>
      <c r="H102" s="42"/>
      <c r="I102" s="42">
        <v>34</v>
      </c>
      <c r="J102" s="42" t="s">
        <v>22</v>
      </c>
      <c r="K102" s="42">
        <v>2</v>
      </c>
      <c r="L102" s="42">
        <v>3</v>
      </c>
      <c r="M102" s="42"/>
      <c r="N102" s="42">
        <v>17.32</v>
      </c>
      <c r="O102" s="42">
        <v>821.4</v>
      </c>
      <c r="P102" s="42">
        <v>1.5</v>
      </c>
      <c r="Q102" s="44">
        <v>4742.4942263279445</v>
      </c>
      <c r="R102" s="42">
        <v>45.75</v>
      </c>
      <c r="S102" s="45">
        <v>20.89</v>
      </c>
    </row>
    <row r="103" spans="1:19" s="60" customFormat="1" x14ac:dyDescent="0.25">
      <c r="A103" s="41" t="s">
        <v>14</v>
      </c>
      <c r="B103" s="42" t="s">
        <v>180</v>
      </c>
      <c r="C103" s="42" t="s">
        <v>20</v>
      </c>
      <c r="D103" s="42" t="s">
        <v>181</v>
      </c>
      <c r="E103" s="42">
        <v>2018</v>
      </c>
      <c r="F103" s="42" t="s">
        <v>17</v>
      </c>
      <c r="G103" s="43">
        <v>57</v>
      </c>
      <c r="H103" s="42"/>
      <c r="I103" s="42">
        <v>36</v>
      </c>
      <c r="J103" s="42" t="s">
        <v>18</v>
      </c>
      <c r="K103" s="42">
        <v>1.5</v>
      </c>
      <c r="L103" s="42">
        <v>2</v>
      </c>
      <c r="M103" s="42"/>
      <c r="N103" s="42">
        <v>17.09</v>
      </c>
      <c r="O103" s="42">
        <v>1231.0999999999999</v>
      </c>
      <c r="P103" s="42">
        <v>1</v>
      </c>
      <c r="Q103" s="44">
        <v>7203.6278525453481</v>
      </c>
      <c r="R103" s="42">
        <v>43.92</v>
      </c>
      <c r="S103" s="45">
        <v>21.9</v>
      </c>
    </row>
    <row r="104" spans="1:19" s="60" customFormat="1" x14ac:dyDescent="0.25">
      <c r="A104" s="41" t="s">
        <v>14</v>
      </c>
      <c r="B104" s="42" t="s">
        <v>256</v>
      </c>
      <c r="C104" s="42" t="s">
        <v>20</v>
      </c>
      <c r="D104" s="42" t="s">
        <v>257</v>
      </c>
      <c r="E104" s="42">
        <v>2018</v>
      </c>
      <c r="F104" s="42" t="s">
        <v>17</v>
      </c>
      <c r="G104" s="43">
        <v>57</v>
      </c>
      <c r="H104" s="42"/>
      <c r="I104" s="42">
        <v>35</v>
      </c>
      <c r="J104" s="42" t="s">
        <v>18</v>
      </c>
      <c r="K104" s="42">
        <v>2</v>
      </c>
      <c r="L104" s="42">
        <v>3</v>
      </c>
      <c r="M104" s="42"/>
      <c r="N104" s="42">
        <v>17.440000000000001</v>
      </c>
      <c r="O104" s="42">
        <v>831.5</v>
      </c>
      <c r="P104" s="42">
        <v>2</v>
      </c>
      <c r="Q104" s="44">
        <v>4767.7752293577978</v>
      </c>
      <c r="R104" s="42">
        <v>43.45</v>
      </c>
      <c r="S104" s="45">
        <v>23.12</v>
      </c>
    </row>
    <row r="105" spans="1:19" s="60" customFormat="1" x14ac:dyDescent="0.25">
      <c r="A105" s="41" t="s">
        <v>14</v>
      </c>
      <c r="B105" s="42" t="s">
        <v>43</v>
      </c>
      <c r="C105" s="42" t="s">
        <v>20</v>
      </c>
      <c r="D105" s="42" t="s">
        <v>44</v>
      </c>
      <c r="E105" s="42">
        <v>2018</v>
      </c>
      <c r="F105" s="42" t="s">
        <v>17</v>
      </c>
      <c r="G105" s="43">
        <v>58</v>
      </c>
      <c r="H105" s="42"/>
      <c r="I105" s="42">
        <v>38</v>
      </c>
      <c r="J105" s="42" t="s">
        <v>18</v>
      </c>
      <c r="K105" s="42">
        <v>1.5</v>
      </c>
      <c r="L105" s="42">
        <v>2.5</v>
      </c>
      <c r="M105" s="42"/>
      <c r="N105" s="42">
        <v>17.03</v>
      </c>
      <c r="O105" s="42">
        <v>1338.3</v>
      </c>
      <c r="P105" s="42">
        <v>2</v>
      </c>
      <c r="Q105" s="44">
        <v>7858.4850264239567</v>
      </c>
      <c r="R105" s="42">
        <v>42.03</v>
      </c>
      <c r="S105" s="45">
        <v>23.76</v>
      </c>
    </row>
    <row r="106" spans="1:19" s="60" customFormat="1" x14ac:dyDescent="0.25">
      <c r="A106" s="41" t="s">
        <v>14</v>
      </c>
      <c r="B106" s="42" t="s">
        <v>80</v>
      </c>
      <c r="C106" s="42" t="s">
        <v>20</v>
      </c>
      <c r="D106" s="42" t="s">
        <v>51</v>
      </c>
      <c r="E106" s="42">
        <v>2018</v>
      </c>
      <c r="F106" s="42" t="s">
        <v>17</v>
      </c>
      <c r="G106" s="43">
        <v>58</v>
      </c>
      <c r="H106" s="42"/>
      <c r="I106" s="42">
        <v>32</v>
      </c>
      <c r="J106" s="42" t="s">
        <v>18</v>
      </c>
      <c r="K106" s="42">
        <v>1.5</v>
      </c>
      <c r="L106" s="42">
        <v>1.5</v>
      </c>
      <c r="M106" s="42"/>
      <c r="N106" s="42">
        <v>16.12</v>
      </c>
      <c r="O106" s="42">
        <v>797.5</v>
      </c>
      <c r="P106" s="42">
        <v>1</v>
      </c>
      <c r="Q106" s="44">
        <v>4947.2704714640195</v>
      </c>
      <c r="R106" s="42">
        <v>43.28</v>
      </c>
      <c r="S106" s="45">
        <v>22.8</v>
      </c>
    </row>
    <row r="107" spans="1:19" s="60" customFormat="1" x14ac:dyDescent="0.25">
      <c r="A107" s="41" t="s">
        <v>14</v>
      </c>
      <c r="B107" s="42" t="s">
        <v>82</v>
      </c>
      <c r="C107" s="42" t="s">
        <v>20</v>
      </c>
      <c r="D107" s="42" t="s">
        <v>27</v>
      </c>
      <c r="E107" s="42">
        <v>2018</v>
      </c>
      <c r="F107" s="42" t="s">
        <v>17</v>
      </c>
      <c r="G107" s="43">
        <v>58</v>
      </c>
      <c r="H107" s="42"/>
      <c r="I107" s="42">
        <v>34</v>
      </c>
      <c r="J107" s="42" t="s">
        <v>18</v>
      </c>
      <c r="K107" s="42">
        <v>1.5</v>
      </c>
      <c r="L107" s="42">
        <v>2</v>
      </c>
      <c r="M107" s="42"/>
      <c r="N107" s="42">
        <v>17.399999999999999</v>
      </c>
      <c r="O107" s="42">
        <v>1175.3</v>
      </c>
      <c r="P107" s="42">
        <v>1.5</v>
      </c>
      <c r="Q107" s="44">
        <v>6754.597701149426</v>
      </c>
      <c r="R107" s="42">
        <v>44.78</v>
      </c>
      <c r="S107" s="45">
        <v>22.39</v>
      </c>
    </row>
    <row r="108" spans="1:19" s="60" customFormat="1" x14ac:dyDescent="0.25">
      <c r="A108" s="41" t="s">
        <v>14</v>
      </c>
      <c r="B108" s="42" t="s">
        <v>172</v>
      </c>
      <c r="C108" s="42" t="s">
        <v>20</v>
      </c>
      <c r="D108" s="42" t="s">
        <v>173</v>
      </c>
      <c r="E108" s="42">
        <v>2018</v>
      </c>
      <c r="F108" s="42" t="s">
        <v>17</v>
      </c>
      <c r="G108" s="43">
        <v>58</v>
      </c>
      <c r="H108" s="42"/>
      <c r="I108" s="42">
        <v>30</v>
      </c>
      <c r="J108" s="42" t="s">
        <v>22</v>
      </c>
      <c r="K108" s="42">
        <v>2</v>
      </c>
      <c r="L108" s="42">
        <v>3</v>
      </c>
      <c r="M108" s="42"/>
      <c r="N108" s="42">
        <v>19.16</v>
      </c>
      <c r="O108" s="42">
        <v>1337.6</v>
      </c>
      <c r="P108" s="42">
        <v>2</v>
      </c>
      <c r="Q108" s="44">
        <v>6981.2108559498956</v>
      </c>
      <c r="R108" s="42">
        <v>45.48</v>
      </c>
      <c r="S108" s="45">
        <v>21.91</v>
      </c>
    </row>
    <row r="109" spans="1:19" s="60" customFormat="1" x14ac:dyDescent="0.25">
      <c r="A109" s="41" t="s">
        <v>14</v>
      </c>
      <c r="B109" s="42" t="s">
        <v>174</v>
      </c>
      <c r="C109" s="42" t="s">
        <v>20</v>
      </c>
      <c r="D109" s="42" t="s">
        <v>175</v>
      </c>
      <c r="E109" s="42">
        <v>2018</v>
      </c>
      <c r="F109" s="42" t="s">
        <v>17</v>
      </c>
      <c r="G109" s="43">
        <v>58</v>
      </c>
      <c r="H109" s="42"/>
      <c r="I109" s="42">
        <v>36</v>
      </c>
      <c r="J109" s="42" t="s">
        <v>22</v>
      </c>
      <c r="K109" s="42">
        <v>1.5</v>
      </c>
      <c r="L109" s="42">
        <v>2.5</v>
      </c>
      <c r="M109" s="42"/>
      <c r="N109" s="42">
        <v>15.74</v>
      </c>
      <c r="O109" s="42">
        <v>1513.1</v>
      </c>
      <c r="P109" s="42">
        <v>2</v>
      </c>
      <c r="Q109" s="44">
        <v>9613.0876747141028</v>
      </c>
      <c r="R109" s="42">
        <v>43.59</v>
      </c>
      <c r="S109" s="45">
        <v>22.76</v>
      </c>
    </row>
    <row r="110" spans="1:19" s="60" customFormat="1" x14ac:dyDescent="0.25">
      <c r="A110" s="41" t="s">
        <v>14</v>
      </c>
      <c r="B110" s="42" t="s">
        <v>202</v>
      </c>
      <c r="C110" s="42" t="s">
        <v>20</v>
      </c>
      <c r="D110" s="42" t="s">
        <v>203</v>
      </c>
      <c r="E110" s="42">
        <v>2018</v>
      </c>
      <c r="F110" s="42" t="s">
        <v>17</v>
      </c>
      <c r="G110" s="43">
        <v>58</v>
      </c>
      <c r="H110" s="42"/>
      <c r="I110" s="42">
        <v>34</v>
      </c>
      <c r="J110" s="42" t="s">
        <v>18</v>
      </c>
      <c r="K110" s="42">
        <v>1.5</v>
      </c>
      <c r="L110" s="42">
        <v>2</v>
      </c>
      <c r="M110" s="42"/>
      <c r="N110" s="42">
        <v>15.94</v>
      </c>
      <c r="O110" s="42">
        <v>1495.8</v>
      </c>
      <c r="P110" s="42">
        <v>1.5</v>
      </c>
      <c r="Q110" s="44">
        <v>9383.9397741530738</v>
      </c>
      <c r="R110" s="42">
        <v>43.36</v>
      </c>
      <c r="S110" s="45">
        <v>22.34</v>
      </c>
    </row>
    <row r="111" spans="1:19" s="60" customFormat="1" x14ac:dyDescent="0.25">
      <c r="A111" s="41" t="s">
        <v>14</v>
      </c>
      <c r="B111" s="42" t="s">
        <v>19</v>
      </c>
      <c r="C111" s="42" t="s">
        <v>20</v>
      </c>
      <c r="D111" s="42" t="s">
        <v>21</v>
      </c>
      <c r="E111" s="42">
        <v>2018</v>
      </c>
      <c r="F111" s="42" t="s">
        <v>17</v>
      </c>
      <c r="G111" s="43">
        <v>59</v>
      </c>
      <c r="H111" s="42"/>
      <c r="I111" s="42">
        <v>34</v>
      </c>
      <c r="J111" s="42" t="s">
        <v>22</v>
      </c>
      <c r="K111" s="42">
        <v>2</v>
      </c>
      <c r="L111" s="42">
        <v>2</v>
      </c>
      <c r="M111" s="42"/>
      <c r="N111" s="42">
        <v>15.99</v>
      </c>
      <c r="O111" s="42">
        <v>2069.4</v>
      </c>
      <c r="P111" s="42">
        <v>2</v>
      </c>
      <c r="Q111" s="44">
        <v>12941.838649155721</v>
      </c>
      <c r="R111" s="42">
        <v>44.2</v>
      </c>
      <c r="S111" s="45">
        <v>21.55</v>
      </c>
    </row>
    <row r="112" spans="1:19" s="60" customFormat="1" x14ac:dyDescent="0.25">
      <c r="A112" s="41" t="s">
        <v>14</v>
      </c>
      <c r="B112" s="42" t="s">
        <v>190</v>
      </c>
      <c r="C112" s="42" t="s">
        <v>20</v>
      </c>
      <c r="D112" s="42" t="s">
        <v>191</v>
      </c>
      <c r="E112" s="42">
        <v>2018</v>
      </c>
      <c r="F112" s="42" t="s">
        <v>17</v>
      </c>
      <c r="G112" s="43">
        <v>59</v>
      </c>
      <c r="H112" s="42"/>
      <c r="I112" s="42">
        <v>30</v>
      </c>
      <c r="J112" s="42" t="s">
        <v>18</v>
      </c>
      <c r="K112" s="42">
        <v>2</v>
      </c>
      <c r="L112" s="42">
        <v>3</v>
      </c>
      <c r="M112" s="42"/>
      <c r="N112" s="42">
        <v>17.149999999999999</v>
      </c>
      <c r="O112" s="42">
        <v>940.8</v>
      </c>
      <c r="P112" s="42">
        <v>2</v>
      </c>
      <c r="Q112" s="44">
        <v>5485.7142857142862</v>
      </c>
      <c r="R112" s="42">
        <v>43.47</v>
      </c>
      <c r="S112" s="45">
        <v>23.72</v>
      </c>
    </row>
    <row r="113" spans="1:19" s="60" customFormat="1" x14ac:dyDescent="0.25">
      <c r="A113" s="41" t="s">
        <v>14</v>
      </c>
      <c r="B113" s="42" t="s">
        <v>222</v>
      </c>
      <c r="C113" s="42" t="s">
        <v>20</v>
      </c>
      <c r="D113" s="42" t="s">
        <v>223</v>
      </c>
      <c r="E113" s="42">
        <v>2018</v>
      </c>
      <c r="F113" s="42" t="s">
        <v>17</v>
      </c>
      <c r="G113" s="43">
        <v>59</v>
      </c>
      <c r="H113" s="42"/>
      <c r="I113" s="42">
        <v>34</v>
      </c>
      <c r="J113" s="42" t="s">
        <v>22</v>
      </c>
      <c r="K113" s="42">
        <v>1.5</v>
      </c>
      <c r="L113" s="42">
        <v>2.5</v>
      </c>
      <c r="M113" s="42"/>
      <c r="N113" s="42">
        <v>19.52</v>
      </c>
      <c r="O113" s="42">
        <v>1334.1</v>
      </c>
      <c r="P113" s="42">
        <v>1.5</v>
      </c>
      <c r="Q113" s="44">
        <v>6834.5286885245896</v>
      </c>
      <c r="R113" s="42">
        <v>44.35</v>
      </c>
      <c r="S113" s="45">
        <v>23.11</v>
      </c>
    </row>
    <row r="114" spans="1:19" s="60" customFormat="1" x14ac:dyDescent="0.25">
      <c r="A114" s="41" t="s">
        <v>14</v>
      </c>
      <c r="B114" s="42" t="s">
        <v>230</v>
      </c>
      <c r="C114" s="42" t="s">
        <v>20</v>
      </c>
      <c r="D114" s="42" t="s">
        <v>231</v>
      </c>
      <c r="E114" s="42">
        <v>2018</v>
      </c>
      <c r="F114" s="42" t="s">
        <v>17</v>
      </c>
      <c r="G114" s="43">
        <v>59</v>
      </c>
      <c r="H114" s="42"/>
      <c r="I114" s="42">
        <v>34</v>
      </c>
      <c r="J114" s="42" t="s">
        <v>22</v>
      </c>
      <c r="K114" s="42">
        <v>1.5</v>
      </c>
      <c r="L114" s="42">
        <v>2</v>
      </c>
      <c r="M114" s="42"/>
      <c r="N114" s="42">
        <v>18.41</v>
      </c>
      <c r="O114" s="42">
        <v>787.1</v>
      </c>
      <c r="P114" s="42">
        <v>2</v>
      </c>
      <c r="Q114" s="44">
        <v>4275.3938077131988</v>
      </c>
      <c r="R114" s="42">
        <v>45.23</v>
      </c>
      <c r="S114" s="45">
        <v>22.91</v>
      </c>
    </row>
    <row r="115" spans="1:19" s="60" customFormat="1" x14ac:dyDescent="0.25">
      <c r="A115" s="41" t="s">
        <v>14</v>
      </c>
      <c r="B115" s="42" t="s">
        <v>234</v>
      </c>
      <c r="C115" s="42" t="s">
        <v>20</v>
      </c>
      <c r="D115" s="42" t="s">
        <v>235</v>
      </c>
      <c r="E115" s="42">
        <v>2018</v>
      </c>
      <c r="F115" s="42" t="s">
        <v>17</v>
      </c>
      <c r="G115" s="43">
        <v>59</v>
      </c>
      <c r="H115" s="42"/>
      <c r="I115" s="42">
        <v>36</v>
      </c>
      <c r="J115" s="42" t="s">
        <v>18</v>
      </c>
      <c r="K115" s="42">
        <v>1.5</v>
      </c>
      <c r="L115" s="42">
        <v>2.5</v>
      </c>
      <c r="M115" s="42"/>
      <c r="N115" s="42">
        <v>15.66</v>
      </c>
      <c r="O115" s="42">
        <v>966.1</v>
      </c>
      <c r="P115" s="42">
        <v>1</v>
      </c>
      <c r="Q115" s="44">
        <v>6169.2209450830142</v>
      </c>
      <c r="R115" s="42">
        <v>43.6</v>
      </c>
      <c r="S115" s="45">
        <v>22.23</v>
      </c>
    </row>
    <row r="116" spans="1:19" s="60" customFormat="1" x14ac:dyDescent="0.25">
      <c r="A116" s="41" t="s">
        <v>14</v>
      </c>
      <c r="B116" s="42" t="s">
        <v>162</v>
      </c>
      <c r="C116" s="42" t="s">
        <v>20</v>
      </c>
      <c r="D116" s="42" t="s">
        <v>163</v>
      </c>
      <c r="E116" s="42">
        <v>2018</v>
      </c>
      <c r="F116" s="42" t="s">
        <v>17</v>
      </c>
      <c r="G116" s="43">
        <v>60</v>
      </c>
      <c r="H116" s="42"/>
      <c r="I116" s="42">
        <v>34</v>
      </c>
      <c r="J116" s="42" t="s">
        <v>22</v>
      </c>
      <c r="K116" s="42">
        <v>1.5</v>
      </c>
      <c r="L116" s="42">
        <v>2</v>
      </c>
      <c r="M116" s="42"/>
      <c r="N116" s="42">
        <v>18.100000000000001</v>
      </c>
      <c r="O116" s="42">
        <v>1425.4</v>
      </c>
      <c r="P116" s="42">
        <v>2</v>
      </c>
      <c r="Q116" s="44">
        <v>7875.138121546961</v>
      </c>
      <c r="R116" s="42">
        <v>41.85</v>
      </c>
      <c r="S116" s="45">
        <v>22.59</v>
      </c>
    </row>
    <row r="117" spans="1:19" s="60" customFormat="1" x14ac:dyDescent="0.25">
      <c r="A117" s="41" t="s">
        <v>14</v>
      </c>
      <c r="B117" s="42" t="s">
        <v>160</v>
      </c>
      <c r="C117" s="42" t="s">
        <v>20</v>
      </c>
      <c r="D117" s="42" t="s">
        <v>161</v>
      </c>
      <c r="E117" s="42">
        <v>2018</v>
      </c>
      <c r="F117" s="42" t="s">
        <v>17</v>
      </c>
      <c r="G117" s="43">
        <v>61</v>
      </c>
      <c r="H117" s="42"/>
      <c r="I117" s="42">
        <v>34</v>
      </c>
      <c r="J117" s="42" t="s">
        <v>22</v>
      </c>
      <c r="K117" s="42">
        <v>1.5</v>
      </c>
      <c r="L117" s="42">
        <v>2.5</v>
      </c>
      <c r="M117" s="42"/>
      <c r="N117" s="42">
        <v>17.46</v>
      </c>
      <c r="O117" s="42">
        <v>1122.5</v>
      </c>
      <c r="P117" s="42">
        <v>1.5</v>
      </c>
      <c r="Q117" s="44">
        <v>6428.9805269186718</v>
      </c>
      <c r="R117" s="42">
        <v>44.02</v>
      </c>
      <c r="S117" s="45">
        <v>22.85</v>
      </c>
    </row>
    <row r="118" spans="1:19" s="60" customFormat="1" x14ac:dyDescent="0.25">
      <c r="A118" s="41" t="s">
        <v>14</v>
      </c>
      <c r="B118" s="42" t="s">
        <v>126</v>
      </c>
      <c r="C118" s="42" t="s">
        <v>20</v>
      </c>
      <c r="D118" s="42" t="s">
        <v>127</v>
      </c>
      <c r="E118" s="42">
        <v>2018</v>
      </c>
      <c r="F118" s="42" t="s">
        <v>17</v>
      </c>
      <c r="G118" s="43">
        <v>62</v>
      </c>
      <c r="H118" s="42"/>
      <c r="I118" s="42">
        <v>32</v>
      </c>
      <c r="J118" s="42" t="s">
        <v>18</v>
      </c>
      <c r="K118" s="42">
        <v>1.5</v>
      </c>
      <c r="L118" s="42">
        <v>2</v>
      </c>
      <c r="M118" s="42"/>
      <c r="N118" s="42">
        <v>18.850000000000001</v>
      </c>
      <c r="O118" s="42">
        <v>1151.9000000000001</v>
      </c>
      <c r="P118" s="42">
        <v>1.5</v>
      </c>
      <c r="Q118" s="44">
        <v>6110.8753315649874</v>
      </c>
      <c r="R118" s="42">
        <v>45.44</v>
      </c>
      <c r="S118" s="45">
        <v>21.7</v>
      </c>
    </row>
    <row r="119" spans="1:19" s="60" customFormat="1" ht="15.75" thickBot="1" x14ac:dyDescent="0.3">
      <c r="A119" s="46" t="s">
        <v>14</v>
      </c>
      <c r="B119" s="47" t="s">
        <v>218</v>
      </c>
      <c r="C119" s="47" t="s">
        <v>20</v>
      </c>
      <c r="D119" s="47" t="s">
        <v>219</v>
      </c>
      <c r="E119" s="47">
        <v>2018</v>
      </c>
      <c r="F119" s="47" t="s">
        <v>17</v>
      </c>
      <c r="G119" s="48">
        <v>64</v>
      </c>
      <c r="H119" s="47"/>
      <c r="I119" s="47">
        <v>40</v>
      </c>
      <c r="J119" s="47" t="s">
        <v>18</v>
      </c>
      <c r="K119" s="47">
        <v>1.5</v>
      </c>
      <c r="L119" s="47">
        <v>2</v>
      </c>
      <c r="M119" s="47"/>
      <c r="N119" s="47">
        <v>17</v>
      </c>
      <c r="O119" s="47">
        <v>1609.7</v>
      </c>
      <c r="P119" s="47">
        <v>2</v>
      </c>
      <c r="Q119" s="49">
        <v>9468.823529411764</v>
      </c>
      <c r="R119" s="47">
        <v>42.67</v>
      </c>
      <c r="S119" s="50">
        <v>22.29</v>
      </c>
    </row>
    <row r="120" spans="1:19" x14ac:dyDescent="0.25">
      <c r="A120" s="2" t="s">
        <v>14</v>
      </c>
      <c r="B120" s="2" t="s">
        <v>258</v>
      </c>
      <c r="C120" s="2" t="s">
        <v>15</v>
      </c>
      <c r="D120" s="2" t="s">
        <v>16</v>
      </c>
      <c r="E120" s="2">
        <v>2018</v>
      </c>
      <c r="F120" s="2" t="s">
        <v>17</v>
      </c>
      <c r="G120" s="4">
        <v>65</v>
      </c>
      <c r="H120" s="2"/>
      <c r="I120" s="2">
        <v>34</v>
      </c>
      <c r="J120" s="2" t="s">
        <v>18</v>
      </c>
      <c r="K120" s="2">
        <v>1.5</v>
      </c>
      <c r="L120" s="2">
        <v>2</v>
      </c>
      <c r="M120" s="2"/>
      <c r="N120" s="2">
        <v>17.77</v>
      </c>
      <c r="O120" s="2">
        <v>934</v>
      </c>
      <c r="P120" s="2">
        <v>1.5</v>
      </c>
      <c r="Q120" s="3">
        <v>5256.0495216657291</v>
      </c>
      <c r="R120" s="2">
        <v>46.23</v>
      </c>
      <c r="S120" s="2">
        <v>21.41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1"/>
  <sheetViews>
    <sheetView zoomScale="85" zoomScaleNormal="85" workbookViewId="0">
      <selection activeCell="W13" sqref="W12:W13"/>
    </sheetView>
  </sheetViews>
  <sheetFormatPr defaultRowHeight="15" x14ac:dyDescent="0.25"/>
  <cols>
    <col min="1" max="1" width="19.28515625" bestFit="1" customWidth="1"/>
    <col min="2" max="2" width="12.140625" bestFit="1" customWidth="1"/>
    <col min="3" max="3" width="9.42578125" bestFit="1" customWidth="1"/>
    <col min="4" max="4" width="10.28515625" bestFit="1" customWidth="1"/>
    <col min="5" max="5" width="12.7109375" bestFit="1" customWidth="1"/>
    <col min="6" max="6" width="9.5703125" bestFit="1" customWidth="1"/>
    <col min="7" max="7" width="16" customWidth="1"/>
    <col min="8" max="8" width="8.7109375" bestFit="1" customWidth="1"/>
    <col min="9" max="9" width="9.7109375" bestFit="1" customWidth="1"/>
    <col min="10" max="10" width="7.85546875" bestFit="1" customWidth="1"/>
    <col min="11" max="11" width="9.28515625" bestFit="1" customWidth="1"/>
    <col min="13" max="13" width="12.7109375" bestFit="1" customWidth="1"/>
    <col min="14" max="14" width="10.85546875" bestFit="1" customWidth="1"/>
    <col min="15" max="15" width="20" bestFit="1" customWidth="1"/>
    <col min="16" max="16" width="16.42578125" bestFit="1" customWidth="1"/>
    <col min="17" max="17" width="8" bestFit="1" customWidth="1"/>
    <col min="18" max="18" width="25.28515625" bestFit="1" customWidth="1"/>
    <col min="19" max="19" width="20.5703125" bestFit="1" customWidth="1"/>
    <col min="20" max="20" width="16.42578125" bestFit="1" customWidth="1"/>
  </cols>
  <sheetData>
    <row r="1" spans="1:20" x14ac:dyDescent="0.25">
      <c r="A1" s="66" t="s">
        <v>0</v>
      </c>
      <c r="B1" s="66" t="s">
        <v>480</v>
      </c>
      <c r="C1" s="66" t="s">
        <v>1</v>
      </c>
      <c r="D1" s="66" t="s">
        <v>2</v>
      </c>
      <c r="E1" s="66" t="s">
        <v>3</v>
      </c>
      <c r="F1" s="66" t="s">
        <v>4</v>
      </c>
      <c r="G1" s="66" t="s">
        <v>5</v>
      </c>
      <c r="H1" s="66" t="s">
        <v>452</v>
      </c>
      <c r="I1" s="66" t="s">
        <v>260</v>
      </c>
      <c r="J1" s="66" t="s">
        <v>7</v>
      </c>
      <c r="K1" s="66" t="s">
        <v>8</v>
      </c>
      <c r="L1" s="66" t="s">
        <v>9</v>
      </c>
      <c r="M1" s="66" t="s">
        <v>10</v>
      </c>
      <c r="N1" s="66" t="s">
        <v>453</v>
      </c>
      <c r="O1" s="66" t="s">
        <v>11</v>
      </c>
      <c r="P1" s="66" t="s">
        <v>12</v>
      </c>
      <c r="Q1" s="66" t="s">
        <v>13</v>
      </c>
      <c r="R1" s="66" t="s">
        <v>259</v>
      </c>
      <c r="S1" s="66" t="s">
        <v>454</v>
      </c>
      <c r="T1" s="66" t="s">
        <v>455</v>
      </c>
    </row>
    <row r="2" spans="1:20" x14ac:dyDescent="0.25">
      <c r="A2" s="87" t="s">
        <v>14</v>
      </c>
      <c r="B2" s="87">
        <v>1</v>
      </c>
      <c r="C2" s="87" t="s">
        <v>33</v>
      </c>
      <c r="D2" s="87" t="s">
        <v>20</v>
      </c>
      <c r="E2" s="87" t="s">
        <v>34</v>
      </c>
      <c r="F2" s="87">
        <v>2018</v>
      </c>
      <c r="G2" s="87" t="s">
        <v>17</v>
      </c>
      <c r="H2" s="87" t="s">
        <v>456</v>
      </c>
      <c r="I2" s="90">
        <v>49</v>
      </c>
      <c r="J2" s="87">
        <v>28</v>
      </c>
      <c r="K2" s="87" t="s">
        <v>18</v>
      </c>
      <c r="L2" s="87">
        <v>1.5</v>
      </c>
      <c r="M2" s="87">
        <v>2</v>
      </c>
      <c r="N2" s="87"/>
      <c r="O2" s="87">
        <v>13.88</v>
      </c>
      <c r="P2" s="87">
        <v>1060.8</v>
      </c>
      <c r="Q2" s="87">
        <v>1.5</v>
      </c>
      <c r="R2" s="89">
        <v>7642.6512968299703</v>
      </c>
      <c r="S2" s="87">
        <v>42.84</v>
      </c>
      <c r="T2" s="87">
        <v>22.89</v>
      </c>
    </row>
    <row r="3" spans="1:20" x14ac:dyDescent="0.25">
      <c r="A3" s="88" t="s">
        <v>14</v>
      </c>
      <c r="B3" s="88">
        <v>1</v>
      </c>
      <c r="C3" s="88" t="s">
        <v>36</v>
      </c>
      <c r="D3" s="88" t="s">
        <v>20</v>
      </c>
      <c r="E3" s="88" t="s">
        <v>37</v>
      </c>
      <c r="F3" s="88">
        <v>2018</v>
      </c>
      <c r="G3" s="88" t="s">
        <v>17</v>
      </c>
      <c r="H3" s="88" t="s">
        <v>456</v>
      </c>
      <c r="I3" s="92">
        <v>45</v>
      </c>
      <c r="J3" s="88">
        <v>26</v>
      </c>
      <c r="K3" s="88" t="s">
        <v>18</v>
      </c>
      <c r="L3" s="88">
        <v>1.5</v>
      </c>
      <c r="M3" s="88">
        <v>1.5</v>
      </c>
      <c r="N3" s="88"/>
      <c r="O3" s="88">
        <v>15.81</v>
      </c>
      <c r="P3" s="88">
        <v>1037</v>
      </c>
      <c r="Q3" s="88">
        <v>1.5</v>
      </c>
      <c r="R3" s="91">
        <v>6559.1397849462364</v>
      </c>
      <c r="S3" s="88">
        <v>45.02</v>
      </c>
      <c r="T3" s="88">
        <v>22.34</v>
      </c>
    </row>
    <row r="4" spans="1:20" x14ac:dyDescent="0.25">
      <c r="A4" s="87" t="s">
        <v>14</v>
      </c>
      <c r="B4" s="87">
        <v>1</v>
      </c>
      <c r="C4" s="87" t="s">
        <v>45</v>
      </c>
      <c r="D4" s="87" t="s">
        <v>20</v>
      </c>
      <c r="E4" s="87" t="s">
        <v>46</v>
      </c>
      <c r="F4" s="87">
        <v>2018</v>
      </c>
      <c r="G4" s="87" t="s">
        <v>17</v>
      </c>
      <c r="H4" s="87" t="s">
        <v>456</v>
      </c>
      <c r="I4" s="90">
        <v>45</v>
      </c>
      <c r="J4" s="87">
        <v>34</v>
      </c>
      <c r="K4" s="87" t="s">
        <v>18</v>
      </c>
      <c r="L4" s="87">
        <v>2</v>
      </c>
      <c r="M4" s="87">
        <v>2.5</v>
      </c>
      <c r="N4" s="87"/>
      <c r="O4" s="87">
        <v>14.88</v>
      </c>
      <c r="P4" s="87">
        <v>814.8</v>
      </c>
      <c r="Q4" s="87">
        <v>1.5</v>
      </c>
      <c r="R4" s="89">
        <v>5475.8064516129025</v>
      </c>
      <c r="S4" s="87">
        <v>47.28</v>
      </c>
      <c r="T4" s="87">
        <v>21.33</v>
      </c>
    </row>
    <row r="5" spans="1:20" x14ac:dyDescent="0.25">
      <c r="A5" s="88" t="s">
        <v>14</v>
      </c>
      <c r="B5" s="88">
        <v>1</v>
      </c>
      <c r="C5" s="88" t="s">
        <v>49</v>
      </c>
      <c r="D5" s="88" t="s">
        <v>20</v>
      </c>
      <c r="E5" s="88" t="s">
        <v>50</v>
      </c>
      <c r="F5" s="88">
        <v>2018</v>
      </c>
      <c r="G5" s="88" t="s">
        <v>17</v>
      </c>
      <c r="H5" s="88" t="s">
        <v>456</v>
      </c>
      <c r="I5" s="92">
        <v>50</v>
      </c>
      <c r="J5" s="88">
        <v>36</v>
      </c>
      <c r="K5" s="88" t="s">
        <v>18</v>
      </c>
      <c r="L5" s="88">
        <v>1.5</v>
      </c>
      <c r="M5" s="88">
        <v>2.5</v>
      </c>
      <c r="N5" s="88"/>
      <c r="O5" s="88">
        <v>15.17</v>
      </c>
      <c r="P5" s="88">
        <v>1268.9000000000001</v>
      </c>
      <c r="Q5" s="88">
        <v>1.5</v>
      </c>
      <c r="R5" s="91">
        <v>8364.5352669742915</v>
      </c>
      <c r="S5" s="88">
        <v>42.75</v>
      </c>
      <c r="T5" s="88">
        <v>23.77</v>
      </c>
    </row>
    <row r="6" spans="1:20" x14ac:dyDescent="0.25">
      <c r="A6" s="87" t="s">
        <v>14</v>
      </c>
      <c r="B6" s="87">
        <v>1</v>
      </c>
      <c r="C6" s="87" t="s">
        <v>59</v>
      </c>
      <c r="D6" s="87" t="s">
        <v>20</v>
      </c>
      <c r="E6" s="87" t="s">
        <v>60</v>
      </c>
      <c r="F6" s="87">
        <v>2018</v>
      </c>
      <c r="G6" s="87" t="s">
        <v>17</v>
      </c>
      <c r="H6" s="87" t="s">
        <v>456</v>
      </c>
      <c r="I6" s="90">
        <v>50</v>
      </c>
      <c r="J6" s="87">
        <v>28</v>
      </c>
      <c r="K6" s="87" t="s">
        <v>18</v>
      </c>
      <c r="L6" s="87">
        <v>1.5</v>
      </c>
      <c r="M6" s="87">
        <v>2.5</v>
      </c>
      <c r="N6" s="87"/>
      <c r="O6" s="87">
        <v>14.15</v>
      </c>
      <c r="P6" s="87">
        <v>1185.3</v>
      </c>
      <c r="Q6" s="87">
        <v>1</v>
      </c>
      <c r="R6" s="89">
        <v>8376.6784452296815</v>
      </c>
      <c r="S6" s="87">
        <v>45.2</v>
      </c>
      <c r="T6" s="87">
        <v>22.37</v>
      </c>
    </row>
    <row r="7" spans="1:20" x14ac:dyDescent="0.25">
      <c r="A7" s="88" t="s">
        <v>14</v>
      </c>
      <c r="B7" s="88">
        <v>1</v>
      </c>
      <c r="C7" s="88" t="s">
        <v>61</v>
      </c>
      <c r="D7" s="88" t="s">
        <v>20</v>
      </c>
      <c r="E7" s="88" t="s">
        <v>62</v>
      </c>
      <c r="F7" s="88">
        <v>2018</v>
      </c>
      <c r="G7" s="88" t="s">
        <v>17</v>
      </c>
      <c r="H7" s="88" t="s">
        <v>456</v>
      </c>
      <c r="I7" s="92">
        <v>50</v>
      </c>
      <c r="J7" s="88">
        <v>32</v>
      </c>
      <c r="K7" s="88" t="s">
        <v>18</v>
      </c>
      <c r="L7" s="88">
        <v>2</v>
      </c>
      <c r="M7" s="88">
        <v>2.5</v>
      </c>
      <c r="N7" s="88"/>
      <c r="O7" s="88">
        <v>15.93</v>
      </c>
      <c r="P7" s="88">
        <v>1024.7</v>
      </c>
      <c r="Q7" s="88">
        <v>1.5</v>
      </c>
      <c r="R7" s="91">
        <v>6432.5172630257384</v>
      </c>
      <c r="S7" s="88">
        <v>43.41</v>
      </c>
      <c r="T7" s="88">
        <v>22.61</v>
      </c>
    </row>
    <row r="8" spans="1:20" x14ac:dyDescent="0.25">
      <c r="A8" s="87" t="s">
        <v>14</v>
      </c>
      <c r="B8" s="87">
        <v>1</v>
      </c>
      <c r="C8" s="87" t="s">
        <v>77</v>
      </c>
      <c r="D8" s="87" t="s">
        <v>20</v>
      </c>
      <c r="E8" s="87" t="s">
        <v>78</v>
      </c>
      <c r="F8" s="87">
        <v>2018</v>
      </c>
      <c r="G8" s="87" t="s">
        <v>17</v>
      </c>
      <c r="H8" s="87" t="s">
        <v>456</v>
      </c>
      <c r="I8" s="90">
        <v>49</v>
      </c>
      <c r="J8" s="87">
        <v>34</v>
      </c>
      <c r="K8" s="87" t="s">
        <v>18</v>
      </c>
      <c r="L8" s="87">
        <v>2</v>
      </c>
      <c r="M8" s="87">
        <v>2.5</v>
      </c>
      <c r="N8" s="87"/>
      <c r="O8" s="87">
        <v>13.67</v>
      </c>
      <c r="P8" s="87">
        <v>770.2</v>
      </c>
      <c r="Q8" s="87">
        <v>1.5</v>
      </c>
      <c r="R8" s="89">
        <v>5634.2355523043161</v>
      </c>
      <c r="S8" s="87">
        <v>44.34</v>
      </c>
      <c r="T8" s="87">
        <v>22.59</v>
      </c>
    </row>
    <row r="9" spans="1:20" x14ac:dyDescent="0.25">
      <c r="A9" s="88" t="s">
        <v>14</v>
      </c>
      <c r="B9" s="88">
        <v>1</v>
      </c>
      <c r="C9" s="88" t="s">
        <v>79</v>
      </c>
      <c r="D9" s="88" t="s">
        <v>20</v>
      </c>
      <c r="E9" s="88" t="s">
        <v>35</v>
      </c>
      <c r="F9" s="88">
        <v>2018</v>
      </c>
      <c r="G9" s="88" t="s">
        <v>17</v>
      </c>
      <c r="H9" s="88" t="s">
        <v>456</v>
      </c>
      <c r="I9" s="92">
        <v>49</v>
      </c>
      <c r="J9" s="88">
        <v>32</v>
      </c>
      <c r="K9" s="88" t="s">
        <v>22</v>
      </c>
      <c r="L9" s="88">
        <v>1.5</v>
      </c>
      <c r="M9" s="88">
        <v>2</v>
      </c>
      <c r="N9" s="88"/>
      <c r="O9" s="88">
        <v>15.56</v>
      </c>
      <c r="P9" s="88">
        <v>788.5</v>
      </c>
      <c r="Q9" s="88">
        <v>1</v>
      </c>
      <c r="R9" s="91">
        <v>5067.4807197943446</v>
      </c>
      <c r="S9" s="88">
        <v>45.87</v>
      </c>
      <c r="T9" s="88">
        <v>21.33</v>
      </c>
    </row>
    <row r="10" spans="1:20" x14ac:dyDescent="0.25">
      <c r="A10" s="87" t="s">
        <v>14</v>
      </c>
      <c r="B10" s="87">
        <v>1</v>
      </c>
      <c r="C10" s="87" t="s">
        <v>86</v>
      </c>
      <c r="D10" s="87" t="s">
        <v>20</v>
      </c>
      <c r="E10" s="87" t="s">
        <v>87</v>
      </c>
      <c r="F10" s="87">
        <v>2018</v>
      </c>
      <c r="G10" s="87" t="s">
        <v>17</v>
      </c>
      <c r="H10" s="87" t="s">
        <v>456</v>
      </c>
      <c r="I10" s="90">
        <v>49</v>
      </c>
      <c r="J10" s="87">
        <v>32</v>
      </c>
      <c r="K10" s="87" t="s">
        <v>22</v>
      </c>
      <c r="L10" s="87">
        <v>1.5</v>
      </c>
      <c r="M10" s="87">
        <v>2.5</v>
      </c>
      <c r="N10" s="87"/>
      <c r="O10" s="87">
        <v>16.25</v>
      </c>
      <c r="P10" s="87">
        <v>1099.0999999999999</v>
      </c>
      <c r="Q10" s="87">
        <v>1</v>
      </c>
      <c r="R10" s="89">
        <v>6763.6923076923067</v>
      </c>
      <c r="S10" s="87">
        <v>42.72</v>
      </c>
      <c r="T10" s="87">
        <v>22.18</v>
      </c>
    </row>
    <row r="11" spans="1:20" x14ac:dyDescent="0.25">
      <c r="A11" s="88" t="s">
        <v>14</v>
      </c>
      <c r="B11" s="88">
        <v>1</v>
      </c>
      <c r="C11" s="88" t="s">
        <v>90</v>
      </c>
      <c r="D11" s="88" t="s">
        <v>20</v>
      </c>
      <c r="E11" s="88" t="s">
        <v>91</v>
      </c>
      <c r="F11" s="88">
        <v>2018</v>
      </c>
      <c r="G11" s="88" t="s">
        <v>17</v>
      </c>
      <c r="H11" s="88" t="s">
        <v>456</v>
      </c>
      <c r="I11" s="92">
        <v>50</v>
      </c>
      <c r="J11" s="88">
        <v>32</v>
      </c>
      <c r="K11" s="88" t="s">
        <v>18</v>
      </c>
      <c r="L11" s="88">
        <v>1.5</v>
      </c>
      <c r="M11" s="88">
        <v>2</v>
      </c>
      <c r="N11" s="88"/>
      <c r="O11" s="88">
        <v>16.829999999999998</v>
      </c>
      <c r="P11" s="88">
        <v>1030.9000000000001</v>
      </c>
      <c r="Q11" s="88">
        <v>1.5</v>
      </c>
      <c r="R11" s="91">
        <v>6125.3713606654792</v>
      </c>
      <c r="S11" s="88">
        <v>42.26</v>
      </c>
      <c r="T11" s="88">
        <v>23.71</v>
      </c>
    </row>
    <row r="12" spans="1:20" x14ac:dyDescent="0.25">
      <c r="A12" s="87" t="s">
        <v>14</v>
      </c>
      <c r="B12" s="87">
        <v>1</v>
      </c>
      <c r="C12" s="87" t="s">
        <v>94</v>
      </c>
      <c r="D12" s="87" t="s">
        <v>20</v>
      </c>
      <c r="E12" s="87" t="s">
        <v>95</v>
      </c>
      <c r="F12" s="87">
        <v>2018</v>
      </c>
      <c r="G12" s="87" t="s">
        <v>17</v>
      </c>
      <c r="H12" s="87" t="s">
        <v>456</v>
      </c>
      <c r="I12" s="90">
        <v>50</v>
      </c>
      <c r="J12" s="87">
        <v>32</v>
      </c>
      <c r="K12" s="87" t="s">
        <v>18</v>
      </c>
      <c r="L12" s="87">
        <v>1.5</v>
      </c>
      <c r="M12" s="87">
        <v>2.5</v>
      </c>
      <c r="N12" s="87"/>
      <c r="O12" s="87">
        <v>14.31</v>
      </c>
      <c r="P12" s="87">
        <v>738</v>
      </c>
      <c r="Q12" s="87">
        <v>1.5</v>
      </c>
      <c r="R12" s="89">
        <v>5157.232704402516</v>
      </c>
      <c r="S12" s="87">
        <v>43.92</v>
      </c>
      <c r="T12" s="87">
        <v>21.94</v>
      </c>
    </row>
    <row r="13" spans="1:20" x14ac:dyDescent="0.25">
      <c r="A13" s="88" t="s">
        <v>14</v>
      </c>
      <c r="B13" s="88">
        <v>1</v>
      </c>
      <c r="C13" s="88" t="s">
        <v>96</v>
      </c>
      <c r="D13" s="88" t="s">
        <v>20</v>
      </c>
      <c r="E13" s="88" t="s">
        <v>97</v>
      </c>
      <c r="F13" s="88">
        <v>2018</v>
      </c>
      <c r="G13" s="88" t="s">
        <v>17</v>
      </c>
      <c r="H13" s="88" t="s">
        <v>456</v>
      </c>
      <c r="I13" s="92">
        <v>49</v>
      </c>
      <c r="J13" s="88">
        <v>36</v>
      </c>
      <c r="K13" s="88" t="s">
        <v>18</v>
      </c>
      <c r="L13" s="88">
        <v>1.5</v>
      </c>
      <c r="M13" s="88">
        <v>2.5</v>
      </c>
      <c r="N13" s="88"/>
      <c r="O13" s="88">
        <v>16.329999999999998</v>
      </c>
      <c r="P13" s="88">
        <v>1108.7</v>
      </c>
      <c r="Q13" s="88">
        <v>2</v>
      </c>
      <c r="R13" s="91">
        <v>6789.3447642376004</v>
      </c>
      <c r="S13" s="88">
        <v>44.19</v>
      </c>
      <c r="T13" s="88">
        <v>21.85</v>
      </c>
    </row>
    <row r="14" spans="1:20" x14ac:dyDescent="0.25">
      <c r="A14" s="87" t="s">
        <v>14</v>
      </c>
      <c r="B14" s="87">
        <v>1</v>
      </c>
      <c r="C14" s="87" t="s">
        <v>100</v>
      </c>
      <c r="D14" s="87" t="s">
        <v>20</v>
      </c>
      <c r="E14" s="87" t="s">
        <v>101</v>
      </c>
      <c r="F14" s="87">
        <v>2018</v>
      </c>
      <c r="G14" s="87" t="s">
        <v>17</v>
      </c>
      <c r="H14" s="87" t="s">
        <v>456</v>
      </c>
      <c r="I14" s="90">
        <v>50</v>
      </c>
      <c r="J14" s="87">
        <v>36</v>
      </c>
      <c r="K14" s="87" t="s">
        <v>18</v>
      </c>
      <c r="L14" s="87">
        <v>2</v>
      </c>
      <c r="M14" s="87">
        <v>2.5</v>
      </c>
      <c r="N14" s="87"/>
      <c r="O14" s="87">
        <v>16.55</v>
      </c>
      <c r="P14" s="87">
        <v>1202.2</v>
      </c>
      <c r="Q14" s="87">
        <v>1.5</v>
      </c>
      <c r="R14" s="89">
        <v>7264.0483383685805</v>
      </c>
      <c r="S14" s="87">
        <v>41.8</v>
      </c>
      <c r="T14" s="87">
        <v>23.77</v>
      </c>
    </row>
    <row r="15" spans="1:20" x14ac:dyDescent="0.25">
      <c r="A15" s="88" t="s">
        <v>14</v>
      </c>
      <c r="B15" s="88">
        <v>1</v>
      </c>
      <c r="C15" s="88" t="s">
        <v>102</v>
      </c>
      <c r="D15" s="88" t="s">
        <v>20</v>
      </c>
      <c r="E15" s="88" t="s">
        <v>103</v>
      </c>
      <c r="F15" s="88">
        <v>2018</v>
      </c>
      <c r="G15" s="88" t="s">
        <v>17</v>
      </c>
      <c r="H15" s="88" t="s">
        <v>456</v>
      </c>
      <c r="I15" s="92">
        <v>44</v>
      </c>
      <c r="J15" s="88">
        <v>34</v>
      </c>
      <c r="K15" s="88" t="s">
        <v>18</v>
      </c>
      <c r="L15" s="88">
        <v>1.5</v>
      </c>
      <c r="M15" s="88">
        <v>3</v>
      </c>
      <c r="N15" s="88"/>
      <c r="O15" s="88">
        <v>15</v>
      </c>
      <c r="P15" s="88">
        <v>673.5</v>
      </c>
      <c r="Q15" s="88">
        <v>2</v>
      </c>
      <c r="R15" s="91">
        <v>4490</v>
      </c>
      <c r="S15" s="88">
        <v>48.29</v>
      </c>
      <c r="T15" s="88">
        <v>20.54</v>
      </c>
    </row>
    <row r="16" spans="1:20" x14ac:dyDescent="0.25">
      <c r="A16" s="87" t="s">
        <v>14</v>
      </c>
      <c r="B16" s="87">
        <v>1</v>
      </c>
      <c r="C16" s="87" t="s">
        <v>104</v>
      </c>
      <c r="D16" s="87" t="s">
        <v>20</v>
      </c>
      <c r="E16" s="87" t="s">
        <v>105</v>
      </c>
      <c r="F16" s="87">
        <v>2018</v>
      </c>
      <c r="G16" s="87" t="s">
        <v>17</v>
      </c>
      <c r="H16" s="87" t="s">
        <v>456</v>
      </c>
      <c r="I16" s="90">
        <v>48</v>
      </c>
      <c r="J16" s="87">
        <v>30</v>
      </c>
      <c r="K16" s="87" t="s">
        <v>22</v>
      </c>
      <c r="L16" s="87">
        <v>1</v>
      </c>
      <c r="M16" s="87">
        <v>1.5</v>
      </c>
      <c r="N16" s="87"/>
      <c r="O16" s="87">
        <v>17.850000000000001</v>
      </c>
      <c r="P16" s="87">
        <v>872.8</v>
      </c>
      <c r="Q16" s="87">
        <v>2</v>
      </c>
      <c r="R16" s="89">
        <v>4889.6358543417364</v>
      </c>
      <c r="S16" s="87">
        <v>45.1</v>
      </c>
      <c r="T16" s="87">
        <v>22.32</v>
      </c>
    </row>
    <row r="17" spans="1:20" x14ac:dyDescent="0.25">
      <c r="A17" s="88" t="s">
        <v>14</v>
      </c>
      <c r="B17" s="88">
        <v>1</v>
      </c>
      <c r="C17" s="88" t="s">
        <v>120</v>
      </c>
      <c r="D17" s="88" t="s">
        <v>20</v>
      </c>
      <c r="E17" s="88" t="s">
        <v>121</v>
      </c>
      <c r="F17" s="88">
        <v>2018</v>
      </c>
      <c r="G17" s="88" t="s">
        <v>17</v>
      </c>
      <c r="H17" s="88" t="s">
        <v>456</v>
      </c>
      <c r="I17" s="92">
        <v>50</v>
      </c>
      <c r="J17" s="88">
        <v>22</v>
      </c>
      <c r="K17" s="88" t="s">
        <v>28</v>
      </c>
      <c r="L17" s="88">
        <v>1.5</v>
      </c>
      <c r="M17" s="88">
        <v>2</v>
      </c>
      <c r="N17" s="88"/>
      <c r="O17" s="88">
        <v>15.25</v>
      </c>
      <c r="P17" s="88">
        <v>734.2</v>
      </c>
      <c r="Q17" s="88">
        <v>1.5</v>
      </c>
      <c r="R17" s="91">
        <v>4814.4262295081971</v>
      </c>
      <c r="S17" s="88">
        <v>43.05</v>
      </c>
      <c r="T17" s="88">
        <v>23.46</v>
      </c>
    </row>
    <row r="18" spans="1:20" x14ac:dyDescent="0.25">
      <c r="A18" s="87" t="s">
        <v>14</v>
      </c>
      <c r="B18" s="87">
        <v>1</v>
      </c>
      <c r="C18" s="87" t="s">
        <v>128</v>
      </c>
      <c r="D18" s="87" t="s">
        <v>20</v>
      </c>
      <c r="E18" s="87" t="s">
        <v>129</v>
      </c>
      <c r="F18" s="87">
        <v>2018</v>
      </c>
      <c r="G18" s="87" t="s">
        <v>17</v>
      </c>
      <c r="H18" s="87" t="s">
        <v>456</v>
      </c>
      <c r="I18" s="90">
        <v>45</v>
      </c>
      <c r="J18" s="87">
        <v>34</v>
      </c>
      <c r="K18" s="87" t="s">
        <v>22</v>
      </c>
      <c r="L18" s="87">
        <v>1.5</v>
      </c>
      <c r="M18" s="87">
        <v>2.5</v>
      </c>
      <c r="N18" s="87"/>
      <c r="O18" s="87">
        <v>16.5</v>
      </c>
      <c r="P18" s="87">
        <v>833.3</v>
      </c>
      <c r="Q18" s="87">
        <v>2</v>
      </c>
      <c r="R18" s="89">
        <v>5050.30303030303</v>
      </c>
      <c r="S18" s="87">
        <v>47.31</v>
      </c>
      <c r="T18" s="87">
        <v>21</v>
      </c>
    </row>
    <row r="19" spans="1:20" x14ac:dyDescent="0.25">
      <c r="A19" s="88" t="s">
        <v>14</v>
      </c>
      <c r="B19" s="88">
        <v>1</v>
      </c>
      <c r="C19" s="88" t="s">
        <v>132</v>
      </c>
      <c r="D19" s="88" t="s">
        <v>20</v>
      </c>
      <c r="E19" s="88" t="s">
        <v>133</v>
      </c>
      <c r="F19" s="88">
        <v>2018</v>
      </c>
      <c r="G19" s="88" t="s">
        <v>17</v>
      </c>
      <c r="H19" s="88" t="s">
        <v>456</v>
      </c>
      <c r="I19" s="92">
        <v>50</v>
      </c>
      <c r="J19" s="88">
        <v>26</v>
      </c>
      <c r="K19" s="88" t="s">
        <v>22</v>
      </c>
      <c r="L19" s="88">
        <v>1.5</v>
      </c>
      <c r="M19" s="88">
        <v>2.5</v>
      </c>
      <c r="N19" s="88"/>
      <c r="O19" s="88">
        <v>15.84</v>
      </c>
      <c r="P19" s="88">
        <v>744.8</v>
      </c>
      <c r="Q19" s="88">
        <v>1.5</v>
      </c>
      <c r="R19" s="91">
        <v>4702.0202020202023</v>
      </c>
      <c r="S19" s="88">
        <v>47.56</v>
      </c>
      <c r="T19" s="88">
        <v>21.3</v>
      </c>
    </row>
    <row r="20" spans="1:20" x14ac:dyDescent="0.25">
      <c r="A20" s="87" t="s">
        <v>14</v>
      </c>
      <c r="B20" s="87">
        <v>1</v>
      </c>
      <c r="C20" s="87" t="s">
        <v>134</v>
      </c>
      <c r="D20" s="87" t="s">
        <v>20</v>
      </c>
      <c r="E20" s="87" t="s">
        <v>135</v>
      </c>
      <c r="F20" s="87">
        <v>2018</v>
      </c>
      <c r="G20" s="87" t="s">
        <v>17</v>
      </c>
      <c r="H20" s="87" t="s">
        <v>456</v>
      </c>
      <c r="I20" s="90">
        <v>50</v>
      </c>
      <c r="J20" s="87">
        <v>34</v>
      </c>
      <c r="K20" s="87" t="s">
        <v>18</v>
      </c>
      <c r="L20" s="87">
        <v>1.5</v>
      </c>
      <c r="M20" s="87">
        <v>2</v>
      </c>
      <c r="N20" s="87"/>
      <c r="O20" s="87">
        <v>15.47</v>
      </c>
      <c r="P20" s="87">
        <v>851.6</v>
      </c>
      <c r="Q20" s="87">
        <v>1.5</v>
      </c>
      <c r="R20" s="89">
        <v>5504.8480930833866</v>
      </c>
      <c r="S20" s="87">
        <v>42.91</v>
      </c>
      <c r="T20" s="87">
        <v>23.14</v>
      </c>
    </row>
    <row r="21" spans="1:20" x14ac:dyDescent="0.25">
      <c r="A21" s="88" t="s">
        <v>14</v>
      </c>
      <c r="B21" s="88">
        <v>1</v>
      </c>
      <c r="C21" s="88" t="s">
        <v>136</v>
      </c>
      <c r="D21" s="88" t="s">
        <v>20</v>
      </c>
      <c r="E21" s="88" t="s">
        <v>137</v>
      </c>
      <c r="F21" s="88">
        <v>2018</v>
      </c>
      <c r="G21" s="88" t="s">
        <v>17</v>
      </c>
      <c r="H21" s="88" t="s">
        <v>456</v>
      </c>
      <c r="I21" s="92">
        <v>50</v>
      </c>
      <c r="J21" s="88">
        <v>32</v>
      </c>
      <c r="K21" s="88" t="s">
        <v>22</v>
      </c>
      <c r="L21" s="88">
        <v>2</v>
      </c>
      <c r="M21" s="88">
        <v>2.5</v>
      </c>
      <c r="N21" s="88"/>
      <c r="O21" s="88">
        <v>15.08</v>
      </c>
      <c r="P21" s="88">
        <v>1056.8</v>
      </c>
      <c r="Q21" s="88">
        <v>2</v>
      </c>
      <c r="R21" s="91">
        <v>7007.9575596816967</v>
      </c>
      <c r="S21" s="88">
        <v>40.130000000000003</v>
      </c>
      <c r="T21" s="88">
        <v>24.53</v>
      </c>
    </row>
    <row r="22" spans="1:20" x14ac:dyDescent="0.25">
      <c r="A22" s="87" t="s">
        <v>14</v>
      </c>
      <c r="B22" s="87">
        <v>1</v>
      </c>
      <c r="C22" s="87" t="s">
        <v>140</v>
      </c>
      <c r="D22" s="87" t="s">
        <v>20</v>
      </c>
      <c r="E22" s="87" t="s">
        <v>141</v>
      </c>
      <c r="F22" s="87">
        <v>2018</v>
      </c>
      <c r="G22" s="87" t="s">
        <v>17</v>
      </c>
      <c r="H22" s="87" t="s">
        <v>456</v>
      </c>
      <c r="I22" s="90">
        <v>47</v>
      </c>
      <c r="J22" s="87">
        <v>32</v>
      </c>
      <c r="K22" s="87" t="s">
        <v>22</v>
      </c>
      <c r="L22" s="87">
        <v>2</v>
      </c>
      <c r="M22" s="87">
        <v>2.5</v>
      </c>
      <c r="N22" s="87"/>
      <c r="O22" s="87">
        <v>14.93</v>
      </c>
      <c r="P22" s="87">
        <v>643.9</v>
      </c>
      <c r="Q22" s="87">
        <v>2</v>
      </c>
      <c r="R22" s="89">
        <v>4312.793034159411</v>
      </c>
      <c r="S22" s="87">
        <v>45.06</v>
      </c>
      <c r="T22" s="87">
        <v>21.9</v>
      </c>
    </row>
    <row r="23" spans="1:20" x14ac:dyDescent="0.25">
      <c r="A23" s="88" t="s">
        <v>14</v>
      </c>
      <c r="B23" s="88">
        <v>1</v>
      </c>
      <c r="C23" s="88" t="s">
        <v>144</v>
      </c>
      <c r="D23" s="88" t="s">
        <v>20</v>
      </c>
      <c r="E23" s="88" t="s">
        <v>145</v>
      </c>
      <c r="F23" s="88">
        <v>2018</v>
      </c>
      <c r="G23" s="88" t="s">
        <v>17</v>
      </c>
      <c r="H23" s="88" t="s">
        <v>456</v>
      </c>
      <c r="I23" s="92">
        <v>50</v>
      </c>
      <c r="J23" s="88">
        <v>28</v>
      </c>
      <c r="K23" s="88" t="s">
        <v>22</v>
      </c>
      <c r="L23" s="88">
        <v>1</v>
      </c>
      <c r="M23" s="88">
        <v>2</v>
      </c>
      <c r="N23" s="88"/>
      <c r="O23" s="88">
        <v>16.559999999999999</v>
      </c>
      <c r="P23" s="88">
        <v>947</v>
      </c>
      <c r="Q23" s="88">
        <v>1</v>
      </c>
      <c r="R23" s="91">
        <v>5718.5990338164256</v>
      </c>
      <c r="S23" s="88">
        <v>41.69</v>
      </c>
      <c r="T23" s="88">
        <v>23.02</v>
      </c>
    </row>
    <row r="24" spans="1:20" x14ac:dyDescent="0.25">
      <c r="A24" s="87" t="s">
        <v>14</v>
      </c>
      <c r="B24" s="87">
        <v>1</v>
      </c>
      <c r="C24" s="87" t="s">
        <v>168</v>
      </c>
      <c r="D24" s="87" t="s">
        <v>20</v>
      </c>
      <c r="E24" s="87" t="s">
        <v>169</v>
      </c>
      <c r="F24" s="87">
        <v>2018</v>
      </c>
      <c r="G24" s="87" t="s">
        <v>17</v>
      </c>
      <c r="H24" s="87" t="s">
        <v>456</v>
      </c>
      <c r="I24" s="90">
        <v>49</v>
      </c>
      <c r="J24" s="87">
        <v>34</v>
      </c>
      <c r="K24" s="87" t="s">
        <v>18</v>
      </c>
      <c r="L24" s="87">
        <v>2</v>
      </c>
      <c r="M24" s="87">
        <v>2</v>
      </c>
      <c r="N24" s="87"/>
      <c r="O24" s="87">
        <v>18.11</v>
      </c>
      <c r="P24" s="87">
        <v>955.1</v>
      </c>
      <c r="Q24" s="87">
        <v>1.5</v>
      </c>
      <c r="R24" s="89">
        <v>5273.881833241303</v>
      </c>
      <c r="S24" s="87">
        <v>47.85</v>
      </c>
      <c r="T24" s="87">
        <v>21.32</v>
      </c>
    </row>
    <row r="25" spans="1:20" x14ac:dyDescent="0.25">
      <c r="A25" s="88" t="s">
        <v>14</v>
      </c>
      <c r="B25" s="88">
        <v>1</v>
      </c>
      <c r="C25" s="88" t="s">
        <v>170</v>
      </c>
      <c r="D25" s="88" t="s">
        <v>20</v>
      </c>
      <c r="E25" s="88" t="s">
        <v>171</v>
      </c>
      <c r="F25" s="88">
        <v>2018</v>
      </c>
      <c r="G25" s="88" t="s">
        <v>17</v>
      </c>
      <c r="H25" s="88" t="s">
        <v>456</v>
      </c>
      <c r="I25" s="92">
        <v>45</v>
      </c>
      <c r="J25" s="88">
        <v>26</v>
      </c>
      <c r="K25" s="88" t="s">
        <v>18</v>
      </c>
      <c r="L25" s="88">
        <v>1.5</v>
      </c>
      <c r="M25" s="88">
        <v>2.5</v>
      </c>
      <c r="N25" s="88"/>
      <c r="O25" s="88">
        <v>15.31</v>
      </c>
      <c r="P25" s="88">
        <v>1166.8</v>
      </c>
      <c r="Q25" s="88">
        <v>1.5</v>
      </c>
      <c r="R25" s="91">
        <v>7621.1626387981705</v>
      </c>
      <c r="S25" s="88">
        <v>46.38</v>
      </c>
      <c r="T25" s="88">
        <v>20.52</v>
      </c>
    </row>
    <row r="26" spans="1:20" x14ac:dyDescent="0.25">
      <c r="A26" s="87" t="s">
        <v>14</v>
      </c>
      <c r="B26" s="87">
        <v>1</v>
      </c>
      <c r="C26" s="87" t="s">
        <v>182</v>
      </c>
      <c r="D26" s="87" t="s">
        <v>20</v>
      </c>
      <c r="E26" s="87" t="s">
        <v>183</v>
      </c>
      <c r="F26" s="87">
        <v>2018</v>
      </c>
      <c r="G26" s="87" t="s">
        <v>17</v>
      </c>
      <c r="H26" s="87" t="s">
        <v>456</v>
      </c>
      <c r="I26" s="90">
        <v>45</v>
      </c>
      <c r="J26" s="87">
        <v>36</v>
      </c>
      <c r="K26" s="87" t="s">
        <v>22</v>
      </c>
      <c r="L26" s="87">
        <v>2</v>
      </c>
      <c r="M26" s="87">
        <v>3</v>
      </c>
      <c r="N26" s="87"/>
      <c r="O26" s="87">
        <v>14.32</v>
      </c>
      <c r="P26" s="87">
        <v>768.9</v>
      </c>
      <c r="Q26" s="87">
        <v>1.5</v>
      </c>
      <c r="R26" s="89">
        <v>5369.4134078212282</v>
      </c>
      <c r="S26" s="87">
        <v>44.23</v>
      </c>
      <c r="T26" s="87">
        <v>23.11</v>
      </c>
    </row>
    <row r="27" spans="1:20" x14ac:dyDescent="0.25">
      <c r="A27" s="88" t="s">
        <v>14</v>
      </c>
      <c r="B27" s="88">
        <v>1</v>
      </c>
      <c r="C27" s="88" t="s">
        <v>184</v>
      </c>
      <c r="D27" s="88" t="s">
        <v>20</v>
      </c>
      <c r="E27" s="88" t="s">
        <v>185</v>
      </c>
      <c r="F27" s="88">
        <v>2018</v>
      </c>
      <c r="G27" s="88" t="s">
        <v>17</v>
      </c>
      <c r="H27" s="88" t="s">
        <v>456</v>
      </c>
      <c r="I27" s="92">
        <v>50</v>
      </c>
      <c r="J27" s="88">
        <v>26</v>
      </c>
      <c r="K27" s="88" t="s">
        <v>18</v>
      </c>
      <c r="L27" s="88">
        <v>2</v>
      </c>
      <c r="M27" s="88">
        <v>3</v>
      </c>
      <c r="N27" s="88"/>
      <c r="O27" s="88">
        <v>14.55</v>
      </c>
      <c r="P27" s="88">
        <v>942.7</v>
      </c>
      <c r="Q27" s="88">
        <v>1.5</v>
      </c>
      <c r="R27" s="91">
        <v>6479.0378006872852</v>
      </c>
      <c r="S27" s="88">
        <v>46.17</v>
      </c>
      <c r="T27" s="88">
        <v>21.98</v>
      </c>
    </row>
    <row r="28" spans="1:20" x14ac:dyDescent="0.25">
      <c r="A28" s="87" t="s">
        <v>14</v>
      </c>
      <c r="B28" s="87">
        <v>1</v>
      </c>
      <c r="C28" s="87" t="s">
        <v>186</v>
      </c>
      <c r="D28" s="87" t="s">
        <v>20</v>
      </c>
      <c r="E28" s="87" t="s">
        <v>187</v>
      </c>
      <c r="F28" s="87">
        <v>2018</v>
      </c>
      <c r="G28" s="87" t="s">
        <v>17</v>
      </c>
      <c r="H28" s="87" t="s">
        <v>456</v>
      </c>
      <c r="I28" s="90">
        <v>49</v>
      </c>
      <c r="J28" s="87">
        <v>32</v>
      </c>
      <c r="K28" s="87" t="s">
        <v>22</v>
      </c>
      <c r="L28" s="87">
        <v>2</v>
      </c>
      <c r="M28" s="87">
        <v>3</v>
      </c>
      <c r="N28" s="87"/>
      <c r="O28" s="87">
        <v>16.52</v>
      </c>
      <c r="P28" s="87">
        <v>1391.2</v>
      </c>
      <c r="Q28" s="87">
        <v>1.5</v>
      </c>
      <c r="R28" s="89">
        <v>8421.3075060532683</v>
      </c>
      <c r="S28" s="87">
        <v>42.9</v>
      </c>
      <c r="T28" s="87">
        <v>22.76</v>
      </c>
    </row>
    <row r="29" spans="1:20" x14ac:dyDescent="0.25">
      <c r="A29" s="88" t="s">
        <v>14</v>
      </c>
      <c r="B29" s="88">
        <v>1</v>
      </c>
      <c r="C29" s="88" t="s">
        <v>192</v>
      </c>
      <c r="D29" s="88" t="s">
        <v>20</v>
      </c>
      <c r="E29" s="88" t="s">
        <v>193</v>
      </c>
      <c r="F29" s="88">
        <v>2018</v>
      </c>
      <c r="G29" s="88" t="s">
        <v>17</v>
      </c>
      <c r="H29" s="88" t="s">
        <v>456</v>
      </c>
      <c r="I29" s="92">
        <v>50</v>
      </c>
      <c r="J29" s="88">
        <v>28</v>
      </c>
      <c r="K29" s="88" t="s">
        <v>22</v>
      </c>
      <c r="L29" s="88">
        <v>1.5</v>
      </c>
      <c r="M29" s="88">
        <v>2.5</v>
      </c>
      <c r="N29" s="88"/>
      <c r="O29" s="88">
        <v>16.09</v>
      </c>
      <c r="P29" s="88">
        <v>958.8</v>
      </c>
      <c r="Q29" s="88">
        <v>1.5</v>
      </c>
      <c r="R29" s="91">
        <v>5958.9807333747667</v>
      </c>
      <c r="S29" s="88">
        <v>47.23</v>
      </c>
      <c r="T29" s="88">
        <v>21.75</v>
      </c>
    </row>
    <row r="30" spans="1:20" x14ac:dyDescent="0.25">
      <c r="A30" s="87" t="s">
        <v>14</v>
      </c>
      <c r="B30" s="87">
        <v>1</v>
      </c>
      <c r="C30" s="87" t="s">
        <v>194</v>
      </c>
      <c r="D30" s="87" t="s">
        <v>20</v>
      </c>
      <c r="E30" s="87" t="s">
        <v>195</v>
      </c>
      <c r="F30" s="87">
        <v>2018</v>
      </c>
      <c r="G30" s="87" t="s">
        <v>17</v>
      </c>
      <c r="H30" s="87" t="s">
        <v>456</v>
      </c>
      <c r="I30" s="90">
        <v>48</v>
      </c>
      <c r="J30" s="87">
        <v>34</v>
      </c>
      <c r="K30" s="87" t="s">
        <v>18</v>
      </c>
      <c r="L30" s="87">
        <v>1.5</v>
      </c>
      <c r="M30" s="87">
        <v>2.5</v>
      </c>
      <c r="N30" s="87"/>
      <c r="O30" s="87">
        <v>14.41</v>
      </c>
      <c r="P30" s="87">
        <v>1021.2</v>
      </c>
      <c r="Q30" s="87">
        <v>1</v>
      </c>
      <c r="R30" s="89">
        <v>7086.7453157529499</v>
      </c>
      <c r="S30" s="87">
        <v>45</v>
      </c>
      <c r="T30" s="87">
        <v>21.73</v>
      </c>
    </row>
    <row r="31" spans="1:20" x14ac:dyDescent="0.25">
      <c r="A31" s="88" t="s">
        <v>14</v>
      </c>
      <c r="B31" s="88">
        <v>1</v>
      </c>
      <c r="C31" s="88" t="s">
        <v>208</v>
      </c>
      <c r="D31" s="88" t="s">
        <v>20</v>
      </c>
      <c r="E31" s="88" t="s">
        <v>209</v>
      </c>
      <c r="F31" s="88">
        <v>2018</v>
      </c>
      <c r="G31" s="88" t="s">
        <v>17</v>
      </c>
      <c r="H31" s="88" t="s">
        <v>456</v>
      </c>
      <c r="I31" s="92">
        <v>50</v>
      </c>
      <c r="J31" s="88">
        <v>34</v>
      </c>
      <c r="K31" s="88" t="s">
        <v>18</v>
      </c>
      <c r="L31" s="88">
        <v>2</v>
      </c>
      <c r="M31" s="88">
        <v>3</v>
      </c>
      <c r="N31" s="88"/>
      <c r="O31" s="88">
        <v>17.73</v>
      </c>
      <c r="P31" s="88">
        <v>951.1</v>
      </c>
      <c r="Q31" s="88">
        <v>1.5</v>
      </c>
      <c r="R31" s="91">
        <v>5364.3542019176539</v>
      </c>
      <c r="S31" s="88">
        <v>45.8</v>
      </c>
      <c r="T31" s="88">
        <v>22.64</v>
      </c>
    </row>
    <row r="32" spans="1:20" x14ac:dyDescent="0.25">
      <c r="A32" s="87" t="s">
        <v>14</v>
      </c>
      <c r="B32" s="87">
        <v>1</v>
      </c>
      <c r="C32" s="87" t="s">
        <v>210</v>
      </c>
      <c r="D32" s="87" t="s">
        <v>20</v>
      </c>
      <c r="E32" s="87" t="s">
        <v>211</v>
      </c>
      <c r="F32" s="87">
        <v>2018</v>
      </c>
      <c r="G32" s="87" t="s">
        <v>17</v>
      </c>
      <c r="H32" s="87" t="s">
        <v>456</v>
      </c>
      <c r="I32" s="90">
        <v>49</v>
      </c>
      <c r="J32" s="87">
        <v>32</v>
      </c>
      <c r="K32" s="87" t="s">
        <v>18</v>
      </c>
      <c r="L32" s="87">
        <v>1.5</v>
      </c>
      <c r="M32" s="87">
        <v>2</v>
      </c>
      <c r="N32" s="87"/>
      <c r="O32" s="87">
        <v>16.25</v>
      </c>
      <c r="P32" s="87">
        <v>1167.4000000000001</v>
      </c>
      <c r="Q32" s="87">
        <v>2</v>
      </c>
      <c r="R32" s="89">
        <v>7184</v>
      </c>
      <c r="S32" s="87">
        <v>47.2</v>
      </c>
      <c r="T32" s="87">
        <v>21.84</v>
      </c>
    </row>
    <row r="33" spans="1:20" x14ac:dyDescent="0.25">
      <c r="A33" s="88" t="s">
        <v>14</v>
      </c>
      <c r="B33" s="88">
        <v>1</v>
      </c>
      <c r="C33" s="88" t="s">
        <v>214</v>
      </c>
      <c r="D33" s="88" t="s">
        <v>20</v>
      </c>
      <c r="E33" s="88" t="s">
        <v>215</v>
      </c>
      <c r="F33" s="88">
        <v>2018</v>
      </c>
      <c r="G33" s="88" t="s">
        <v>17</v>
      </c>
      <c r="H33" s="88" t="s">
        <v>456</v>
      </c>
      <c r="I33" s="92">
        <v>50</v>
      </c>
      <c r="J33" s="88">
        <v>30</v>
      </c>
      <c r="K33" s="88" t="s">
        <v>22</v>
      </c>
      <c r="L33" s="88">
        <v>1.5</v>
      </c>
      <c r="M33" s="88">
        <v>2</v>
      </c>
      <c r="N33" s="88"/>
      <c r="O33" s="88">
        <v>15.38</v>
      </c>
      <c r="P33" s="88">
        <v>1012.4</v>
      </c>
      <c r="Q33" s="88">
        <v>2</v>
      </c>
      <c r="R33" s="91">
        <v>6582.5747724317298</v>
      </c>
      <c r="S33" s="88">
        <v>45.74</v>
      </c>
      <c r="T33" s="88">
        <v>21.55</v>
      </c>
    </row>
    <row r="34" spans="1:20" x14ac:dyDescent="0.25">
      <c r="A34" s="87" t="s">
        <v>14</v>
      </c>
      <c r="B34" s="87">
        <v>1</v>
      </c>
      <c r="C34" s="87" t="s">
        <v>216</v>
      </c>
      <c r="D34" s="87" t="s">
        <v>20</v>
      </c>
      <c r="E34" s="87" t="s">
        <v>217</v>
      </c>
      <c r="F34" s="87">
        <v>2018</v>
      </c>
      <c r="G34" s="87" t="s">
        <v>17</v>
      </c>
      <c r="H34" s="87" t="s">
        <v>456</v>
      </c>
      <c r="I34" s="90">
        <v>45</v>
      </c>
      <c r="J34" s="87">
        <v>28</v>
      </c>
      <c r="K34" s="87" t="s">
        <v>22</v>
      </c>
      <c r="L34" s="87">
        <v>1.5</v>
      </c>
      <c r="M34" s="87">
        <v>2</v>
      </c>
      <c r="N34" s="87"/>
      <c r="O34" s="87">
        <v>15.79</v>
      </c>
      <c r="P34" s="87">
        <v>1197.5999999999999</v>
      </c>
      <c r="Q34" s="87">
        <v>2</v>
      </c>
      <c r="R34" s="89">
        <v>7584.5471817606085</v>
      </c>
      <c r="S34" s="87">
        <v>46.18</v>
      </c>
      <c r="T34" s="87">
        <v>22.01</v>
      </c>
    </row>
    <row r="35" spans="1:20" x14ac:dyDescent="0.25">
      <c r="A35" s="88" t="s">
        <v>14</v>
      </c>
      <c r="B35" s="88">
        <v>1</v>
      </c>
      <c r="C35" s="88" t="s">
        <v>224</v>
      </c>
      <c r="D35" s="88" t="s">
        <v>20</v>
      </c>
      <c r="E35" s="88" t="s">
        <v>225</v>
      </c>
      <c r="F35" s="88">
        <v>2018</v>
      </c>
      <c r="G35" s="88" t="s">
        <v>17</v>
      </c>
      <c r="H35" s="88" t="s">
        <v>456</v>
      </c>
      <c r="I35" s="92">
        <v>48</v>
      </c>
      <c r="J35" s="88">
        <v>34</v>
      </c>
      <c r="K35" s="88" t="s">
        <v>22</v>
      </c>
      <c r="L35" s="88">
        <v>2</v>
      </c>
      <c r="M35" s="88">
        <v>3</v>
      </c>
      <c r="N35" s="88"/>
      <c r="O35" s="88">
        <v>15.36</v>
      </c>
      <c r="P35" s="88">
        <v>1048.0999999999999</v>
      </c>
      <c r="Q35" s="88">
        <v>2</v>
      </c>
      <c r="R35" s="91">
        <v>6823.567708333333</v>
      </c>
      <c r="S35" s="88">
        <v>45.71</v>
      </c>
      <c r="T35" s="88">
        <v>23.06</v>
      </c>
    </row>
    <row r="36" spans="1:20" x14ac:dyDescent="0.25">
      <c r="A36" s="87" t="s">
        <v>14</v>
      </c>
      <c r="B36" s="87">
        <v>1</v>
      </c>
      <c r="C36" s="87" t="s">
        <v>226</v>
      </c>
      <c r="D36" s="87" t="s">
        <v>20</v>
      </c>
      <c r="E36" s="87" t="s">
        <v>227</v>
      </c>
      <c r="F36" s="87">
        <v>2018</v>
      </c>
      <c r="G36" s="87" t="s">
        <v>17</v>
      </c>
      <c r="H36" s="87" t="s">
        <v>456</v>
      </c>
      <c r="I36" s="90">
        <v>45</v>
      </c>
      <c r="J36" s="87">
        <v>30</v>
      </c>
      <c r="K36" s="87" t="s">
        <v>22</v>
      </c>
      <c r="L36" s="87">
        <v>1.5</v>
      </c>
      <c r="M36" s="87">
        <v>2.5</v>
      </c>
      <c r="N36" s="87"/>
      <c r="O36" s="87">
        <v>17.21</v>
      </c>
      <c r="P36" s="87">
        <v>1217.2</v>
      </c>
      <c r="Q36" s="87">
        <v>1.5</v>
      </c>
      <c r="R36" s="89">
        <v>7072.632190586869</v>
      </c>
      <c r="S36" s="87">
        <v>47.6</v>
      </c>
      <c r="T36" s="87">
        <v>21.16</v>
      </c>
    </row>
    <row r="37" spans="1:20" x14ac:dyDescent="0.25">
      <c r="A37" s="88" t="s">
        <v>14</v>
      </c>
      <c r="B37" s="88">
        <v>1</v>
      </c>
      <c r="C37" s="88" t="s">
        <v>228</v>
      </c>
      <c r="D37" s="88" t="s">
        <v>20</v>
      </c>
      <c r="E37" s="88" t="s">
        <v>229</v>
      </c>
      <c r="F37" s="88">
        <v>2018</v>
      </c>
      <c r="G37" s="88" t="s">
        <v>17</v>
      </c>
      <c r="H37" s="88" t="s">
        <v>456</v>
      </c>
      <c r="I37" s="92">
        <v>50</v>
      </c>
      <c r="J37" s="88">
        <v>34</v>
      </c>
      <c r="K37" s="88" t="s">
        <v>18</v>
      </c>
      <c r="L37" s="88">
        <v>2</v>
      </c>
      <c r="M37" s="88">
        <v>3</v>
      </c>
      <c r="N37" s="88"/>
      <c r="O37" s="88">
        <v>15.49</v>
      </c>
      <c r="P37" s="88">
        <v>830.7</v>
      </c>
      <c r="Q37" s="88">
        <v>1.5</v>
      </c>
      <c r="R37" s="91">
        <v>5362.8147191736607</v>
      </c>
      <c r="S37" s="88">
        <v>46.66</v>
      </c>
      <c r="T37" s="88">
        <v>21.87</v>
      </c>
    </row>
    <row r="38" spans="1:20" x14ac:dyDescent="0.25">
      <c r="A38" s="87" t="s">
        <v>14</v>
      </c>
      <c r="B38" s="87">
        <v>1</v>
      </c>
      <c r="C38" s="87" t="s">
        <v>232</v>
      </c>
      <c r="D38" s="87" t="s">
        <v>20</v>
      </c>
      <c r="E38" s="87" t="s">
        <v>233</v>
      </c>
      <c r="F38" s="87">
        <v>2018</v>
      </c>
      <c r="G38" s="87" t="s">
        <v>17</v>
      </c>
      <c r="H38" s="87" t="s">
        <v>456</v>
      </c>
      <c r="I38" s="90">
        <v>50</v>
      </c>
      <c r="J38" s="87">
        <v>28</v>
      </c>
      <c r="K38" s="87" t="s">
        <v>18</v>
      </c>
      <c r="L38" s="87">
        <v>1.5</v>
      </c>
      <c r="M38" s="87">
        <v>2</v>
      </c>
      <c r="N38" s="87"/>
      <c r="O38" s="87">
        <v>14.68</v>
      </c>
      <c r="P38" s="87">
        <v>747.1</v>
      </c>
      <c r="Q38" s="87">
        <v>2</v>
      </c>
      <c r="R38" s="89">
        <v>5089.2370572207083</v>
      </c>
      <c r="S38" s="87">
        <v>43.73</v>
      </c>
      <c r="T38" s="87">
        <v>22.74</v>
      </c>
    </row>
    <row r="39" spans="1:20" x14ac:dyDescent="0.25">
      <c r="A39" s="88" t="s">
        <v>14</v>
      </c>
      <c r="B39" s="88">
        <v>1</v>
      </c>
      <c r="C39" s="88" t="s">
        <v>236</v>
      </c>
      <c r="D39" s="88" t="s">
        <v>20</v>
      </c>
      <c r="E39" s="88" t="s">
        <v>237</v>
      </c>
      <c r="F39" s="88">
        <v>2018</v>
      </c>
      <c r="G39" s="88" t="s">
        <v>17</v>
      </c>
      <c r="H39" s="88" t="s">
        <v>456</v>
      </c>
      <c r="I39" s="92">
        <v>47</v>
      </c>
      <c r="J39" s="88">
        <v>26</v>
      </c>
      <c r="K39" s="88" t="s">
        <v>18</v>
      </c>
      <c r="L39" s="88">
        <v>1.5</v>
      </c>
      <c r="M39" s="88">
        <v>2</v>
      </c>
      <c r="N39" s="88"/>
      <c r="O39" s="88">
        <v>16.489999999999998</v>
      </c>
      <c r="P39" s="88">
        <v>720.3</v>
      </c>
      <c r="Q39" s="88">
        <v>1.5</v>
      </c>
      <c r="R39" s="91">
        <v>4368.1018799272288</v>
      </c>
      <c r="S39" s="88">
        <v>45.19</v>
      </c>
      <c r="T39" s="88">
        <v>22.05</v>
      </c>
    </row>
    <row r="40" spans="1:20" x14ac:dyDescent="0.25">
      <c r="A40" s="87" t="s">
        <v>14</v>
      </c>
      <c r="B40" s="87">
        <v>1</v>
      </c>
      <c r="C40" s="87" t="s">
        <v>242</v>
      </c>
      <c r="D40" s="87" t="s">
        <v>20</v>
      </c>
      <c r="E40" s="87" t="s">
        <v>243</v>
      </c>
      <c r="F40" s="87">
        <v>2018</v>
      </c>
      <c r="G40" s="87" t="s">
        <v>17</v>
      </c>
      <c r="H40" s="87" t="s">
        <v>456</v>
      </c>
      <c r="I40" s="90">
        <v>47</v>
      </c>
      <c r="J40" s="87">
        <v>30</v>
      </c>
      <c r="K40" s="87" t="s">
        <v>18</v>
      </c>
      <c r="L40" s="87">
        <v>1.5</v>
      </c>
      <c r="M40" s="87">
        <v>2</v>
      </c>
      <c r="N40" s="87"/>
      <c r="O40" s="87">
        <v>13.93</v>
      </c>
      <c r="P40" s="87">
        <v>697.6</v>
      </c>
      <c r="Q40" s="87">
        <v>1</v>
      </c>
      <c r="R40" s="89">
        <v>5007.8966259870786</v>
      </c>
      <c r="S40" s="87">
        <v>46.09</v>
      </c>
      <c r="T40" s="87">
        <v>21.65</v>
      </c>
    </row>
    <row r="41" spans="1:20" x14ac:dyDescent="0.25">
      <c r="A41" s="88" t="s">
        <v>14</v>
      </c>
      <c r="B41" s="88">
        <v>1</v>
      </c>
      <c r="C41" s="88" t="s">
        <v>248</v>
      </c>
      <c r="D41" s="88" t="s">
        <v>20</v>
      </c>
      <c r="E41" s="88" t="s">
        <v>249</v>
      </c>
      <c r="F41" s="88">
        <v>2018</v>
      </c>
      <c r="G41" s="88" t="s">
        <v>17</v>
      </c>
      <c r="H41" s="88" t="s">
        <v>456</v>
      </c>
      <c r="I41" s="92">
        <v>48</v>
      </c>
      <c r="J41" s="88">
        <v>30</v>
      </c>
      <c r="K41" s="88" t="s">
        <v>18</v>
      </c>
      <c r="L41" s="88">
        <v>1.5</v>
      </c>
      <c r="M41" s="88">
        <v>2.5</v>
      </c>
      <c r="N41" s="88"/>
      <c r="O41" s="88">
        <v>16.91</v>
      </c>
      <c r="P41" s="88">
        <v>1242</v>
      </c>
      <c r="Q41" s="88">
        <v>2</v>
      </c>
      <c r="R41" s="91">
        <v>7344.7664104080432</v>
      </c>
      <c r="S41" s="88">
        <v>41.32</v>
      </c>
      <c r="T41" s="88">
        <v>23.71</v>
      </c>
    </row>
    <row r="42" spans="1:20" x14ac:dyDescent="0.25">
      <c r="A42" s="87" t="s">
        <v>14</v>
      </c>
      <c r="B42" s="87">
        <v>2</v>
      </c>
      <c r="C42" s="87" t="s">
        <v>23</v>
      </c>
      <c r="D42" s="87" t="s">
        <v>20</v>
      </c>
      <c r="E42" s="87" t="s">
        <v>24</v>
      </c>
      <c r="F42" s="87">
        <v>2018</v>
      </c>
      <c r="G42" s="87" t="s">
        <v>17</v>
      </c>
      <c r="H42" s="87" t="s">
        <v>456</v>
      </c>
      <c r="I42" s="90">
        <v>51</v>
      </c>
      <c r="J42" s="87">
        <v>36</v>
      </c>
      <c r="K42" s="87" t="s">
        <v>18</v>
      </c>
      <c r="L42" s="87">
        <v>1.5</v>
      </c>
      <c r="M42" s="87">
        <v>2</v>
      </c>
      <c r="N42" s="87"/>
      <c r="O42" s="87">
        <v>15.71</v>
      </c>
      <c r="P42" s="87">
        <v>1639.5</v>
      </c>
      <c r="Q42" s="87">
        <v>2</v>
      </c>
      <c r="R42" s="89">
        <v>10436.028007638448</v>
      </c>
      <c r="S42" s="87">
        <v>44.44</v>
      </c>
      <c r="T42" s="87">
        <v>21.83</v>
      </c>
    </row>
    <row r="43" spans="1:20" x14ac:dyDescent="0.25">
      <c r="A43" s="88" t="s">
        <v>14</v>
      </c>
      <c r="B43" s="88">
        <v>2</v>
      </c>
      <c r="C43" s="88" t="s">
        <v>25</v>
      </c>
      <c r="D43" s="88" t="s">
        <v>20</v>
      </c>
      <c r="E43" s="88" t="s">
        <v>26</v>
      </c>
      <c r="F43" s="88">
        <v>2018</v>
      </c>
      <c r="G43" s="88" t="s">
        <v>17</v>
      </c>
      <c r="H43" s="88" t="s">
        <v>456</v>
      </c>
      <c r="I43" s="92">
        <v>54</v>
      </c>
      <c r="J43" s="88">
        <v>34</v>
      </c>
      <c r="K43" s="88" t="s">
        <v>28</v>
      </c>
      <c r="L43" s="88">
        <v>1.5</v>
      </c>
      <c r="M43" s="88">
        <v>2</v>
      </c>
      <c r="N43" s="88"/>
      <c r="O43" s="88">
        <v>17.54</v>
      </c>
      <c r="P43" s="88">
        <v>1181.9000000000001</v>
      </c>
      <c r="Q43" s="88">
        <v>1.5</v>
      </c>
      <c r="R43" s="91">
        <v>6738.3124287343226</v>
      </c>
      <c r="S43" s="88">
        <v>42.17</v>
      </c>
      <c r="T43" s="88">
        <v>24.12</v>
      </c>
    </row>
    <row r="44" spans="1:20" x14ac:dyDescent="0.25">
      <c r="A44" s="87" t="s">
        <v>14</v>
      </c>
      <c r="B44" s="87">
        <v>2</v>
      </c>
      <c r="C44" s="87" t="s">
        <v>38</v>
      </c>
      <c r="D44" s="87" t="s">
        <v>20</v>
      </c>
      <c r="E44" s="87" t="s">
        <v>39</v>
      </c>
      <c r="F44" s="87">
        <v>2018</v>
      </c>
      <c r="G44" s="87" t="s">
        <v>17</v>
      </c>
      <c r="H44" s="87" t="s">
        <v>456</v>
      </c>
      <c r="I44" s="90">
        <v>52</v>
      </c>
      <c r="J44" s="87">
        <v>34</v>
      </c>
      <c r="K44" s="87" t="s">
        <v>18</v>
      </c>
      <c r="L44" s="87">
        <v>2</v>
      </c>
      <c r="M44" s="87">
        <v>2.5</v>
      </c>
      <c r="N44" s="87"/>
      <c r="O44" s="87">
        <v>18.53</v>
      </c>
      <c r="P44" s="87">
        <v>1362.2</v>
      </c>
      <c r="Q44" s="87">
        <v>2</v>
      </c>
      <c r="R44" s="89">
        <v>7351.3221802482458</v>
      </c>
      <c r="S44" s="87">
        <v>45.26</v>
      </c>
      <c r="T44" s="87">
        <v>22.99</v>
      </c>
    </row>
    <row r="45" spans="1:20" x14ac:dyDescent="0.25">
      <c r="A45" s="88" t="s">
        <v>14</v>
      </c>
      <c r="B45" s="88">
        <v>2</v>
      </c>
      <c r="C45" s="88" t="s">
        <v>41</v>
      </c>
      <c r="D45" s="88" t="s">
        <v>20</v>
      </c>
      <c r="E45" s="88" t="s">
        <v>42</v>
      </c>
      <c r="F45" s="88">
        <v>2018</v>
      </c>
      <c r="G45" s="88" t="s">
        <v>17</v>
      </c>
      <c r="H45" s="88" t="s">
        <v>456</v>
      </c>
      <c r="I45" s="92">
        <v>51</v>
      </c>
      <c r="J45" s="88">
        <v>34</v>
      </c>
      <c r="K45" s="88" t="s">
        <v>22</v>
      </c>
      <c r="L45" s="88">
        <v>1.5</v>
      </c>
      <c r="M45" s="88">
        <v>2</v>
      </c>
      <c r="N45" s="88"/>
      <c r="O45" s="88">
        <v>19.75</v>
      </c>
      <c r="P45" s="88">
        <v>1105.3</v>
      </c>
      <c r="Q45" s="88">
        <v>2</v>
      </c>
      <c r="R45" s="91">
        <v>5596.4556962025308</v>
      </c>
      <c r="S45" s="88">
        <v>49.37</v>
      </c>
      <c r="T45" s="88">
        <v>21.03</v>
      </c>
    </row>
    <row r="46" spans="1:20" x14ac:dyDescent="0.25">
      <c r="A46" s="87" t="s">
        <v>14</v>
      </c>
      <c r="B46" s="87">
        <v>2</v>
      </c>
      <c r="C46" s="87" t="s">
        <v>47</v>
      </c>
      <c r="D46" s="87" t="s">
        <v>20</v>
      </c>
      <c r="E46" s="87" t="s">
        <v>48</v>
      </c>
      <c r="F46" s="87">
        <v>2018</v>
      </c>
      <c r="G46" s="87" t="s">
        <v>17</v>
      </c>
      <c r="H46" s="87" t="s">
        <v>456</v>
      </c>
      <c r="I46" s="90">
        <v>51</v>
      </c>
      <c r="J46" s="87">
        <v>34</v>
      </c>
      <c r="K46" s="87" t="s">
        <v>18</v>
      </c>
      <c r="L46" s="87">
        <v>2</v>
      </c>
      <c r="M46" s="87">
        <v>2.5</v>
      </c>
      <c r="N46" s="87"/>
      <c r="O46" s="87">
        <v>16.04</v>
      </c>
      <c r="P46" s="87">
        <v>1187</v>
      </c>
      <c r="Q46" s="87">
        <v>1</v>
      </c>
      <c r="R46" s="89">
        <v>7400.2493765586041</v>
      </c>
      <c r="S46" s="87">
        <v>43.21</v>
      </c>
      <c r="T46" s="87">
        <v>23.41</v>
      </c>
    </row>
    <row r="47" spans="1:20" x14ac:dyDescent="0.25">
      <c r="A47" s="88" t="s">
        <v>14</v>
      </c>
      <c r="B47" s="88">
        <v>2</v>
      </c>
      <c r="C47" s="88" t="s">
        <v>72</v>
      </c>
      <c r="D47" s="88" t="s">
        <v>20</v>
      </c>
      <c r="E47" s="88" t="s">
        <v>56</v>
      </c>
      <c r="F47" s="88">
        <v>2018</v>
      </c>
      <c r="G47" s="88" t="s">
        <v>17</v>
      </c>
      <c r="H47" s="88" t="s">
        <v>456</v>
      </c>
      <c r="I47" s="92">
        <v>51</v>
      </c>
      <c r="J47" s="88">
        <v>36</v>
      </c>
      <c r="K47" s="88" t="s">
        <v>22</v>
      </c>
      <c r="L47" s="88">
        <v>1.5</v>
      </c>
      <c r="M47" s="88">
        <v>2.5</v>
      </c>
      <c r="N47" s="88"/>
      <c r="O47" s="88">
        <v>16.14</v>
      </c>
      <c r="P47" s="88">
        <v>1239.3</v>
      </c>
      <c r="Q47" s="88">
        <v>1.5</v>
      </c>
      <c r="R47" s="91">
        <v>7678.4386617100363</v>
      </c>
      <c r="S47" s="88">
        <v>44.1</v>
      </c>
      <c r="T47" s="88">
        <v>23.09</v>
      </c>
    </row>
    <row r="48" spans="1:20" x14ac:dyDescent="0.25">
      <c r="A48" s="87" t="s">
        <v>14</v>
      </c>
      <c r="B48" s="87">
        <v>2</v>
      </c>
      <c r="C48" s="87" t="s">
        <v>75</v>
      </c>
      <c r="D48" s="87" t="s">
        <v>20</v>
      </c>
      <c r="E48" s="87" t="s">
        <v>76</v>
      </c>
      <c r="F48" s="87">
        <v>2018</v>
      </c>
      <c r="G48" s="87" t="s">
        <v>17</v>
      </c>
      <c r="H48" s="87" t="s">
        <v>456</v>
      </c>
      <c r="I48" s="90">
        <v>54</v>
      </c>
      <c r="J48" s="87">
        <v>34</v>
      </c>
      <c r="K48" s="87" t="s">
        <v>22</v>
      </c>
      <c r="L48" s="87">
        <v>1.5</v>
      </c>
      <c r="M48" s="87">
        <v>2</v>
      </c>
      <c r="N48" s="87"/>
      <c r="O48" s="87">
        <v>16.48</v>
      </c>
      <c r="P48" s="87">
        <v>1403.7</v>
      </c>
      <c r="Q48" s="87">
        <v>1.5</v>
      </c>
      <c r="R48" s="89">
        <v>8517.5970873786409</v>
      </c>
      <c r="S48" s="87">
        <v>42.23</v>
      </c>
      <c r="T48" s="87">
        <v>23.73</v>
      </c>
    </row>
    <row r="49" spans="1:20" x14ac:dyDescent="0.25">
      <c r="A49" s="88" t="s">
        <v>14</v>
      </c>
      <c r="B49" s="88">
        <v>2</v>
      </c>
      <c r="C49" s="88" t="s">
        <v>81</v>
      </c>
      <c r="D49" s="88" t="s">
        <v>20</v>
      </c>
      <c r="E49" s="88" t="s">
        <v>40</v>
      </c>
      <c r="F49" s="88">
        <v>2018</v>
      </c>
      <c r="G49" s="88" t="s">
        <v>17</v>
      </c>
      <c r="H49" s="88" t="s">
        <v>456</v>
      </c>
      <c r="I49" s="92">
        <v>53</v>
      </c>
      <c r="J49" s="88">
        <v>32</v>
      </c>
      <c r="K49" s="88" t="s">
        <v>22</v>
      </c>
      <c r="L49" s="88">
        <v>2</v>
      </c>
      <c r="M49" s="88">
        <v>3</v>
      </c>
      <c r="N49" s="88"/>
      <c r="O49" s="88">
        <v>15.85</v>
      </c>
      <c r="P49" s="88">
        <v>705.3</v>
      </c>
      <c r="Q49" s="88">
        <v>1.5</v>
      </c>
      <c r="R49" s="91">
        <v>4449.8422712933752</v>
      </c>
      <c r="S49" s="88">
        <v>41.38</v>
      </c>
      <c r="T49" s="88">
        <v>24.03</v>
      </c>
    </row>
    <row r="50" spans="1:20" x14ac:dyDescent="0.25">
      <c r="A50" s="87" t="s">
        <v>14</v>
      </c>
      <c r="B50" s="87">
        <v>2</v>
      </c>
      <c r="C50" s="87" t="s">
        <v>83</v>
      </c>
      <c r="D50" s="87" t="s">
        <v>20</v>
      </c>
      <c r="E50" s="87" t="s">
        <v>67</v>
      </c>
      <c r="F50" s="87">
        <v>2018</v>
      </c>
      <c r="G50" s="87" t="s">
        <v>17</v>
      </c>
      <c r="H50" s="87" t="s">
        <v>456</v>
      </c>
      <c r="I50" s="90">
        <v>51</v>
      </c>
      <c r="J50" s="87">
        <v>32</v>
      </c>
      <c r="K50" s="87" t="s">
        <v>22</v>
      </c>
      <c r="L50" s="87">
        <v>1.5</v>
      </c>
      <c r="M50" s="87">
        <v>2</v>
      </c>
      <c r="N50" s="87"/>
      <c r="O50" s="87">
        <v>14.79</v>
      </c>
      <c r="P50" s="87">
        <v>1111.3</v>
      </c>
      <c r="Q50" s="87">
        <v>1.5</v>
      </c>
      <c r="R50" s="89">
        <v>7513.8607167004739</v>
      </c>
      <c r="S50" s="87">
        <v>43.15</v>
      </c>
      <c r="T50" s="87">
        <v>22.31</v>
      </c>
    </row>
    <row r="51" spans="1:20" x14ac:dyDescent="0.25">
      <c r="A51" s="88" t="s">
        <v>14</v>
      </c>
      <c r="B51" s="88">
        <v>2</v>
      </c>
      <c r="C51" s="88" t="s">
        <v>88</v>
      </c>
      <c r="D51" s="88" t="s">
        <v>20</v>
      </c>
      <c r="E51" s="88" t="s">
        <v>89</v>
      </c>
      <c r="F51" s="88">
        <v>2018</v>
      </c>
      <c r="G51" s="88" t="s">
        <v>17</v>
      </c>
      <c r="H51" s="88" t="s">
        <v>456</v>
      </c>
      <c r="I51" s="92">
        <v>50</v>
      </c>
      <c r="J51" s="88">
        <v>32</v>
      </c>
      <c r="K51" s="88" t="s">
        <v>18</v>
      </c>
      <c r="L51" s="88">
        <v>1.5</v>
      </c>
      <c r="M51" s="88">
        <v>2</v>
      </c>
      <c r="N51" s="88"/>
      <c r="O51" s="88">
        <v>15.21</v>
      </c>
      <c r="P51" s="88">
        <v>663.6</v>
      </c>
      <c r="Q51" s="88">
        <v>2</v>
      </c>
      <c r="R51" s="91">
        <v>4362.9191321499011</v>
      </c>
      <c r="S51" s="88">
        <v>44.72</v>
      </c>
      <c r="T51" s="88">
        <v>21.17</v>
      </c>
    </row>
    <row r="52" spans="1:20" x14ac:dyDescent="0.25">
      <c r="A52" s="87" t="s">
        <v>14</v>
      </c>
      <c r="B52" s="87">
        <v>2</v>
      </c>
      <c r="C52" s="87" t="s">
        <v>98</v>
      </c>
      <c r="D52" s="87" t="s">
        <v>20</v>
      </c>
      <c r="E52" s="87" t="s">
        <v>99</v>
      </c>
      <c r="F52" s="87">
        <v>2018</v>
      </c>
      <c r="G52" s="87" t="s">
        <v>17</v>
      </c>
      <c r="H52" s="87" t="s">
        <v>456</v>
      </c>
      <c r="I52" s="90">
        <v>51</v>
      </c>
      <c r="J52" s="87">
        <v>28</v>
      </c>
      <c r="K52" s="87" t="s">
        <v>18</v>
      </c>
      <c r="L52" s="87">
        <v>1.5</v>
      </c>
      <c r="M52" s="87">
        <v>2.5</v>
      </c>
      <c r="N52" s="87"/>
      <c r="O52" s="87">
        <v>15.62</v>
      </c>
      <c r="P52" s="87">
        <v>778.9</v>
      </c>
      <c r="Q52" s="87">
        <v>1.5</v>
      </c>
      <c r="R52" s="89">
        <v>4986.5556978233035</v>
      </c>
      <c r="S52" s="87">
        <v>41.23</v>
      </c>
      <c r="T52" s="87">
        <v>24.21</v>
      </c>
    </row>
    <row r="53" spans="1:20" x14ac:dyDescent="0.25">
      <c r="A53" s="88" t="s">
        <v>14</v>
      </c>
      <c r="B53" s="88">
        <v>2</v>
      </c>
      <c r="C53" s="88" t="s">
        <v>106</v>
      </c>
      <c r="D53" s="88" t="s">
        <v>20</v>
      </c>
      <c r="E53" s="88" t="s">
        <v>107</v>
      </c>
      <c r="F53" s="88">
        <v>2018</v>
      </c>
      <c r="G53" s="88" t="s">
        <v>17</v>
      </c>
      <c r="H53" s="88" t="s">
        <v>456</v>
      </c>
      <c r="I53" s="92">
        <v>53</v>
      </c>
      <c r="J53" s="88">
        <v>34</v>
      </c>
      <c r="K53" s="88" t="s">
        <v>22</v>
      </c>
      <c r="L53" s="88">
        <v>1.5</v>
      </c>
      <c r="M53" s="88">
        <v>2.5</v>
      </c>
      <c r="N53" s="88"/>
      <c r="O53" s="88">
        <v>15.06</v>
      </c>
      <c r="P53" s="88">
        <v>784.8</v>
      </c>
      <c r="Q53" s="88">
        <v>1.5</v>
      </c>
      <c r="R53" s="91">
        <v>5211.1553784860553</v>
      </c>
      <c r="S53" s="88">
        <v>48.41</v>
      </c>
      <c r="T53" s="88">
        <v>20.85</v>
      </c>
    </row>
    <row r="54" spans="1:20" x14ac:dyDescent="0.25">
      <c r="A54" s="87" t="s">
        <v>14</v>
      </c>
      <c r="B54" s="87">
        <v>2</v>
      </c>
      <c r="C54" s="87" t="s">
        <v>108</v>
      </c>
      <c r="D54" s="87" t="s">
        <v>20</v>
      </c>
      <c r="E54" s="87" t="s">
        <v>109</v>
      </c>
      <c r="F54" s="87">
        <v>2018</v>
      </c>
      <c r="G54" s="87" t="s">
        <v>17</v>
      </c>
      <c r="H54" s="87" t="s">
        <v>456</v>
      </c>
      <c r="I54" s="90">
        <v>51</v>
      </c>
      <c r="J54" s="87">
        <v>32</v>
      </c>
      <c r="K54" s="87" t="s">
        <v>18</v>
      </c>
      <c r="L54" s="87">
        <v>1.5</v>
      </c>
      <c r="M54" s="87">
        <v>2</v>
      </c>
      <c r="N54" s="87"/>
      <c r="O54" s="87">
        <v>15.57</v>
      </c>
      <c r="P54" s="87">
        <v>1296.5</v>
      </c>
      <c r="Q54" s="87">
        <v>1.5</v>
      </c>
      <c r="R54" s="89">
        <v>8326.9107257546566</v>
      </c>
      <c r="S54" s="87">
        <v>44.78</v>
      </c>
      <c r="T54" s="87">
        <v>21.62</v>
      </c>
    </row>
    <row r="55" spans="1:20" x14ac:dyDescent="0.25">
      <c r="A55" s="88" t="s">
        <v>14</v>
      </c>
      <c r="B55" s="88">
        <v>2</v>
      </c>
      <c r="C55" s="88" t="s">
        <v>110</v>
      </c>
      <c r="D55" s="88" t="s">
        <v>20</v>
      </c>
      <c r="E55" s="88" t="s">
        <v>111</v>
      </c>
      <c r="F55" s="88">
        <v>2018</v>
      </c>
      <c r="G55" s="88" t="s">
        <v>17</v>
      </c>
      <c r="H55" s="88" t="s">
        <v>456</v>
      </c>
      <c r="I55" s="92">
        <v>52</v>
      </c>
      <c r="J55" s="88">
        <v>32</v>
      </c>
      <c r="K55" s="88" t="s">
        <v>22</v>
      </c>
      <c r="L55" s="88">
        <v>2</v>
      </c>
      <c r="M55" s="88">
        <v>2.5</v>
      </c>
      <c r="N55" s="88"/>
      <c r="O55" s="88">
        <v>16.190000000000001</v>
      </c>
      <c r="P55" s="88">
        <v>920.2</v>
      </c>
      <c r="Q55" s="88">
        <v>2</v>
      </c>
      <c r="R55" s="91">
        <v>5683.755404570722</v>
      </c>
      <c r="S55" s="88">
        <v>44.83</v>
      </c>
      <c r="T55" s="88">
        <v>23.69</v>
      </c>
    </row>
    <row r="56" spans="1:20" x14ac:dyDescent="0.25">
      <c r="A56" s="87" t="s">
        <v>14</v>
      </c>
      <c r="B56" s="87">
        <v>2</v>
      </c>
      <c r="C56" s="87" t="s">
        <v>112</v>
      </c>
      <c r="D56" s="87" t="s">
        <v>20</v>
      </c>
      <c r="E56" s="87" t="s">
        <v>113</v>
      </c>
      <c r="F56" s="87">
        <v>2018</v>
      </c>
      <c r="G56" s="87" t="s">
        <v>17</v>
      </c>
      <c r="H56" s="87" t="s">
        <v>456</v>
      </c>
      <c r="I56" s="90">
        <v>51</v>
      </c>
      <c r="J56" s="87">
        <v>32</v>
      </c>
      <c r="K56" s="87" t="s">
        <v>22</v>
      </c>
      <c r="L56" s="87">
        <v>1.5</v>
      </c>
      <c r="M56" s="87">
        <v>2.5</v>
      </c>
      <c r="N56" s="87"/>
      <c r="O56" s="87">
        <v>17.170000000000002</v>
      </c>
      <c r="P56" s="87">
        <v>780</v>
      </c>
      <c r="Q56" s="87">
        <v>1.5</v>
      </c>
      <c r="R56" s="89">
        <v>4542.8072218986599</v>
      </c>
      <c r="S56" s="87">
        <v>46.64</v>
      </c>
      <c r="T56" s="87">
        <v>21.31</v>
      </c>
    </row>
    <row r="57" spans="1:20" x14ac:dyDescent="0.25">
      <c r="A57" s="88" t="s">
        <v>14</v>
      </c>
      <c r="B57" s="88">
        <v>2</v>
      </c>
      <c r="C57" s="88" t="s">
        <v>114</v>
      </c>
      <c r="D57" s="88" t="s">
        <v>20</v>
      </c>
      <c r="E57" s="88" t="s">
        <v>115</v>
      </c>
      <c r="F57" s="88">
        <v>2018</v>
      </c>
      <c r="G57" s="88" t="s">
        <v>17</v>
      </c>
      <c r="H57" s="88" t="s">
        <v>456</v>
      </c>
      <c r="I57" s="92">
        <v>51</v>
      </c>
      <c r="J57" s="88">
        <v>38</v>
      </c>
      <c r="K57" s="88" t="s">
        <v>22</v>
      </c>
      <c r="L57" s="88">
        <v>1.5</v>
      </c>
      <c r="M57" s="88">
        <v>2.5</v>
      </c>
      <c r="N57" s="88"/>
      <c r="O57" s="88">
        <v>16.16</v>
      </c>
      <c r="P57" s="88">
        <v>711.7</v>
      </c>
      <c r="Q57" s="88">
        <v>2</v>
      </c>
      <c r="R57" s="91">
        <v>4404.0841584158425</v>
      </c>
      <c r="S57" s="88">
        <v>42.59</v>
      </c>
      <c r="T57" s="88">
        <v>24.36</v>
      </c>
    </row>
    <row r="58" spans="1:20" x14ac:dyDescent="0.25">
      <c r="A58" s="87" t="s">
        <v>14</v>
      </c>
      <c r="B58" s="87">
        <v>2</v>
      </c>
      <c r="C58" s="87" t="s">
        <v>118</v>
      </c>
      <c r="D58" s="87" t="s">
        <v>20</v>
      </c>
      <c r="E58" s="87" t="s">
        <v>119</v>
      </c>
      <c r="F58" s="87">
        <v>2018</v>
      </c>
      <c r="G58" s="87" t="s">
        <v>17</v>
      </c>
      <c r="H58" s="87" t="s">
        <v>456</v>
      </c>
      <c r="I58" s="90">
        <v>54</v>
      </c>
      <c r="J58" s="87">
        <v>32</v>
      </c>
      <c r="K58" s="87" t="s">
        <v>18</v>
      </c>
      <c r="L58" s="87">
        <v>2</v>
      </c>
      <c r="M58" s="87">
        <v>2.5</v>
      </c>
      <c r="N58" s="87"/>
      <c r="O58" s="87">
        <v>16.829999999999998</v>
      </c>
      <c r="P58" s="87">
        <v>1017.3</v>
      </c>
      <c r="Q58" s="87">
        <v>2</v>
      </c>
      <c r="R58" s="89">
        <v>6044.5632798573979</v>
      </c>
      <c r="S58" s="87">
        <v>41.77</v>
      </c>
      <c r="T58" s="87">
        <v>23.11</v>
      </c>
    </row>
    <row r="59" spans="1:20" x14ac:dyDescent="0.25">
      <c r="A59" s="88" t="s">
        <v>14</v>
      </c>
      <c r="B59" s="88">
        <v>2</v>
      </c>
      <c r="C59" s="88" t="s">
        <v>122</v>
      </c>
      <c r="D59" s="88" t="s">
        <v>20</v>
      </c>
      <c r="E59" s="88" t="s">
        <v>123</v>
      </c>
      <c r="F59" s="88">
        <v>2018</v>
      </c>
      <c r="G59" s="88" t="s">
        <v>17</v>
      </c>
      <c r="H59" s="88" t="s">
        <v>456</v>
      </c>
      <c r="I59" s="92">
        <v>53</v>
      </c>
      <c r="J59" s="88">
        <v>28</v>
      </c>
      <c r="K59" s="88" t="s">
        <v>18</v>
      </c>
      <c r="L59" s="88">
        <v>1.5</v>
      </c>
      <c r="M59" s="88">
        <v>2</v>
      </c>
      <c r="N59" s="88"/>
      <c r="O59" s="88">
        <v>16.14</v>
      </c>
      <c r="P59" s="88">
        <v>941.6</v>
      </c>
      <c r="Q59" s="88">
        <v>1</v>
      </c>
      <c r="R59" s="91">
        <v>5833.9529120198267</v>
      </c>
      <c r="S59" s="88">
        <v>44.06</v>
      </c>
      <c r="T59" s="88">
        <v>21.85</v>
      </c>
    </row>
    <row r="60" spans="1:20" x14ac:dyDescent="0.25">
      <c r="A60" s="87" t="s">
        <v>14</v>
      </c>
      <c r="B60" s="87">
        <v>2</v>
      </c>
      <c r="C60" s="87" t="s">
        <v>138</v>
      </c>
      <c r="D60" s="87" t="s">
        <v>20</v>
      </c>
      <c r="E60" s="87" t="s">
        <v>139</v>
      </c>
      <c r="F60" s="87">
        <v>2018</v>
      </c>
      <c r="G60" s="87" t="s">
        <v>17</v>
      </c>
      <c r="H60" s="87" t="s">
        <v>456</v>
      </c>
      <c r="I60" s="90">
        <v>51</v>
      </c>
      <c r="J60" s="87">
        <v>32</v>
      </c>
      <c r="K60" s="87" t="s">
        <v>22</v>
      </c>
      <c r="L60" s="87">
        <v>1.5</v>
      </c>
      <c r="M60" s="87">
        <v>2</v>
      </c>
      <c r="N60" s="87"/>
      <c r="O60" s="87">
        <v>17.760000000000002</v>
      </c>
      <c r="P60" s="87">
        <v>927</v>
      </c>
      <c r="Q60" s="87">
        <v>1.5</v>
      </c>
      <c r="R60" s="89">
        <v>5219.5945945945941</v>
      </c>
      <c r="S60" s="87">
        <v>46.29</v>
      </c>
      <c r="T60" s="87">
        <v>21.76</v>
      </c>
    </row>
    <row r="61" spans="1:20" x14ac:dyDescent="0.25">
      <c r="A61" s="88" t="s">
        <v>14</v>
      </c>
      <c r="B61" s="88">
        <v>2</v>
      </c>
      <c r="C61" s="88" t="s">
        <v>142</v>
      </c>
      <c r="D61" s="88" t="s">
        <v>20</v>
      </c>
      <c r="E61" s="88" t="s">
        <v>143</v>
      </c>
      <c r="F61" s="88">
        <v>2018</v>
      </c>
      <c r="G61" s="88" t="s">
        <v>17</v>
      </c>
      <c r="H61" s="88" t="s">
        <v>456</v>
      </c>
      <c r="I61" s="92">
        <v>51</v>
      </c>
      <c r="J61" s="88">
        <v>28</v>
      </c>
      <c r="K61" s="88" t="s">
        <v>18</v>
      </c>
      <c r="L61" s="88">
        <v>2</v>
      </c>
      <c r="M61" s="88">
        <v>2.5</v>
      </c>
      <c r="N61" s="88"/>
      <c r="O61" s="88">
        <v>15.04</v>
      </c>
      <c r="P61" s="88">
        <v>710.7</v>
      </c>
      <c r="Q61" s="88">
        <v>2</v>
      </c>
      <c r="R61" s="91">
        <v>4725.3989361702133</v>
      </c>
      <c r="S61" s="88">
        <v>42.06</v>
      </c>
      <c r="T61" s="88">
        <v>22.61</v>
      </c>
    </row>
    <row r="62" spans="1:20" x14ac:dyDescent="0.25">
      <c r="A62" s="87" t="s">
        <v>14</v>
      </c>
      <c r="B62" s="87">
        <v>2</v>
      </c>
      <c r="C62" s="87" t="s">
        <v>146</v>
      </c>
      <c r="D62" s="87" t="s">
        <v>20</v>
      </c>
      <c r="E62" s="87" t="s">
        <v>147</v>
      </c>
      <c r="F62" s="87">
        <v>2018</v>
      </c>
      <c r="G62" s="87" t="s">
        <v>17</v>
      </c>
      <c r="H62" s="87" t="s">
        <v>456</v>
      </c>
      <c r="I62" s="90">
        <v>54</v>
      </c>
      <c r="J62" s="87">
        <v>34</v>
      </c>
      <c r="K62" s="87" t="s">
        <v>22</v>
      </c>
      <c r="L62" s="87">
        <v>1.5</v>
      </c>
      <c r="M62" s="87">
        <v>2</v>
      </c>
      <c r="N62" s="87"/>
      <c r="O62" s="87">
        <v>15.93</v>
      </c>
      <c r="P62" s="87">
        <v>986.2</v>
      </c>
      <c r="Q62" s="87">
        <v>1.5</v>
      </c>
      <c r="R62" s="89">
        <v>6190.8349026993101</v>
      </c>
      <c r="S62" s="87">
        <v>43.74</v>
      </c>
      <c r="T62" s="87">
        <v>22.92</v>
      </c>
    </row>
    <row r="63" spans="1:20" x14ac:dyDescent="0.25">
      <c r="A63" s="88" t="s">
        <v>14</v>
      </c>
      <c r="B63" s="88">
        <v>2</v>
      </c>
      <c r="C63" s="88" t="s">
        <v>148</v>
      </c>
      <c r="D63" s="88" t="s">
        <v>20</v>
      </c>
      <c r="E63" s="88" t="s">
        <v>149</v>
      </c>
      <c r="F63" s="88">
        <v>2018</v>
      </c>
      <c r="G63" s="88" t="s">
        <v>17</v>
      </c>
      <c r="H63" s="88" t="s">
        <v>456</v>
      </c>
      <c r="I63" s="92">
        <v>52</v>
      </c>
      <c r="J63" s="88">
        <v>34</v>
      </c>
      <c r="K63" s="88" t="s">
        <v>18</v>
      </c>
      <c r="L63" s="88">
        <v>1.5</v>
      </c>
      <c r="M63" s="88">
        <v>2.5</v>
      </c>
      <c r="N63" s="88"/>
      <c r="O63" s="88">
        <v>14.65</v>
      </c>
      <c r="P63" s="88">
        <v>699.3</v>
      </c>
      <c r="Q63" s="88">
        <v>1</v>
      </c>
      <c r="R63" s="91">
        <v>4773.378839590443</v>
      </c>
      <c r="S63" s="88">
        <v>44.83</v>
      </c>
      <c r="T63" s="88">
        <v>21.33</v>
      </c>
    </row>
    <row r="64" spans="1:20" x14ac:dyDescent="0.25">
      <c r="A64" s="87" t="s">
        <v>14</v>
      </c>
      <c r="B64" s="87">
        <v>2</v>
      </c>
      <c r="C64" s="87" t="s">
        <v>150</v>
      </c>
      <c r="D64" s="87" t="s">
        <v>20</v>
      </c>
      <c r="E64" s="87" t="s">
        <v>151</v>
      </c>
      <c r="F64" s="87">
        <v>2018</v>
      </c>
      <c r="G64" s="87" t="s">
        <v>17</v>
      </c>
      <c r="H64" s="87" t="s">
        <v>456</v>
      </c>
      <c r="I64" s="90">
        <v>51</v>
      </c>
      <c r="J64" s="87">
        <v>34</v>
      </c>
      <c r="K64" s="87" t="s">
        <v>18</v>
      </c>
      <c r="L64" s="87">
        <v>1.5</v>
      </c>
      <c r="M64" s="87">
        <v>2</v>
      </c>
      <c r="N64" s="87"/>
      <c r="O64" s="87">
        <v>15.29</v>
      </c>
      <c r="P64" s="87">
        <v>1135.9000000000001</v>
      </c>
      <c r="Q64" s="87">
        <v>1.5</v>
      </c>
      <c r="R64" s="89">
        <v>7429.0385873119685</v>
      </c>
      <c r="S64" s="87">
        <v>42.34</v>
      </c>
      <c r="T64" s="87">
        <v>23.64</v>
      </c>
    </row>
    <row r="65" spans="1:20" x14ac:dyDescent="0.25">
      <c r="A65" s="88" t="s">
        <v>14</v>
      </c>
      <c r="B65" s="88">
        <v>2</v>
      </c>
      <c r="C65" s="88" t="s">
        <v>158</v>
      </c>
      <c r="D65" s="88" t="s">
        <v>20</v>
      </c>
      <c r="E65" s="88" t="s">
        <v>159</v>
      </c>
      <c r="F65" s="88">
        <v>2018</v>
      </c>
      <c r="G65" s="88" t="s">
        <v>17</v>
      </c>
      <c r="H65" s="88" t="s">
        <v>456</v>
      </c>
      <c r="I65" s="92">
        <v>54</v>
      </c>
      <c r="J65" s="88">
        <v>34</v>
      </c>
      <c r="K65" s="88" t="s">
        <v>18</v>
      </c>
      <c r="L65" s="88">
        <v>2</v>
      </c>
      <c r="M65" s="88">
        <v>3</v>
      </c>
      <c r="N65" s="88"/>
      <c r="O65" s="88">
        <v>16.54</v>
      </c>
      <c r="P65" s="88">
        <v>701.3</v>
      </c>
      <c r="Q65" s="88">
        <v>2</v>
      </c>
      <c r="R65" s="91">
        <v>4240.0241837968561</v>
      </c>
      <c r="S65" s="88">
        <v>46.27</v>
      </c>
      <c r="T65" s="88">
        <v>22.19</v>
      </c>
    </row>
    <row r="66" spans="1:20" x14ac:dyDescent="0.25">
      <c r="A66" s="87" t="s">
        <v>14</v>
      </c>
      <c r="B66" s="87">
        <v>2</v>
      </c>
      <c r="C66" s="87" t="s">
        <v>166</v>
      </c>
      <c r="D66" s="87" t="s">
        <v>20</v>
      </c>
      <c r="E66" s="87" t="s">
        <v>167</v>
      </c>
      <c r="F66" s="87">
        <v>2018</v>
      </c>
      <c r="G66" s="87" t="s">
        <v>17</v>
      </c>
      <c r="H66" s="87" t="s">
        <v>456</v>
      </c>
      <c r="I66" s="90">
        <v>51</v>
      </c>
      <c r="J66" s="87">
        <v>34</v>
      </c>
      <c r="K66" s="87" t="s">
        <v>18</v>
      </c>
      <c r="L66" s="87">
        <v>1.5</v>
      </c>
      <c r="M66" s="87">
        <v>2.5</v>
      </c>
      <c r="N66" s="87"/>
      <c r="O66" s="87">
        <v>17.329999999999998</v>
      </c>
      <c r="P66" s="87">
        <v>1034.7</v>
      </c>
      <c r="Q66" s="87">
        <v>1.5</v>
      </c>
      <c r="R66" s="89">
        <v>5970.571263704559</v>
      </c>
      <c r="S66" s="87">
        <v>47.34</v>
      </c>
      <c r="T66" s="87">
        <v>21.3</v>
      </c>
    </row>
    <row r="67" spans="1:20" x14ac:dyDescent="0.25">
      <c r="A67" s="88" t="s">
        <v>14</v>
      </c>
      <c r="B67" s="88">
        <v>2</v>
      </c>
      <c r="C67" s="88" t="s">
        <v>176</v>
      </c>
      <c r="D67" s="88" t="s">
        <v>20</v>
      </c>
      <c r="E67" s="88" t="s">
        <v>177</v>
      </c>
      <c r="F67" s="88">
        <v>2018</v>
      </c>
      <c r="G67" s="88" t="s">
        <v>17</v>
      </c>
      <c r="H67" s="88" t="s">
        <v>456</v>
      </c>
      <c r="I67" s="92">
        <v>51</v>
      </c>
      <c r="J67" s="88">
        <v>32</v>
      </c>
      <c r="K67" s="88" t="s">
        <v>22</v>
      </c>
      <c r="L67" s="88">
        <v>1.5</v>
      </c>
      <c r="M67" s="88">
        <v>2.5</v>
      </c>
      <c r="N67" s="88"/>
      <c r="O67" s="88">
        <v>16.41</v>
      </c>
      <c r="P67" s="88">
        <v>720.7</v>
      </c>
      <c r="Q67" s="88">
        <v>1.5</v>
      </c>
      <c r="R67" s="91">
        <v>4391.8342474101155</v>
      </c>
      <c r="S67" s="88">
        <v>44.33</v>
      </c>
      <c r="T67" s="88">
        <v>22.84</v>
      </c>
    </row>
    <row r="68" spans="1:20" x14ac:dyDescent="0.25">
      <c r="A68" s="87" t="s">
        <v>14</v>
      </c>
      <c r="B68" s="87">
        <v>2</v>
      </c>
      <c r="C68" s="87" t="s">
        <v>188</v>
      </c>
      <c r="D68" s="87" t="s">
        <v>20</v>
      </c>
      <c r="E68" s="87" t="s">
        <v>189</v>
      </c>
      <c r="F68" s="87">
        <v>2018</v>
      </c>
      <c r="G68" s="87" t="s">
        <v>17</v>
      </c>
      <c r="H68" s="87" t="s">
        <v>456</v>
      </c>
      <c r="I68" s="90">
        <v>51</v>
      </c>
      <c r="J68" s="87">
        <v>32</v>
      </c>
      <c r="K68" s="87" t="s">
        <v>22</v>
      </c>
      <c r="L68" s="87">
        <v>2</v>
      </c>
      <c r="M68" s="87">
        <v>2.5</v>
      </c>
      <c r="N68" s="87"/>
      <c r="O68" s="87">
        <v>18.53</v>
      </c>
      <c r="P68" s="87">
        <v>882.5</v>
      </c>
      <c r="Q68" s="87">
        <v>1.5</v>
      </c>
      <c r="R68" s="89">
        <v>4762.5472207231514</v>
      </c>
      <c r="S68" s="87">
        <v>44.59</v>
      </c>
      <c r="T68" s="87">
        <v>22.7</v>
      </c>
    </row>
    <row r="69" spans="1:20" x14ac:dyDescent="0.25">
      <c r="A69" s="88" t="s">
        <v>14</v>
      </c>
      <c r="B69" s="88">
        <v>2</v>
      </c>
      <c r="C69" s="88" t="s">
        <v>196</v>
      </c>
      <c r="D69" s="88" t="s">
        <v>20</v>
      </c>
      <c r="E69" s="88" t="s">
        <v>197</v>
      </c>
      <c r="F69" s="88">
        <v>2018</v>
      </c>
      <c r="G69" s="88" t="s">
        <v>17</v>
      </c>
      <c r="H69" s="88" t="s">
        <v>456</v>
      </c>
      <c r="I69" s="92">
        <v>52</v>
      </c>
      <c r="J69" s="88">
        <v>34</v>
      </c>
      <c r="K69" s="88" t="s">
        <v>18</v>
      </c>
      <c r="L69" s="88">
        <v>1.5</v>
      </c>
      <c r="M69" s="88">
        <v>2.5</v>
      </c>
      <c r="N69" s="88"/>
      <c r="O69" s="88">
        <v>17.43</v>
      </c>
      <c r="P69" s="88">
        <v>1391.2</v>
      </c>
      <c r="Q69" s="88">
        <v>1.5</v>
      </c>
      <c r="R69" s="91">
        <v>7981.6408491107295</v>
      </c>
      <c r="S69" s="88">
        <v>43.56</v>
      </c>
      <c r="T69" s="88">
        <v>22.06</v>
      </c>
    </row>
    <row r="70" spans="1:20" x14ac:dyDescent="0.25">
      <c r="A70" s="87" t="s">
        <v>14</v>
      </c>
      <c r="B70" s="87">
        <v>2</v>
      </c>
      <c r="C70" s="87" t="s">
        <v>198</v>
      </c>
      <c r="D70" s="87" t="s">
        <v>20</v>
      </c>
      <c r="E70" s="87" t="s">
        <v>199</v>
      </c>
      <c r="F70" s="87">
        <v>2018</v>
      </c>
      <c r="G70" s="87" t="s">
        <v>17</v>
      </c>
      <c r="H70" s="87" t="s">
        <v>456</v>
      </c>
      <c r="I70" s="90">
        <v>52</v>
      </c>
      <c r="J70" s="87">
        <v>34</v>
      </c>
      <c r="K70" s="87" t="s">
        <v>18</v>
      </c>
      <c r="L70" s="87">
        <v>2</v>
      </c>
      <c r="M70" s="87">
        <v>3</v>
      </c>
      <c r="N70" s="87"/>
      <c r="O70" s="87">
        <v>16.670000000000002</v>
      </c>
      <c r="P70" s="87">
        <v>1030.0999999999999</v>
      </c>
      <c r="Q70" s="87">
        <v>2</v>
      </c>
      <c r="R70" s="89">
        <v>6179.3641271745646</v>
      </c>
      <c r="S70" s="87">
        <v>48.55</v>
      </c>
      <c r="T70" s="87">
        <v>20.04</v>
      </c>
    </row>
    <row r="71" spans="1:20" x14ac:dyDescent="0.25">
      <c r="A71" s="88" t="s">
        <v>14</v>
      </c>
      <c r="B71" s="88">
        <v>2</v>
      </c>
      <c r="C71" s="88" t="s">
        <v>200</v>
      </c>
      <c r="D71" s="88" t="s">
        <v>20</v>
      </c>
      <c r="E71" s="88" t="s">
        <v>201</v>
      </c>
      <c r="F71" s="88">
        <v>2018</v>
      </c>
      <c r="G71" s="88" t="s">
        <v>17</v>
      </c>
      <c r="H71" s="88" t="s">
        <v>456</v>
      </c>
      <c r="I71" s="92">
        <v>52</v>
      </c>
      <c r="J71" s="88">
        <v>40</v>
      </c>
      <c r="K71" s="88" t="s">
        <v>22</v>
      </c>
      <c r="L71" s="88">
        <v>2</v>
      </c>
      <c r="M71" s="88">
        <v>3</v>
      </c>
      <c r="N71" s="88"/>
      <c r="O71" s="88">
        <v>16.78</v>
      </c>
      <c r="P71" s="88">
        <v>940</v>
      </c>
      <c r="Q71" s="88">
        <v>2</v>
      </c>
      <c r="R71" s="91">
        <v>5601.9070321811678</v>
      </c>
      <c r="S71" s="88">
        <v>44.71</v>
      </c>
      <c r="T71" s="88">
        <v>21.8</v>
      </c>
    </row>
    <row r="72" spans="1:20" x14ac:dyDescent="0.25">
      <c r="A72" s="87" t="s">
        <v>14</v>
      </c>
      <c r="B72" s="87">
        <v>2</v>
      </c>
      <c r="C72" s="87" t="s">
        <v>204</v>
      </c>
      <c r="D72" s="87" t="s">
        <v>20</v>
      </c>
      <c r="E72" s="87" t="s">
        <v>205</v>
      </c>
      <c r="F72" s="87">
        <v>2018</v>
      </c>
      <c r="G72" s="87" t="s">
        <v>17</v>
      </c>
      <c r="H72" s="87" t="s">
        <v>456</v>
      </c>
      <c r="I72" s="90">
        <v>51</v>
      </c>
      <c r="J72" s="87">
        <v>32</v>
      </c>
      <c r="K72" s="87" t="s">
        <v>18</v>
      </c>
      <c r="L72" s="87">
        <v>1.5</v>
      </c>
      <c r="M72" s="87">
        <v>2</v>
      </c>
      <c r="N72" s="87"/>
      <c r="O72" s="87">
        <v>16.809999999999999</v>
      </c>
      <c r="P72" s="87">
        <v>1349.5</v>
      </c>
      <c r="Q72" s="87">
        <v>2</v>
      </c>
      <c r="R72" s="89">
        <v>8027.959547888162</v>
      </c>
      <c r="S72" s="87">
        <v>43.39</v>
      </c>
      <c r="T72" s="87">
        <v>22.34</v>
      </c>
    </row>
    <row r="73" spans="1:20" x14ac:dyDescent="0.25">
      <c r="A73" s="88" t="s">
        <v>14</v>
      </c>
      <c r="B73" s="88">
        <v>2</v>
      </c>
      <c r="C73" s="88" t="s">
        <v>212</v>
      </c>
      <c r="D73" s="88" t="s">
        <v>20</v>
      </c>
      <c r="E73" s="88" t="s">
        <v>213</v>
      </c>
      <c r="F73" s="88">
        <v>2018</v>
      </c>
      <c r="G73" s="88" t="s">
        <v>17</v>
      </c>
      <c r="H73" s="88" t="s">
        <v>456</v>
      </c>
      <c r="I73" s="92">
        <v>51</v>
      </c>
      <c r="J73" s="88">
        <v>32</v>
      </c>
      <c r="K73" s="88" t="s">
        <v>22</v>
      </c>
      <c r="L73" s="88">
        <v>1.5</v>
      </c>
      <c r="M73" s="88">
        <v>2.5</v>
      </c>
      <c r="N73" s="88"/>
      <c r="O73" s="88">
        <v>16.32</v>
      </c>
      <c r="P73" s="88">
        <v>1743</v>
      </c>
      <c r="Q73" s="88">
        <v>1.5</v>
      </c>
      <c r="R73" s="91">
        <v>10680.14705882353</v>
      </c>
      <c r="S73" s="88">
        <v>46.69</v>
      </c>
      <c r="T73" s="88">
        <v>20.98</v>
      </c>
    </row>
    <row r="74" spans="1:20" x14ac:dyDescent="0.25">
      <c r="A74" s="87" t="s">
        <v>14</v>
      </c>
      <c r="B74" s="87">
        <v>2</v>
      </c>
      <c r="C74" s="87" t="s">
        <v>220</v>
      </c>
      <c r="D74" s="87" t="s">
        <v>20</v>
      </c>
      <c r="E74" s="87" t="s">
        <v>221</v>
      </c>
      <c r="F74" s="87">
        <v>2018</v>
      </c>
      <c r="G74" s="87" t="s">
        <v>17</v>
      </c>
      <c r="H74" s="87" t="s">
        <v>456</v>
      </c>
      <c r="I74" s="90">
        <v>51</v>
      </c>
      <c r="J74" s="87">
        <v>36</v>
      </c>
      <c r="K74" s="87" t="s">
        <v>22</v>
      </c>
      <c r="L74" s="87">
        <v>1.5</v>
      </c>
      <c r="M74" s="87">
        <v>2.5</v>
      </c>
      <c r="N74" s="87"/>
      <c r="O74" s="87">
        <v>15.77</v>
      </c>
      <c r="P74" s="87">
        <v>1554</v>
      </c>
      <c r="Q74" s="87">
        <v>1</v>
      </c>
      <c r="R74" s="89">
        <v>9854.1534559289794</v>
      </c>
      <c r="S74" s="87">
        <v>41.38</v>
      </c>
      <c r="T74" s="87">
        <v>22.61</v>
      </c>
    </row>
    <row r="75" spans="1:20" x14ac:dyDescent="0.25">
      <c r="A75" s="88" t="s">
        <v>14</v>
      </c>
      <c r="B75" s="88">
        <v>2</v>
      </c>
      <c r="C75" s="88" t="s">
        <v>238</v>
      </c>
      <c r="D75" s="88" t="s">
        <v>20</v>
      </c>
      <c r="E75" s="88" t="s">
        <v>239</v>
      </c>
      <c r="F75" s="88">
        <v>2018</v>
      </c>
      <c r="G75" s="88" t="s">
        <v>17</v>
      </c>
      <c r="H75" s="88" t="s">
        <v>456</v>
      </c>
      <c r="I75" s="92">
        <v>52</v>
      </c>
      <c r="J75" s="88">
        <v>28</v>
      </c>
      <c r="K75" s="88" t="s">
        <v>18</v>
      </c>
      <c r="L75" s="88">
        <v>1.5</v>
      </c>
      <c r="M75" s="88">
        <v>2</v>
      </c>
      <c r="N75" s="88"/>
      <c r="O75" s="88">
        <v>15.07</v>
      </c>
      <c r="P75" s="88">
        <v>827.1</v>
      </c>
      <c r="Q75" s="88">
        <v>2</v>
      </c>
      <c r="R75" s="91">
        <v>5488.3875248838758</v>
      </c>
      <c r="S75" s="88">
        <v>46.47</v>
      </c>
      <c r="T75" s="88">
        <v>20.39</v>
      </c>
    </row>
    <row r="76" spans="1:20" x14ac:dyDescent="0.25">
      <c r="A76" s="87" t="s">
        <v>14</v>
      </c>
      <c r="B76" s="87">
        <v>2</v>
      </c>
      <c r="C76" s="87" t="s">
        <v>240</v>
      </c>
      <c r="D76" s="87" t="s">
        <v>20</v>
      </c>
      <c r="E76" s="87" t="s">
        <v>241</v>
      </c>
      <c r="F76" s="87">
        <v>2018</v>
      </c>
      <c r="G76" s="87" t="s">
        <v>17</v>
      </c>
      <c r="H76" s="87" t="s">
        <v>456</v>
      </c>
      <c r="I76" s="90">
        <v>51</v>
      </c>
      <c r="J76" s="87">
        <v>34</v>
      </c>
      <c r="K76" s="87" t="s">
        <v>18</v>
      </c>
      <c r="L76" s="87">
        <v>2</v>
      </c>
      <c r="M76" s="87">
        <v>3</v>
      </c>
      <c r="N76" s="87"/>
      <c r="O76" s="87">
        <v>15.35</v>
      </c>
      <c r="P76" s="87">
        <v>820.6</v>
      </c>
      <c r="Q76" s="87">
        <v>2</v>
      </c>
      <c r="R76" s="89">
        <v>5345.9283387622154</v>
      </c>
      <c r="S76" s="87">
        <v>45.58</v>
      </c>
      <c r="T76" s="87">
        <v>21.01</v>
      </c>
    </row>
    <row r="77" spans="1:20" x14ac:dyDescent="0.25">
      <c r="A77" s="88" t="s">
        <v>14</v>
      </c>
      <c r="B77" s="88">
        <v>2</v>
      </c>
      <c r="C77" s="88" t="s">
        <v>244</v>
      </c>
      <c r="D77" s="88" t="s">
        <v>20</v>
      </c>
      <c r="E77" s="88" t="s">
        <v>245</v>
      </c>
      <c r="F77" s="88">
        <v>2018</v>
      </c>
      <c r="G77" s="88" t="s">
        <v>17</v>
      </c>
      <c r="H77" s="88" t="s">
        <v>456</v>
      </c>
      <c r="I77" s="92">
        <v>51</v>
      </c>
      <c r="J77" s="88">
        <v>30</v>
      </c>
      <c r="K77" s="88" t="s">
        <v>22</v>
      </c>
      <c r="L77" s="88">
        <v>1.5</v>
      </c>
      <c r="M77" s="88">
        <v>2.5</v>
      </c>
      <c r="N77" s="88"/>
      <c r="O77" s="88">
        <v>18.829999999999998</v>
      </c>
      <c r="P77" s="88">
        <v>831</v>
      </c>
      <c r="Q77" s="88">
        <v>2</v>
      </c>
      <c r="R77" s="91">
        <v>4413.1704726500266</v>
      </c>
      <c r="S77" s="88">
        <v>48.19</v>
      </c>
      <c r="T77" s="88">
        <v>20.7</v>
      </c>
    </row>
    <row r="78" spans="1:20" x14ac:dyDescent="0.25">
      <c r="A78" s="87" t="s">
        <v>14</v>
      </c>
      <c r="B78" s="87">
        <v>2</v>
      </c>
      <c r="C78" s="87" t="s">
        <v>246</v>
      </c>
      <c r="D78" s="87" t="s">
        <v>20</v>
      </c>
      <c r="E78" s="87" t="s">
        <v>247</v>
      </c>
      <c r="F78" s="87">
        <v>2018</v>
      </c>
      <c r="G78" s="87" t="s">
        <v>17</v>
      </c>
      <c r="H78" s="87" t="s">
        <v>456</v>
      </c>
      <c r="I78" s="90">
        <v>51</v>
      </c>
      <c r="J78" s="87">
        <v>36</v>
      </c>
      <c r="K78" s="87" t="s">
        <v>22</v>
      </c>
      <c r="L78" s="87">
        <v>2</v>
      </c>
      <c r="M78" s="87">
        <v>3</v>
      </c>
      <c r="N78" s="87"/>
      <c r="O78" s="87">
        <v>15.4</v>
      </c>
      <c r="P78" s="87">
        <v>916.8</v>
      </c>
      <c r="Q78" s="87">
        <v>1.5</v>
      </c>
      <c r="R78" s="89">
        <v>5953.2467532467526</v>
      </c>
      <c r="S78" s="87">
        <v>45.31</v>
      </c>
      <c r="T78" s="87">
        <v>20.99</v>
      </c>
    </row>
    <row r="79" spans="1:20" x14ac:dyDescent="0.25">
      <c r="A79" s="88" t="s">
        <v>14</v>
      </c>
      <c r="B79" s="88">
        <v>2</v>
      </c>
      <c r="C79" s="88" t="s">
        <v>250</v>
      </c>
      <c r="D79" s="88" t="s">
        <v>20</v>
      </c>
      <c r="E79" s="88" t="s">
        <v>251</v>
      </c>
      <c r="F79" s="88">
        <v>2018</v>
      </c>
      <c r="G79" s="88" t="s">
        <v>17</v>
      </c>
      <c r="H79" s="88" t="s">
        <v>456</v>
      </c>
      <c r="I79" s="92">
        <v>51</v>
      </c>
      <c r="J79" s="88">
        <v>32</v>
      </c>
      <c r="K79" s="88" t="s">
        <v>18</v>
      </c>
      <c r="L79" s="88">
        <v>1</v>
      </c>
      <c r="M79" s="88">
        <v>2</v>
      </c>
      <c r="N79" s="88"/>
      <c r="O79" s="88">
        <v>16.95</v>
      </c>
      <c r="P79" s="88">
        <v>993</v>
      </c>
      <c r="Q79" s="88">
        <v>2</v>
      </c>
      <c r="R79" s="91">
        <v>5858.4070796460182</v>
      </c>
      <c r="S79" s="88">
        <v>41.8</v>
      </c>
      <c r="T79" s="88">
        <v>23.11</v>
      </c>
    </row>
    <row r="80" spans="1:20" x14ac:dyDescent="0.25">
      <c r="A80" s="87" t="s">
        <v>14</v>
      </c>
      <c r="B80" s="87">
        <v>2</v>
      </c>
      <c r="C80" s="87" t="s">
        <v>252</v>
      </c>
      <c r="D80" s="87" t="s">
        <v>20</v>
      </c>
      <c r="E80" s="87" t="s">
        <v>253</v>
      </c>
      <c r="F80" s="87">
        <v>2018</v>
      </c>
      <c r="G80" s="87" t="s">
        <v>17</v>
      </c>
      <c r="H80" s="87" t="s">
        <v>456</v>
      </c>
      <c r="I80" s="90">
        <v>54</v>
      </c>
      <c r="J80" s="87">
        <v>30</v>
      </c>
      <c r="K80" s="87" t="s">
        <v>22</v>
      </c>
      <c r="L80" s="87">
        <v>1.5</v>
      </c>
      <c r="M80" s="87">
        <v>2.5</v>
      </c>
      <c r="N80" s="87"/>
      <c r="O80" s="87">
        <v>15.72</v>
      </c>
      <c r="P80" s="87">
        <v>855.2</v>
      </c>
      <c r="Q80" s="87">
        <v>1.5</v>
      </c>
      <c r="R80" s="89">
        <v>5440.2035623409665</v>
      </c>
      <c r="S80" s="87">
        <v>44.91</v>
      </c>
      <c r="T80" s="87">
        <v>21.14</v>
      </c>
    </row>
    <row r="81" spans="1:20" x14ac:dyDescent="0.25">
      <c r="A81" s="88" t="s">
        <v>14</v>
      </c>
      <c r="B81" s="88">
        <v>2</v>
      </c>
      <c r="C81" s="88" t="s">
        <v>254</v>
      </c>
      <c r="D81" s="88" t="s">
        <v>20</v>
      </c>
      <c r="E81" s="88" t="s">
        <v>255</v>
      </c>
      <c r="F81" s="88">
        <v>2018</v>
      </c>
      <c r="G81" s="88" t="s">
        <v>17</v>
      </c>
      <c r="H81" s="88" t="s">
        <v>456</v>
      </c>
      <c r="I81" s="92">
        <v>52</v>
      </c>
      <c r="J81" s="88">
        <v>32</v>
      </c>
      <c r="K81" s="88" t="s">
        <v>18</v>
      </c>
      <c r="L81" s="88">
        <v>1.5</v>
      </c>
      <c r="M81" s="88">
        <v>2</v>
      </c>
      <c r="N81" s="88"/>
      <c r="O81" s="88">
        <v>17.71</v>
      </c>
      <c r="P81" s="88">
        <v>1114.3</v>
      </c>
      <c r="Q81" s="88">
        <v>2</v>
      </c>
      <c r="R81" s="91">
        <v>6291.9254658385089</v>
      </c>
      <c r="S81" s="88">
        <v>41.44</v>
      </c>
      <c r="T81" s="88">
        <v>22.69</v>
      </c>
    </row>
    <row r="82" spans="1:20" x14ac:dyDescent="0.25">
      <c r="A82" s="87" t="s">
        <v>261</v>
      </c>
      <c r="B82" s="87">
        <v>3</v>
      </c>
      <c r="C82" s="87" t="s">
        <v>267</v>
      </c>
      <c r="D82" s="87" t="s">
        <v>263</v>
      </c>
      <c r="E82" s="87" t="s">
        <v>268</v>
      </c>
      <c r="F82" s="89">
        <v>2018</v>
      </c>
      <c r="G82" s="87" t="s">
        <v>17</v>
      </c>
      <c r="H82" s="87" t="s">
        <v>456</v>
      </c>
      <c r="I82" s="90">
        <v>59</v>
      </c>
      <c r="J82" s="87">
        <v>40</v>
      </c>
      <c r="K82" s="87" t="s">
        <v>18</v>
      </c>
      <c r="L82" s="87">
        <v>2</v>
      </c>
      <c r="M82" s="87">
        <v>2.5</v>
      </c>
      <c r="N82" s="87"/>
      <c r="O82" s="87">
        <v>16.79</v>
      </c>
      <c r="P82" s="87">
        <v>1196.2</v>
      </c>
      <c r="Q82" s="87">
        <v>1.5</v>
      </c>
      <c r="R82" s="89">
        <v>7124.4788564621804</v>
      </c>
      <c r="S82" s="87">
        <v>47.7</v>
      </c>
      <c r="T82" s="87">
        <v>22.3</v>
      </c>
    </row>
    <row r="83" spans="1:20" x14ac:dyDescent="0.25">
      <c r="A83" s="88" t="s">
        <v>261</v>
      </c>
      <c r="B83" s="87">
        <v>3</v>
      </c>
      <c r="C83" s="88" t="s">
        <v>398</v>
      </c>
      <c r="D83" s="88" t="s">
        <v>263</v>
      </c>
      <c r="E83" s="88" t="s">
        <v>399</v>
      </c>
      <c r="F83" s="91">
        <v>2018</v>
      </c>
      <c r="G83" s="88" t="s">
        <v>17</v>
      </c>
      <c r="H83" s="88" t="s">
        <v>456</v>
      </c>
      <c r="I83" s="92">
        <v>58</v>
      </c>
      <c r="J83" s="88">
        <v>36</v>
      </c>
      <c r="K83" s="88" t="s">
        <v>18</v>
      </c>
      <c r="L83" s="88">
        <v>2</v>
      </c>
      <c r="M83" s="88">
        <v>3</v>
      </c>
      <c r="N83" s="88"/>
      <c r="O83" s="88">
        <v>18</v>
      </c>
      <c r="P83" s="88">
        <v>1335.1</v>
      </c>
      <c r="Q83" s="88">
        <v>2</v>
      </c>
      <c r="R83" s="91">
        <v>7417.2222222222217</v>
      </c>
      <c r="S83" s="88">
        <v>44.31</v>
      </c>
      <c r="T83" s="88">
        <v>23.23</v>
      </c>
    </row>
    <row r="84" spans="1:20" x14ac:dyDescent="0.25">
      <c r="A84" s="87" t="s">
        <v>261</v>
      </c>
      <c r="B84" s="87">
        <v>3</v>
      </c>
      <c r="C84" s="87" t="s">
        <v>400</v>
      </c>
      <c r="D84" s="87" t="s">
        <v>263</v>
      </c>
      <c r="E84" s="87" t="s">
        <v>401</v>
      </c>
      <c r="F84" s="89">
        <v>2018</v>
      </c>
      <c r="G84" s="87" t="s">
        <v>17</v>
      </c>
      <c r="H84" s="87" t="s">
        <v>456</v>
      </c>
      <c r="I84" s="90">
        <v>54</v>
      </c>
      <c r="J84" s="87">
        <v>30</v>
      </c>
      <c r="K84" s="87" t="s">
        <v>18</v>
      </c>
      <c r="L84" s="87">
        <v>1.5</v>
      </c>
      <c r="M84" s="87">
        <v>3</v>
      </c>
      <c r="N84" s="87"/>
      <c r="O84" s="87">
        <v>14.86</v>
      </c>
      <c r="P84" s="87">
        <v>743.6</v>
      </c>
      <c r="Q84" s="87">
        <v>1.5</v>
      </c>
      <c r="R84" s="89">
        <v>5004.0376850605653</v>
      </c>
      <c r="S84" s="87">
        <v>45.92</v>
      </c>
      <c r="T84" s="87">
        <v>22.08</v>
      </c>
    </row>
    <row r="85" spans="1:20" x14ac:dyDescent="0.25">
      <c r="A85" s="88" t="s">
        <v>261</v>
      </c>
      <c r="B85" s="87">
        <v>3</v>
      </c>
      <c r="C85" s="88" t="s">
        <v>402</v>
      </c>
      <c r="D85" s="88" t="s">
        <v>263</v>
      </c>
      <c r="E85" s="88" t="s">
        <v>403</v>
      </c>
      <c r="F85" s="91">
        <v>2018</v>
      </c>
      <c r="G85" s="88" t="s">
        <v>17</v>
      </c>
      <c r="H85" s="88" t="s">
        <v>456</v>
      </c>
      <c r="I85" s="92">
        <v>51</v>
      </c>
      <c r="J85" s="88">
        <v>38</v>
      </c>
      <c r="K85" s="88" t="s">
        <v>22</v>
      </c>
      <c r="L85" s="88">
        <v>2</v>
      </c>
      <c r="M85" s="88">
        <v>3</v>
      </c>
      <c r="N85" s="88"/>
      <c r="O85" s="88">
        <v>14.96</v>
      </c>
      <c r="P85" s="88">
        <v>927.3</v>
      </c>
      <c r="Q85" s="88">
        <v>2</v>
      </c>
      <c r="R85" s="91">
        <v>6198.5294117647054</v>
      </c>
      <c r="S85" s="88">
        <v>41.81</v>
      </c>
      <c r="T85" s="88">
        <v>25.6</v>
      </c>
    </row>
    <row r="86" spans="1:20" x14ac:dyDescent="0.25">
      <c r="A86" s="87" t="s">
        <v>261</v>
      </c>
      <c r="B86" s="87">
        <v>3</v>
      </c>
      <c r="C86" s="87" t="s">
        <v>275</v>
      </c>
      <c r="D86" s="87" t="s">
        <v>263</v>
      </c>
      <c r="E86" s="87" t="s">
        <v>276</v>
      </c>
      <c r="F86" s="89">
        <v>2018</v>
      </c>
      <c r="G86" s="87" t="s">
        <v>17</v>
      </c>
      <c r="H86" s="87" t="s">
        <v>456</v>
      </c>
      <c r="I86" s="90">
        <v>59</v>
      </c>
      <c r="J86" s="87">
        <v>36</v>
      </c>
      <c r="K86" s="87" t="s">
        <v>18</v>
      </c>
      <c r="L86" s="87">
        <v>1.5</v>
      </c>
      <c r="M86" s="87">
        <v>2.5</v>
      </c>
      <c r="N86" s="87"/>
      <c r="O86" s="87">
        <v>18.510000000000002</v>
      </c>
      <c r="P86" s="87">
        <v>1059.3</v>
      </c>
      <c r="Q86" s="87">
        <v>2</v>
      </c>
      <c r="R86" s="89">
        <v>5722.8525121555913</v>
      </c>
      <c r="S86" s="87">
        <v>43.89</v>
      </c>
      <c r="T86" s="87">
        <v>23.33</v>
      </c>
    </row>
    <row r="87" spans="1:20" x14ac:dyDescent="0.25">
      <c r="A87" s="88" t="s">
        <v>261</v>
      </c>
      <c r="B87" s="87">
        <v>3</v>
      </c>
      <c r="C87" s="88" t="s">
        <v>284</v>
      </c>
      <c r="D87" s="88" t="s">
        <v>263</v>
      </c>
      <c r="E87" s="88" t="s">
        <v>285</v>
      </c>
      <c r="F87" s="91">
        <v>2018</v>
      </c>
      <c r="G87" s="88" t="s">
        <v>17</v>
      </c>
      <c r="H87" s="88" t="s">
        <v>456</v>
      </c>
      <c r="I87" s="92">
        <v>54</v>
      </c>
      <c r="J87" s="88">
        <v>34</v>
      </c>
      <c r="K87" s="88" t="s">
        <v>18</v>
      </c>
      <c r="L87" s="88">
        <v>1.5</v>
      </c>
      <c r="M87" s="88">
        <v>2.5</v>
      </c>
      <c r="N87" s="88"/>
      <c r="O87" s="88">
        <v>18.059999999999999</v>
      </c>
      <c r="P87" s="88">
        <v>970</v>
      </c>
      <c r="Q87" s="88">
        <v>2</v>
      </c>
      <c r="R87" s="91">
        <v>5370.9856035437433</v>
      </c>
      <c r="S87" s="88">
        <v>45.48</v>
      </c>
      <c r="T87" s="88">
        <v>23.03</v>
      </c>
    </row>
    <row r="88" spans="1:20" x14ac:dyDescent="0.25">
      <c r="A88" s="87" t="s">
        <v>261</v>
      </c>
      <c r="B88" s="87">
        <v>3</v>
      </c>
      <c r="C88" s="87" t="s">
        <v>286</v>
      </c>
      <c r="D88" s="87" t="s">
        <v>263</v>
      </c>
      <c r="E88" s="87" t="s">
        <v>287</v>
      </c>
      <c r="F88" s="89">
        <v>2018</v>
      </c>
      <c r="G88" s="87" t="s">
        <v>17</v>
      </c>
      <c r="H88" s="87" t="s">
        <v>456</v>
      </c>
      <c r="I88" s="90">
        <v>58</v>
      </c>
      <c r="J88" s="87">
        <v>28</v>
      </c>
      <c r="K88" s="87" t="s">
        <v>22</v>
      </c>
      <c r="L88" s="87">
        <v>1.5</v>
      </c>
      <c r="M88" s="87">
        <v>2.5</v>
      </c>
      <c r="N88" s="87"/>
      <c r="O88" s="87">
        <v>18.68</v>
      </c>
      <c r="P88" s="87">
        <v>1112.8</v>
      </c>
      <c r="Q88" s="87">
        <v>2</v>
      </c>
      <c r="R88" s="89">
        <v>5957.1734475374733</v>
      </c>
      <c r="S88" s="87">
        <v>48.36</v>
      </c>
      <c r="T88" s="87">
        <v>21.31</v>
      </c>
    </row>
    <row r="89" spans="1:20" x14ac:dyDescent="0.25">
      <c r="A89" s="88" t="s">
        <v>261</v>
      </c>
      <c r="B89" s="87">
        <v>3</v>
      </c>
      <c r="C89" s="88" t="s">
        <v>408</v>
      </c>
      <c r="D89" s="88" t="s">
        <v>263</v>
      </c>
      <c r="E89" s="88" t="s">
        <v>409</v>
      </c>
      <c r="F89" s="91">
        <v>2018</v>
      </c>
      <c r="G89" s="88" t="s">
        <v>17</v>
      </c>
      <c r="H89" s="88" t="s">
        <v>456</v>
      </c>
      <c r="I89" s="92">
        <v>58</v>
      </c>
      <c r="J89" s="88">
        <v>36</v>
      </c>
      <c r="K89" s="88" t="s">
        <v>22</v>
      </c>
      <c r="L89" s="88">
        <v>2</v>
      </c>
      <c r="M89" s="88">
        <v>3</v>
      </c>
      <c r="N89" s="88"/>
      <c r="O89" s="88">
        <v>16.809999999999999</v>
      </c>
      <c r="P89" s="88">
        <v>864.6</v>
      </c>
      <c r="Q89" s="88">
        <v>2.5</v>
      </c>
      <c r="R89" s="91">
        <v>5143.3670434265323</v>
      </c>
      <c r="S89" s="88">
        <v>44.98</v>
      </c>
      <c r="T89" s="88">
        <v>23.8</v>
      </c>
    </row>
    <row r="90" spans="1:20" x14ac:dyDescent="0.25">
      <c r="A90" s="87" t="s">
        <v>261</v>
      </c>
      <c r="B90" s="87">
        <v>3</v>
      </c>
      <c r="C90" s="87" t="s">
        <v>288</v>
      </c>
      <c r="D90" s="87" t="s">
        <v>263</v>
      </c>
      <c r="E90" s="87" t="s">
        <v>289</v>
      </c>
      <c r="F90" s="89">
        <v>2018</v>
      </c>
      <c r="G90" s="87" t="s">
        <v>17</v>
      </c>
      <c r="H90" s="87" t="s">
        <v>456</v>
      </c>
      <c r="I90" s="90">
        <v>51</v>
      </c>
      <c r="J90" s="87">
        <v>40</v>
      </c>
      <c r="K90" s="87" t="s">
        <v>18</v>
      </c>
      <c r="L90" s="87">
        <v>1.5</v>
      </c>
      <c r="M90" s="87">
        <v>2.5</v>
      </c>
      <c r="N90" s="87"/>
      <c r="O90" s="87">
        <v>17.97</v>
      </c>
      <c r="P90" s="87">
        <v>770.3</v>
      </c>
      <c r="Q90" s="87">
        <v>2.5</v>
      </c>
      <c r="R90" s="89">
        <v>4286.5887590428492</v>
      </c>
      <c r="S90" s="87">
        <v>45.34</v>
      </c>
      <c r="T90" s="87">
        <v>23.12</v>
      </c>
    </row>
    <row r="91" spans="1:20" x14ac:dyDescent="0.25">
      <c r="A91" s="88" t="s">
        <v>261</v>
      </c>
      <c r="B91" s="87">
        <v>3</v>
      </c>
      <c r="C91" s="88" t="s">
        <v>290</v>
      </c>
      <c r="D91" s="88" t="s">
        <v>263</v>
      </c>
      <c r="E91" s="88" t="s">
        <v>291</v>
      </c>
      <c r="F91" s="91">
        <v>2018</v>
      </c>
      <c r="G91" s="88" t="s">
        <v>17</v>
      </c>
      <c r="H91" s="88" t="s">
        <v>456</v>
      </c>
      <c r="I91" s="92">
        <v>58</v>
      </c>
      <c r="J91" s="88">
        <v>28</v>
      </c>
      <c r="K91" s="88" t="s">
        <v>18</v>
      </c>
      <c r="L91" s="88">
        <v>1.5</v>
      </c>
      <c r="M91" s="88">
        <v>2</v>
      </c>
      <c r="N91" s="88"/>
      <c r="O91" s="88">
        <v>16.690000000000001</v>
      </c>
      <c r="P91" s="88">
        <v>997.9</v>
      </c>
      <c r="Q91" s="88">
        <v>2</v>
      </c>
      <c r="R91" s="91">
        <v>5979.0293588975428</v>
      </c>
      <c r="S91" s="88">
        <v>46.33</v>
      </c>
      <c r="T91" s="88">
        <v>22.15</v>
      </c>
    </row>
    <row r="92" spans="1:20" x14ac:dyDescent="0.25">
      <c r="A92" s="87" t="s">
        <v>261</v>
      </c>
      <c r="B92" s="87">
        <v>3</v>
      </c>
      <c r="C92" s="87" t="s">
        <v>412</v>
      </c>
      <c r="D92" s="87" t="s">
        <v>263</v>
      </c>
      <c r="E92" s="87" t="s">
        <v>413</v>
      </c>
      <c r="F92" s="89">
        <v>2018</v>
      </c>
      <c r="G92" s="87" t="s">
        <v>17</v>
      </c>
      <c r="H92" s="87" t="s">
        <v>456</v>
      </c>
      <c r="I92" s="90">
        <v>53</v>
      </c>
      <c r="J92" s="87">
        <v>32</v>
      </c>
      <c r="K92" s="87" t="s">
        <v>22</v>
      </c>
      <c r="L92" s="87">
        <v>2</v>
      </c>
      <c r="M92" s="87">
        <v>3</v>
      </c>
      <c r="N92" s="87"/>
      <c r="O92" s="87">
        <v>18.09</v>
      </c>
      <c r="P92" s="87">
        <v>803.3</v>
      </c>
      <c r="Q92" s="87">
        <v>1.5</v>
      </c>
      <c r="R92" s="89">
        <v>4440.5749032614704</v>
      </c>
      <c r="S92" s="87">
        <v>47.1</v>
      </c>
      <c r="T92" s="87">
        <v>22.45</v>
      </c>
    </row>
    <row r="93" spans="1:20" x14ac:dyDescent="0.25">
      <c r="A93" s="88" t="s">
        <v>261</v>
      </c>
      <c r="B93" s="87">
        <v>3</v>
      </c>
      <c r="C93" s="88" t="s">
        <v>414</v>
      </c>
      <c r="D93" s="88" t="s">
        <v>263</v>
      </c>
      <c r="E93" s="88" t="s">
        <v>415</v>
      </c>
      <c r="F93" s="91">
        <v>2018</v>
      </c>
      <c r="G93" s="88" t="s">
        <v>17</v>
      </c>
      <c r="H93" s="88" t="s">
        <v>456</v>
      </c>
      <c r="I93" s="92">
        <v>54</v>
      </c>
      <c r="J93" s="88">
        <v>32</v>
      </c>
      <c r="K93" s="88" t="s">
        <v>22</v>
      </c>
      <c r="L93" s="88">
        <v>2</v>
      </c>
      <c r="M93" s="88">
        <v>3</v>
      </c>
      <c r="N93" s="88"/>
      <c r="O93" s="88">
        <v>17.8</v>
      </c>
      <c r="P93" s="88">
        <v>1008</v>
      </c>
      <c r="Q93" s="88">
        <v>1.5</v>
      </c>
      <c r="R93" s="91">
        <v>5662.9213483146068</v>
      </c>
      <c r="S93" s="88">
        <v>48.91</v>
      </c>
      <c r="T93" s="88">
        <v>21.89</v>
      </c>
    </row>
    <row r="94" spans="1:20" x14ac:dyDescent="0.25">
      <c r="A94" s="87" t="s">
        <v>261</v>
      </c>
      <c r="B94" s="87">
        <v>3</v>
      </c>
      <c r="C94" s="87" t="s">
        <v>296</v>
      </c>
      <c r="D94" s="87" t="s">
        <v>263</v>
      </c>
      <c r="E94" s="87" t="s">
        <v>297</v>
      </c>
      <c r="F94" s="89">
        <v>2018</v>
      </c>
      <c r="G94" s="87" t="s">
        <v>17</v>
      </c>
      <c r="H94" s="87" t="s">
        <v>456</v>
      </c>
      <c r="I94" s="90">
        <v>57</v>
      </c>
      <c r="J94" s="87">
        <v>38</v>
      </c>
      <c r="K94" s="87" t="s">
        <v>22</v>
      </c>
      <c r="L94" s="87">
        <v>2</v>
      </c>
      <c r="M94" s="87">
        <v>2.5</v>
      </c>
      <c r="N94" s="87"/>
      <c r="O94" s="87">
        <v>18.63</v>
      </c>
      <c r="P94" s="87">
        <v>809</v>
      </c>
      <c r="Q94" s="87">
        <v>2.5</v>
      </c>
      <c r="R94" s="89">
        <v>4342.4584004294156</v>
      </c>
      <c r="S94" s="87">
        <v>49.14</v>
      </c>
      <c r="T94" s="87">
        <v>21.43</v>
      </c>
    </row>
    <row r="95" spans="1:20" x14ac:dyDescent="0.25">
      <c r="A95" s="88" t="s">
        <v>261</v>
      </c>
      <c r="B95" s="87">
        <v>3</v>
      </c>
      <c r="C95" s="88" t="s">
        <v>300</v>
      </c>
      <c r="D95" s="88" t="s">
        <v>263</v>
      </c>
      <c r="E95" s="88" t="s">
        <v>301</v>
      </c>
      <c r="F95" s="91">
        <v>2018</v>
      </c>
      <c r="G95" s="88" t="s">
        <v>17</v>
      </c>
      <c r="H95" s="88" t="s">
        <v>456</v>
      </c>
      <c r="I95" s="92">
        <v>51</v>
      </c>
      <c r="J95" s="88">
        <v>36</v>
      </c>
      <c r="K95" s="88" t="s">
        <v>18</v>
      </c>
      <c r="L95" s="88">
        <v>1.5</v>
      </c>
      <c r="M95" s="88">
        <v>2</v>
      </c>
      <c r="N95" s="88"/>
      <c r="O95" s="88">
        <v>17.55</v>
      </c>
      <c r="P95" s="88">
        <v>876.1</v>
      </c>
      <c r="Q95" s="88">
        <v>2.5</v>
      </c>
      <c r="R95" s="91">
        <v>4992.0227920227926</v>
      </c>
      <c r="S95" s="88">
        <v>47.26</v>
      </c>
      <c r="T95" s="88">
        <v>21.73</v>
      </c>
    </row>
    <row r="96" spans="1:20" x14ac:dyDescent="0.25">
      <c r="A96" s="87" t="s">
        <v>261</v>
      </c>
      <c r="B96" s="87">
        <v>3</v>
      </c>
      <c r="C96" s="87" t="s">
        <v>306</v>
      </c>
      <c r="D96" s="87" t="s">
        <v>263</v>
      </c>
      <c r="E96" s="87" t="s">
        <v>307</v>
      </c>
      <c r="F96" s="89">
        <v>2018</v>
      </c>
      <c r="G96" s="87" t="s">
        <v>17</v>
      </c>
      <c r="H96" s="87" t="s">
        <v>456</v>
      </c>
      <c r="I96" s="90">
        <v>51</v>
      </c>
      <c r="J96" s="87">
        <v>36</v>
      </c>
      <c r="K96" s="87" t="s">
        <v>22</v>
      </c>
      <c r="L96" s="87">
        <v>1.5</v>
      </c>
      <c r="M96" s="87">
        <v>2.5</v>
      </c>
      <c r="N96" s="87"/>
      <c r="O96" s="87">
        <v>17.41</v>
      </c>
      <c r="P96" s="87">
        <v>857.2</v>
      </c>
      <c r="Q96" s="87">
        <v>1.5</v>
      </c>
      <c r="R96" s="89">
        <v>4923.607122343481</v>
      </c>
      <c r="S96" s="87">
        <v>49.28</v>
      </c>
      <c r="T96" s="87">
        <v>22.11</v>
      </c>
    </row>
    <row r="97" spans="1:20" x14ac:dyDescent="0.25">
      <c r="A97" s="88" t="s">
        <v>261</v>
      </c>
      <c r="B97" s="87">
        <v>3</v>
      </c>
      <c r="C97" s="88" t="s">
        <v>308</v>
      </c>
      <c r="D97" s="88" t="s">
        <v>263</v>
      </c>
      <c r="E97" s="88" t="s">
        <v>309</v>
      </c>
      <c r="F97" s="91">
        <v>2018</v>
      </c>
      <c r="G97" s="88" t="s">
        <v>17</v>
      </c>
      <c r="H97" s="88" t="s">
        <v>456</v>
      </c>
      <c r="I97" s="92">
        <v>52</v>
      </c>
      <c r="J97" s="88">
        <v>34</v>
      </c>
      <c r="K97" s="88" t="s">
        <v>18</v>
      </c>
      <c r="L97" s="88">
        <v>1.5</v>
      </c>
      <c r="M97" s="88">
        <v>2.5</v>
      </c>
      <c r="N97" s="88"/>
      <c r="O97" s="88">
        <v>15.21</v>
      </c>
      <c r="P97" s="88">
        <v>826.3</v>
      </c>
      <c r="Q97" s="88">
        <v>1.5</v>
      </c>
      <c r="R97" s="91">
        <v>5432.6101249178164</v>
      </c>
      <c r="S97" s="88">
        <v>47.68</v>
      </c>
      <c r="T97" s="88">
        <v>22.22</v>
      </c>
    </row>
    <row r="98" spans="1:20" x14ac:dyDescent="0.25">
      <c r="A98" s="87" t="s">
        <v>261</v>
      </c>
      <c r="B98" s="87">
        <v>3</v>
      </c>
      <c r="C98" s="87" t="s">
        <v>322</v>
      </c>
      <c r="D98" s="87" t="s">
        <v>263</v>
      </c>
      <c r="E98" s="87" t="s">
        <v>323</v>
      </c>
      <c r="F98" s="89">
        <v>2018</v>
      </c>
      <c r="G98" s="87" t="s">
        <v>17</v>
      </c>
      <c r="H98" s="87" t="s">
        <v>456</v>
      </c>
      <c r="I98" s="90">
        <v>57</v>
      </c>
      <c r="J98" s="87">
        <v>34</v>
      </c>
      <c r="K98" s="87" t="s">
        <v>22</v>
      </c>
      <c r="L98" s="87">
        <v>1.5</v>
      </c>
      <c r="M98" s="87">
        <v>2</v>
      </c>
      <c r="N98" s="87"/>
      <c r="O98" s="87">
        <v>18.62</v>
      </c>
      <c r="P98" s="87">
        <v>1190.7</v>
      </c>
      <c r="Q98" s="87">
        <v>1.5</v>
      </c>
      <c r="R98" s="89">
        <v>6394.7368421052633</v>
      </c>
      <c r="S98" s="87">
        <v>44.53</v>
      </c>
      <c r="T98" s="87">
        <v>23.75</v>
      </c>
    </row>
    <row r="99" spans="1:20" x14ac:dyDescent="0.25">
      <c r="A99" s="88" t="s">
        <v>261</v>
      </c>
      <c r="B99" s="87">
        <v>3</v>
      </c>
      <c r="C99" s="88" t="s">
        <v>324</v>
      </c>
      <c r="D99" s="88" t="s">
        <v>263</v>
      </c>
      <c r="E99" s="88" t="s">
        <v>325</v>
      </c>
      <c r="F99" s="91">
        <v>2018</v>
      </c>
      <c r="G99" s="88" t="s">
        <v>17</v>
      </c>
      <c r="H99" s="88" t="s">
        <v>456</v>
      </c>
      <c r="I99" s="92">
        <v>57</v>
      </c>
      <c r="J99" s="88">
        <v>36</v>
      </c>
      <c r="K99" s="88" t="s">
        <v>18</v>
      </c>
      <c r="L99" s="88">
        <v>1.5</v>
      </c>
      <c r="M99" s="88">
        <v>2</v>
      </c>
      <c r="N99" s="88"/>
      <c r="O99" s="88">
        <v>19.809999999999999</v>
      </c>
      <c r="P99" s="88">
        <v>890.9</v>
      </c>
      <c r="Q99" s="88">
        <v>1.5</v>
      </c>
      <c r="R99" s="91">
        <v>4497.2236244321057</v>
      </c>
      <c r="S99" s="88">
        <v>42.79</v>
      </c>
      <c r="T99" s="88">
        <v>23.45</v>
      </c>
    </row>
    <row r="100" spans="1:20" x14ac:dyDescent="0.25">
      <c r="A100" s="87" t="s">
        <v>261</v>
      </c>
      <c r="B100" s="87">
        <v>3</v>
      </c>
      <c r="C100" s="87" t="s">
        <v>428</v>
      </c>
      <c r="D100" s="87" t="s">
        <v>263</v>
      </c>
      <c r="E100" s="87" t="s">
        <v>429</v>
      </c>
      <c r="F100" s="89">
        <v>2018</v>
      </c>
      <c r="G100" s="87" t="s">
        <v>17</v>
      </c>
      <c r="H100" s="87" t="s">
        <v>456</v>
      </c>
      <c r="I100" s="90">
        <v>58</v>
      </c>
      <c r="J100" s="87">
        <v>40</v>
      </c>
      <c r="K100" s="87" t="s">
        <v>22</v>
      </c>
      <c r="L100" s="87">
        <v>2</v>
      </c>
      <c r="M100" s="87">
        <v>3</v>
      </c>
      <c r="N100" s="87"/>
      <c r="O100" s="87">
        <v>18.100000000000001</v>
      </c>
      <c r="P100" s="87">
        <v>996.7</v>
      </c>
      <c r="Q100" s="87">
        <v>1.5</v>
      </c>
      <c r="R100" s="89">
        <v>5506.629834254144</v>
      </c>
      <c r="S100" s="87">
        <v>44.1</v>
      </c>
      <c r="T100" s="87">
        <v>23.2</v>
      </c>
    </row>
    <row r="101" spans="1:20" x14ac:dyDescent="0.25">
      <c r="A101" s="88" t="s">
        <v>261</v>
      </c>
      <c r="B101" s="87">
        <v>3</v>
      </c>
      <c r="C101" s="88" t="s">
        <v>336</v>
      </c>
      <c r="D101" s="88" t="s">
        <v>263</v>
      </c>
      <c r="E101" s="88" t="s">
        <v>337</v>
      </c>
      <c r="F101" s="91">
        <v>2018</v>
      </c>
      <c r="G101" s="88" t="s">
        <v>17</v>
      </c>
      <c r="H101" s="88" t="s">
        <v>456</v>
      </c>
      <c r="I101" s="92">
        <v>55</v>
      </c>
      <c r="J101" s="88">
        <v>34</v>
      </c>
      <c r="K101" s="88" t="s">
        <v>18</v>
      </c>
      <c r="L101" s="88">
        <v>1.5</v>
      </c>
      <c r="M101" s="88">
        <v>2</v>
      </c>
      <c r="N101" s="88"/>
      <c r="O101" s="88">
        <v>16.649999999999999</v>
      </c>
      <c r="P101" s="88">
        <v>962.21</v>
      </c>
      <c r="Q101" s="88">
        <v>1.5</v>
      </c>
      <c r="R101" s="91">
        <v>5779.0390390390403</v>
      </c>
      <c r="S101" s="88">
        <v>43.54</v>
      </c>
      <c r="T101" s="88">
        <v>22.94</v>
      </c>
    </row>
    <row r="102" spans="1:20" x14ac:dyDescent="0.25">
      <c r="A102" s="87" t="s">
        <v>261</v>
      </c>
      <c r="B102" s="87">
        <v>3</v>
      </c>
      <c r="C102" s="87" t="s">
        <v>338</v>
      </c>
      <c r="D102" s="87" t="s">
        <v>263</v>
      </c>
      <c r="E102" s="87" t="s">
        <v>339</v>
      </c>
      <c r="F102" s="89">
        <v>2018</v>
      </c>
      <c r="G102" s="87" t="s">
        <v>17</v>
      </c>
      <c r="H102" s="87" t="s">
        <v>456</v>
      </c>
      <c r="I102" s="90">
        <v>56</v>
      </c>
      <c r="J102" s="87">
        <v>34</v>
      </c>
      <c r="K102" s="87" t="s">
        <v>18</v>
      </c>
      <c r="L102" s="87">
        <v>1.5</v>
      </c>
      <c r="M102" s="87">
        <v>2</v>
      </c>
      <c r="N102" s="87"/>
      <c r="O102" s="87">
        <v>16.309999999999999</v>
      </c>
      <c r="P102" s="87">
        <v>1074.4000000000001</v>
      </c>
      <c r="Q102" s="87">
        <v>1.5</v>
      </c>
      <c r="R102" s="89">
        <v>6587.369711833232</v>
      </c>
      <c r="S102" s="87">
        <v>41.5</v>
      </c>
      <c r="T102" s="87">
        <v>24.51</v>
      </c>
    </row>
    <row r="103" spans="1:20" x14ac:dyDescent="0.25">
      <c r="A103" s="88" t="s">
        <v>261</v>
      </c>
      <c r="B103" s="87">
        <v>3</v>
      </c>
      <c r="C103" s="88" t="s">
        <v>434</v>
      </c>
      <c r="D103" s="88" t="s">
        <v>263</v>
      </c>
      <c r="E103" s="88" t="s">
        <v>435</v>
      </c>
      <c r="F103" s="91">
        <v>2018</v>
      </c>
      <c r="G103" s="88" t="s">
        <v>17</v>
      </c>
      <c r="H103" s="88" t="s">
        <v>456</v>
      </c>
      <c r="I103" s="92">
        <v>58</v>
      </c>
      <c r="J103" s="88">
        <v>34</v>
      </c>
      <c r="K103" s="88" t="s">
        <v>18</v>
      </c>
      <c r="L103" s="88">
        <v>2</v>
      </c>
      <c r="M103" s="88">
        <v>3</v>
      </c>
      <c r="N103" s="88"/>
      <c r="O103" s="88">
        <v>18.649999999999999</v>
      </c>
      <c r="P103" s="88">
        <v>1096.7</v>
      </c>
      <c r="Q103" s="88">
        <v>1.5</v>
      </c>
      <c r="R103" s="91">
        <v>5880.4289544235935</v>
      </c>
      <c r="S103" s="88">
        <v>43.26</v>
      </c>
      <c r="T103" s="88">
        <v>23.84</v>
      </c>
    </row>
    <row r="104" spans="1:20" x14ac:dyDescent="0.25">
      <c r="A104" s="87" t="s">
        <v>261</v>
      </c>
      <c r="B104" s="87">
        <v>3</v>
      </c>
      <c r="C104" s="87" t="s">
        <v>344</v>
      </c>
      <c r="D104" s="87" t="s">
        <v>263</v>
      </c>
      <c r="E104" s="87" t="s">
        <v>345</v>
      </c>
      <c r="F104" s="89">
        <v>2018</v>
      </c>
      <c r="G104" s="87" t="s">
        <v>17</v>
      </c>
      <c r="H104" s="87" t="s">
        <v>456</v>
      </c>
      <c r="I104" s="90">
        <v>49</v>
      </c>
      <c r="J104" s="87">
        <v>36</v>
      </c>
      <c r="K104" s="87" t="s">
        <v>22</v>
      </c>
      <c r="L104" s="87">
        <v>1.5</v>
      </c>
      <c r="M104" s="87">
        <v>2</v>
      </c>
      <c r="N104" s="87"/>
      <c r="O104" s="87">
        <v>18.11</v>
      </c>
      <c r="P104" s="87">
        <v>819.1</v>
      </c>
      <c r="Q104" s="87">
        <v>1.5</v>
      </c>
      <c r="R104" s="89">
        <v>4522.915516289343</v>
      </c>
      <c r="S104" s="87">
        <v>47.82</v>
      </c>
      <c r="T104" s="87">
        <v>22.18</v>
      </c>
    </row>
    <row r="105" spans="1:20" x14ac:dyDescent="0.25">
      <c r="A105" s="88" t="s">
        <v>261</v>
      </c>
      <c r="B105" s="87">
        <v>3</v>
      </c>
      <c r="C105" s="88" t="s">
        <v>348</v>
      </c>
      <c r="D105" s="88" t="s">
        <v>263</v>
      </c>
      <c r="E105" s="88" t="s">
        <v>349</v>
      </c>
      <c r="F105" s="91">
        <v>2018</v>
      </c>
      <c r="G105" s="88" t="s">
        <v>17</v>
      </c>
      <c r="H105" s="88" t="s">
        <v>456</v>
      </c>
      <c r="I105" s="92">
        <v>59</v>
      </c>
      <c r="J105" s="88">
        <v>36</v>
      </c>
      <c r="K105" s="88" t="s">
        <v>18</v>
      </c>
      <c r="L105" s="88">
        <v>1.5</v>
      </c>
      <c r="M105" s="88">
        <v>2.5</v>
      </c>
      <c r="N105" s="88"/>
      <c r="O105" s="88">
        <v>21.85</v>
      </c>
      <c r="P105" s="88">
        <v>996</v>
      </c>
      <c r="Q105" s="88">
        <v>1</v>
      </c>
      <c r="R105" s="91">
        <v>4558.3524027459953</v>
      </c>
      <c r="S105" s="88">
        <v>43.75</v>
      </c>
      <c r="T105" s="88">
        <v>23.27</v>
      </c>
    </row>
    <row r="106" spans="1:20" x14ac:dyDescent="0.25">
      <c r="A106" s="87" t="s">
        <v>261</v>
      </c>
      <c r="B106" s="87">
        <v>3</v>
      </c>
      <c r="C106" s="87" t="s">
        <v>350</v>
      </c>
      <c r="D106" s="87" t="s">
        <v>263</v>
      </c>
      <c r="E106" s="87" t="s">
        <v>351</v>
      </c>
      <c r="F106" s="89">
        <v>2018</v>
      </c>
      <c r="G106" s="87" t="s">
        <v>17</v>
      </c>
      <c r="H106" s="87" t="s">
        <v>456</v>
      </c>
      <c r="I106" s="90">
        <v>58</v>
      </c>
      <c r="J106" s="87">
        <v>36</v>
      </c>
      <c r="K106" s="87" t="s">
        <v>22</v>
      </c>
      <c r="L106" s="87">
        <v>1.5</v>
      </c>
      <c r="M106" s="87">
        <v>2.5</v>
      </c>
      <c r="N106" s="87"/>
      <c r="O106" s="87">
        <v>21.75</v>
      </c>
      <c r="P106" s="87">
        <v>991</v>
      </c>
      <c r="Q106" s="87">
        <v>1.5</v>
      </c>
      <c r="R106" s="89">
        <v>4556.3218390804604</v>
      </c>
      <c r="S106" s="87">
        <v>44.71</v>
      </c>
      <c r="T106" s="87">
        <v>23.26</v>
      </c>
    </row>
    <row r="107" spans="1:20" x14ac:dyDescent="0.25">
      <c r="A107" s="88" t="s">
        <v>261</v>
      </c>
      <c r="B107" s="87">
        <v>3</v>
      </c>
      <c r="C107" s="88" t="s">
        <v>352</v>
      </c>
      <c r="D107" s="88" t="s">
        <v>263</v>
      </c>
      <c r="E107" s="88" t="s">
        <v>353</v>
      </c>
      <c r="F107" s="91">
        <v>2018</v>
      </c>
      <c r="G107" s="88" t="s">
        <v>17</v>
      </c>
      <c r="H107" s="88" t="s">
        <v>456</v>
      </c>
      <c r="I107" s="92">
        <v>57</v>
      </c>
      <c r="J107" s="88">
        <v>40</v>
      </c>
      <c r="K107" s="88" t="s">
        <v>22</v>
      </c>
      <c r="L107" s="88">
        <v>1.5</v>
      </c>
      <c r="M107" s="88">
        <v>2.5</v>
      </c>
      <c r="N107" s="88"/>
      <c r="O107" s="88">
        <v>19.68</v>
      </c>
      <c r="P107" s="88">
        <v>1017.5</v>
      </c>
      <c r="Q107" s="88">
        <v>1.5</v>
      </c>
      <c r="R107" s="91">
        <v>5170.2235772357726</v>
      </c>
      <c r="S107" s="88">
        <v>47.55</v>
      </c>
      <c r="T107" s="88">
        <v>21.68</v>
      </c>
    </row>
    <row r="108" spans="1:20" x14ac:dyDescent="0.25">
      <c r="A108" s="87" t="s">
        <v>261</v>
      </c>
      <c r="B108" s="87">
        <v>3</v>
      </c>
      <c r="C108" s="87" t="s">
        <v>356</v>
      </c>
      <c r="D108" s="87" t="s">
        <v>263</v>
      </c>
      <c r="E108" s="87" t="s">
        <v>357</v>
      </c>
      <c r="F108" s="89">
        <v>2018</v>
      </c>
      <c r="G108" s="87" t="s">
        <v>17</v>
      </c>
      <c r="H108" s="87" t="s">
        <v>456</v>
      </c>
      <c r="I108" s="90">
        <v>54</v>
      </c>
      <c r="J108" s="87">
        <v>32</v>
      </c>
      <c r="K108" s="87" t="s">
        <v>18</v>
      </c>
      <c r="L108" s="87">
        <v>1.5</v>
      </c>
      <c r="M108" s="87">
        <v>2.5</v>
      </c>
      <c r="N108" s="87"/>
      <c r="O108" s="87">
        <v>15.06</v>
      </c>
      <c r="P108" s="87">
        <v>1116.3</v>
      </c>
      <c r="Q108" s="87">
        <v>1.5</v>
      </c>
      <c r="R108" s="89">
        <v>7412.3505976095612</v>
      </c>
      <c r="S108" s="87">
        <v>45.53</v>
      </c>
      <c r="T108" s="87">
        <v>21.54</v>
      </c>
    </row>
    <row r="109" spans="1:20" x14ac:dyDescent="0.25">
      <c r="A109" s="88" t="s">
        <v>261</v>
      </c>
      <c r="B109" s="87">
        <v>3</v>
      </c>
      <c r="C109" s="88" t="s">
        <v>360</v>
      </c>
      <c r="D109" s="88" t="s">
        <v>263</v>
      </c>
      <c r="E109" s="88" t="s">
        <v>361</v>
      </c>
      <c r="F109" s="91">
        <v>2018</v>
      </c>
      <c r="G109" s="88" t="s">
        <v>17</v>
      </c>
      <c r="H109" s="88" t="s">
        <v>456</v>
      </c>
      <c r="I109" s="92">
        <v>51</v>
      </c>
      <c r="J109" s="88">
        <v>34</v>
      </c>
      <c r="K109" s="88" t="s">
        <v>22</v>
      </c>
      <c r="L109" s="88">
        <v>1.5</v>
      </c>
      <c r="M109" s="88">
        <v>2.5</v>
      </c>
      <c r="N109" s="88"/>
      <c r="O109" s="88">
        <v>13.43</v>
      </c>
      <c r="P109" s="88">
        <v>909.7</v>
      </c>
      <c r="Q109" s="88">
        <v>1.5</v>
      </c>
      <c r="R109" s="91">
        <v>6773.6411020104242</v>
      </c>
      <c r="S109" s="88">
        <v>44.14</v>
      </c>
      <c r="T109" s="88">
        <v>24.09</v>
      </c>
    </row>
    <row r="110" spans="1:20" x14ac:dyDescent="0.25">
      <c r="A110" s="87" t="s">
        <v>261</v>
      </c>
      <c r="B110" s="87">
        <v>3</v>
      </c>
      <c r="C110" s="87" t="s">
        <v>436</v>
      </c>
      <c r="D110" s="87" t="s">
        <v>263</v>
      </c>
      <c r="E110" s="87" t="s">
        <v>437</v>
      </c>
      <c r="F110" s="89">
        <v>2018</v>
      </c>
      <c r="G110" s="87" t="s">
        <v>17</v>
      </c>
      <c r="H110" s="87" t="s">
        <v>456</v>
      </c>
      <c r="I110" s="90">
        <v>54</v>
      </c>
      <c r="J110" s="87">
        <v>38</v>
      </c>
      <c r="K110" s="87" t="s">
        <v>22</v>
      </c>
      <c r="L110" s="87">
        <v>2</v>
      </c>
      <c r="M110" s="87">
        <v>3</v>
      </c>
      <c r="N110" s="87"/>
      <c r="O110" s="87">
        <v>18.23</v>
      </c>
      <c r="P110" s="87">
        <v>1552.3</v>
      </c>
      <c r="Q110" s="87">
        <v>2</v>
      </c>
      <c r="R110" s="89">
        <v>8515.0850246845857</v>
      </c>
      <c r="S110" s="87">
        <v>43.18</v>
      </c>
      <c r="T110" s="87">
        <v>24.49</v>
      </c>
    </row>
    <row r="111" spans="1:20" x14ac:dyDescent="0.25">
      <c r="A111" s="88" t="s">
        <v>261</v>
      </c>
      <c r="B111" s="87">
        <v>3</v>
      </c>
      <c r="C111" s="88" t="s">
        <v>364</v>
      </c>
      <c r="D111" s="88" t="s">
        <v>263</v>
      </c>
      <c r="E111" s="88" t="s">
        <v>365</v>
      </c>
      <c r="F111" s="91">
        <v>2018</v>
      </c>
      <c r="G111" s="88" t="s">
        <v>17</v>
      </c>
      <c r="H111" s="88" t="s">
        <v>456</v>
      </c>
      <c r="I111" s="92">
        <v>59</v>
      </c>
      <c r="J111" s="88">
        <v>36</v>
      </c>
      <c r="K111" s="88" t="s">
        <v>22</v>
      </c>
      <c r="L111" s="88">
        <v>1.5</v>
      </c>
      <c r="M111" s="88">
        <v>2</v>
      </c>
      <c r="N111" s="88"/>
      <c r="O111" s="88">
        <v>19.59</v>
      </c>
      <c r="P111" s="88">
        <v>1162.5</v>
      </c>
      <c r="Q111" s="88">
        <v>1.5</v>
      </c>
      <c r="R111" s="91">
        <v>5934.1500765696783</v>
      </c>
      <c r="S111" s="88">
        <v>44.67</v>
      </c>
      <c r="T111" s="88">
        <v>22.92</v>
      </c>
    </row>
    <row r="112" spans="1:20" x14ac:dyDescent="0.25">
      <c r="A112" s="87" t="s">
        <v>261</v>
      </c>
      <c r="B112" s="87">
        <v>3</v>
      </c>
      <c r="C112" s="87" t="s">
        <v>368</v>
      </c>
      <c r="D112" s="87" t="s">
        <v>263</v>
      </c>
      <c r="E112" s="87" t="s">
        <v>369</v>
      </c>
      <c r="F112" s="89">
        <v>2018</v>
      </c>
      <c r="G112" s="87" t="s">
        <v>17</v>
      </c>
      <c r="H112" s="87" t="s">
        <v>456</v>
      </c>
      <c r="I112" s="90">
        <v>58</v>
      </c>
      <c r="J112" s="87">
        <v>40</v>
      </c>
      <c r="K112" s="87" t="s">
        <v>22</v>
      </c>
      <c r="L112" s="87">
        <v>1.5</v>
      </c>
      <c r="M112" s="87">
        <v>2.5</v>
      </c>
      <c r="N112" s="87"/>
      <c r="O112" s="87">
        <v>17.670000000000002</v>
      </c>
      <c r="P112" s="87">
        <v>1075.7</v>
      </c>
      <c r="Q112" s="87">
        <v>1.5</v>
      </c>
      <c r="R112" s="89">
        <v>6087.7192982456136</v>
      </c>
      <c r="S112" s="87">
        <v>46.9</v>
      </c>
      <c r="T112" s="87">
        <v>21.46</v>
      </c>
    </row>
    <row r="113" spans="1:20" x14ac:dyDescent="0.25">
      <c r="A113" s="88" t="s">
        <v>261</v>
      </c>
      <c r="B113" s="87">
        <v>3</v>
      </c>
      <c r="C113" s="88" t="s">
        <v>370</v>
      </c>
      <c r="D113" s="88" t="s">
        <v>263</v>
      </c>
      <c r="E113" s="88" t="s">
        <v>371</v>
      </c>
      <c r="F113" s="91">
        <v>2018</v>
      </c>
      <c r="G113" s="88" t="s">
        <v>17</v>
      </c>
      <c r="H113" s="88" t="s">
        <v>456</v>
      </c>
      <c r="I113" s="92">
        <v>58</v>
      </c>
      <c r="J113" s="88">
        <v>38</v>
      </c>
      <c r="K113" s="88" t="s">
        <v>18</v>
      </c>
      <c r="L113" s="88">
        <v>1.5</v>
      </c>
      <c r="M113" s="88">
        <v>2.5</v>
      </c>
      <c r="N113" s="88"/>
      <c r="O113" s="88">
        <v>16.57</v>
      </c>
      <c r="P113" s="88">
        <v>957.1</v>
      </c>
      <c r="Q113" s="88">
        <v>1.5</v>
      </c>
      <c r="R113" s="91">
        <v>5776.1013880506944</v>
      </c>
      <c r="S113" s="88">
        <v>48.86</v>
      </c>
      <c r="T113" s="88">
        <v>19.86</v>
      </c>
    </row>
    <row r="114" spans="1:20" x14ac:dyDescent="0.25">
      <c r="A114" s="87" t="s">
        <v>261</v>
      </c>
      <c r="B114" s="87">
        <v>3</v>
      </c>
      <c r="C114" s="87" t="s">
        <v>374</v>
      </c>
      <c r="D114" s="87" t="s">
        <v>263</v>
      </c>
      <c r="E114" s="87" t="s">
        <v>375</v>
      </c>
      <c r="F114" s="89">
        <v>2018</v>
      </c>
      <c r="G114" s="87" t="s">
        <v>17</v>
      </c>
      <c r="H114" s="87" t="s">
        <v>456</v>
      </c>
      <c r="I114" s="90">
        <v>54</v>
      </c>
      <c r="J114" s="87">
        <v>42</v>
      </c>
      <c r="K114" s="87" t="s">
        <v>22</v>
      </c>
      <c r="L114" s="87">
        <v>1.5</v>
      </c>
      <c r="M114" s="87">
        <v>2</v>
      </c>
      <c r="N114" s="87"/>
      <c r="O114" s="87">
        <v>16.23</v>
      </c>
      <c r="P114" s="87">
        <v>1019.7</v>
      </c>
      <c r="Q114" s="87">
        <v>1.5</v>
      </c>
      <c r="R114" s="89">
        <v>6282.8096118299445</v>
      </c>
      <c r="S114" s="87">
        <v>44.05</v>
      </c>
      <c r="T114" s="87">
        <v>23.42</v>
      </c>
    </row>
    <row r="115" spans="1:20" x14ac:dyDescent="0.25">
      <c r="A115" s="88" t="s">
        <v>261</v>
      </c>
      <c r="B115" s="87">
        <v>3</v>
      </c>
      <c r="C115" s="88" t="s">
        <v>376</v>
      </c>
      <c r="D115" s="88" t="s">
        <v>263</v>
      </c>
      <c r="E115" s="88" t="s">
        <v>377</v>
      </c>
      <c r="F115" s="91">
        <v>2018</v>
      </c>
      <c r="G115" s="88" t="s">
        <v>17</v>
      </c>
      <c r="H115" s="88" t="s">
        <v>456</v>
      </c>
      <c r="I115" s="92">
        <v>58</v>
      </c>
      <c r="J115" s="88">
        <v>38</v>
      </c>
      <c r="K115" s="88" t="s">
        <v>22</v>
      </c>
      <c r="L115" s="88">
        <v>2</v>
      </c>
      <c r="M115" s="88">
        <v>2.5</v>
      </c>
      <c r="N115" s="88"/>
      <c r="O115" s="88">
        <v>18.68</v>
      </c>
      <c r="P115" s="88">
        <v>905.2</v>
      </c>
      <c r="Q115" s="88">
        <v>1.5</v>
      </c>
      <c r="R115" s="91">
        <v>4845.824411134904</v>
      </c>
      <c r="S115" s="88">
        <v>44.91</v>
      </c>
      <c r="T115" s="88">
        <v>23.6</v>
      </c>
    </row>
    <row r="116" spans="1:20" x14ac:dyDescent="0.25">
      <c r="A116" s="87" t="s">
        <v>261</v>
      </c>
      <c r="B116" s="87">
        <v>3</v>
      </c>
      <c r="C116" s="87" t="s">
        <v>438</v>
      </c>
      <c r="D116" s="87" t="s">
        <v>263</v>
      </c>
      <c r="E116" s="87" t="s">
        <v>439</v>
      </c>
      <c r="F116" s="89">
        <v>2018</v>
      </c>
      <c r="G116" s="87" t="s">
        <v>17</v>
      </c>
      <c r="H116" s="87" t="s">
        <v>456</v>
      </c>
      <c r="I116" s="90">
        <v>58</v>
      </c>
      <c r="J116" s="87">
        <v>38</v>
      </c>
      <c r="K116" s="87" t="s">
        <v>18</v>
      </c>
      <c r="L116" s="87">
        <v>2</v>
      </c>
      <c r="M116" s="87">
        <v>3</v>
      </c>
      <c r="N116" s="87"/>
      <c r="O116" s="87">
        <v>15.88</v>
      </c>
      <c r="P116" s="87">
        <v>741.2</v>
      </c>
      <c r="Q116" s="87">
        <v>1.5</v>
      </c>
      <c r="R116" s="89">
        <v>4667.5062972292189</v>
      </c>
      <c r="S116" s="87">
        <v>47.78</v>
      </c>
      <c r="T116" s="87">
        <v>21.32</v>
      </c>
    </row>
    <row r="117" spans="1:20" x14ac:dyDescent="0.25">
      <c r="A117" s="88" t="s">
        <v>261</v>
      </c>
      <c r="B117" s="87">
        <v>3</v>
      </c>
      <c r="C117" s="88" t="s">
        <v>384</v>
      </c>
      <c r="D117" s="88" t="s">
        <v>263</v>
      </c>
      <c r="E117" s="88" t="s">
        <v>385</v>
      </c>
      <c r="F117" s="91">
        <v>2018</v>
      </c>
      <c r="G117" s="88" t="s">
        <v>17</v>
      </c>
      <c r="H117" s="88" t="s">
        <v>456</v>
      </c>
      <c r="I117" s="92">
        <v>58</v>
      </c>
      <c r="J117" s="88">
        <v>34</v>
      </c>
      <c r="K117" s="88" t="s">
        <v>18</v>
      </c>
      <c r="L117" s="88">
        <v>1.5</v>
      </c>
      <c r="M117" s="88">
        <v>2</v>
      </c>
      <c r="N117" s="88"/>
      <c r="O117" s="88">
        <v>18.559999999999999</v>
      </c>
      <c r="P117" s="88">
        <v>1070.8</v>
      </c>
      <c r="Q117" s="88">
        <v>1.5</v>
      </c>
      <c r="R117" s="91">
        <v>5769.3965517241377</v>
      </c>
      <c r="S117" s="88">
        <v>44.26</v>
      </c>
      <c r="T117" s="88">
        <v>23.75</v>
      </c>
    </row>
    <row r="118" spans="1:20" x14ac:dyDescent="0.25">
      <c r="A118" s="87" t="s">
        <v>261</v>
      </c>
      <c r="B118" s="87">
        <v>3</v>
      </c>
      <c r="C118" s="87" t="s">
        <v>388</v>
      </c>
      <c r="D118" s="87" t="s">
        <v>263</v>
      </c>
      <c r="E118" s="87" t="s">
        <v>389</v>
      </c>
      <c r="F118" s="89">
        <v>2018</v>
      </c>
      <c r="G118" s="87" t="s">
        <v>17</v>
      </c>
      <c r="H118" s="87" t="s">
        <v>456</v>
      </c>
      <c r="I118" s="90">
        <v>52</v>
      </c>
      <c r="J118" s="87">
        <v>28</v>
      </c>
      <c r="K118" s="87" t="s">
        <v>18</v>
      </c>
      <c r="L118" s="87">
        <v>1.5</v>
      </c>
      <c r="M118" s="87">
        <v>2.5</v>
      </c>
      <c r="N118" s="87"/>
      <c r="O118" s="87">
        <v>13.35</v>
      </c>
      <c r="P118" s="87">
        <v>823.8</v>
      </c>
      <c r="Q118" s="87">
        <v>2.5</v>
      </c>
      <c r="R118" s="89">
        <v>6170.786516853932</v>
      </c>
      <c r="S118" s="87">
        <v>46.68</v>
      </c>
      <c r="T118" s="87">
        <v>21.17</v>
      </c>
    </row>
    <row r="119" spans="1:20" x14ac:dyDescent="0.25">
      <c r="A119" s="88" t="s">
        <v>261</v>
      </c>
      <c r="B119" s="87">
        <v>3</v>
      </c>
      <c r="C119" s="88" t="s">
        <v>446</v>
      </c>
      <c r="D119" s="88" t="s">
        <v>263</v>
      </c>
      <c r="E119" s="88" t="s">
        <v>447</v>
      </c>
      <c r="F119" s="91">
        <v>2018</v>
      </c>
      <c r="G119" s="88" t="s">
        <v>17</v>
      </c>
      <c r="H119" s="88" t="s">
        <v>456</v>
      </c>
      <c r="I119" s="92">
        <v>52</v>
      </c>
      <c r="J119" s="88">
        <v>34</v>
      </c>
      <c r="K119" s="88" t="s">
        <v>22</v>
      </c>
      <c r="L119" s="88">
        <v>2</v>
      </c>
      <c r="M119" s="88">
        <v>3</v>
      </c>
      <c r="N119" s="88"/>
      <c r="O119" s="88">
        <v>17.89</v>
      </c>
      <c r="P119" s="88">
        <v>930.8</v>
      </c>
      <c r="Q119" s="88">
        <v>2</v>
      </c>
      <c r="R119" s="91">
        <v>5202.9066517607598</v>
      </c>
      <c r="S119" s="88">
        <v>43.66</v>
      </c>
      <c r="T119" s="88">
        <v>24.53</v>
      </c>
    </row>
    <row r="120" spans="1:20" x14ac:dyDescent="0.25">
      <c r="A120" s="87" t="s">
        <v>261</v>
      </c>
      <c r="B120" s="87">
        <v>3</v>
      </c>
      <c r="C120" s="87" t="s">
        <v>448</v>
      </c>
      <c r="D120" s="87" t="s">
        <v>263</v>
      </c>
      <c r="E120" s="87" t="s">
        <v>449</v>
      </c>
      <c r="F120" s="89">
        <v>2018</v>
      </c>
      <c r="G120" s="87" t="s">
        <v>17</v>
      </c>
      <c r="H120" s="87" t="s">
        <v>456</v>
      </c>
      <c r="I120" s="90">
        <v>56</v>
      </c>
      <c r="J120" s="87">
        <v>32</v>
      </c>
      <c r="K120" s="87" t="s">
        <v>22</v>
      </c>
      <c r="L120" s="87">
        <v>1.5</v>
      </c>
      <c r="M120" s="87">
        <v>3</v>
      </c>
      <c r="N120" s="87"/>
      <c r="O120" s="87">
        <v>17.04</v>
      </c>
      <c r="P120" s="87">
        <v>1302.9000000000001</v>
      </c>
      <c r="Q120" s="87">
        <v>1.5</v>
      </c>
      <c r="R120" s="89">
        <v>7646.1267605633811</v>
      </c>
      <c r="S120" s="87">
        <v>44.57</v>
      </c>
      <c r="T120" s="87">
        <v>22.98</v>
      </c>
    </row>
    <row r="121" spans="1:20" x14ac:dyDescent="0.25">
      <c r="A121" s="88" t="s">
        <v>261</v>
      </c>
      <c r="B121" s="87">
        <v>3</v>
      </c>
      <c r="C121" s="88" t="s">
        <v>450</v>
      </c>
      <c r="D121" s="88" t="s">
        <v>263</v>
      </c>
      <c r="E121" s="88" t="s">
        <v>451</v>
      </c>
      <c r="F121" s="91">
        <v>2018</v>
      </c>
      <c r="G121" s="88" t="s">
        <v>17</v>
      </c>
      <c r="H121" s="88" t="s">
        <v>456</v>
      </c>
      <c r="I121" s="92">
        <v>59</v>
      </c>
      <c r="J121" s="88">
        <v>36</v>
      </c>
      <c r="K121" s="88" t="s">
        <v>22</v>
      </c>
      <c r="L121" s="88">
        <v>1.5</v>
      </c>
      <c r="M121" s="88">
        <v>3</v>
      </c>
      <c r="N121" s="88"/>
      <c r="O121" s="88">
        <v>19.59</v>
      </c>
      <c r="P121" s="88">
        <v>1449.7</v>
      </c>
      <c r="Q121" s="88">
        <v>2</v>
      </c>
      <c r="R121" s="91">
        <v>7400.2041858090861</v>
      </c>
      <c r="S121" s="88">
        <v>48.28</v>
      </c>
      <c r="T121" s="88">
        <v>20.47</v>
      </c>
    </row>
    <row r="122" spans="1:20" x14ac:dyDescent="0.25">
      <c r="A122" s="88" t="s">
        <v>261</v>
      </c>
      <c r="B122" s="88">
        <v>4</v>
      </c>
      <c r="C122" s="88" t="s">
        <v>262</v>
      </c>
      <c r="D122" s="88" t="s">
        <v>263</v>
      </c>
      <c r="E122" s="88" t="s">
        <v>264</v>
      </c>
      <c r="F122" s="91">
        <v>2018</v>
      </c>
      <c r="G122" s="88" t="s">
        <v>17</v>
      </c>
      <c r="H122" s="88" t="s">
        <v>456</v>
      </c>
      <c r="I122" s="92">
        <v>63</v>
      </c>
      <c r="J122" s="88">
        <v>34</v>
      </c>
      <c r="K122" s="88" t="s">
        <v>22</v>
      </c>
      <c r="L122" s="88">
        <v>1.5</v>
      </c>
      <c r="M122" s="88">
        <v>2.5</v>
      </c>
      <c r="N122" s="88"/>
      <c r="O122" s="88">
        <v>19.57</v>
      </c>
      <c r="P122" s="88">
        <v>1103.5</v>
      </c>
      <c r="Q122" s="88">
        <v>2.5</v>
      </c>
      <c r="R122" s="91">
        <v>5638.7327542156363</v>
      </c>
      <c r="S122" s="88">
        <v>48.42</v>
      </c>
      <c r="T122" s="88">
        <v>21.56</v>
      </c>
    </row>
    <row r="123" spans="1:20" x14ac:dyDescent="0.25">
      <c r="A123" s="88" t="s">
        <v>261</v>
      </c>
      <c r="B123" s="88">
        <v>4</v>
      </c>
      <c r="C123" s="88" t="s">
        <v>265</v>
      </c>
      <c r="D123" s="88" t="s">
        <v>263</v>
      </c>
      <c r="E123" s="88" t="s">
        <v>266</v>
      </c>
      <c r="F123" s="91">
        <v>2018</v>
      </c>
      <c r="G123" s="88" t="s">
        <v>17</v>
      </c>
      <c r="H123" s="88" t="s">
        <v>456</v>
      </c>
      <c r="I123" s="92">
        <v>65</v>
      </c>
      <c r="J123" s="88">
        <v>34</v>
      </c>
      <c r="K123" s="88" t="s">
        <v>18</v>
      </c>
      <c r="L123" s="88">
        <v>1.5</v>
      </c>
      <c r="M123" s="88">
        <v>2.5</v>
      </c>
      <c r="N123" s="88"/>
      <c r="O123" s="88">
        <v>20.5</v>
      </c>
      <c r="P123" s="88">
        <v>943.6</v>
      </c>
      <c r="Q123" s="88">
        <v>1.5</v>
      </c>
      <c r="R123" s="91">
        <v>4602.9268292682927</v>
      </c>
      <c r="S123" s="88">
        <v>44.13</v>
      </c>
      <c r="T123" s="88">
        <v>23.45</v>
      </c>
    </row>
    <row r="124" spans="1:20" x14ac:dyDescent="0.25">
      <c r="A124" s="88" t="s">
        <v>261</v>
      </c>
      <c r="B124" s="88">
        <v>4</v>
      </c>
      <c r="C124" s="88" t="s">
        <v>269</v>
      </c>
      <c r="D124" s="88" t="s">
        <v>263</v>
      </c>
      <c r="E124" s="88" t="s">
        <v>270</v>
      </c>
      <c r="F124" s="91">
        <v>2018</v>
      </c>
      <c r="G124" s="88" t="s">
        <v>17</v>
      </c>
      <c r="H124" s="88" t="s">
        <v>456</v>
      </c>
      <c r="I124" s="92">
        <v>63</v>
      </c>
      <c r="J124" s="88">
        <v>38</v>
      </c>
      <c r="K124" s="88" t="s">
        <v>18</v>
      </c>
      <c r="L124" s="88">
        <v>1.5</v>
      </c>
      <c r="M124" s="88">
        <v>2</v>
      </c>
      <c r="N124" s="88"/>
      <c r="O124" s="88">
        <v>11.32</v>
      </c>
      <c r="P124" s="88">
        <v>1140.3</v>
      </c>
      <c r="Q124" s="88">
        <v>1.5</v>
      </c>
      <c r="R124" s="91">
        <v>10073.321554770317</v>
      </c>
      <c r="S124" s="88">
        <v>44.64</v>
      </c>
      <c r="T124" s="88">
        <v>22.37</v>
      </c>
    </row>
    <row r="125" spans="1:20" x14ac:dyDescent="0.25">
      <c r="A125" s="88" t="s">
        <v>261</v>
      </c>
      <c r="B125" s="88">
        <v>4</v>
      </c>
      <c r="C125" s="88" t="s">
        <v>271</v>
      </c>
      <c r="D125" s="88" t="s">
        <v>263</v>
      </c>
      <c r="E125" s="88" t="s">
        <v>272</v>
      </c>
      <c r="F125" s="91">
        <v>2018</v>
      </c>
      <c r="G125" s="88" t="s">
        <v>17</v>
      </c>
      <c r="H125" s="88" t="s">
        <v>456</v>
      </c>
      <c r="I125" s="92">
        <v>62</v>
      </c>
      <c r="J125" s="88">
        <v>34</v>
      </c>
      <c r="K125" s="88" t="s">
        <v>18</v>
      </c>
      <c r="L125" s="88">
        <v>1.5</v>
      </c>
      <c r="M125" s="88">
        <v>2</v>
      </c>
      <c r="N125" s="88"/>
      <c r="O125" s="88">
        <v>23.11</v>
      </c>
      <c r="P125" s="88">
        <v>1035.5</v>
      </c>
      <c r="Q125" s="88">
        <v>2.5</v>
      </c>
      <c r="R125" s="91">
        <v>4480.7442665512763</v>
      </c>
      <c r="S125" s="88">
        <v>42.12</v>
      </c>
      <c r="T125" s="88">
        <v>23.61</v>
      </c>
    </row>
    <row r="126" spans="1:20" x14ac:dyDescent="0.25">
      <c r="A126" s="88" t="s">
        <v>261</v>
      </c>
      <c r="B126" s="88">
        <v>4</v>
      </c>
      <c r="C126" s="88" t="s">
        <v>273</v>
      </c>
      <c r="D126" s="88" t="s">
        <v>263</v>
      </c>
      <c r="E126" s="88" t="s">
        <v>274</v>
      </c>
      <c r="F126" s="91">
        <v>2018</v>
      </c>
      <c r="G126" s="88" t="s">
        <v>17</v>
      </c>
      <c r="H126" s="88" t="s">
        <v>456</v>
      </c>
      <c r="I126" s="92">
        <v>62</v>
      </c>
      <c r="J126" s="88">
        <v>40</v>
      </c>
      <c r="K126" s="88" t="s">
        <v>22</v>
      </c>
      <c r="L126" s="88">
        <v>1.5</v>
      </c>
      <c r="M126" s="88">
        <v>2.5</v>
      </c>
      <c r="N126" s="88"/>
      <c r="O126" s="88">
        <v>20.59</v>
      </c>
      <c r="P126" s="88">
        <v>931.9</v>
      </c>
      <c r="Q126" s="88">
        <v>2</v>
      </c>
      <c r="R126" s="91">
        <v>4525.9834871296744</v>
      </c>
      <c r="S126" s="88">
        <v>47.31</v>
      </c>
      <c r="T126" s="88">
        <v>21.53</v>
      </c>
    </row>
    <row r="127" spans="1:20" x14ac:dyDescent="0.25">
      <c r="A127" s="88" t="s">
        <v>261</v>
      </c>
      <c r="B127" s="88">
        <v>4</v>
      </c>
      <c r="C127" s="88" t="s">
        <v>277</v>
      </c>
      <c r="D127" s="88" t="s">
        <v>263</v>
      </c>
      <c r="E127" s="88" t="s">
        <v>278</v>
      </c>
      <c r="F127" s="91">
        <v>2018</v>
      </c>
      <c r="G127" s="88" t="s">
        <v>17</v>
      </c>
      <c r="H127" s="88" t="s">
        <v>456</v>
      </c>
      <c r="I127" s="92">
        <v>60</v>
      </c>
      <c r="J127" s="88">
        <v>34</v>
      </c>
      <c r="K127" s="88" t="s">
        <v>18</v>
      </c>
      <c r="L127" s="88">
        <v>1.5</v>
      </c>
      <c r="M127" s="88">
        <v>2.5</v>
      </c>
      <c r="N127" s="88"/>
      <c r="O127" s="88">
        <v>18.13</v>
      </c>
      <c r="P127" s="88">
        <v>967</v>
      </c>
      <c r="Q127" s="88">
        <v>2</v>
      </c>
      <c r="R127" s="91">
        <v>5333.7010479867622</v>
      </c>
      <c r="S127" s="88">
        <v>43.69</v>
      </c>
      <c r="T127" s="88">
        <v>22.75</v>
      </c>
    </row>
    <row r="128" spans="1:20" x14ac:dyDescent="0.25">
      <c r="A128" s="88" t="s">
        <v>261</v>
      </c>
      <c r="B128" s="88">
        <v>4</v>
      </c>
      <c r="C128" s="88" t="s">
        <v>279</v>
      </c>
      <c r="D128" s="88" t="s">
        <v>263</v>
      </c>
      <c r="E128" s="88" t="s">
        <v>280</v>
      </c>
      <c r="F128" s="91">
        <v>2018</v>
      </c>
      <c r="G128" s="88" t="s">
        <v>17</v>
      </c>
      <c r="H128" s="88" t="s">
        <v>456</v>
      </c>
      <c r="I128" s="92">
        <v>59</v>
      </c>
      <c r="J128" s="88">
        <v>34</v>
      </c>
      <c r="K128" s="88" t="s">
        <v>22</v>
      </c>
      <c r="L128" s="88">
        <v>1.5</v>
      </c>
      <c r="M128" s="88">
        <v>2.5</v>
      </c>
      <c r="N128" s="88"/>
      <c r="O128" s="88">
        <v>15.38</v>
      </c>
      <c r="P128" s="88">
        <v>749.7</v>
      </c>
      <c r="Q128" s="88">
        <v>2</v>
      </c>
      <c r="R128" s="91">
        <v>4874.5123537061118</v>
      </c>
      <c r="S128" s="88">
        <v>41.22</v>
      </c>
      <c r="T128" s="88">
        <v>23.17</v>
      </c>
    </row>
    <row r="129" spans="1:20" x14ac:dyDescent="0.25">
      <c r="A129" s="88" t="s">
        <v>261</v>
      </c>
      <c r="B129" s="88">
        <v>4</v>
      </c>
      <c r="C129" s="88" t="s">
        <v>404</v>
      </c>
      <c r="D129" s="88" t="s">
        <v>263</v>
      </c>
      <c r="E129" s="88" t="s">
        <v>405</v>
      </c>
      <c r="F129" s="91">
        <v>2018</v>
      </c>
      <c r="G129" s="88" t="s">
        <v>17</v>
      </c>
      <c r="H129" s="88" t="s">
        <v>456</v>
      </c>
      <c r="I129" s="92">
        <v>59</v>
      </c>
      <c r="J129" s="88">
        <v>36</v>
      </c>
      <c r="K129" s="88" t="s">
        <v>22</v>
      </c>
      <c r="L129" s="88">
        <v>2</v>
      </c>
      <c r="M129" s="88">
        <v>3</v>
      </c>
      <c r="N129" s="88"/>
      <c r="O129" s="88">
        <v>15.94</v>
      </c>
      <c r="P129" s="88">
        <v>1109.7</v>
      </c>
      <c r="Q129" s="88">
        <v>2</v>
      </c>
      <c r="R129" s="91">
        <v>6961.7314930991224</v>
      </c>
      <c r="S129" s="88">
        <v>45.99</v>
      </c>
      <c r="T129" s="88">
        <v>22.05</v>
      </c>
    </row>
    <row r="130" spans="1:20" x14ac:dyDescent="0.25">
      <c r="A130" s="88" t="s">
        <v>261</v>
      </c>
      <c r="B130" s="88">
        <v>4</v>
      </c>
      <c r="C130" s="88" t="s">
        <v>406</v>
      </c>
      <c r="D130" s="88" t="s">
        <v>263</v>
      </c>
      <c r="E130" s="88" t="s">
        <v>407</v>
      </c>
      <c r="F130" s="91">
        <v>2018</v>
      </c>
      <c r="G130" s="88" t="s">
        <v>17</v>
      </c>
      <c r="H130" s="88" t="s">
        <v>456</v>
      </c>
      <c r="I130" s="92">
        <v>60</v>
      </c>
      <c r="J130" s="88">
        <v>38</v>
      </c>
      <c r="K130" s="88" t="s">
        <v>18</v>
      </c>
      <c r="L130" s="88">
        <v>2</v>
      </c>
      <c r="M130" s="88">
        <v>3</v>
      </c>
      <c r="N130" s="88"/>
      <c r="O130" s="88">
        <v>16.940000000000001</v>
      </c>
      <c r="P130" s="88">
        <v>1384.9</v>
      </c>
      <c r="Q130" s="88">
        <v>1.5</v>
      </c>
      <c r="R130" s="91">
        <v>8175.3246753246758</v>
      </c>
      <c r="S130" s="88">
        <v>45.75</v>
      </c>
      <c r="T130" s="88">
        <v>22.14</v>
      </c>
    </row>
    <row r="131" spans="1:20" x14ac:dyDescent="0.25">
      <c r="A131" s="88" t="s">
        <v>261</v>
      </c>
      <c r="B131" s="88">
        <v>4</v>
      </c>
      <c r="C131" s="88" t="s">
        <v>410</v>
      </c>
      <c r="D131" s="88" t="s">
        <v>263</v>
      </c>
      <c r="E131" s="88" t="s">
        <v>411</v>
      </c>
      <c r="F131" s="91">
        <v>2018</v>
      </c>
      <c r="G131" s="88" t="s">
        <v>17</v>
      </c>
      <c r="H131" s="88" t="s">
        <v>456</v>
      </c>
      <c r="I131" s="92">
        <v>61</v>
      </c>
      <c r="J131" s="88">
        <v>40</v>
      </c>
      <c r="K131" s="88" t="s">
        <v>22</v>
      </c>
      <c r="L131" s="88">
        <v>1.5</v>
      </c>
      <c r="M131" s="88">
        <v>3</v>
      </c>
      <c r="N131" s="88"/>
      <c r="O131" s="88">
        <v>17.79</v>
      </c>
      <c r="P131" s="88">
        <v>845.4</v>
      </c>
      <c r="Q131" s="88">
        <v>2.5</v>
      </c>
      <c r="R131" s="91">
        <v>4752.1079258010122</v>
      </c>
      <c r="S131" s="88">
        <v>48.13</v>
      </c>
      <c r="T131" s="88">
        <v>21.6</v>
      </c>
    </row>
    <row r="132" spans="1:20" x14ac:dyDescent="0.25">
      <c r="A132" s="88" t="s">
        <v>261</v>
      </c>
      <c r="B132" s="88">
        <v>4</v>
      </c>
      <c r="C132" s="88" t="s">
        <v>294</v>
      </c>
      <c r="D132" s="88" t="s">
        <v>263</v>
      </c>
      <c r="E132" s="88" t="s">
        <v>295</v>
      </c>
      <c r="F132" s="91">
        <v>2018</v>
      </c>
      <c r="G132" s="88" t="s">
        <v>17</v>
      </c>
      <c r="H132" s="88" t="s">
        <v>456</v>
      </c>
      <c r="I132" s="92">
        <v>62</v>
      </c>
      <c r="J132" s="88">
        <v>32</v>
      </c>
      <c r="K132" s="88" t="s">
        <v>18</v>
      </c>
      <c r="L132" s="88">
        <v>1.5</v>
      </c>
      <c r="M132" s="88">
        <v>2</v>
      </c>
      <c r="N132" s="88"/>
      <c r="O132" s="88">
        <v>15.41</v>
      </c>
      <c r="P132" s="88">
        <v>847.7</v>
      </c>
      <c r="Q132" s="88">
        <v>1.5</v>
      </c>
      <c r="R132" s="91">
        <v>5500.9733939000653</v>
      </c>
      <c r="S132" s="88">
        <v>46.87</v>
      </c>
      <c r="T132" s="88">
        <v>21.73</v>
      </c>
    </row>
    <row r="133" spans="1:20" x14ac:dyDescent="0.25">
      <c r="A133" s="88" t="s">
        <v>261</v>
      </c>
      <c r="B133" s="88">
        <v>4</v>
      </c>
      <c r="C133" s="88" t="s">
        <v>298</v>
      </c>
      <c r="D133" s="88" t="s">
        <v>263</v>
      </c>
      <c r="E133" s="88" t="s">
        <v>299</v>
      </c>
      <c r="F133" s="91">
        <v>2018</v>
      </c>
      <c r="G133" s="88" t="s">
        <v>17</v>
      </c>
      <c r="H133" s="88" t="s">
        <v>456</v>
      </c>
      <c r="I133" s="92">
        <v>68</v>
      </c>
      <c r="J133" s="88">
        <v>38</v>
      </c>
      <c r="K133" s="88" t="s">
        <v>22</v>
      </c>
      <c r="L133" s="88">
        <v>1.5</v>
      </c>
      <c r="M133" s="88">
        <v>2</v>
      </c>
      <c r="N133" s="88"/>
      <c r="O133" s="88">
        <v>19.72</v>
      </c>
      <c r="P133" s="88">
        <v>952.3</v>
      </c>
      <c r="Q133" s="88">
        <v>2.5</v>
      </c>
      <c r="R133" s="91">
        <v>4829.1075050709942</v>
      </c>
      <c r="S133" s="88">
        <v>44.92</v>
      </c>
      <c r="T133" s="88">
        <v>22.81</v>
      </c>
    </row>
    <row r="134" spans="1:20" x14ac:dyDescent="0.25">
      <c r="A134" s="88" t="s">
        <v>261</v>
      </c>
      <c r="B134" s="88">
        <v>4</v>
      </c>
      <c r="C134" s="88" t="s">
        <v>302</v>
      </c>
      <c r="D134" s="88" t="s">
        <v>263</v>
      </c>
      <c r="E134" s="88" t="s">
        <v>303</v>
      </c>
      <c r="F134" s="91">
        <v>2018</v>
      </c>
      <c r="G134" s="88" t="s">
        <v>17</v>
      </c>
      <c r="H134" s="88" t="s">
        <v>456</v>
      </c>
      <c r="I134" s="92">
        <v>61</v>
      </c>
      <c r="J134" s="88">
        <v>38</v>
      </c>
      <c r="K134" s="88" t="s">
        <v>22</v>
      </c>
      <c r="L134" s="88">
        <v>1.5</v>
      </c>
      <c r="M134" s="88">
        <v>2.5</v>
      </c>
      <c r="N134" s="88"/>
      <c r="O134" s="88">
        <v>21.45</v>
      </c>
      <c r="P134" s="88">
        <v>908.1</v>
      </c>
      <c r="Q134" s="88">
        <v>2.5</v>
      </c>
      <c r="R134" s="91">
        <v>4233.5664335664342</v>
      </c>
      <c r="S134" s="88">
        <v>47.6</v>
      </c>
      <c r="T134" s="88">
        <v>21.9</v>
      </c>
    </row>
    <row r="135" spans="1:20" x14ac:dyDescent="0.25">
      <c r="A135" s="88" t="s">
        <v>261</v>
      </c>
      <c r="B135" s="88">
        <v>4</v>
      </c>
      <c r="C135" s="88" t="s">
        <v>416</v>
      </c>
      <c r="D135" s="88" t="s">
        <v>263</v>
      </c>
      <c r="E135" s="88" t="s">
        <v>417</v>
      </c>
      <c r="F135" s="91">
        <v>2018</v>
      </c>
      <c r="G135" s="88" t="s">
        <v>17</v>
      </c>
      <c r="H135" s="88" t="s">
        <v>456</v>
      </c>
      <c r="I135" s="92">
        <v>62</v>
      </c>
      <c r="J135" s="88">
        <v>45</v>
      </c>
      <c r="K135" s="88" t="s">
        <v>22</v>
      </c>
      <c r="L135" s="88">
        <v>2</v>
      </c>
      <c r="M135" s="88">
        <v>3</v>
      </c>
      <c r="N135" s="88"/>
      <c r="O135" s="88">
        <v>20.55</v>
      </c>
      <c r="P135" s="88">
        <v>1185</v>
      </c>
      <c r="Q135" s="88">
        <v>1.5</v>
      </c>
      <c r="R135" s="91">
        <v>5766.4233576642328</v>
      </c>
      <c r="S135" s="88">
        <v>47.87</v>
      </c>
      <c r="T135" s="88">
        <v>21.7</v>
      </c>
    </row>
    <row r="136" spans="1:20" x14ac:dyDescent="0.25">
      <c r="A136" s="88" t="s">
        <v>261</v>
      </c>
      <c r="B136" s="88">
        <v>4</v>
      </c>
      <c r="C136" s="88" t="s">
        <v>418</v>
      </c>
      <c r="D136" s="88" t="s">
        <v>263</v>
      </c>
      <c r="E136" s="88" t="s">
        <v>419</v>
      </c>
      <c r="F136" s="91">
        <v>2018</v>
      </c>
      <c r="G136" s="88" t="s">
        <v>17</v>
      </c>
      <c r="H136" s="88" t="s">
        <v>456</v>
      </c>
      <c r="I136" s="92">
        <v>64</v>
      </c>
      <c r="J136" s="88">
        <v>45</v>
      </c>
      <c r="K136" s="88" t="s">
        <v>22</v>
      </c>
      <c r="L136" s="88">
        <v>1.5</v>
      </c>
      <c r="M136" s="88">
        <v>3</v>
      </c>
      <c r="N136" s="88"/>
      <c r="O136" s="88">
        <v>19.260000000000002</v>
      </c>
      <c r="P136" s="88">
        <v>900</v>
      </c>
      <c r="Q136" s="88">
        <v>1.5</v>
      </c>
      <c r="R136" s="91">
        <v>4672.8971962616815</v>
      </c>
      <c r="S136" s="88">
        <v>44.8</v>
      </c>
      <c r="T136" s="88">
        <v>21.78</v>
      </c>
    </row>
    <row r="137" spans="1:20" x14ac:dyDescent="0.25">
      <c r="A137" s="88" t="s">
        <v>261</v>
      </c>
      <c r="B137" s="88">
        <v>4</v>
      </c>
      <c r="C137" s="88" t="s">
        <v>310</v>
      </c>
      <c r="D137" s="88" t="s">
        <v>263</v>
      </c>
      <c r="E137" s="88" t="s">
        <v>311</v>
      </c>
      <c r="F137" s="91">
        <v>2018</v>
      </c>
      <c r="G137" s="88" t="s">
        <v>17</v>
      </c>
      <c r="H137" s="88" t="s">
        <v>456</v>
      </c>
      <c r="I137" s="92">
        <v>68</v>
      </c>
      <c r="J137" s="88">
        <v>36</v>
      </c>
      <c r="K137" s="88" t="s">
        <v>22</v>
      </c>
      <c r="L137" s="88">
        <v>1.5</v>
      </c>
      <c r="M137" s="88">
        <v>2.5</v>
      </c>
      <c r="N137" s="88"/>
      <c r="O137" s="88">
        <v>18.760000000000002</v>
      </c>
      <c r="P137" s="88">
        <v>893.4</v>
      </c>
      <c r="Q137" s="88">
        <v>1.5</v>
      </c>
      <c r="R137" s="91">
        <v>4762.2601279317696</v>
      </c>
      <c r="S137" s="88">
        <v>50.47</v>
      </c>
      <c r="T137" s="88">
        <v>20.86</v>
      </c>
    </row>
    <row r="138" spans="1:20" x14ac:dyDescent="0.25">
      <c r="A138" s="88" t="s">
        <v>261</v>
      </c>
      <c r="B138" s="88">
        <v>4</v>
      </c>
      <c r="C138" s="88" t="s">
        <v>312</v>
      </c>
      <c r="D138" s="88" t="s">
        <v>263</v>
      </c>
      <c r="E138" s="88" t="s">
        <v>313</v>
      </c>
      <c r="F138" s="91">
        <v>2018</v>
      </c>
      <c r="G138" s="88" t="s">
        <v>17</v>
      </c>
      <c r="H138" s="88" t="s">
        <v>456</v>
      </c>
      <c r="I138" s="92">
        <v>64</v>
      </c>
      <c r="J138" s="88">
        <v>40</v>
      </c>
      <c r="K138" s="88" t="s">
        <v>22</v>
      </c>
      <c r="L138" s="88">
        <v>1.5</v>
      </c>
      <c r="M138" s="88">
        <v>2.5</v>
      </c>
      <c r="N138" s="88"/>
      <c r="O138" s="88">
        <v>20.27</v>
      </c>
      <c r="P138" s="88">
        <v>1195.5999999999999</v>
      </c>
      <c r="Q138" s="88">
        <v>1.5</v>
      </c>
      <c r="R138" s="91">
        <v>5898.3719782930439</v>
      </c>
      <c r="S138" s="88">
        <v>46.71</v>
      </c>
      <c r="T138" s="88">
        <v>21.17</v>
      </c>
    </row>
    <row r="139" spans="1:20" x14ac:dyDescent="0.25">
      <c r="A139" s="88" t="s">
        <v>261</v>
      </c>
      <c r="B139" s="88">
        <v>4</v>
      </c>
      <c r="C139" s="88" t="s">
        <v>314</v>
      </c>
      <c r="D139" s="88" t="s">
        <v>263</v>
      </c>
      <c r="E139" s="88" t="s">
        <v>315</v>
      </c>
      <c r="F139" s="91">
        <v>2018</v>
      </c>
      <c r="G139" s="88" t="s">
        <v>17</v>
      </c>
      <c r="H139" s="88" t="s">
        <v>456</v>
      </c>
      <c r="I139" s="92">
        <v>62</v>
      </c>
      <c r="J139" s="88">
        <v>40</v>
      </c>
      <c r="K139" s="88" t="s">
        <v>22</v>
      </c>
      <c r="L139" s="88">
        <v>1.5</v>
      </c>
      <c r="M139" s="88">
        <v>2.5</v>
      </c>
      <c r="N139" s="88"/>
      <c r="O139" s="88">
        <v>21.38</v>
      </c>
      <c r="P139" s="88">
        <v>1097</v>
      </c>
      <c r="Q139" s="88">
        <v>1.5</v>
      </c>
      <c r="R139" s="91">
        <v>5130.9635173058932</v>
      </c>
      <c r="S139" s="88">
        <v>48.91</v>
      </c>
      <c r="T139" s="88">
        <v>21.28</v>
      </c>
    </row>
    <row r="140" spans="1:20" x14ac:dyDescent="0.25">
      <c r="A140" s="88" t="s">
        <v>261</v>
      </c>
      <c r="B140" s="88">
        <v>4</v>
      </c>
      <c r="C140" s="88" t="s">
        <v>316</v>
      </c>
      <c r="D140" s="88" t="s">
        <v>263</v>
      </c>
      <c r="E140" s="88" t="s">
        <v>317</v>
      </c>
      <c r="F140" s="91">
        <v>2018</v>
      </c>
      <c r="G140" s="88" t="s">
        <v>17</v>
      </c>
      <c r="H140" s="88" t="s">
        <v>456</v>
      </c>
      <c r="I140" s="92">
        <v>62</v>
      </c>
      <c r="J140" s="88">
        <v>30</v>
      </c>
      <c r="K140" s="88" t="s">
        <v>18</v>
      </c>
      <c r="L140" s="88">
        <v>2</v>
      </c>
      <c r="M140" s="88">
        <v>2.5</v>
      </c>
      <c r="N140" s="88"/>
      <c r="O140" s="88">
        <v>16.3</v>
      </c>
      <c r="P140" s="88">
        <v>867.3</v>
      </c>
      <c r="Q140" s="88">
        <v>1.5</v>
      </c>
      <c r="R140" s="91">
        <v>5320.8588957055217</v>
      </c>
      <c r="S140" s="88">
        <v>43.72</v>
      </c>
      <c r="T140" s="88">
        <v>23.11</v>
      </c>
    </row>
    <row r="141" spans="1:20" x14ac:dyDescent="0.25">
      <c r="A141" s="88" t="s">
        <v>261</v>
      </c>
      <c r="B141" s="88">
        <v>4</v>
      </c>
      <c r="C141" s="88" t="s">
        <v>422</v>
      </c>
      <c r="D141" s="88" t="s">
        <v>263</v>
      </c>
      <c r="E141" s="88" t="s">
        <v>423</v>
      </c>
      <c r="F141" s="91">
        <v>2018</v>
      </c>
      <c r="G141" s="88" t="s">
        <v>17</v>
      </c>
      <c r="H141" s="88" t="s">
        <v>456</v>
      </c>
      <c r="I141" s="92">
        <v>60</v>
      </c>
      <c r="J141" s="88">
        <v>42</v>
      </c>
      <c r="K141" s="88" t="s">
        <v>22</v>
      </c>
      <c r="L141" s="88">
        <v>2</v>
      </c>
      <c r="M141" s="88">
        <v>3</v>
      </c>
      <c r="N141" s="88"/>
      <c r="O141" s="88">
        <v>19.46</v>
      </c>
      <c r="P141" s="88">
        <v>940.6</v>
      </c>
      <c r="Q141" s="88">
        <v>1.5</v>
      </c>
      <c r="R141" s="91">
        <v>4833.5046248715316</v>
      </c>
      <c r="S141" s="88">
        <v>47.69</v>
      </c>
      <c r="T141" s="88">
        <v>22.63</v>
      </c>
    </row>
    <row r="142" spans="1:20" x14ac:dyDescent="0.25">
      <c r="A142" s="88" t="s">
        <v>261</v>
      </c>
      <c r="B142" s="88">
        <v>4</v>
      </c>
      <c r="C142" s="88" t="s">
        <v>318</v>
      </c>
      <c r="D142" s="88" t="s">
        <v>263</v>
      </c>
      <c r="E142" s="88" t="s">
        <v>319</v>
      </c>
      <c r="F142" s="91">
        <v>2018</v>
      </c>
      <c r="G142" s="88" t="s">
        <v>17</v>
      </c>
      <c r="H142" s="88" t="s">
        <v>456</v>
      </c>
      <c r="I142" s="92">
        <v>62</v>
      </c>
      <c r="J142" s="88">
        <v>34</v>
      </c>
      <c r="K142" s="88" t="s">
        <v>18</v>
      </c>
      <c r="L142" s="88">
        <v>1.5</v>
      </c>
      <c r="M142" s="88">
        <v>2.5</v>
      </c>
      <c r="N142" s="88"/>
      <c r="O142" s="88">
        <v>17.47</v>
      </c>
      <c r="P142" s="88">
        <v>807.6</v>
      </c>
      <c r="Q142" s="88">
        <v>1.5</v>
      </c>
      <c r="R142" s="91">
        <v>4622.7819118488842</v>
      </c>
      <c r="S142" s="88">
        <v>48.44</v>
      </c>
      <c r="T142" s="88">
        <v>19.920000000000002</v>
      </c>
    </row>
    <row r="143" spans="1:20" x14ac:dyDescent="0.25">
      <c r="A143" s="88" t="s">
        <v>261</v>
      </c>
      <c r="B143" s="88">
        <v>4</v>
      </c>
      <c r="C143" s="88" t="s">
        <v>320</v>
      </c>
      <c r="D143" s="88" t="s">
        <v>263</v>
      </c>
      <c r="E143" s="88" t="s">
        <v>321</v>
      </c>
      <c r="F143" s="91">
        <v>2018</v>
      </c>
      <c r="G143" s="88" t="s">
        <v>17</v>
      </c>
      <c r="H143" s="88" t="s">
        <v>456</v>
      </c>
      <c r="I143" s="92">
        <v>61</v>
      </c>
      <c r="J143" s="88">
        <v>36</v>
      </c>
      <c r="K143" s="88" t="s">
        <v>22</v>
      </c>
      <c r="L143" s="88">
        <v>1.5</v>
      </c>
      <c r="M143" s="88">
        <v>2.5</v>
      </c>
      <c r="N143" s="88"/>
      <c r="O143" s="88">
        <v>22.34</v>
      </c>
      <c r="P143" s="88">
        <v>1134.0999999999999</v>
      </c>
      <c r="Q143" s="88">
        <v>1.5</v>
      </c>
      <c r="R143" s="91">
        <v>5076.5443151298114</v>
      </c>
      <c r="S143" s="88">
        <v>45.51</v>
      </c>
      <c r="T143" s="88">
        <v>22.85</v>
      </c>
    </row>
    <row r="144" spans="1:20" x14ac:dyDescent="0.25">
      <c r="A144" s="88" t="s">
        <v>261</v>
      </c>
      <c r="B144" s="88">
        <v>4</v>
      </c>
      <c r="C144" s="88" t="s">
        <v>424</v>
      </c>
      <c r="D144" s="88" t="s">
        <v>263</v>
      </c>
      <c r="E144" s="88" t="s">
        <v>425</v>
      </c>
      <c r="F144" s="91">
        <v>2018</v>
      </c>
      <c r="G144" s="88" t="s">
        <v>17</v>
      </c>
      <c r="H144" s="88" t="s">
        <v>456</v>
      </c>
      <c r="I144" s="92">
        <v>61</v>
      </c>
      <c r="J144" s="88">
        <v>40</v>
      </c>
      <c r="K144" s="88" t="s">
        <v>22</v>
      </c>
      <c r="L144" s="88">
        <v>1.5</v>
      </c>
      <c r="M144" s="88">
        <v>3</v>
      </c>
      <c r="N144" s="88"/>
      <c r="O144" s="88">
        <v>18.87</v>
      </c>
      <c r="P144" s="88">
        <v>1032.8</v>
      </c>
      <c r="Q144" s="88">
        <v>1.5</v>
      </c>
      <c r="R144" s="91">
        <v>5473.2379438261787</v>
      </c>
      <c r="S144" s="88">
        <v>43.69</v>
      </c>
      <c r="T144" s="88">
        <v>23.08</v>
      </c>
    </row>
    <row r="145" spans="1:20" x14ac:dyDescent="0.25">
      <c r="A145" s="88" t="s">
        <v>261</v>
      </c>
      <c r="B145" s="88">
        <v>4</v>
      </c>
      <c r="C145" s="88" t="s">
        <v>326</v>
      </c>
      <c r="D145" s="88" t="s">
        <v>263</v>
      </c>
      <c r="E145" s="88" t="s">
        <v>327</v>
      </c>
      <c r="F145" s="91">
        <v>2018</v>
      </c>
      <c r="G145" s="88" t="s">
        <v>17</v>
      </c>
      <c r="H145" s="88" t="s">
        <v>456</v>
      </c>
      <c r="I145" s="92">
        <v>61</v>
      </c>
      <c r="J145" s="88">
        <v>40</v>
      </c>
      <c r="K145" s="88" t="s">
        <v>18</v>
      </c>
      <c r="L145" s="88">
        <v>1.5</v>
      </c>
      <c r="M145" s="88">
        <v>2.5</v>
      </c>
      <c r="N145" s="88"/>
      <c r="O145" s="88">
        <v>17.93</v>
      </c>
      <c r="P145" s="88">
        <v>1537</v>
      </c>
      <c r="Q145" s="88">
        <v>1.5</v>
      </c>
      <c r="R145" s="91">
        <v>8572.2253206915775</v>
      </c>
      <c r="S145" s="88">
        <v>45.86</v>
      </c>
      <c r="T145" s="88">
        <v>22.96</v>
      </c>
    </row>
    <row r="146" spans="1:20" x14ac:dyDescent="0.25">
      <c r="A146" s="88" t="s">
        <v>261</v>
      </c>
      <c r="B146" s="88">
        <v>4</v>
      </c>
      <c r="C146" s="88" t="s">
        <v>330</v>
      </c>
      <c r="D146" s="88" t="s">
        <v>263</v>
      </c>
      <c r="E146" s="88" t="s">
        <v>331</v>
      </c>
      <c r="F146" s="91">
        <v>2018</v>
      </c>
      <c r="G146" s="88" t="s">
        <v>17</v>
      </c>
      <c r="H146" s="88" t="s">
        <v>456</v>
      </c>
      <c r="I146" s="92">
        <v>70</v>
      </c>
      <c r="J146" s="88">
        <v>42</v>
      </c>
      <c r="K146" s="88" t="s">
        <v>22</v>
      </c>
      <c r="L146" s="88">
        <v>1.5</v>
      </c>
      <c r="M146" s="88">
        <v>2.5</v>
      </c>
      <c r="N146" s="88"/>
      <c r="O146" s="88">
        <v>19.8</v>
      </c>
      <c r="P146" s="88">
        <v>1208.8</v>
      </c>
      <c r="Q146" s="88">
        <v>2</v>
      </c>
      <c r="R146" s="91">
        <v>6105.0505050505044</v>
      </c>
      <c r="S146" s="88">
        <v>43.32</v>
      </c>
      <c r="T146" s="88">
        <v>23.59</v>
      </c>
    </row>
    <row r="147" spans="1:20" x14ac:dyDescent="0.25">
      <c r="A147" s="88" t="s">
        <v>261</v>
      </c>
      <c r="B147" s="88">
        <v>4</v>
      </c>
      <c r="C147" s="88" t="s">
        <v>332</v>
      </c>
      <c r="D147" s="88" t="s">
        <v>263</v>
      </c>
      <c r="E147" s="88" t="s">
        <v>333</v>
      </c>
      <c r="F147" s="91">
        <v>2018</v>
      </c>
      <c r="G147" s="88" t="s">
        <v>17</v>
      </c>
      <c r="H147" s="88" t="s">
        <v>456</v>
      </c>
      <c r="I147" s="92">
        <v>60</v>
      </c>
      <c r="J147" s="88">
        <v>40</v>
      </c>
      <c r="K147" s="88" t="s">
        <v>22</v>
      </c>
      <c r="L147" s="88">
        <v>1.5</v>
      </c>
      <c r="M147" s="88">
        <v>2.5</v>
      </c>
      <c r="N147" s="88"/>
      <c r="O147" s="88">
        <v>19.329999999999998</v>
      </c>
      <c r="P147" s="88">
        <v>954.8</v>
      </c>
      <c r="Q147" s="88">
        <v>2</v>
      </c>
      <c r="R147" s="91">
        <v>4939.4723228142784</v>
      </c>
      <c r="S147" s="88">
        <v>43.16</v>
      </c>
      <c r="T147" s="88">
        <v>23.02</v>
      </c>
    </row>
    <row r="148" spans="1:20" x14ac:dyDescent="0.25">
      <c r="A148" s="88" t="s">
        <v>261</v>
      </c>
      <c r="B148" s="88">
        <v>4</v>
      </c>
      <c r="C148" s="88" t="s">
        <v>334</v>
      </c>
      <c r="D148" s="88" t="s">
        <v>263</v>
      </c>
      <c r="E148" s="88" t="s">
        <v>335</v>
      </c>
      <c r="F148" s="91">
        <v>2018</v>
      </c>
      <c r="G148" s="88" t="s">
        <v>17</v>
      </c>
      <c r="H148" s="88" t="s">
        <v>456</v>
      </c>
      <c r="I148" s="92">
        <v>64</v>
      </c>
      <c r="J148" s="88">
        <v>36</v>
      </c>
      <c r="K148" s="88" t="s">
        <v>18</v>
      </c>
      <c r="L148" s="88">
        <v>1.5</v>
      </c>
      <c r="M148" s="88">
        <v>2.5</v>
      </c>
      <c r="N148" s="88"/>
      <c r="O148" s="88">
        <v>15.97</v>
      </c>
      <c r="P148" s="88">
        <v>1317</v>
      </c>
      <c r="Q148" s="88">
        <v>1.5</v>
      </c>
      <c r="R148" s="91">
        <v>8246.7125860989363</v>
      </c>
      <c r="S148" s="88">
        <v>46.14</v>
      </c>
      <c r="T148" s="88">
        <v>21.37</v>
      </c>
    </row>
    <row r="149" spans="1:20" x14ac:dyDescent="0.25">
      <c r="A149" s="88" t="s">
        <v>261</v>
      </c>
      <c r="B149" s="88">
        <v>4</v>
      </c>
      <c r="C149" s="88" t="s">
        <v>340</v>
      </c>
      <c r="D149" s="88" t="s">
        <v>263</v>
      </c>
      <c r="E149" s="88" t="s">
        <v>341</v>
      </c>
      <c r="F149" s="91">
        <v>2018</v>
      </c>
      <c r="G149" s="88" t="s">
        <v>17</v>
      </c>
      <c r="H149" s="88" t="s">
        <v>456</v>
      </c>
      <c r="I149" s="92">
        <v>63</v>
      </c>
      <c r="J149" s="88">
        <v>38</v>
      </c>
      <c r="K149" s="88" t="s">
        <v>18</v>
      </c>
      <c r="L149" s="88">
        <v>1.5</v>
      </c>
      <c r="M149" s="88">
        <v>2.5</v>
      </c>
      <c r="N149" s="88"/>
      <c r="O149" s="88">
        <v>17.899999999999999</v>
      </c>
      <c r="P149" s="88">
        <v>1031.5</v>
      </c>
      <c r="Q149" s="88">
        <v>1.5</v>
      </c>
      <c r="R149" s="91">
        <v>5762.5698324022351</v>
      </c>
      <c r="S149" s="88">
        <v>45.25</v>
      </c>
      <c r="T149" s="88">
        <v>21.94</v>
      </c>
    </row>
    <row r="150" spans="1:20" x14ac:dyDescent="0.25">
      <c r="A150" s="88" t="s">
        <v>261</v>
      </c>
      <c r="B150" s="88">
        <v>4</v>
      </c>
      <c r="C150" s="88" t="s">
        <v>346</v>
      </c>
      <c r="D150" s="88" t="s">
        <v>263</v>
      </c>
      <c r="E150" s="88" t="s">
        <v>347</v>
      </c>
      <c r="F150" s="91">
        <v>2018</v>
      </c>
      <c r="G150" s="88" t="s">
        <v>17</v>
      </c>
      <c r="H150" s="88" t="s">
        <v>456</v>
      </c>
      <c r="I150" s="92">
        <v>68</v>
      </c>
      <c r="J150" s="88">
        <v>36</v>
      </c>
      <c r="K150" s="88" t="s">
        <v>18</v>
      </c>
      <c r="L150" s="88">
        <v>1.5</v>
      </c>
      <c r="M150" s="88">
        <v>2</v>
      </c>
      <c r="N150" s="88"/>
      <c r="O150" s="88">
        <v>18.399999999999999</v>
      </c>
      <c r="P150" s="88">
        <v>1557</v>
      </c>
      <c r="Q150" s="88">
        <v>1.5</v>
      </c>
      <c r="R150" s="91">
        <v>8461.9565217391319</v>
      </c>
      <c r="S150" s="88">
        <v>39.49</v>
      </c>
      <c r="T150" s="88">
        <v>24.59</v>
      </c>
    </row>
    <row r="151" spans="1:20" x14ac:dyDescent="0.25">
      <c r="A151" s="88" t="s">
        <v>261</v>
      </c>
      <c r="B151" s="88">
        <v>4</v>
      </c>
      <c r="C151" s="88" t="s">
        <v>362</v>
      </c>
      <c r="D151" s="88" t="s">
        <v>263</v>
      </c>
      <c r="E151" s="88" t="s">
        <v>363</v>
      </c>
      <c r="F151" s="91">
        <v>2018</v>
      </c>
      <c r="G151" s="88" t="s">
        <v>17</v>
      </c>
      <c r="H151" s="88" t="s">
        <v>456</v>
      </c>
      <c r="I151" s="92">
        <v>60</v>
      </c>
      <c r="J151" s="88">
        <v>38</v>
      </c>
      <c r="K151" s="88" t="s">
        <v>18</v>
      </c>
      <c r="L151" s="88">
        <v>1.5</v>
      </c>
      <c r="M151" s="88">
        <v>2.5</v>
      </c>
      <c r="N151" s="88"/>
      <c r="O151" s="88">
        <v>20.18</v>
      </c>
      <c r="P151" s="88">
        <v>1002.5</v>
      </c>
      <c r="Q151" s="88">
        <v>1</v>
      </c>
      <c r="R151" s="91">
        <v>4967.7898909811693</v>
      </c>
      <c r="S151" s="88">
        <v>49.87</v>
      </c>
      <c r="T151" s="88">
        <v>21.35</v>
      </c>
    </row>
    <row r="152" spans="1:20" x14ac:dyDescent="0.25">
      <c r="A152" s="88" t="s">
        <v>261</v>
      </c>
      <c r="B152" s="88">
        <v>4</v>
      </c>
      <c r="C152" s="88" t="s">
        <v>366</v>
      </c>
      <c r="D152" s="88" t="s">
        <v>263</v>
      </c>
      <c r="E152" s="88" t="s">
        <v>367</v>
      </c>
      <c r="F152" s="91">
        <v>2018</v>
      </c>
      <c r="G152" s="88" t="s">
        <v>17</v>
      </c>
      <c r="H152" s="88" t="s">
        <v>456</v>
      </c>
      <c r="I152" s="92">
        <v>61</v>
      </c>
      <c r="J152" s="88">
        <v>42</v>
      </c>
      <c r="K152" s="88" t="s">
        <v>18</v>
      </c>
      <c r="L152" s="88">
        <v>1.5</v>
      </c>
      <c r="M152" s="88">
        <v>2.5</v>
      </c>
      <c r="N152" s="88"/>
      <c r="O152" s="88">
        <v>18.38</v>
      </c>
      <c r="P152" s="88">
        <v>1058.5</v>
      </c>
      <c r="Q152" s="88">
        <v>1.5</v>
      </c>
      <c r="R152" s="91">
        <v>5758.9771490750818</v>
      </c>
      <c r="S152" s="88">
        <v>43.83</v>
      </c>
      <c r="T152" s="88">
        <v>23.94</v>
      </c>
    </row>
    <row r="153" spans="1:20" x14ac:dyDescent="0.25">
      <c r="A153" s="88" t="s">
        <v>261</v>
      </c>
      <c r="B153" s="88">
        <v>4</v>
      </c>
      <c r="C153" s="88" t="s">
        <v>378</v>
      </c>
      <c r="D153" s="88" t="s">
        <v>263</v>
      </c>
      <c r="E153" s="88" t="s">
        <v>379</v>
      </c>
      <c r="F153" s="91">
        <v>2018</v>
      </c>
      <c r="G153" s="88" t="s">
        <v>17</v>
      </c>
      <c r="H153" s="88" t="s">
        <v>456</v>
      </c>
      <c r="I153" s="92">
        <v>62</v>
      </c>
      <c r="J153" s="88">
        <v>42</v>
      </c>
      <c r="K153" s="88" t="s">
        <v>18</v>
      </c>
      <c r="L153" s="88">
        <v>1.5</v>
      </c>
      <c r="M153" s="88">
        <v>2</v>
      </c>
      <c r="N153" s="88"/>
      <c r="O153" s="88">
        <v>20.29</v>
      </c>
      <c r="P153" s="88">
        <v>1045.4000000000001</v>
      </c>
      <c r="Q153" s="88">
        <v>1.5</v>
      </c>
      <c r="R153" s="91">
        <v>5152.2917693445052</v>
      </c>
      <c r="S153" s="88">
        <v>48.74</v>
      </c>
      <c r="T153" s="88">
        <v>21.43</v>
      </c>
    </row>
    <row r="154" spans="1:20" x14ac:dyDescent="0.25">
      <c r="A154" s="88" t="s">
        <v>261</v>
      </c>
      <c r="B154" s="88">
        <v>4</v>
      </c>
      <c r="C154" s="88" t="s">
        <v>380</v>
      </c>
      <c r="D154" s="88" t="s">
        <v>263</v>
      </c>
      <c r="E154" s="88" t="s">
        <v>381</v>
      </c>
      <c r="F154" s="91">
        <v>2018</v>
      </c>
      <c r="G154" s="88" t="s">
        <v>17</v>
      </c>
      <c r="H154" s="88" t="s">
        <v>456</v>
      </c>
      <c r="I154" s="92">
        <v>60</v>
      </c>
      <c r="J154" s="88">
        <v>36</v>
      </c>
      <c r="K154" s="88" t="s">
        <v>18</v>
      </c>
      <c r="L154" s="88">
        <v>1.5</v>
      </c>
      <c r="M154" s="88">
        <v>2.5</v>
      </c>
      <c r="N154" s="88"/>
      <c r="O154" s="88">
        <v>19.3</v>
      </c>
      <c r="P154" s="88">
        <v>1130</v>
      </c>
      <c r="Q154" s="88">
        <v>1.5</v>
      </c>
      <c r="R154" s="91">
        <v>5854.9222797927459</v>
      </c>
      <c r="S154" s="88">
        <v>42.16</v>
      </c>
      <c r="T154" s="88">
        <v>24.62</v>
      </c>
    </row>
    <row r="155" spans="1:20" x14ac:dyDescent="0.25">
      <c r="A155" s="88" t="s">
        <v>261</v>
      </c>
      <c r="B155" s="88">
        <v>4</v>
      </c>
      <c r="C155" s="88" t="s">
        <v>382</v>
      </c>
      <c r="D155" s="88" t="s">
        <v>263</v>
      </c>
      <c r="E155" s="88" t="s">
        <v>383</v>
      </c>
      <c r="F155" s="91">
        <v>2018</v>
      </c>
      <c r="G155" s="88" t="s">
        <v>17</v>
      </c>
      <c r="H155" s="88" t="s">
        <v>456</v>
      </c>
      <c r="I155" s="92">
        <v>62</v>
      </c>
      <c r="J155" s="88">
        <v>44</v>
      </c>
      <c r="K155" s="88" t="s">
        <v>22</v>
      </c>
      <c r="L155" s="88">
        <v>1.5</v>
      </c>
      <c r="M155" s="88">
        <v>2.5</v>
      </c>
      <c r="N155" s="88"/>
      <c r="O155" s="88">
        <v>18.89</v>
      </c>
      <c r="P155" s="88">
        <v>1609.5</v>
      </c>
      <c r="Q155" s="88">
        <v>1.5</v>
      </c>
      <c r="R155" s="91">
        <v>8520.3811540497609</v>
      </c>
      <c r="S155" s="88">
        <v>45.15</v>
      </c>
      <c r="T155" s="88">
        <v>23</v>
      </c>
    </row>
    <row r="156" spans="1:20" x14ac:dyDescent="0.25">
      <c r="A156" s="88" t="s">
        <v>261</v>
      </c>
      <c r="B156" s="88">
        <v>4</v>
      </c>
      <c r="C156" s="88" t="s">
        <v>440</v>
      </c>
      <c r="D156" s="88" t="s">
        <v>263</v>
      </c>
      <c r="E156" s="88" t="s">
        <v>441</v>
      </c>
      <c r="F156" s="91">
        <v>2018</v>
      </c>
      <c r="G156" s="88" t="s">
        <v>17</v>
      </c>
      <c r="H156" s="88" t="s">
        <v>456</v>
      </c>
      <c r="I156" s="92">
        <v>63</v>
      </c>
      <c r="J156" s="88">
        <v>38</v>
      </c>
      <c r="K156" s="88" t="s">
        <v>18</v>
      </c>
      <c r="L156" s="88">
        <v>2</v>
      </c>
      <c r="M156" s="88">
        <v>3</v>
      </c>
      <c r="N156" s="88"/>
      <c r="O156" s="88">
        <v>15.69</v>
      </c>
      <c r="P156" s="88">
        <v>1365.5</v>
      </c>
      <c r="Q156" s="88">
        <v>1.5</v>
      </c>
      <c r="R156" s="91">
        <v>8702.9955385595931</v>
      </c>
      <c r="S156" s="88">
        <v>47.76</v>
      </c>
      <c r="T156" s="88">
        <v>21.64</v>
      </c>
    </row>
    <row r="157" spans="1:20" x14ac:dyDescent="0.25">
      <c r="A157" s="88" t="s">
        <v>261</v>
      </c>
      <c r="B157" s="88">
        <v>4</v>
      </c>
      <c r="C157" s="88" t="s">
        <v>442</v>
      </c>
      <c r="D157" s="88" t="s">
        <v>263</v>
      </c>
      <c r="E157" s="88" t="s">
        <v>443</v>
      </c>
      <c r="F157" s="91">
        <v>2018</v>
      </c>
      <c r="G157" s="88" t="s">
        <v>17</v>
      </c>
      <c r="H157" s="88" t="s">
        <v>456</v>
      </c>
      <c r="I157" s="92">
        <v>64</v>
      </c>
      <c r="J157" s="88">
        <v>40</v>
      </c>
      <c r="K157" s="88" t="s">
        <v>18</v>
      </c>
      <c r="L157" s="88">
        <v>2</v>
      </c>
      <c r="M157" s="88">
        <v>3</v>
      </c>
      <c r="N157" s="88"/>
      <c r="O157" s="88">
        <v>20.67</v>
      </c>
      <c r="P157" s="88">
        <v>1008.9</v>
      </c>
      <c r="Q157" s="88">
        <v>1.5</v>
      </c>
      <c r="R157" s="91">
        <v>4880.9869375907101</v>
      </c>
      <c r="S157" s="88">
        <v>44.24</v>
      </c>
      <c r="T157" s="88">
        <v>23.84</v>
      </c>
    </row>
    <row r="158" spans="1:20" x14ac:dyDescent="0.25">
      <c r="A158" s="88" t="s">
        <v>261</v>
      </c>
      <c r="B158" s="88">
        <v>4</v>
      </c>
      <c r="C158" s="88" t="s">
        <v>386</v>
      </c>
      <c r="D158" s="88" t="s">
        <v>263</v>
      </c>
      <c r="E158" s="88" t="s">
        <v>387</v>
      </c>
      <c r="F158" s="91">
        <v>2018</v>
      </c>
      <c r="G158" s="88" t="s">
        <v>17</v>
      </c>
      <c r="H158" s="88" t="s">
        <v>456</v>
      </c>
      <c r="I158" s="92">
        <v>63</v>
      </c>
      <c r="J158" s="88">
        <v>34</v>
      </c>
      <c r="K158" s="88" t="s">
        <v>18</v>
      </c>
      <c r="L158" s="88">
        <v>1.5</v>
      </c>
      <c r="M158" s="88">
        <v>2.5</v>
      </c>
      <c r="N158" s="88"/>
      <c r="O158" s="88">
        <v>16.170000000000002</v>
      </c>
      <c r="P158" s="88">
        <v>1286.8</v>
      </c>
      <c r="Q158" s="88">
        <v>1.5</v>
      </c>
      <c r="R158" s="91">
        <v>7957.9468150896719</v>
      </c>
      <c r="S158" s="88">
        <v>45.81</v>
      </c>
      <c r="T158" s="88">
        <v>22.26</v>
      </c>
    </row>
    <row r="159" spans="1:20" x14ac:dyDescent="0.25">
      <c r="A159" s="88" t="s">
        <v>261</v>
      </c>
      <c r="B159" s="88">
        <v>4</v>
      </c>
      <c r="C159" s="88" t="s">
        <v>390</v>
      </c>
      <c r="D159" s="88" t="s">
        <v>263</v>
      </c>
      <c r="E159" s="88" t="s">
        <v>391</v>
      </c>
      <c r="F159" s="91">
        <v>2018</v>
      </c>
      <c r="G159" s="88" t="s">
        <v>17</v>
      </c>
      <c r="H159" s="88" t="s">
        <v>456</v>
      </c>
      <c r="I159" s="92">
        <v>59</v>
      </c>
      <c r="J159" s="88">
        <v>45</v>
      </c>
      <c r="K159" s="88" t="s">
        <v>18</v>
      </c>
      <c r="L159" s="88">
        <v>1.5</v>
      </c>
      <c r="M159" s="88">
        <v>2.5</v>
      </c>
      <c r="N159" s="88"/>
      <c r="O159" s="88">
        <v>15.97</v>
      </c>
      <c r="P159" s="88">
        <v>766</v>
      </c>
      <c r="Q159" s="88">
        <v>1.5</v>
      </c>
      <c r="R159" s="91">
        <v>4796.4934251721979</v>
      </c>
      <c r="S159" s="88">
        <v>42.42</v>
      </c>
      <c r="T159" s="88">
        <v>23.72</v>
      </c>
    </row>
    <row r="160" spans="1:20" x14ac:dyDescent="0.25">
      <c r="A160" s="88" t="s">
        <v>261</v>
      </c>
      <c r="B160" s="88">
        <v>4</v>
      </c>
      <c r="C160" s="88" t="s">
        <v>392</v>
      </c>
      <c r="D160" s="88" t="s">
        <v>263</v>
      </c>
      <c r="E160" s="88" t="s">
        <v>393</v>
      </c>
      <c r="F160" s="91">
        <v>2018</v>
      </c>
      <c r="G160" s="88" t="s">
        <v>17</v>
      </c>
      <c r="H160" s="88" t="s">
        <v>456</v>
      </c>
      <c r="I160" s="92">
        <v>61</v>
      </c>
      <c r="J160" s="88">
        <v>36</v>
      </c>
      <c r="K160" s="88" t="s">
        <v>18</v>
      </c>
      <c r="L160" s="88">
        <v>1.5</v>
      </c>
      <c r="M160" s="88">
        <v>2.5</v>
      </c>
      <c r="N160" s="88"/>
      <c r="O160" s="88">
        <v>18.05</v>
      </c>
      <c r="P160" s="88">
        <v>1395.6</v>
      </c>
      <c r="Q160" s="88">
        <v>1.5</v>
      </c>
      <c r="R160" s="91">
        <v>7731.8559556786695</v>
      </c>
      <c r="S160" s="88">
        <v>42.17</v>
      </c>
      <c r="T160" s="88">
        <v>23.76</v>
      </c>
    </row>
    <row r="161" spans="1:20" x14ac:dyDescent="0.25">
      <c r="A161" s="88" t="s">
        <v>261</v>
      </c>
      <c r="B161" s="88">
        <v>4</v>
      </c>
      <c r="C161" s="88" t="s">
        <v>394</v>
      </c>
      <c r="D161" s="88" t="s">
        <v>263</v>
      </c>
      <c r="E161" s="88" t="s">
        <v>395</v>
      </c>
      <c r="F161" s="91">
        <v>2018</v>
      </c>
      <c r="G161" s="88" t="s">
        <v>17</v>
      </c>
      <c r="H161" s="88" t="s">
        <v>456</v>
      </c>
      <c r="I161" s="92">
        <v>61</v>
      </c>
      <c r="J161" s="88">
        <v>34</v>
      </c>
      <c r="K161" s="88" t="s">
        <v>18</v>
      </c>
      <c r="L161" s="88">
        <v>1.5</v>
      </c>
      <c r="M161" s="88">
        <v>2.5</v>
      </c>
      <c r="N161" s="88"/>
      <c r="O161" s="88">
        <v>15.57</v>
      </c>
      <c r="P161" s="88">
        <v>997.8</v>
      </c>
      <c r="Q161" s="88">
        <v>1.5</v>
      </c>
      <c r="R161" s="91">
        <v>6408.4778420038529</v>
      </c>
      <c r="S161" s="88">
        <v>43.07</v>
      </c>
      <c r="T161" s="88">
        <v>23.18</v>
      </c>
    </row>
  </sheetData>
  <conditionalFormatting sqref="C122:C161">
    <cfRule type="duplicateValues" dxfId="214" priority="1"/>
  </conditionalFormatting>
  <conditionalFormatting sqref="C121:D121">
    <cfRule type="duplicateValues" dxfId="213" priority="5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89"/>
  <sheetViews>
    <sheetView topLeftCell="E1" zoomScale="85" zoomScaleNormal="85" workbookViewId="0">
      <selection activeCell="N23" sqref="N23"/>
    </sheetView>
  </sheetViews>
  <sheetFormatPr defaultRowHeight="15" x14ac:dyDescent="0.25"/>
  <cols>
    <col min="1" max="1" width="23.28515625" bestFit="1" customWidth="1"/>
    <col min="2" max="2" width="15.7109375" bestFit="1" customWidth="1"/>
    <col min="3" max="3" width="17.5703125" bestFit="1" customWidth="1"/>
    <col min="4" max="4" width="19.85546875" bestFit="1" customWidth="1"/>
    <col min="5" max="5" width="16" bestFit="1" customWidth="1"/>
    <col min="6" max="6" width="15.7109375" bestFit="1" customWidth="1"/>
    <col min="7" max="7" width="14.7109375" bestFit="1" customWidth="1"/>
    <col min="8" max="8" width="16.28515625" bestFit="1" customWidth="1"/>
    <col min="9" max="9" width="13.7109375" bestFit="1" customWidth="1"/>
    <col min="10" max="11" width="15.42578125" bestFit="1" customWidth="1"/>
    <col min="12" max="12" width="20.7109375" bestFit="1" customWidth="1"/>
    <col min="13" max="13" width="17.5703125" bestFit="1" customWidth="1"/>
    <col min="14" max="14" width="29.7109375" bestFit="1" customWidth="1"/>
    <col min="15" max="15" width="24.85546875" bestFit="1" customWidth="1"/>
    <col min="16" max="16" width="13.85546875" bestFit="1" customWidth="1"/>
    <col min="17" max="17" width="37.28515625" bestFit="1" customWidth="1"/>
    <col min="18" max="18" width="31.5703125" bestFit="1" customWidth="1"/>
    <col min="19" max="19" width="26.140625" bestFit="1" customWidth="1"/>
    <col min="21" max="21" width="19.5703125" bestFit="1" customWidth="1"/>
    <col min="22" max="22" width="15.85546875" bestFit="1" customWidth="1"/>
    <col min="23" max="23" width="19.5703125" bestFit="1" customWidth="1"/>
    <col min="24" max="24" width="15.85546875" bestFit="1" customWidth="1"/>
    <col min="25" max="25" width="19.5703125" bestFit="1" customWidth="1"/>
    <col min="26" max="26" width="15.85546875" bestFit="1" customWidth="1"/>
    <col min="27" max="27" width="19.5703125" bestFit="1" customWidth="1"/>
    <col min="28" max="28" width="15.85546875" bestFit="1" customWidth="1"/>
    <col min="29" max="29" width="24.5703125" bestFit="1" customWidth="1"/>
    <col min="30" max="30" width="15.85546875" bestFit="1" customWidth="1"/>
    <col min="31" max="31" width="19.5703125" bestFit="1" customWidth="1"/>
    <col min="32" max="32" width="15.85546875" bestFit="1" customWidth="1"/>
    <col min="33" max="33" width="19.5703125" bestFit="1" customWidth="1"/>
    <col min="34" max="34" width="15.85546875" bestFit="1" customWidth="1"/>
  </cols>
  <sheetData>
    <row r="1" spans="1:34" ht="15.75" thickBot="1" x14ac:dyDescent="0.3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260</v>
      </c>
      <c r="H1" s="55" t="s">
        <v>6</v>
      </c>
      <c r="I1" s="55" t="s">
        <v>7</v>
      </c>
      <c r="J1" s="55" t="s">
        <v>8</v>
      </c>
      <c r="K1" s="55" t="s">
        <v>9</v>
      </c>
      <c r="L1" s="55" t="s">
        <v>10</v>
      </c>
      <c r="M1" s="55" t="s">
        <v>453</v>
      </c>
      <c r="N1" s="55" t="s">
        <v>11</v>
      </c>
      <c r="O1" s="55" t="s">
        <v>12</v>
      </c>
      <c r="P1" s="55" t="s">
        <v>13</v>
      </c>
      <c r="Q1" s="55" t="s">
        <v>259</v>
      </c>
      <c r="R1" s="55" t="s">
        <v>454</v>
      </c>
      <c r="S1" s="55" t="s">
        <v>455</v>
      </c>
      <c r="U1" s="93" t="s">
        <v>471</v>
      </c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5"/>
    </row>
    <row r="2" spans="1:34" ht="15.75" thickBot="1" x14ac:dyDescent="0.3">
      <c r="A2" s="15" t="s">
        <v>14</v>
      </c>
      <c r="B2" s="15" t="s">
        <v>102</v>
      </c>
      <c r="C2" s="15" t="s">
        <v>20</v>
      </c>
      <c r="D2" s="15" t="s">
        <v>103</v>
      </c>
      <c r="E2" s="15">
        <v>2018</v>
      </c>
      <c r="F2" s="15" t="s">
        <v>17</v>
      </c>
      <c r="G2" s="17">
        <v>44</v>
      </c>
      <c r="H2" s="15"/>
      <c r="I2" s="15">
        <v>34</v>
      </c>
      <c r="J2" s="15" t="s">
        <v>18</v>
      </c>
      <c r="K2" s="15">
        <v>1.5</v>
      </c>
      <c r="L2" s="15">
        <v>3</v>
      </c>
      <c r="M2" s="15"/>
      <c r="N2" s="15">
        <v>15</v>
      </c>
      <c r="O2" s="15">
        <v>673.5</v>
      </c>
      <c r="P2" s="15">
        <v>2</v>
      </c>
      <c r="Q2" s="16">
        <v>4490</v>
      </c>
      <c r="R2" s="15">
        <v>48.29</v>
      </c>
      <c r="S2" s="15">
        <v>20.54</v>
      </c>
      <c r="U2" s="96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8"/>
    </row>
    <row r="3" spans="1:34" x14ac:dyDescent="0.25">
      <c r="A3" s="15" t="s">
        <v>14</v>
      </c>
      <c r="B3" s="15" t="s">
        <v>36</v>
      </c>
      <c r="C3" s="15" t="s">
        <v>20</v>
      </c>
      <c r="D3" s="15" t="s">
        <v>37</v>
      </c>
      <c r="E3" s="15">
        <v>2018</v>
      </c>
      <c r="F3" s="15" t="s">
        <v>17</v>
      </c>
      <c r="G3" s="17">
        <v>45</v>
      </c>
      <c r="H3" s="15"/>
      <c r="I3" s="15">
        <v>26</v>
      </c>
      <c r="J3" s="15" t="s">
        <v>18</v>
      </c>
      <c r="K3" s="15">
        <v>1.5</v>
      </c>
      <c r="L3" s="15">
        <v>1.5</v>
      </c>
      <c r="M3" s="15"/>
      <c r="N3" s="15">
        <v>15.81</v>
      </c>
      <c r="O3" s="15">
        <v>1037</v>
      </c>
      <c r="P3" s="15">
        <v>1.5</v>
      </c>
      <c r="Q3" s="16">
        <v>6559.1397849462364</v>
      </c>
      <c r="R3" s="15">
        <v>45.02</v>
      </c>
      <c r="S3" s="15">
        <v>22.34</v>
      </c>
      <c r="U3" s="20" t="s">
        <v>260</v>
      </c>
      <c r="V3" s="21"/>
      <c r="W3" s="20" t="s">
        <v>10</v>
      </c>
      <c r="X3" s="21"/>
      <c r="Y3" s="20" t="s">
        <v>11</v>
      </c>
      <c r="Z3" s="21"/>
      <c r="AA3" s="20" t="s">
        <v>12</v>
      </c>
      <c r="AB3" s="21"/>
      <c r="AC3" s="20" t="s">
        <v>259</v>
      </c>
      <c r="AD3" s="21"/>
      <c r="AE3" s="20" t="s">
        <v>454</v>
      </c>
      <c r="AF3" s="21"/>
      <c r="AG3" s="19" t="s">
        <v>455</v>
      </c>
      <c r="AH3" s="21"/>
    </row>
    <row r="4" spans="1:34" x14ac:dyDescent="0.25">
      <c r="A4" s="15" t="s">
        <v>14</v>
      </c>
      <c r="B4" s="15" t="s">
        <v>45</v>
      </c>
      <c r="C4" s="15" t="s">
        <v>20</v>
      </c>
      <c r="D4" s="15" t="s">
        <v>46</v>
      </c>
      <c r="E4" s="15">
        <v>2018</v>
      </c>
      <c r="F4" s="15" t="s">
        <v>17</v>
      </c>
      <c r="G4" s="17">
        <v>45</v>
      </c>
      <c r="H4" s="15"/>
      <c r="I4" s="15">
        <v>34</v>
      </c>
      <c r="J4" s="15" t="s">
        <v>18</v>
      </c>
      <c r="K4" s="15">
        <v>2</v>
      </c>
      <c r="L4" s="15">
        <v>2.5</v>
      </c>
      <c r="M4" s="15"/>
      <c r="N4" s="15">
        <v>14.88</v>
      </c>
      <c r="O4" s="15">
        <v>814.8</v>
      </c>
      <c r="P4" s="15">
        <v>1.5</v>
      </c>
      <c r="Q4" s="16">
        <v>5475.8064516129025</v>
      </c>
      <c r="R4" s="15">
        <v>47.28</v>
      </c>
      <c r="S4" s="15">
        <v>21.33</v>
      </c>
      <c r="U4" s="22"/>
      <c r="V4" s="24"/>
      <c r="W4" s="22"/>
      <c r="X4" s="24"/>
      <c r="Y4" s="22"/>
      <c r="Z4" s="24"/>
      <c r="AA4" s="22"/>
      <c r="AB4" s="24"/>
      <c r="AC4" s="22"/>
      <c r="AD4" s="24"/>
      <c r="AE4" s="22"/>
      <c r="AF4" s="24"/>
      <c r="AG4" s="23"/>
      <c r="AH4" s="24"/>
    </row>
    <row r="5" spans="1:34" x14ac:dyDescent="0.25">
      <c r="A5" s="15" t="s">
        <v>14</v>
      </c>
      <c r="B5" s="15" t="s">
        <v>128</v>
      </c>
      <c r="C5" s="15" t="s">
        <v>20</v>
      </c>
      <c r="D5" s="15" t="s">
        <v>129</v>
      </c>
      <c r="E5" s="15">
        <v>2018</v>
      </c>
      <c r="F5" s="15" t="s">
        <v>17</v>
      </c>
      <c r="G5" s="17">
        <v>45</v>
      </c>
      <c r="H5" s="15"/>
      <c r="I5" s="15">
        <v>34</v>
      </c>
      <c r="J5" s="15" t="s">
        <v>22</v>
      </c>
      <c r="K5" s="15">
        <v>1.5</v>
      </c>
      <c r="L5" s="15">
        <v>2.5</v>
      </c>
      <c r="M5" s="15"/>
      <c r="N5" s="15">
        <v>16.5</v>
      </c>
      <c r="O5" s="15">
        <v>833.3</v>
      </c>
      <c r="P5" s="15">
        <v>2</v>
      </c>
      <c r="Q5" s="16">
        <v>5050.30303030303</v>
      </c>
      <c r="R5" s="15">
        <v>47.31</v>
      </c>
      <c r="S5" s="15">
        <v>21</v>
      </c>
      <c r="U5" s="22" t="s">
        <v>457</v>
      </c>
      <c r="V5" s="24">
        <v>48.575000000000003</v>
      </c>
      <c r="W5" s="22" t="s">
        <v>457</v>
      </c>
      <c r="X5" s="24">
        <v>2.4125000000000001</v>
      </c>
      <c r="Y5" s="22" t="s">
        <v>457</v>
      </c>
      <c r="Z5" s="24">
        <v>15.655249999999999</v>
      </c>
      <c r="AA5" s="22" t="s">
        <v>457</v>
      </c>
      <c r="AB5" s="24">
        <v>928.68500000000006</v>
      </c>
      <c r="AC5" s="22" t="s">
        <v>457</v>
      </c>
      <c r="AD5" s="24">
        <v>5933.947016639494</v>
      </c>
      <c r="AE5" s="22" t="s">
        <v>457</v>
      </c>
      <c r="AF5" s="24">
        <v>44.791750000000015</v>
      </c>
      <c r="AG5" s="23" t="s">
        <v>457</v>
      </c>
      <c r="AH5" s="24">
        <v>22.370749999999997</v>
      </c>
    </row>
    <row r="6" spans="1:34" x14ac:dyDescent="0.25">
      <c r="A6" s="15" t="s">
        <v>14</v>
      </c>
      <c r="B6" s="15" t="s">
        <v>170</v>
      </c>
      <c r="C6" s="15" t="s">
        <v>20</v>
      </c>
      <c r="D6" s="15" t="s">
        <v>171</v>
      </c>
      <c r="E6" s="15">
        <v>2018</v>
      </c>
      <c r="F6" s="15" t="s">
        <v>17</v>
      </c>
      <c r="G6" s="17">
        <v>45</v>
      </c>
      <c r="H6" s="15"/>
      <c r="I6" s="15">
        <v>26</v>
      </c>
      <c r="J6" s="15" t="s">
        <v>18</v>
      </c>
      <c r="K6" s="15">
        <v>1.5</v>
      </c>
      <c r="L6" s="15">
        <v>2.5</v>
      </c>
      <c r="M6" s="15"/>
      <c r="N6" s="15">
        <v>15.31</v>
      </c>
      <c r="O6" s="15">
        <v>1166.8</v>
      </c>
      <c r="P6" s="15">
        <v>1.5</v>
      </c>
      <c r="Q6" s="16">
        <v>7621.1626387981705</v>
      </c>
      <c r="R6" s="15">
        <v>46.38</v>
      </c>
      <c r="S6" s="15">
        <v>20.52</v>
      </c>
      <c r="U6" s="22" t="s">
        <v>458</v>
      </c>
      <c r="V6" s="24">
        <v>0.29063921594677089</v>
      </c>
      <c r="W6" s="22" t="s">
        <v>458</v>
      </c>
      <c r="X6" s="24">
        <v>6.1725976329630866E-2</v>
      </c>
      <c r="Y6" s="22" t="s">
        <v>458</v>
      </c>
      <c r="Z6" s="24">
        <v>0.1768629729987278</v>
      </c>
      <c r="AA6" s="22" t="s">
        <v>458</v>
      </c>
      <c r="AB6" s="24">
        <v>31.490660306485413</v>
      </c>
      <c r="AC6" s="22" t="s">
        <v>458</v>
      </c>
      <c r="AD6" s="24">
        <v>192.37108009906123</v>
      </c>
      <c r="AE6" s="22" t="s">
        <v>458</v>
      </c>
      <c r="AF6" s="24">
        <v>0.33639908524144674</v>
      </c>
      <c r="AG6" s="23" t="s">
        <v>458</v>
      </c>
      <c r="AH6" s="24">
        <v>0.15661498909010052</v>
      </c>
    </row>
    <row r="7" spans="1:34" x14ac:dyDescent="0.25">
      <c r="A7" s="15" t="s">
        <v>14</v>
      </c>
      <c r="B7" s="15" t="s">
        <v>182</v>
      </c>
      <c r="C7" s="15" t="s">
        <v>20</v>
      </c>
      <c r="D7" s="15" t="s">
        <v>183</v>
      </c>
      <c r="E7" s="15">
        <v>2018</v>
      </c>
      <c r="F7" s="15" t="s">
        <v>17</v>
      </c>
      <c r="G7" s="17">
        <v>45</v>
      </c>
      <c r="H7" s="15"/>
      <c r="I7" s="15">
        <v>36</v>
      </c>
      <c r="J7" s="15" t="s">
        <v>22</v>
      </c>
      <c r="K7" s="15">
        <v>2</v>
      </c>
      <c r="L7" s="15">
        <v>3</v>
      </c>
      <c r="M7" s="15"/>
      <c r="N7" s="15">
        <v>14.32</v>
      </c>
      <c r="O7" s="15">
        <v>768.9</v>
      </c>
      <c r="P7" s="15">
        <v>1.5</v>
      </c>
      <c r="Q7" s="16">
        <v>5369.4134078212282</v>
      </c>
      <c r="R7" s="15">
        <v>44.23</v>
      </c>
      <c r="S7" s="15">
        <v>23.11</v>
      </c>
      <c r="U7" s="22" t="s">
        <v>459</v>
      </c>
      <c r="V7" s="24">
        <v>49</v>
      </c>
      <c r="W7" s="22" t="s">
        <v>459</v>
      </c>
      <c r="X7" s="24">
        <v>2.5</v>
      </c>
      <c r="Y7" s="22" t="s">
        <v>459</v>
      </c>
      <c r="Z7" s="24">
        <v>15.525</v>
      </c>
      <c r="AA7" s="22" t="s">
        <v>459</v>
      </c>
      <c r="AB7" s="24">
        <v>944.85</v>
      </c>
      <c r="AC7" s="22" t="s">
        <v>459</v>
      </c>
      <c r="AD7" s="24">
        <v>5569.5418226938509</v>
      </c>
      <c r="AE7" s="22" t="s">
        <v>459</v>
      </c>
      <c r="AF7" s="24">
        <v>45.08</v>
      </c>
      <c r="AG7" s="23" t="s">
        <v>459</v>
      </c>
      <c r="AH7" s="24">
        <v>22.25</v>
      </c>
    </row>
    <row r="8" spans="1:34" x14ac:dyDescent="0.25">
      <c r="A8" s="15" t="s">
        <v>14</v>
      </c>
      <c r="B8" s="15" t="s">
        <v>216</v>
      </c>
      <c r="C8" s="15" t="s">
        <v>20</v>
      </c>
      <c r="D8" s="15" t="s">
        <v>217</v>
      </c>
      <c r="E8" s="15">
        <v>2018</v>
      </c>
      <c r="F8" s="15" t="s">
        <v>17</v>
      </c>
      <c r="G8" s="17">
        <v>45</v>
      </c>
      <c r="H8" s="15"/>
      <c r="I8" s="15">
        <v>28</v>
      </c>
      <c r="J8" s="15" t="s">
        <v>22</v>
      </c>
      <c r="K8" s="15">
        <v>1.5</v>
      </c>
      <c r="L8" s="15">
        <v>2</v>
      </c>
      <c r="M8" s="15"/>
      <c r="N8" s="15">
        <v>15.79</v>
      </c>
      <c r="O8" s="15">
        <v>1197.5999999999999</v>
      </c>
      <c r="P8" s="15">
        <v>2</v>
      </c>
      <c r="Q8" s="16">
        <v>7584.5471817606085</v>
      </c>
      <c r="R8" s="15">
        <v>46.18</v>
      </c>
      <c r="S8" s="15">
        <v>22.01</v>
      </c>
      <c r="U8" s="22" t="s">
        <v>460</v>
      </c>
      <c r="V8" s="24">
        <v>50</v>
      </c>
      <c r="W8" s="22" t="s">
        <v>460</v>
      </c>
      <c r="X8" s="24">
        <v>2.5</v>
      </c>
      <c r="Y8" s="22" t="s">
        <v>460</v>
      </c>
      <c r="Z8" s="24">
        <v>16.25</v>
      </c>
      <c r="AA8" s="22" t="s">
        <v>460</v>
      </c>
      <c r="AB8" s="24" t="e">
        <v>#N/A</v>
      </c>
      <c r="AC8" s="22" t="s">
        <v>460</v>
      </c>
      <c r="AD8" s="24" t="e">
        <v>#N/A</v>
      </c>
      <c r="AE8" s="22" t="s">
        <v>460</v>
      </c>
      <c r="AF8" s="24">
        <v>41.8</v>
      </c>
      <c r="AG8" s="23" t="s">
        <v>460</v>
      </c>
      <c r="AH8" s="24">
        <v>21.33</v>
      </c>
    </row>
    <row r="9" spans="1:34" x14ac:dyDescent="0.25">
      <c r="A9" s="15" t="s">
        <v>14</v>
      </c>
      <c r="B9" s="15" t="s">
        <v>226</v>
      </c>
      <c r="C9" s="15" t="s">
        <v>20</v>
      </c>
      <c r="D9" s="15" t="s">
        <v>227</v>
      </c>
      <c r="E9" s="15">
        <v>2018</v>
      </c>
      <c r="F9" s="15" t="s">
        <v>17</v>
      </c>
      <c r="G9" s="17">
        <v>45</v>
      </c>
      <c r="H9" s="15"/>
      <c r="I9" s="15">
        <v>30</v>
      </c>
      <c r="J9" s="15" t="s">
        <v>22</v>
      </c>
      <c r="K9" s="15">
        <v>1.5</v>
      </c>
      <c r="L9" s="15">
        <v>2.5</v>
      </c>
      <c r="M9" s="15"/>
      <c r="N9" s="15">
        <v>17.21</v>
      </c>
      <c r="O9" s="15">
        <v>1217.2</v>
      </c>
      <c r="P9" s="15">
        <v>1.5</v>
      </c>
      <c r="Q9" s="16">
        <v>7072.632190586869</v>
      </c>
      <c r="R9" s="15">
        <v>47.6</v>
      </c>
      <c r="S9" s="15">
        <v>21.16</v>
      </c>
      <c r="U9" s="22" t="s">
        <v>461</v>
      </c>
      <c r="V9" s="24">
        <v>1.838163799514654</v>
      </c>
      <c r="W9" s="22" t="s">
        <v>461</v>
      </c>
      <c r="X9" s="24">
        <v>0.39038935199854774</v>
      </c>
      <c r="Y9" s="22" t="s">
        <v>461</v>
      </c>
      <c r="Z9" s="24">
        <v>1.1185796568496804</v>
      </c>
      <c r="AA9" s="22" t="s">
        <v>461</v>
      </c>
      <c r="AB9" s="24">
        <v>199.16442318229991</v>
      </c>
      <c r="AC9" s="22" t="s">
        <v>461</v>
      </c>
      <c r="AD9" s="24">
        <v>1216.6615381194465</v>
      </c>
      <c r="AE9" s="22" t="s">
        <v>461</v>
      </c>
      <c r="AF9" s="24">
        <v>2.1275746243202107</v>
      </c>
      <c r="AG9" s="23" t="s">
        <v>461</v>
      </c>
      <c r="AH9" s="24">
        <v>0.99052016249427866</v>
      </c>
    </row>
    <row r="10" spans="1:34" x14ac:dyDescent="0.25">
      <c r="A10" s="15" t="s">
        <v>14</v>
      </c>
      <c r="B10" s="15" t="s">
        <v>140</v>
      </c>
      <c r="C10" s="15" t="s">
        <v>20</v>
      </c>
      <c r="D10" s="15" t="s">
        <v>141</v>
      </c>
      <c r="E10" s="15">
        <v>2018</v>
      </c>
      <c r="F10" s="15" t="s">
        <v>17</v>
      </c>
      <c r="G10" s="17">
        <v>47</v>
      </c>
      <c r="H10" s="15"/>
      <c r="I10" s="15">
        <v>32</v>
      </c>
      <c r="J10" s="15" t="s">
        <v>22</v>
      </c>
      <c r="K10" s="15">
        <v>2</v>
      </c>
      <c r="L10" s="15">
        <v>2.5</v>
      </c>
      <c r="M10" s="15"/>
      <c r="N10" s="15">
        <v>14.93</v>
      </c>
      <c r="O10" s="15">
        <v>643.9</v>
      </c>
      <c r="P10" s="15">
        <v>2</v>
      </c>
      <c r="Q10" s="16">
        <v>4312.793034159411</v>
      </c>
      <c r="R10" s="15">
        <v>45.06</v>
      </c>
      <c r="S10" s="15">
        <v>21.9</v>
      </c>
      <c r="U10" s="22" t="s">
        <v>462</v>
      </c>
      <c r="V10" s="24">
        <v>3.3788461538461489</v>
      </c>
      <c r="W10" s="22" t="s">
        <v>462</v>
      </c>
      <c r="X10" s="24">
        <v>0.152403846153846</v>
      </c>
      <c r="Y10" s="22" t="s">
        <v>462</v>
      </c>
      <c r="Z10" s="24">
        <v>1.2512204487179488</v>
      </c>
      <c r="AA10" s="22" t="s">
        <v>462</v>
      </c>
      <c r="AB10" s="24">
        <v>39666.467461538239</v>
      </c>
      <c r="AC10" s="22" t="s">
        <v>462</v>
      </c>
      <c r="AD10" s="24">
        <v>1480265.2983391774</v>
      </c>
      <c r="AE10" s="22" t="s">
        <v>462</v>
      </c>
      <c r="AF10" s="24">
        <v>4.526573782051285</v>
      </c>
      <c r="AG10" s="23" t="s">
        <v>462</v>
      </c>
      <c r="AH10" s="24">
        <v>0.98113019230769227</v>
      </c>
    </row>
    <row r="11" spans="1:34" x14ac:dyDescent="0.25">
      <c r="A11" s="15" t="s">
        <v>14</v>
      </c>
      <c r="B11" s="15" t="s">
        <v>236</v>
      </c>
      <c r="C11" s="15" t="s">
        <v>20</v>
      </c>
      <c r="D11" s="15" t="s">
        <v>237</v>
      </c>
      <c r="E11" s="15">
        <v>2018</v>
      </c>
      <c r="F11" s="15" t="s">
        <v>17</v>
      </c>
      <c r="G11" s="17">
        <v>47</v>
      </c>
      <c r="H11" s="15"/>
      <c r="I11" s="15">
        <v>26</v>
      </c>
      <c r="J11" s="15" t="s">
        <v>18</v>
      </c>
      <c r="K11" s="15">
        <v>1.5</v>
      </c>
      <c r="L11" s="15">
        <v>2</v>
      </c>
      <c r="M11" s="15"/>
      <c r="N11" s="15">
        <v>16.489999999999998</v>
      </c>
      <c r="O11" s="15">
        <v>720.3</v>
      </c>
      <c r="P11" s="15">
        <v>1.5</v>
      </c>
      <c r="Q11" s="16">
        <v>4368.1018799272288</v>
      </c>
      <c r="R11" s="15">
        <v>45.19</v>
      </c>
      <c r="S11" s="15">
        <v>22.05</v>
      </c>
      <c r="U11" s="22" t="s">
        <v>463</v>
      </c>
      <c r="V11" s="24">
        <v>0.28661615748014357</v>
      </c>
      <c r="W11" s="22" t="s">
        <v>463</v>
      </c>
      <c r="X11" s="24">
        <v>-0.63937303909628707</v>
      </c>
      <c r="Y11" s="22" t="s">
        <v>463</v>
      </c>
      <c r="Z11" s="24">
        <v>-0.49839408582354627</v>
      </c>
      <c r="AA11" s="22" t="s">
        <v>463</v>
      </c>
      <c r="AB11" s="24">
        <v>-0.81268484611464986</v>
      </c>
      <c r="AC11" s="22" t="s">
        <v>463</v>
      </c>
      <c r="AD11" s="24">
        <v>-0.79278732885623704</v>
      </c>
      <c r="AE11" s="22" t="s">
        <v>463</v>
      </c>
      <c r="AF11" s="24">
        <v>-0.95537869477651194</v>
      </c>
      <c r="AG11" s="23" t="s">
        <v>463</v>
      </c>
      <c r="AH11" s="24">
        <v>-0.47340933589946976</v>
      </c>
    </row>
    <row r="12" spans="1:34" x14ac:dyDescent="0.25">
      <c r="A12" s="15" t="s">
        <v>14</v>
      </c>
      <c r="B12" s="15" t="s">
        <v>242</v>
      </c>
      <c r="C12" s="15" t="s">
        <v>20</v>
      </c>
      <c r="D12" s="15" t="s">
        <v>243</v>
      </c>
      <c r="E12" s="15">
        <v>2018</v>
      </c>
      <c r="F12" s="15" t="s">
        <v>17</v>
      </c>
      <c r="G12" s="17">
        <v>47</v>
      </c>
      <c r="H12" s="15"/>
      <c r="I12" s="15">
        <v>30</v>
      </c>
      <c r="J12" s="15" t="s">
        <v>18</v>
      </c>
      <c r="K12" s="15">
        <v>1.5</v>
      </c>
      <c r="L12" s="15">
        <v>2</v>
      </c>
      <c r="M12" s="15"/>
      <c r="N12" s="15">
        <v>13.93</v>
      </c>
      <c r="O12" s="15">
        <v>697.6</v>
      </c>
      <c r="P12" s="15">
        <v>1</v>
      </c>
      <c r="Q12" s="16">
        <v>5007.8966259870786</v>
      </c>
      <c r="R12" s="15">
        <v>46.09</v>
      </c>
      <c r="S12" s="15">
        <v>21.65</v>
      </c>
      <c r="U12" s="22" t="s">
        <v>464</v>
      </c>
      <c r="V12" s="24">
        <v>-1.2338131966130017</v>
      </c>
      <c r="W12" s="22" t="s">
        <v>464</v>
      </c>
      <c r="X12" s="24">
        <v>-1.7224403724921587E-2</v>
      </c>
      <c r="Y12" s="22" t="s">
        <v>464</v>
      </c>
      <c r="Z12" s="24">
        <v>0.24990872750279461</v>
      </c>
      <c r="AA12" s="22" t="s">
        <v>464</v>
      </c>
      <c r="AB12" s="24">
        <v>0.37897591444050421</v>
      </c>
      <c r="AC12" s="22" t="s">
        <v>464</v>
      </c>
      <c r="AD12" s="24">
        <v>0.46161079454003584</v>
      </c>
      <c r="AE12" s="22" t="s">
        <v>464</v>
      </c>
      <c r="AF12" s="24">
        <v>-0.23237967538475399</v>
      </c>
      <c r="AG12" s="23" t="s">
        <v>464</v>
      </c>
      <c r="AH12" s="24">
        <v>0.34688229803967346</v>
      </c>
    </row>
    <row r="13" spans="1:34" x14ac:dyDescent="0.25">
      <c r="A13" s="15" t="s">
        <v>14</v>
      </c>
      <c r="B13" s="15" t="s">
        <v>104</v>
      </c>
      <c r="C13" s="15" t="s">
        <v>20</v>
      </c>
      <c r="D13" s="15" t="s">
        <v>105</v>
      </c>
      <c r="E13" s="15">
        <v>2018</v>
      </c>
      <c r="F13" s="15" t="s">
        <v>17</v>
      </c>
      <c r="G13" s="17">
        <v>48</v>
      </c>
      <c r="H13" s="15"/>
      <c r="I13" s="15">
        <v>30</v>
      </c>
      <c r="J13" s="15" t="s">
        <v>22</v>
      </c>
      <c r="K13" s="15">
        <v>1</v>
      </c>
      <c r="L13" s="15">
        <v>1.5</v>
      </c>
      <c r="M13" s="15"/>
      <c r="N13" s="15">
        <v>17.850000000000001</v>
      </c>
      <c r="O13" s="15">
        <v>872.8</v>
      </c>
      <c r="P13" s="15">
        <v>2</v>
      </c>
      <c r="Q13" s="16">
        <v>4889.6358543417364</v>
      </c>
      <c r="R13" s="15">
        <v>45.1</v>
      </c>
      <c r="S13" s="15">
        <v>22.32</v>
      </c>
      <c r="U13" s="22" t="s">
        <v>465</v>
      </c>
      <c r="V13" s="24">
        <v>6</v>
      </c>
      <c r="W13" s="22" t="s">
        <v>465</v>
      </c>
      <c r="X13" s="24">
        <v>1.5</v>
      </c>
      <c r="Y13" s="22" t="s">
        <v>465</v>
      </c>
      <c r="Z13" s="24">
        <v>4.4399999999999995</v>
      </c>
      <c r="AA13" s="22" t="s">
        <v>465</v>
      </c>
      <c r="AB13" s="24">
        <v>747.30000000000007</v>
      </c>
      <c r="AC13" s="22" t="s">
        <v>465</v>
      </c>
      <c r="AD13" s="24">
        <v>4219.2679904382267</v>
      </c>
      <c r="AE13" s="22" t="s">
        <v>465</v>
      </c>
      <c r="AF13" s="24">
        <v>8.1599999999999966</v>
      </c>
      <c r="AG13" s="23" t="s">
        <v>465</v>
      </c>
      <c r="AH13" s="24">
        <v>3.990000000000002</v>
      </c>
    </row>
    <row r="14" spans="1:34" x14ac:dyDescent="0.25">
      <c r="A14" s="15" t="s">
        <v>14</v>
      </c>
      <c r="B14" s="15" t="s">
        <v>194</v>
      </c>
      <c r="C14" s="15" t="s">
        <v>20</v>
      </c>
      <c r="D14" s="15" t="s">
        <v>195</v>
      </c>
      <c r="E14" s="15">
        <v>2018</v>
      </c>
      <c r="F14" s="15" t="s">
        <v>17</v>
      </c>
      <c r="G14" s="17">
        <v>48</v>
      </c>
      <c r="H14" s="15"/>
      <c r="I14" s="15">
        <v>34</v>
      </c>
      <c r="J14" s="15" t="s">
        <v>18</v>
      </c>
      <c r="K14" s="15">
        <v>1.5</v>
      </c>
      <c r="L14" s="15">
        <v>2.5</v>
      </c>
      <c r="M14" s="15"/>
      <c r="N14" s="15">
        <v>14.41</v>
      </c>
      <c r="O14" s="15">
        <v>1021.2</v>
      </c>
      <c r="P14" s="15">
        <v>1</v>
      </c>
      <c r="Q14" s="16">
        <v>7086.7453157529499</v>
      </c>
      <c r="R14" s="15">
        <v>45</v>
      </c>
      <c r="S14" s="15">
        <v>21.73</v>
      </c>
      <c r="U14" s="22" t="s">
        <v>466</v>
      </c>
      <c r="V14" s="24">
        <v>44</v>
      </c>
      <c r="W14" s="22" t="s">
        <v>466</v>
      </c>
      <c r="X14" s="24">
        <v>1.5</v>
      </c>
      <c r="Y14" s="22" t="s">
        <v>466</v>
      </c>
      <c r="Z14" s="24">
        <v>13.67</v>
      </c>
      <c r="AA14" s="22" t="s">
        <v>466</v>
      </c>
      <c r="AB14" s="24">
        <v>643.9</v>
      </c>
      <c r="AC14" s="22" t="s">
        <v>466</v>
      </c>
      <c r="AD14" s="24">
        <v>4202.0395156150416</v>
      </c>
      <c r="AE14" s="22" t="s">
        <v>466</v>
      </c>
      <c r="AF14" s="24">
        <v>40.130000000000003</v>
      </c>
      <c r="AG14" s="23" t="s">
        <v>466</v>
      </c>
      <c r="AH14" s="24">
        <v>20.54</v>
      </c>
    </row>
    <row r="15" spans="1:34" x14ac:dyDescent="0.25">
      <c r="A15" s="15" t="s">
        <v>14</v>
      </c>
      <c r="B15" s="15" t="s">
        <v>224</v>
      </c>
      <c r="C15" s="15" t="s">
        <v>20</v>
      </c>
      <c r="D15" s="15" t="s">
        <v>225</v>
      </c>
      <c r="E15" s="15">
        <v>2018</v>
      </c>
      <c r="F15" s="15" t="s">
        <v>17</v>
      </c>
      <c r="G15" s="17">
        <v>48</v>
      </c>
      <c r="H15" s="15"/>
      <c r="I15" s="15">
        <v>34</v>
      </c>
      <c r="J15" s="15" t="s">
        <v>22</v>
      </c>
      <c r="K15" s="15">
        <v>2</v>
      </c>
      <c r="L15" s="15">
        <v>3</v>
      </c>
      <c r="M15" s="15"/>
      <c r="N15" s="15">
        <v>15.36</v>
      </c>
      <c r="O15" s="15">
        <v>1048.0999999999999</v>
      </c>
      <c r="P15" s="15">
        <v>2</v>
      </c>
      <c r="Q15" s="16">
        <v>6823.567708333333</v>
      </c>
      <c r="R15" s="15">
        <v>45.71</v>
      </c>
      <c r="S15" s="15">
        <v>23.06</v>
      </c>
      <c r="U15" s="22" t="s">
        <v>467</v>
      </c>
      <c r="V15" s="24">
        <v>50</v>
      </c>
      <c r="W15" s="22" t="s">
        <v>467</v>
      </c>
      <c r="X15" s="24">
        <v>3</v>
      </c>
      <c r="Y15" s="22" t="s">
        <v>467</v>
      </c>
      <c r="Z15" s="24">
        <v>18.11</v>
      </c>
      <c r="AA15" s="22" t="s">
        <v>467</v>
      </c>
      <c r="AB15" s="24">
        <v>1391.2</v>
      </c>
      <c r="AC15" s="22" t="s">
        <v>467</v>
      </c>
      <c r="AD15" s="24">
        <v>8421.3075060532683</v>
      </c>
      <c r="AE15" s="22" t="s">
        <v>467</v>
      </c>
      <c r="AF15" s="24">
        <v>48.29</v>
      </c>
      <c r="AG15" s="23" t="s">
        <v>467</v>
      </c>
      <c r="AH15" s="24">
        <v>24.53</v>
      </c>
    </row>
    <row r="16" spans="1:34" x14ac:dyDescent="0.25">
      <c r="A16" s="15" t="s">
        <v>14</v>
      </c>
      <c r="B16" s="15" t="s">
        <v>248</v>
      </c>
      <c r="C16" s="15" t="s">
        <v>20</v>
      </c>
      <c r="D16" s="15" t="s">
        <v>249</v>
      </c>
      <c r="E16" s="15">
        <v>2018</v>
      </c>
      <c r="F16" s="15" t="s">
        <v>17</v>
      </c>
      <c r="G16" s="17">
        <v>48</v>
      </c>
      <c r="H16" s="15"/>
      <c r="I16" s="15">
        <v>30</v>
      </c>
      <c r="J16" s="15" t="s">
        <v>18</v>
      </c>
      <c r="K16" s="15">
        <v>1.5</v>
      </c>
      <c r="L16" s="15">
        <v>2.5</v>
      </c>
      <c r="M16" s="15"/>
      <c r="N16" s="15">
        <v>16.91</v>
      </c>
      <c r="O16" s="15">
        <v>1242</v>
      </c>
      <c r="P16" s="15">
        <v>2</v>
      </c>
      <c r="Q16" s="16">
        <v>7344.7664104080432</v>
      </c>
      <c r="R16" s="15">
        <v>41.32</v>
      </c>
      <c r="S16" s="15">
        <v>23.71</v>
      </c>
      <c r="U16" s="22" t="s">
        <v>468</v>
      </c>
      <c r="V16" s="24">
        <v>1943</v>
      </c>
      <c r="W16" s="22" t="s">
        <v>468</v>
      </c>
      <c r="X16" s="24">
        <v>96.5</v>
      </c>
      <c r="Y16" s="22" t="s">
        <v>468</v>
      </c>
      <c r="Z16" s="24">
        <v>626.20999999999992</v>
      </c>
      <c r="AA16" s="22" t="s">
        <v>468</v>
      </c>
      <c r="AB16" s="24">
        <v>37147.4</v>
      </c>
      <c r="AC16" s="22" t="s">
        <v>468</v>
      </c>
      <c r="AD16" s="24">
        <v>237357.88066557975</v>
      </c>
      <c r="AE16" s="22" t="s">
        <v>468</v>
      </c>
      <c r="AF16" s="24">
        <v>1791.6700000000005</v>
      </c>
      <c r="AG16" s="23" t="s">
        <v>468</v>
      </c>
      <c r="AH16" s="24">
        <v>894.82999999999993</v>
      </c>
    </row>
    <row r="17" spans="1:34" ht="15.75" thickBot="1" x14ac:dyDescent="0.3">
      <c r="A17" s="15" t="s">
        <v>14</v>
      </c>
      <c r="B17" s="15" t="s">
        <v>33</v>
      </c>
      <c r="C17" s="15" t="s">
        <v>20</v>
      </c>
      <c r="D17" s="15" t="s">
        <v>34</v>
      </c>
      <c r="E17" s="15">
        <v>2018</v>
      </c>
      <c r="F17" s="15" t="s">
        <v>17</v>
      </c>
      <c r="G17" s="17">
        <v>49</v>
      </c>
      <c r="H17" s="15"/>
      <c r="I17" s="15">
        <v>28</v>
      </c>
      <c r="J17" s="15" t="s">
        <v>18</v>
      </c>
      <c r="K17" s="15">
        <v>1.5</v>
      </c>
      <c r="L17" s="15">
        <v>2</v>
      </c>
      <c r="M17" s="15"/>
      <c r="N17" s="15">
        <v>13.88</v>
      </c>
      <c r="O17" s="15">
        <v>1060.8</v>
      </c>
      <c r="P17" s="15">
        <v>1.5</v>
      </c>
      <c r="Q17" s="16">
        <v>7642.6512968299703</v>
      </c>
      <c r="R17" s="15">
        <v>42.84</v>
      </c>
      <c r="S17" s="15">
        <v>22.89</v>
      </c>
      <c r="U17" s="25" t="s">
        <v>469</v>
      </c>
      <c r="V17" s="27">
        <v>40</v>
      </c>
      <c r="W17" s="25" t="s">
        <v>469</v>
      </c>
      <c r="X17" s="27">
        <v>40</v>
      </c>
      <c r="Y17" s="25" t="s">
        <v>469</v>
      </c>
      <c r="Z17" s="27">
        <v>40</v>
      </c>
      <c r="AA17" s="25" t="s">
        <v>469</v>
      </c>
      <c r="AB17" s="27">
        <v>40</v>
      </c>
      <c r="AC17" s="25" t="s">
        <v>469</v>
      </c>
      <c r="AD17" s="27">
        <v>40</v>
      </c>
      <c r="AE17" s="25" t="s">
        <v>469</v>
      </c>
      <c r="AF17" s="27">
        <v>40</v>
      </c>
      <c r="AG17" s="26" t="s">
        <v>469</v>
      </c>
      <c r="AH17" s="27">
        <v>40</v>
      </c>
    </row>
    <row r="18" spans="1:34" x14ac:dyDescent="0.25">
      <c r="A18" s="15" t="s">
        <v>14</v>
      </c>
      <c r="B18" s="15" t="s">
        <v>77</v>
      </c>
      <c r="C18" s="15" t="s">
        <v>20</v>
      </c>
      <c r="D18" s="15" t="s">
        <v>78</v>
      </c>
      <c r="E18" s="15">
        <v>2018</v>
      </c>
      <c r="F18" s="15" t="s">
        <v>17</v>
      </c>
      <c r="G18" s="17">
        <v>49</v>
      </c>
      <c r="H18" s="15"/>
      <c r="I18" s="15">
        <v>34</v>
      </c>
      <c r="J18" s="15" t="s">
        <v>18</v>
      </c>
      <c r="K18" s="15">
        <v>2</v>
      </c>
      <c r="L18" s="15">
        <v>2.5</v>
      </c>
      <c r="M18" s="15"/>
      <c r="N18" s="15">
        <v>13.67</v>
      </c>
      <c r="O18" s="15">
        <v>770.2</v>
      </c>
      <c r="P18" s="15">
        <v>1.5</v>
      </c>
      <c r="Q18" s="16">
        <v>5634.2355523043161</v>
      </c>
      <c r="R18" s="15">
        <v>44.34</v>
      </c>
      <c r="S18" s="15">
        <v>22.59</v>
      </c>
    </row>
    <row r="19" spans="1:34" x14ac:dyDescent="0.25">
      <c r="A19" s="15" t="s">
        <v>14</v>
      </c>
      <c r="B19" s="15" t="s">
        <v>79</v>
      </c>
      <c r="C19" s="15" t="s">
        <v>20</v>
      </c>
      <c r="D19" s="15" t="s">
        <v>35</v>
      </c>
      <c r="E19" s="15">
        <v>2018</v>
      </c>
      <c r="F19" s="15" t="s">
        <v>17</v>
      </c>
      <c r="G19" s="17">
        <v>49</v>
      </c>
      <c r="H19" s="15"/>
      <c r="I19" s="15">
        <v>32</v>
      </c>
      <c r="J19" s="15" t="s">
        <v>22</v>
      </c>
      <c r="K19" s="15">
        <v>1.5</v>
      </c>
      <c r="L19" s="15">
        <v>2</v>
      </c>
      <c r="M19" s="15"/>
      <c r="N19" s="15">
        <v>15.56</v>
      </c>
      <c r="O19" s="15">
        <v>788.5</v>
      </c>
      <c r="P19" s="15">
        <v>1</v>
      </c>
      <c r="Q19" s="16">
        <v>5067.4807197943446</v>
      </c>
      <c r="R19" s="15">
        <v>45.87</v>
      </c>
      <c r="S19" s="15">
        <v>21.33</v>
      </c>
    </row>
    <row r="20" spans="1:34" x14ac:dyDescent="0.25">
      <c r="A20" s="15" t="s">
        <v>14</v>
      </c>
      <c r="B20" s="15" t="s">
        <v>86</v>
      </c>
      <c r="C20" s="15" t="s">
        <v>20</v>
      </c>
      <c r="D20" s="15" t="s">
        <v>87</v>
      </c>
      <c r="E20" s="15">
        <v>2018</v>
      </c>
      <c r="F20" s="15" t="s">
        <v>17</v>
      </c>
      <c r="G20" s="17">
        <v>49</v>
      </c>
      <c r="H20" s="15"/>
      <c r="I20" s="15">
        <v>32</v>
      </c>
      <c r="J20" s="15" t="s">
        <v>22</v>
      </c>
      <c r="K20" s="15">
        <v>1.5</v>
      </c>
      <c r="L20" s="15">
        <v>2.5</v>
      </c>
      <c r="M20" s="15"/>
      <c r="N20" s="15">
        <v>16.25</v>
      </c>
      <c r="O20" s="15">
        <v>1099.0999999999999</v>
      </c>
      <c r="P20" s="15">
        <v>1</v>
      </c>
      <c r="Q20" s="16">
        <v>6763.6923076923067</v>
      </c>
      <c r="R20" s="15">
        <v>42.72</v>
      </c>
      <c r="S20" s="15">
        <v>22.18</v>
      </c>
    </row>
    <row r="21" spans="1:34" x14ac:dyDescent="0.25">
      <c r="A21" s="15" t="s">
        <v>14</v>
      </c>
      <c r="B21" s="15" t="s">
        <v>96</v>
      </c>
      <c r="C21" s="15" t="s">
        <v>20</v>
      </c>
      <c r="D21" s="15" t="s">
        <v>97</v>
      </c>
      <c r="E21" s="15">
        <v>2018</v>
      </c>
      <c r="F21" s="15" t="s">
        <v>17</v>
      </c>
      <c r="G21" s="17">
        <v>49</v>
      </c>
      <c r="H21" s="15"/>
      <c r="I21" s="15">
        <v>36</v>
      </c>
      <c r="J21" s="15" t="s">
        <v>18</v>
      </c>
      <c r="K21" s="15">
        <v>1.5</v>
      </c>
      <c r="L21" s="15">
        <v>2.5</v>
      </c>
      <c r="M21" s="15"/>
      <c r="N21" s="15">
        <v>16.329999999999998</v>
      </c>
      <c r="O21" s="15">
        <v>1108.7</v>
      </c>
      <c r="P21" s="15">
        <v>2</v>
      </c>
      <c r="Q21" s="16">
        <v>6789.3447642376004</v>
      </c>
      <c r="R21" s="15">
        <v>44.19</v>
      </c>
      <c r="S21" s="15">
        <v>21.85</v>
      </c>
    </row>
    <row r="22" spans="1:34" x14ac:dyDescent="0.25">
      <c r="A22" s="15" t="s">
        <v>14</v>
      </c>
      <c r="B22" s="15" t="s">
        <v>168</v>
      </c>
      <c r="C22" s="15" t="s">
        <v>20</v>
      </c>
      <c r="D22" s="15" t="s">
        <v>169</v>
      </c>
      <c r="E22" s="15">
        <v>2018</v>
      </c>
      <c r="F22" s="15" t="s">
        <v>17</v>
      </c>
      <c r="G22" s="17">
        <v>49</v>
      </c>
      <c r="H22" s="15"/>
      <c r="I22" s="15">
        <v>34</v>
      </c>
      <c r="J22" s="15" t="s">
        <v>18</v>
      </c>
      <c r="K22" s="15">
        <v>2</v>
      </c>
      <c r="L22" s="15">
        <v>2</v>
      </c>
      <c r="M22" s="15"/>
      <c r="N22" s="15">
        <v>18.11</v>
      </c>
      <c r="O22" s="15">
        <v>955.1</v>
      </c>
      <c r="P22" s="15">
        <v>1.5</v>
      </c>
      <c r="Q22" s="16">
        <v>5273.881833241303</v>
      </c>
      <c r="R22" s="15">
        <v>47.85</v>
      </c>
      <c r="S22" s="15">
        <v>21.32</v>
      </c>
    </row>
    <row r="23" spans="1:34" x14ac:dyDescent="0.25">
      <c r="A23" s="15" t="s">
        <v>14</v>
      </c>
      <c r="B23" s="15" t="s">
        <v>186</v>
      </c>
      <c r="C23" s="15" t="s">
        <v>20</v>
      </c>
      <c r="D23" s="15" t="s">
        <v>187</v>
      </c>
      <c r="E23" s="15">
        <v>2018</v>
      </c>
      <c r="F23" s="15" t="s">
        <v>17</v>
      </c>
      <c r="G23" s="17">
        <v>49</v>
      </c>
      <c r="H23" s="15"/>
      <c r="I23" s="15">
        <v>32</v>
      </c>
      <c r="J23" s="15" t="s">
        <v>22</v>
      </c>
      <c r="K23" s="15">
        <v>2</v>
      </c>
      <c r="L23" s="15">
        <v>3</v>
      </c>
      <c r="M23" s="15"/>
      <c r="N23" s="15">
        <v>16.52</v>
      </c>
      <c r="O23" s="15">
        <v>1391.2</v>
      </c>
      <c r="P23" s="15">
        <v>1.5</v>
      </c>
      <c r="Q23" s="16">
        <v>8421.3075060532683</v>
      </c>
      <c r="R23" s="15">
        <v>42.9</v>
      </c>
      <c r="S23" s="15">
        <v>22.76</v>
      </c>
    </row>
    <row r="24" spans="1:34" x14ac:dyDescent="0.25">
      <c r="A24" s="15" t="s">
        <v>14</v>
      </c>
      <c r="B24" s="15" t="s">
        <v>210</v>
      </c>
      <c r="C24" s="15" t="s">
        <v>20</v>
      </c>
      <c r="D24" s="15" t="s">
        <v>211</v>
      </c>
      <c r="E24" s="15">
        <v>2018</v>
      </c>
      <c r="F24" s="15" t="s">
        <v>17</v>
      </c>
      <c r="G24" s="17">
        <v>49</v>
      </c>
      <c r="H24" s="15"/>
      <c r="I24" s="15">
        <v>32</v>
      </c>
      <c r="J24" s="15" t="s">
        <v>18</v>
      </c>
      <c r="K24" s="15">
        <v>1.5</v>
      </c>
      <c r="L24" s="15">
        <v>2</v>
      </c>
      <c r="M24" s="15"/>
      <c r="N24" s="15">
        <v>16.25</v>
      </c>
      <c r="O24" s="15">
        <v>1167.4000000000001</v>
      </c>
      <c r="P24" s="15">
        <v>2</v>
      </c>
      <c r="Q24" s="16">
        <v>7184</v>
      </c>
      <c r="R24" s="15">
        <v>47.2</v>
      </c>
      <c r="S24" s="15">
        <v>21.84</v>
      </c>
    </row>
    <row r="25" spans="1:34" x14ac:dyDescent="0.25">
      <c r="A25" s="15" t="s">
        <v>14</v>
      </c>
      <c r="B25" s="15" t="s">
        <v>49</v>
      </c>
      <c r="C25" s="15" t="s">
        <v>20</v>
      </c>
      <c r="D25" s="15" t="s">
        <v>50</v>
      </c>
      <c r="E25" s="15">
        <v>2018</v>
      </c>
      <c r="F25" s="15" t="s">
        <v>17</v>
      </c>
      <c r="G25" s="17">
        <v>50</v>
      </c>
      <c r="H25" s="15"/>
      <c r="I25" s="15">
        <v>36</v>
      </c>
      <c r="J25" s="15" t="s">
        <v>18</v>
      </c>
      <c r="K25" s="15">
        <v>1.5</v>
      </c>
      <c r="L25" s="15">
        <v>2.5</v>
      </c>
      <c r="M25" s="15"/>
      <c r="N25" s="15">
        <v>15.17</v>
      </c>
      <c r="O25" s="15">
        <v>1268.9000000000001</v>
      </c>
      <c r="P25" s="15">
        <v>1.5</v>
      </c>
      <c r="Q25" s="16">
        <v>8364.5352669742915</v>
      </c>
      <c r="R25" s="15">
        <v>42.75</v>
      </c>
      <c r="S25" s="15">
        <v>23.77</v>
      </c>
    </row>
    <row r="26" spans="1:34" x14ac:dyDescent="0.25">
      <c r="A26" s="15" t="s">
        <v>14</v>
      </c>
      <c r="B26" s="15" t="s">
        <v>59</v>
      </c>
      <c r="C26" s="15" t="s">
        <v>20</v>
      </c>
      <c r="D26" s="15" t="s">
        <v>60</v>
      </c>
      <c r="E26" s="15">
        <v>2018</v>
      </c>
      <c r="F26" s="15" t="s">
        <v>17</v>
      </c>
      <c r="G26" s="17">
        <v>50</v>
      </c>
      <c r="H26" s="15"/>
      <c r="I26" s="15">
        <v>28</v>
      </c>
      <c r="J26" s="15" t="s">
        <v>18</v>
      </c>
      <c r="K26" s="15">
        <v>1.5</v>
      </c>
      <c r="L26" s="15">
        <v>2.5</v>
      </c>
      <c r="M26" s="15"/>
      <c r="N26" s="15">
        <v>14.15</v>
      </c>
      <c r="O26" s="15">
        <v>1185.3</v>
      </c>
      <c r="P26" s="15">
        <v>1</v>
      </c>
      <c r="Q26" s="16">
        <v>8376.6784452296815</v>
      </c>
      <c r="R26" s="15">
        <v>45.2</v>
      </c>
      <c r="S26" s="15">
        <v>22.37</v>
      </c>
    </row>
    <row r="27" spans="1:34" x14ac:dyDescent="0.25">
      <c r="A27" s="15" t="s">
        <v>14</v>
      </c>
      <c r="B27" s="15" t="s">
        <v>61</v>
      </c>
      <c r="C27" s="15" t="s">
        <v>20</v>
      </c>
      <c r="D27" s="15" t="s">
        <v>62</v>
      </c>
      <c r="E27" s="15">
        <v>2018</v>
      </c>
      <c r="F27" s="15" t="s">
        <v>17</v>
      </c>
      <c r="G27" s="17">
        <v>50</v>
      </c>
      <c r="H27" s="15"/>
      <c r="I27" s="15">
        <v>32</v>
      </c>
      <c r="J27" s="15" t="s">
        <v>18</v>
      </c>
      <c r="K27" s="15">
        <v>2</v>
      </c>
      <c r="L27" s="15">
        <v>2.5</v>
      </c>
      <c r="M27" s="15"/>
      <c r="N27" s="15">
        <v>15.93</v>
      </c>
      <c r="O27" s="15">
        <v>1024.7</v>
      </c>
      <c r="P27" s="15">
        <v>1.5</v>
      </c>
      <c r="Q27" s="16">
        <v>6432.5172630257384</v>
      </c>
      <c r="R27" s="15">
        <v>43.41</v>
      </c>
      <c r="S27" s="15">
        <v>22.61</v>
      </c>
    </row>
    <row r="28" spans="1:34" x14ac:dyDescent="0.25">
      <c r="A28" s="15" t="s">
        <v>14</v>
      </c>
      <c r="B28" s="15" t="s">
        <v>90</v>
      </c>
      <c r="C28" s="15" t="s">
        <v>20</v>
      </c>
      <c r="D28" s="15" t="s">
        <v>91</v>
      </c>
      <c r="E28" s="15">
        <v>2018</v>
      </c>
      <c r="F28" s="15" t="s">
        <v>17</v>
      </c>
      <c r="G28" s="17">
        <v>50</v>
      </c>
      <c r="H28" s="15"/>
      <c r="I28" s="15">
        <v>32</v>
      </c>
      <c r="J28" s="15" t="s">
        <v>18</v>
      </c>
      <c r="K28" s="15">
        <v>1.5</v>
      </c>
      <c r="L28" s="15">
        <v>2</v>
      </c>
      <c r="M28" s="15"/>
      <c r="N28" s="15">
        <v>16.829999999999998</v>
      </c>
      <c r="O28" s="15">
        <v>1030.9000000000001</v>
      </c>
      <c r="P28" s="15">
        <v>1.5</v>
      </c>
      <c r="Q28" s="16">
        <v>6125.3713606654792</v>
      </c>
      <c r="R28" s="15">
        <v>42.26</v>
      </c>
      <c r="S28" s="15">
        <v>23.71</v>
      </c>
    </row>
    <row r="29" spans="1:34" x14ac:dyDescent="0.25">
      <c r="A29" s="15" t="s">
        <v>14</v>
      </c>
      <c r="B29" s="15" t="s">
        <v>94</v>
      </c>
      <c r="C29" s="15" t="s">
        <v>20</v>
      </c>
      <c r="D29" s="15" t="s">
        <v>95</v>
      </c>
      <c r="E29" s="15">
        <v>2018</v>
      </c>
      <c r="F29" s="15" t="s">
        <v>17</v>
      </c>
      <c r="G29" s="17">
        <v>50</v>
      </c>
      <c r="H29" s="15"/>
      <c r="I29" s="15">
        <v>32</v>
      </c>
      <c r="J29" s="15" t="s">
        <v>18</v>
      </c>
      <c r="K29" s="15">
        <v>1.5</v>
      </c>
      <c r="L29" s="15">
        <v>2.5</v>
      </c>
      <c r="M29" s="15"/>
      <c r="N29" s="15">
        <v>14.31</v>
      </c>
      <c r="O29" s="15">
        <v>738</v>
      </c>
      <c r="P29" s="15">
        <v>1.5</v>
      </c>
      <c r="Q29" s="16">
        <v>5157.232704402516</v>
      </c>
      <c r="R29" s="15">
        <v>43.92</v>
      </c>
      <c r="S29" s="15">
        <v>21.94</v>
      </c>
    </row>
    <row r="30" spans="1:34" x14ac:dyDescent="0.25">
      <c r="A30" s="15" t="s">
        <v>14</v>
      </c>
      <c r="B30" s="15" t="s">
        <v>100</v>
      </c>
      <c r="C30" s="15" t="s">
        <v>20</v>
      </c>
      <c r="D30" s="15" t="s">
        <v>101</v>
      </c>
      <c r="E30" s="15">
        <v>2018</v>
      </c>
      <c r="F30" s="15" t="s">
        <v>17</v>
      </c>
      <c r="G30" s="17">
        <v>50</v>
      </c>
      <c r="H30" s="15"/>
      <c r="I30" s="15">
        <v>36</v>
      </c>
      <c r="J30" s="15" t="s">
        <v>18</v>
      </c>
      <c r="K30" s="15">
        <v>2</v>
      </c>
      <c r="L30" s="15">
        <v>2.5</v>
      </c>
      <c r="M30" s="15"/>
      <c r="N30" s="15">
        <v>16.55</v>
      </c>
      <c r="O30" s="15">
        <v>1202.2</v>
      </c>
      <c r="P30" s="15">
        <v>1.5</v>
      </c>
      <c r="Q30" s="16">
        <v>7264.0483383685805</v>
      </c>
      <c r="R30" s="15">
        <v>41.8</v>
      </c>
      <c r="S30" s="15">
        <v>23.77</v>
      </c>
    </row>
    <row r="31" spans="1:34" x14ac:dyDescent="0.25">
      <c r="A31" s="15" t="s">
        <v>14</v>
      </c>
      <c r="B31" s="15" t="s">
        <v>120</v>
      </c>
      <c r="C31" s="15" t="s">
        <v>20</v>
      </c>
      <c r="D31" s="15" t="s">
        <v>121</v>
      </c>
      <c r="E31" s="15">
        <v>2018</v>
      </c>
      <c r="F31" s="15" t="s">
        <v>17</v>
      </c>
      <c r="G31" s="17">
        <v>50</v>
      </c>
      <c r="H31" s="15"/>
      <c r="I31" s="15">
        <v>22</v>
      </c>
      <c r="J31" s="15" t="s">
        <v>28</v>
      </c>
      <c r="K31" s="15">
        <v>1.5</v>
      </c>
      <c r="L31" s="15">
        <v>2</v>
      </c>
      <c r="M31" s="15"/>
      <c r="N31" s="15">
        <v>15.25</v>
      </c>
      <c r="O31" s="15">
        <v>734.2</v>
      </c>
      <c r="P31" s="15">
        <v>1.5</v>
      </c>
      <c r="Q31" s="16">
        <v>4814.4262295081971</v>
      </c>
      <c r="R31" s="15">
        <v>43.05</v>
      </c>
      <c r="S31" s="15">
        <v>23.46</v>
      </c>
    </row>
    <row r="32" spans="1:34" x14ac:dyDescent="0.25">
      <c r="A32" s="15" t="s">
        <v>14</v>
      </c>
      <c r="B32" s="15" t="s">
        <v>132</v>
      </c>
      <c r="C32" s="15" t="s">
        <v>20</v>
      </c>
      <c r="D32" s="15" t="s">
        <v>133</v>
      </c>
      <c r="E32" s="15">
        <v>2018</v>
      </c>
      <c r="F32" s="15" t="s">
        <v>17</v>
      </c>
      <c r="G32" s="17">
        <v>50</v>
      </c>
      <c r="H32" s="15"/>
      <c r="I32" s="15">
        <v>26</v>
      </c>
      <c r="J32" s="15" t="s">
        <v>22</v>
      </c>
      <c r="K32" s="15">
        <v>1.5</v>
      </c>
      <c r="L32" s="15">
        <v>2.5</v>
      </c>
      <c r="M32" s="15"/>
      <c r="N32" s="15">
        <v>15.84</v>
      </c>
      <c r="O32" s="15">
        <v>744.8</v>
      </c>
      <c r="P32" s="15">
        <v>1.5</v>
      </c>
      <c r="Q32" s="16">
        <v>4702.0202020202023</v>
      </c>
      <c r="R32" s="15">
        <v>47.56</v>
      </c>
      <c r="S32" s="15">
        <v>21.3</v>
      </c>
    </row>
    <row r="33" spans="1:27" x14ac:dyDescent="0.25">
      <c r="A33" s="15" t="s">
        <v>14</v>
      </c>
      <c r="B33" s="15" t="s">
        <v>134</v>
      </c>
      <c r="C33" s="15" t="s">
        <v>20</v>
      </c>
      <c r="D33" s="15" t="s">
        <v>135</v>
      </c>
      <c r="E33" s="15">
        <v>2018</v>
      </c>
      <c r="F33" s="15" t="s">
        <v>17</v>
      </c>
      <c r="G33" s="17">
        <v>50</v>
      </c>
      <c r="H33" s="15"/>
      <c r="I33" s="15">
        <v>34</v>
      </c>
      <c r="J33" s="15" t="s">
        <v>18</v>
      </c>
      <c r="K33" s="15">
        <v>1.5</v>
      </c>
      <c r="L33" s="15">
        <v>2</v>
      </c>
      <c r="M33" s="15"/>
      <c r="N33" s="15">
        <v>15.47</v>
      </c>
      <c r="O33" s="15">
        <v>851.6</v>
      </c>
      <c r="P33" s="15">
        <v>1.5</v>
      </c>
      <c r="Q33" s="16">
        <v>5504.8480930833866</v>
      </c>
      <c r="R33" s="15">
        <v>42.91</v>
      </c>
      <c r="S33" s="15">
        <v>23.14</v>
      </c>
    </row>
    <row r="34" spans="1:27" x14ac:dyDescent="0.25">
      <c r="A34" s="15" t="s">
        <v>14</v>
      </c>
      <c r="B34" s="15" t="s">
        <v>136</v>
      </c>
      <c r="C34" s="15" t="s">
        <v>20</v>
      </c>
      <c r="D34" s="15" t="s">
        <v>137</v>
      </c>
      <c r="E34" s="15">
        <v>2018</v>
      </c>
      <c r="F34" s="15" t="s">
        <v>17</v>
      </c>
      <c r="G34" s="17">
        <v>50</v>
      </c>
      <c r="H34" s="15"/>
      <c r="I34" s="15">
        <v>32</v>
      </c>
      <c r="J34" s="15" t="s">
        <v>22</v>
      </c>
      <c r="K34" s="15">
        <v>2</v>
      </c>
      <c r="L34" s="15">
        <v>2.5</v>
      </c>
      <c r="M34" s="15"/>
      <c r="N34" s="15">
        <v>15.08</v>
      </c>
      <c r="O34" s="15">
        <v>1056.8</v>
      </c>
      <c r="P34" s="15">
        <v>2</v>
      </c>
      <c r="Q34" s="16">
        <v>7007.9575596816967</v>
      </c>
      <c r="R34" s="15">
        <v>40.130000000000003</v>
      </c>
      <c r="S34" s="15">
        <v>24.53</v>
      </c>
    </row>
    <row r="35" spans="1:27" x14ac:dyDescent="0.25">
      <c r="A35" s="15" t="s">
        <v>14</v>
      </c>
      <c r="B35" s="15" t="s">
        <v>144</v>
      </c>
      <c r="C35" s="15" t="s">
        <v>20</v>
      </c>
      <c r="D35" s="15" t="s">
        <v>145</v>
      </c>
      <c r="E35" s="15">
        <v>2018</v>
      </c>
      <c r="F35" s="15" t="s">
        <v>17</v>
      </c>
      <c r="G35" s="17">
        <v>50</v>
      </c>
      <c r="H35" s="15"/>
      <c r="I35" s="15">
        <v>28</v>
      </c>
      <c r="J35" s="15" t="s">
        <v>22</v>
      </c>
      <c r="K35" s="15">
        <v>1</v>
      </c>
      <c r="L35" s="15">
        <v>2</v>
      </c>
      <c r="M35" s="15"/>
      <c r="N35" s="15">
        <v>16.559999999999999</v>
      </c>
      <c r="O35" s="15">
        <v>947</v>
      </c>
      <c r="P35" s="15">
        <v>1</v>
      </c>
      <c r="Q35" s="16">
        <v>5718.5990338164256</v>
      </c>
      <c r="R35" s="15">
        <v>41.69</v>
      </c>
      <c r="S35" s="15">
        <v>23.02</v>
      </c>
    </row>
    <row r="36" spans="1:27" x14ac:dyDescent="0.25">
      <c r="A36" s="15" t="s">
        <v>14</v>
      </c>
      <c r="B36" s="15" t="s">
        <v>184</v>
      </c>
      <c r="C36" s="15" t="s">
        <v>20</v>
      </c>
      <c r="D36" s="15" t="s">
        <v>185</v>
      </c>
      <c r="E36" s="15">
        <v>2018</v>
      </c>
      <c r="F36" s="15" t="s">
        <v>17</v>
      </c>
      <c r="G36" s="17">
        <v>50</v>
      </c>
      <c r="H36" s="15"/>
      <c r="I36" s="15">
        <v>26</v>
      </c>
      <c r="J36" s="15" t="s">
        <v>18</v>
      </c>
      <c r="K36" s="15">
        <v>2</v>
      </c>
      <c r="L36" s="15">
        <v>3</v>
      </c>
      <c r="M36" s="15"/>
      <c r="N36" s="15">
        <v>14.55</v>
      </c>
      <c r="O36" s="15">
        <v>942.7</v>
      </c>
      <c r="P36" s="15">
        <v>1.5</v>
      </c>
      <c r="Q36" s="16">
        <v>6479.0378006872852</v>
      </c>
      <c r="R36" s="15">
        <v>46.17</v>
      </c>
      <c r="S36" s="15">
        <v>21.98</v>
      </c>
    </row>
    <row r="37" spans="1:27" x14ac:dyDescent="0.25">
      <c r="A37" s="15" t="s">
        <v>14</v>
      </c>
      <c r="B37" s="15" t="s">
        <v>192</v>
      </c>
      <c r="C37" s="15" t="s">
        <v>20</v>
      </c>
      <c r="D37" s="15" t="s">
        <v>193</v>
      </c>
      <c r="E37" s="15">
        <v>2018</v>
      </c>
      <c r="F37" s="15" t="s">
        <v>17</v>
      </c>
      <c r="G37" s="17">
        <v>50</v>
      </c>
      <c r="H37" s="15"/>
      <c r="I37" s="15">
        <v>28</v>
      </c>
      <c r="J37" s="15" t="s">
        <v>22</v>
      </c>
      <c r="K37" s="15">
        <v>1.5</v>
      </c>
      <c r="L37" s="15">
        <v>2.5</v>
      </c>
      <c r="M37" s="15"/>
      <c r="N37" s="15">
        <v>16.09</v>
      </c>
      <c r="O37" s="15">
        <v>958.8</v>
      </c>
      <c r="P37" s="15">
        <v>1.5</v>
      </c>
      <c r="Q37" s="16">
        <v>5958.9807333747667</v>
      </c>
      <c r="R37" s="15">
        <v>47.23</v>
      </c>
      <c r="S37" s="15">
        <v>21.75</v>
      </c>
    </row>
    <row r="38" spans="1:27" x14ac:dyDescent="0.25">
      <c r="A38" s="15" t="s">
        <v>14</v>
      </c>
      <c r="B38" s="15" t="s">
        <v>208</v>
      </c>
      <c r="C38" s="15" t="s">
        <v>20</v>
      </c>
      <c r="D38" s="15" t="s">
        <v>209</v>
      </c>
      <c r="E38" s="15">
        <v>2018</v>
      </c>
      <c r="F38" s="15" t="s">
        <v>17</v>
      </c>
      <c r="G38" s="17">
        <v>50</v>
      </c>
      <c r="H38" s="15"/>
      <c r="I38" s="15">
        <v>34</v>
      </c>
      <c r="J38" s="15" t="s">
        <v>18</v>
      </c>
      <c r="K38" s="15">
        <v>2</v>
      </c>
      <c r="L38" s="15">
        <v>3</v>
      </c>
      <c r="M38" s="15"/>
      <c r="N38" s="15">
        <v>17.73</v>
      </c>
      <c r="O38" s="15">
        <v>951.1</v>
      </c>
      <c r="P38" s="15">
        <v>1.5</v>
      </c>
      <c r="Q38" s="16">
        <v>5364.3542019176539</v>
      </c>
      <c r="R38" s="15">
        <v>45.8</v>
      </c>
      <c r="S38" s="15">
        <v>22.64</v>
      </c>
    </row>
    <row r="39" spans="1:27" x14ac:dyDescent="0.25">
      <c r="A39" s="54" t="s">
        <v>14</v>
      </c>
      <c r="B39" s="15" t="s">
        <v>214</v>
      </c>
      <c r="C39" s="15" t="s">
        <v>20</v>
      </c>
      <c r="D39" s="15" t="s">
        <v>215</v>
      </c>
      <c r="E39" s="15">
        <v>2018</v>
      </c>
      <c r="F39" s="15" t="s">
        <v>17</v>
      </c>
      <c r="G39" s="17">
        <v>50</v>
      </c>
      <c r="H39" s="15"/>
      <c r="I39" s="15">
        <v>30</v>
      </c>
      <c r="J39" s="15" t="s">
        <v>22</v>
      </c>
      <c r="K39" s="15">
        <v>1.5</v>
      </c>
      <c r="L39" s="15">
        <v>2</v>
      </c>
      <c r="M39" s="15"/>
      <c r="N39" s="15">
        <v>15.38</v>
      </c>
      <c r="O39" s="15">
        <v>1012.4</v>
      </c>
      <c r="P39" s="15">
        <v>2</v>
      </c>
      <c r="Q39" s="16">
        <v>6582.5747724317298</v>
      </c>
      <c r="R39" s="15">
        <v>45.74</v>
      </c>
      <c r="S39" s="18">
        <v>21.55</v>
      </c>
    </row>
    <row r="40" spans="1:27" x14ac:dyDescent="0.25">
      <c r="A40" s="54" t="s">
        <v>14</v>
      </c>
      <c r="B40" s="15" t="s">
        <v>228</v>
      </c>
      <c r="C40" s="15" t="s">
        <v>20</v>
      </c>
      <c r="D40" s="15" t="s">
        <v>229</v>
      </c>
      <c r="E40" s="15">
        <v>2018</v>
      </c>
      <c r="F40" s="15" t="s">
        <v>17</v>
      </c>
      <c r="G40" s="17">
        <v>50</v>
      </c>
      <c r="H40" s="15"/>
      <c r="I40" s="15">
        <v>34</v>
      </c>
      <c r="J40" s="15" t="s">
        <v>18</v>
      </c>
      <c r="K40" s="15">
        <v>2</v>
      </c>
      <c r="L40" s="15">
        <v>3</v>
      </c>
      <c r="M40" s="15"/>
      <c r="N40" s="15">
        <v>15.49</v>
      </c>
      <c r="O40" s="15">
        <v>830.7</v>
      </c>
      <c r="P40" s="15">
        <v>1.5</v>
      </c>
      <c r="Q40" s="16">
        <v>5362.8147191736607</v>
      </c>
      <c r="R40" s="15">
        <v>46.66</v>
      </c>
      <c r="S40" s="18">
        <v>21.87</v>
      </c>
    </row>
    <row r="41" spans="1:27" x14ac:dyDescent="0.25">
      <c r="A41" s="54" t="s">
        <v>14</v>
      </c>
      <c r="B41" s="15" t="s">
        <v>232</v>
      </c>
      <c r="C41" s="15" t="s">
        <v>20</v>
      </c>
      <c r="D41" s="15" t="s">
        <v>233</v>
      </c>
      <c r="E41" s="15">
        <v>2018</v>
      </c>
      <c r="F41" s="15" t="s">
        <v>17</v>
      </c>
      <c r="G41" s="17">
        <v>50</v>
      </c>
      <c r="H41" s="15"/>
      <c r="I41" s="15">
        <v>28</v>
      </c>
      <c r="J41" s="15" t="s">
        <v>18</v>
      </c>
      <c r="K41" s="15">
        <v>1.5</v>
      </c>
      <c r="L41" s="15">
        <v>2</v>
      </c>
      <c r="M41" s="15"/>
      <c r="N41" s="15">
        <v>14.68</v>
      </c>
      <c r="O41" s="15">
        <v>747.1</v>
      </c>
      <c r="P41" s="15">
        <v>2</v>
      </c>
      <c r="Q41" s="16">
        <v>5089.2370572207083</v>
      </c>
      <c r="R41" s="15">
        <v>43.73</v>
      </c>
      <c r="S41" s="18">
        <v>22.74</v>
      </c>
    </row>
    <row r="43" spans="1:27" x14ac:dyDescent="0.25">
      <c r="U43" s="14"/>
      <c r="V43" s="14"/>
      <c r="W43" s="14"/>
      <c r="X43" s="14"/>
      <c r="Y43" s="14"/>
      <c r="Z43" s="14"/>
      <c r="AA43" s="14"/>
    </row>
    <row r="44" spans="1:27" x14ac:dyDescent="0.25">
      <c r="B44" s="15"/>
      <c r="C44" s="15"/>
      <c r="U44" s="17"/>
      <c r="V44" s="15"/>
      <c r="W44" s="15"/>
      <c r="X44" s="15"/>
      <c r="Y44" s="16"/>
      <c r="Z44" s="15"/>
      <c r="AA44" s="15"/>
    </row>
    <row r="45" spans="1:27" x14ac:dyDescent="0.25">
      <c r="B45" s="15"/>
      <c r="C45" s="15"/>
      <c r="U45" s="17"/>
      <c r="V45" s="15"/>
      <c r="W45" s="15"/>
      <c r="X45" s="15"/>
      <c r="Y45" s="16"/>
      <c r="Z45" s="15"/>
      <c r="AA45" s="15"/>
    </row>
    <row r="46" spans="1:27" x14ac:dyDescent="0.25">
      <c r="B46" s="15"/>
      <c r="C46" s="15"/>
      <c r="U46" s="17"/>
      <c r="V46" s="15"/>
      <c r="W46" s="15"/>
      <c r="X46" s="15"/>
      <c r="Y46" s="16"/>
      <c r="Z46" s="15"/>
      <c r="AA46" s="15"/>
    </row>
    <row r="47" spans="1:27" x14ac:dyDescent="0.25">
      <c r="B47" s="15"/>
      <c r="C47" s="15"/>
      <c r="U47" s="17"/>
      <c r="V47" s="15"/>
      <c r="W47" s="15"/>
      <c r="X47" s="15"/>
      <c r="Y47" s="16"/>
      <c r="Z47" s="15"/>
      <c r="AA47" s="15"/>
    </row>
    <row r="48" spans="1:27" x14ac:dyDescent="0.25">
      <c r="B48" s="15"/>
      <c r="C48" s="15"/>
      <c r="T48" t="s">
        <v>470</v>
      </c>
      <c r="U48" s="17"/>
      <c r="V48" s="15"/>
      <c r="W48" s="15"/>
      <c r="X48" s="15"/>
      <c r="Y48" s="16"/>
      <c r="Z48" s="15"/>
      <c r="AA48" s="15"/>
    </row>
    <row r="49" spans="2:27" x14ac:dyDescent="0.25">
      <c r="B49" s="15"/>
      <c r="C49" s="15"/>
      <c r="U49" s="17"/>
      <c r="V49" s="15"/>
      <c r="W49" s="15"/>
      <c r="X49" s="15"/>
      <c r="Y49" s="16"/>
      <c r="Z49" s="15"/>
      <c r="AA49" s="15"/>
    </row>
    <row r="50" spans="2:27" x14ac:dyDescent="0.25">
      <c r="B50" s="15"/>
      <c r="C50" s="15"/>
      <c r="U50" s="17"/>
      <c r="V50" s="15"/>
      <c r="W50" s="15"/>
      <c r="X50" s="15"/>
      <c r="Y50" s="16"/>
      <c r="Z50" s="15"/>
      <c r="AA50" s="15"/>
    </row>
    <row r="51" spans="2:27" x14ac:dyDescent="0.25">
      <c r="B51" s="15"/>
      <c r="C51" s="15"/>
      <c r="U51" s="17"/>
      <c r="V51" s="15"/>
      <c r="W51" s="15"/>
      <c r="X51" s="15"/>
      <c r="Y51" s="16"/>
      <c r="Z51" s="15"/>
      <c r="AA51" s="15"/>
    </row>
    <row r="52" spans="2:27" x14ac:dyDescent="0.25">
      <c r="B52" s="15"/>
      <c r="C52" s="15"/>
      <c r="U52" s="17"/>
      <c r="V52" s="15"/>
      <c r="W52" s="15"/>
      <c r="X52" s="15"/>
      <c r="Y52" s="16"/>
      <c r="Z52" s="15"/>
      <c r="AA52" s="15"/>
    </row>
    <row r="53" spans="2:27" x14ac:dyDescent="0.25">
      <c r="B53" s="15"/>
      <c r="C53" s="15"/>
      <c r="U53" s="17"/>
      <c r="V53" s="15"/>
      <c r="W53" s="15"/>
      <c r="X53" s="15"/>
      <c r="Y53" s="16"/>
      <c r="Z53" s="15"/>
      <c r="AA53" s="15"/>
    </row>
    <row r="54" spans="2:27" x14ac:dyDescent="0.25">
      <c r="B54" s="15"/>
      <c r="C54" s="15"/>
      <c r="U54" s="17"/>
      <c r="V54" s="15"/>
      <c r="W54" s="15"/>
      <c r="X54" s="15"/>
      <c r="Y54" s="16"/>
      <c r="Z54" s="15"/>
      <c r="AA54" s="15"/>
    </row>
    <row r="55" spans="2:27" x14ac:dyDescent="0.25">
      <c r="B55" s="15"/>
      <c r="C55" s="15"/>
      <c r="U55" s="17"/>
      <c r="V55" s="15"/>
      <c r="W55" s="15"/>
      <c r="X55" s="15"/>
      <c r="Y55" s="16"/>
      <c r="Z55" s="15"/>
      <c r="AA55" s="15"/>
    </row>
    <row r="56" spans="2:27" x14ac:dyDescent="0.25">
      <c r="B56" s="15"/>
      <c r="C56" s="15"/>
      <c r="U56" s="17"/>
      <c r="V56" s="15"/>
      <c r="W56" s="15"/>
      <c r="X56" s="15"/>
      <c r="Y56" s="16"/>
      <c r="Z56" s="15"/>
      <c r="AA56" s="15"/>
    </row>
    <row r="57" spans="2:27" x14ac:dyDescent="0.25">
      <c r="B57" s="15"/>
      <c r="C57" s="15"/>
      <c r="U57" s="17"/>
      <c r="V57" s="15"/>
      <c r="W57" s="15"/>
      <c r="X57" s="15"/>
      <c r="Y57" s="16"/>
      <c r="Z57" s="15"/>
      <c r="AA57" s="15"/>
    </row>
    <row r="58" spans="2:27" x14ac:dyDescent="0.25">
      <c r="B58" s="15"/>
      <c r="C58" s="15"/>
      <c r="U58" s="17"/>
      <c r="V58" s="15"/>
      <c r="W58" s="15"/>
      <c r="X58" s="15"/>
      <c r="Y58" s="16"/>
      <c r="Z58" s="15"/>
      <c r="AA58" s="15"/>
    </row>
    <row r="59" spans="2:27" x14ac:dyDescent="0.25">
      <c r="B59" s="15"/>
      <c r="C59" s="15"/>
      <c r="U59" s="17"/>
      <c r="V59" s="15"/>
      <c r="W59" s="15"/>
      <c r="X59" s="15"/>
      <c r="Y59" s="16"/>
      <c r="Z59" s="15"/>
      <c r="AA59" s="15"/>
    </row>
    <row r="60" spans="2:27" x14ac:dyDescent="0.25">
      <c r="B60" s="15"/>
      <c r="C60" s="15"/>
      <c r="U60" s="17"/>
      <c r="V60" s="15"/>
      <c r="W60" s="15"/>
      <c r="X60" s="15"/>
      <c r="Y60" s="16"/>
      <c r="Z60" s="15"/>
      <c r="AA60" s="15"/>
    </row>
    <row r="61" spans="2:27" x14ac:dyDescent="0.25">
      <c r="B61" s="15"/>
      <c r="C61" s="15"/>
      <c r="U61" s="17"/>
      <c r="V61" s="15"/>
      <c r="W61" s="15"/>
      <c r="X61" s="15"/>
      <c r="Y61" s="16"/>
      <c r="Z61" s="15"/>
      <c r="AA61" s="15"/>
    </row>
    <row r="62" spans="2:27" x14ac:dyDescent="0.25">
      <c r="B62" s="15"/>
      <c r="C62" s="15"/>
      <c r="U62" s="17"/>
      <c r="V62" s="15"/>
      <c r="W62" s="15"/>
      <c r="X62" s="15"/>
      <c r="Y62" s="16"/>
      <c r="Z62" s="15"/>
      <c r="AA62" s="15"/>
    </row>
    <row r="63" spans="2:27" x14ac:dyDescent="0.25">
      <c r="B63" s="15"/>
      <c r="C63" s="15"/>
      <c r="U63" s="17"/>
      <c r="V63" s="15"/>
      <c r="W63" s="15"/>
      <c r="X63" s="15"/>
      <c r="Y63" s="16"/>
      <c r="Z63" s="15"/>
      <c r="AA63" s="15"/>
    </row>
    <row r="64" spans="2:27" x14ac:dyDescent="0.25">
      <c r="B64" s="15"/>
      <c r="C64" s="15"/>
      <c r="U64" s="17"/>
      <c r="V64" s="15"/>
      <c r="W64" s="15"/>
      <c r="X64" s="15"/>
      <c r="Y64" s="16"/>
      <c r="Z64" s="15"/>
      <c r="AA64" s="15"/>
    </row>
    <row r="65" spans="2:27" x14ac:dyDescent="0.25">
      <c r="B65" s="15"/>
      <c r="C65" s="15"/>
      <c r="U65" s="17"/>
      <c r="V65" s="15"/>
      <c r="W65" s="15"/>
      <c r="X65" s="15"/>
      <c r="Y65" s="16"/>
      <c r="Z65" s="15"/>
      <c r="AA65" s="15"/>
    </row>
    <row r="66" spans="2:27" x14ac:dyDescent="0.25">
      <c r="B66" s="15"/>
      <c r="C66" s="15"/>
      <c r="U66" s="17"/>
      <c r="V66" s="15"/>
      <c r="W66" s="15"/>
      <c r="X66" s="15"/>
      <c r="Y66" s="16"/>
      <c r="Z66" s="15"/>
      <c r="AA66" s="15"/>
    </row>
    <row r="67" spans="2:27" x14ac:dyDescent="0.25">
      <c r="B67" s="15"/>
      <c r="C67" s="15"/>
      <c r="U67" s="17"/>
      <c r="V67" s="15"/>
      <c r="W67" s="15"/>
      <c r="X67" s="15"/>
      <c r="Y67" s="16"/>
      <c r="Z67" s="15"/>
      <c r="AA67" s="15"/>
    </row>
    <row r="68" spans="2:27" x14ac:dyDescent="0.25">
      <c r="B68" s="15"/>
      <c r="C68" s="15"/>
      <c r="U68" s="17"/>
      <c r="V68" s="15"/>
      <c r="W68" s="15"/>
      <c r="X68" s="15"/>
      <c r="Y68" s="16"/>
      <c r="Z68" s="15"/>
      <c r="AA68" s="15"/>
    </row>
    <row r="69" spans="2:27" x14ac:dyDescent="0.25">
      <c r="B69" s="15"/>
      <c r="C69" s="15"/>
      <c r="U69" s="17"/>
      <c r="V69" s="15"/>
      <c r="W69" s="15"/>
      <c r="X69" s="15"/>
      <c r="Y69" s="16"/>
      <c r="Z69" s="15"/>
      <c r="AA69" s="15"/>
    </row>
    <row r="70" spans="2:27" x14ac:dyDescent="0.25">
      <c r="B70" s="15"/>
      <c r="C70" s="15"/>
      <c r="U70" s="17"/>
      <c r="V70" s="15"/>
      <c r="W70" s="15"/>
      <c r="X70" s="15"/>
      <c r="Y70" s="16"/>
      <c r="Z70" s="15"/>
      <c r="AA70" s="15"/>
    </row>
    <row r="71" spans="2:27" x14ac:dyDescent="0.25">
      <c r="B71" s="15"/>
      <c r="C71" s="15"/>
      <c r="U71" s="17"/>
      <c r="V71" s="15"/>
      <c r="W71" s="15"/>
      <c r="X71" s="15"/>
      <c r="Y71" s="16"/>
      <c r="Z71" s="15"/>
      <c r="AA71" s="15"/>
    </row>
    <row r="72" spans="2:27" x14ac:dyDescent="0.25">
      <c r="B72" s="15"/>
      <c r="C72" s="15"/>
      <c r="U72" s="17"/>
      <c r="V72" s="15"/>
      <c r="W72" s="15"/>
      <c r="X72" s="15"/>
      <c r="Y72" s="16"/>
      <c r="Z72" s="15"/>
      <c r="AA72" s="15"/>
    </row>
    <row r="73" spans="2:27" x14ac:dyDescent="0.25">
      <c r="B73" s="15"/>
      <c r="C73" s="15"/>
      <c r="U73" s="17"/>
      <c r="V73" s="15"/>
      <c r="W73" s="15"/>
      <c r="X73" s="15"/>
      <c r="Y73" s="16"/>
      <c r="Z73" s="15"/>
      <c r="AA73" s="15"/>
    </row>
    <row r="74" spans="2:27" x14ac:dyDescent="0.25">
      <c r="B74" s="15"/>
      <c r="C74" s="15"/>
      <c r="U74" s="17"/>
      <c r="V74" s="15"/>
      <c r="W74" s="15"/>
      <c r="X74" s="15"/>
      <c r="Y74" s="16"/>
      <c r="Z74" s="15"/>
      <c r="AA74" s="15"/>
    </row>
    <row r="75" spans="2:27" x14ac:dyDescent="0.25">
      <c r="B75" s="15"/>
      <c r="C75" s="15"/>
      <c r="U75" s="17"/>
      <c r="V75" s="15"/>
      <c r="W75" s="15"/>
      <c r="X75" s="15"/>
      <c r="Y75" s="16"/>
      <c r="Z75" s="15"/>
      <c r="AA75" s="15"/>
    </row>
    <row r="76" spans="2:27" x14ac:dyDescent="0.25">
      <c r="B76" s="15"/>
      <c r="C76" s="15"/>
      <c r="U76" s="17"/>
      <c r="V76" s="15"/>
      <c r="W76" s="15"/>
      <c r="X76" s="15"/>
      <c r="Y76" s="16"/>
      <c r="Z76" s="15"/>
      <c r="AA76" s="15"/>
    </row>
    <row r="77" spans="2:27" x14ac:dyDescent="0.25">
      <c r="B77" s="15"/>
      <c r="C77" s="15"/>
      <c r="U77" s="17"/>
      <c r="V77" s="15"/>
      <c r="W77" s="15"/>
      <c r="X77" s="15"/>
      <c r="Y77" s="16"/>
      <c r="Z77" s="15"/>
      <c r="AA77" s="15"/>
    </row>
    <row r="78" spans="2:27" x14ac:dyDescent="0.25">
      <c r="B78" s="15"/>
      <c r="C78" s="15"/>
      <c r="U78" s="17"/>
      <c r="V78" s="15"/>
      <c r="W78" s="15"/>
      <c r="X78" s="15"/>
      <c r="Y78" s="16"/>
      <c r="Z78" s="15"/>
      <c r="AA78" s="15"/>
    </row>
    <row r="79" spans="2:27" x14ac:dyDescent="0.25">
      <c r="B79" s="15"/>
      <c r="C79" s="15"/>
      <c r="D79" s="13"/>
      <c r="U79" s="17"/>
      <c r="V79" s="15"/>
      <c r="W79" s="15"/>
      <c r="X79" s="15"/>
      <c r="Y79" s="16"/>
      <c r="Z79" s="15"/>
      <c r="AA79" s="15"/>
    </row>
    <row r="80" spans="2:27" x14ac:dyDescent="0.25">
      <c r="B80" s="15"/>
      <c r="C80" s="15"/>
      <c r="D80" s="13"/>
      <c r="U80" s="17"/>
      <c r="V80" s="15"/>
      <c r="W80" s="15"/>
      <c r="X80" s="15"/>
      <c r="Y80" s="16"/>
      <c r="Z80" s="15"/>
      <c r="AA80" s="15"/>
    </row>
    <row r="81" spans="2:27" x14ac:dyDescent="0.25">
      <c r="B81" s="15"/>
      <c r="C81" s="15"/>
      <c r="D81" s="13"/>
      <c r="U81" s="17"/>
      <c r="V81" s="15"/>
      <c r="W81" s="15"/>
      <c r="X81" s="15"/>
      <c r="Y81" s="16"/>
      <c r="Z81" s="15"/>
      <c r="AA81" s="15"/>
    </row>
    <row r="82" spans="2:27" x14ac:dyDescent="0.25">
      <c r="B82" s="15"/>
      <c r="C82" s="15"/>
      <c r="D82" s="13"/>
      <c r="U82" s="17"/>
      <c r="V82" s="15"/>
      <c r="W82" s="15"/>
      <c r="X82" s="15"/>
      <c r="Y82" s="16"/>
      <c r="Z82" s="15"/>
      <c r="AA82" s="15"/>
    </row>
    <row r="83" spans="2:27" x14ac:dyDescent="0.25">
      <c r="B83" s="15"/>
      <c r="C83" s="15"/>
      <c r="D83" s="13"/>
      <c r="U83" s="17"/>
      <c r="V83" s="15"/>
      <c r="W83" s="15"/>
      <c r="X83" s="15"/>
      <c r="Y83" s="16"/>
      <c r="Z83" s="15"/>
      <c r="AA83" s="15"/>
    </row>
    <row r="84" spans="2:27" x14ac:dyDescent="0.25">
      <c r="B84" s="13"/>
      <c r="C84" s="13"/>
      <c r="D84" s="13"/>
    </row>
    <row r="85" spans="2:27" x14ac:dyDescent="0.25">
      <c r="B85" s="13"/>
      <c r="C85" s="13"/>
      <c r="D85" s="13"/>
    </row>
    <row r="86" spans="2:27" x14ac:dyDescent="0.25">
      <c r="B86" s="13"/>
      <c r="C86" s="13"/>
      <c r="D86" s="13"/>
    </row>
    <row r="87" spans="2:27" x14ac:dyDescent="0.25">
      <c r="B87" s="13"/>
      <c r="C87" s="13"/>
      <c r="D87" s="13"/>
    </row>
    <row r="88" spans="2:27" x14ac:dyDescent="0.25">
      <c r="B88" s="13"/>
      <c r="C88" s="13"/>
      <c r="D88" s="13"/>
    </row>
    <row r="89" spans="2:27" x14ac:dyDescent="0.25">
      <c r="B89" s="13"/>
      <c r="C89" s="13"/>
      <c r="D89" s="13"/>
    </row>
  </sheetData>
  <mergeCells count="1">
    <mergeCell ref="U1:AH2"/>
  </mergeCells>
  <conditionalFormatting sqref="C44:C83">
    <cfRule type="duplicateValues" dxfId="190" priority="2"/>
    <cfRule type="duplicateValues" dxfId="189" priority="3"/>
  </conditionalFormatting>
  <conditionalFormatting sqref="B44:C83">
    <cfRule type="duplicateValues" dxfId="188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13"/>
  <sheetViews>
    <sheetView topLeftCell="B1" zoomScale="70" zoomScaleNormal="70" workbookViewId="0">
      <selection sqref="A1:S41"/>
    </sheetView>
  </sheetViews>
  <sheetFormatPr defaultRowHeight="15" x14ac:dyDescent="0.25"/>
  <cols>
    <col min="1" max="1" width="23.28515625" style="13" bestFit="1" customWidth="1"/>
    <col min="2" max="2" width="15.7109375" style="13" bestFit="1" customWidth="1"/>
    <col min="3" max="3" width="17.5703125" style="13" bestFit="1" customWidth="1"/>
    <col min="4" max="4" width="19.85546875" style="13" bestFit="1" customWidth="1"/>
    <col min="5" max="5" width="16" style="13" bestFit="1" customWidth="1"/>
    <col min="6" max="6" width="15.7109375" style="13" bestFit="1" customWidth="1"/>
    <col min="7" max="7" width="14.7109375" style="13" bestFit="1" customWidth="1"/>
    <col min="8" max="8" width="16.28515625" style="13" bestFit="1" customWidth="1"/>
    <col min="9" max="9" width="13.7109375" style="13" bestFit="1" customWidth="1"/>
    <col min="10" max="11" width="15.42578125" style="13" bestFit="1" customWidth="1"/>
    <col min="12" max="12" width="20.7109375" style="13" bestFit="1" customWidth="1"/>
    <col min="13" max="13" width="17.5703125" style="13" bestFit="1" customWidth="1"/>
    <col min="14" max="14" width="29.7109375" style="13" bestFit="1" customWidth="1"/>
    <col min="15" max="15" width="24.85546875" style="13" bestFit="1" customWidth="1"/>
    <col min="16" max="16" width="13.85546875" style="13" bestFit="1" customWidth="1"/>
    <col min="17" max="17" width="37.28515625" style="13" bestFit="1" customWidth="1"/>
    <col min="18" max="18" width="31.5703125" style="13" bestFit="1" customWidth="1"/>
    <col min="19" max="19" width="26.140625" style="13" bestFit="1" customWidth="1"/>
    <col min="20" max="20" width="9.140625" style="13"/>
    <col min="21" max="21" width="19.5703125" style="13" bestFit="1" customWidth="1"/>
    <col min="22" max="22" width="14.85546875" style="13" bestFit="1" customWidth="1"/>
    <col min="23" max="23" width="19.5703125" style="13" bestFit="1" customWidth="1"/>
    <col min="24" max="24" width="15.85546875" style="13" bestFit="1" customWidth="1"/>
    <col min="25" max="25" width="19.5703125" style="13" bestFit="1" customWidth="1"/>
    <col min="26" max="26" width="14.85546875" style="13" bestFit="1" customWidth="1"/>
    <col min="27" max="27" width="19.5703125" style="13" bestFit="1" customWidth="1"/>
    <col min="28" max="28" width="14.85546875" style="13" bestFit="1" customWidth="1"/>
    <col min="29" max="29" width="24.5703125" style="13" bestFit="1" customWidth="1"/>
    <col min="30" max="30" width="14.85546875" style="13" bestFit="1" customWidth="1"/>
    <col min="31" max="31" width="19.5703125" style="13" bestFit="1" customWidth="1"/>
    <col min="32" max="32" width="15.85546875" style="13" bestFit="1" customWidth="1"/>
    <col min="33" max="33" width="19.5703125" style="13" bestFit="1" customWidth="1"/>
    <col min="34" max="34" width="15.85546875" style="13" bestFit="1" customWidth="1"/>
    <col min="35" max="16384" width="9.140625" style="13"/>
  </cols>
  <sheetData>
    <row r="1" spans="1:34" customFormat="1" ht="15.75" thickBot="1" x14ac:dyDescent="0.3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260</v>
      </c>
      <c r="H1" s="55" t="s">
        <v>6</v>
      </c>
      <c r="I1" s="55" t="s">
        <v>7</v>
      </c>
      <c r="J1" s="55" t="s">
        <v>8</v>
      </c>
      <c r="K1" s="55" t="s">
        <v>9</v>
      </c>
      <c r="L1" s="55" t="s">
        <v>10</v>
      </c>
      <c r="M1" s="55" t="s">
        <v>453</v>
      </c>
      <c r="N1" s="55" t="s">
        <v>11</v>
      </c>
      <c r="O1" s="55" t="s">
        <v>12</v>
      </c>
      <c r="P1" s="55" t="s">
        <v>13</v>
      </c>
      <c r="Q1" s="55" t="s">
        <v>259</v>
      </c>
      <c r="R1" s="55" t="s">
        <v>454</v>
      </c>
      <c r="S1" s="55" t="s">
        <v>455</v>
      </c>
      <c r="U1" s="93" t="s">
        <v>471</v>
      </c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5"/>
    </row>
    <row r="2" spans="1:34" customFormat="1" ht="15.75" thickBot="1" x14ac:dyDescent="0.3">
      <c r="A2" s="15" t="s">
        <v>14</v>
      </c>
      <c r="B2" s="15" t="s">
        <v>23</v>
      </c>
      <c r="C2" s="15" t="s">
        <v>20</v>
      </c>
      <c r="D2" s="15" t="s">
        <v>24</v>
      </c>
      <c r="E2" s="15">
        <v>2018</v>
      </c>
      <c r="F2" s="15" t="s">
        <v>17</v>
      </c>
      <c r="G2" s="17">
        <v>51</v>
      </c>
      <c r="H2" s="15"/>
      <c r="I2" s="15">
        <v>36</v>
      </c>
      <c r="J2" s="15" t="s">
        <v>18</v>
      </c>
      <c r="K2" s="15">
        <v>1.5</v>
      </c>
      <c r="L2" s="15">
        <v>2</v>
      </c>
      <c r="M2" s="15"/>
      <c r="N2" s="15">
        <v>15.71</v>
      </c>
      <c r="O2" s="15">
        <v>1639.5</v>
      </c>
      <c r="P2" s="15">
        <v>2</v>
      </c>
      <c r="Q2" s="16">
        <v>10436.028007638448</v>
      </c>
      <c r="R2" s="15">
        <v>44.44</v>
      </c>
      <c r="S2" s="15">
        <v>21.83</v>
      </c>
      <c r="U2" s="96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8"/>
    </row>
    <row r="3" spans="1:34" customFormat="1" x14ac:dyDescent="0.25">
      <c r="A3" s="15" t="s">
        <v>14</v>
      </c>
      <c r="B3" s="15" t="s">
        <v>25</v>
      </c>
      <c r="C3" s="15" t="s">
        <v>20</v>
      </c>
      <c r="D3" s="15" t="s">
        <v>26</v>
      </c>
      <c r="E3" s="15">
        <v>2018</v>
      </c>
      <c r="F3" s="15" t="s">
        <v>17</v>
      </c>
      <c r="G3" s="17">
        <v>54</v>
      </c>
      <c r="H3" s="15"/>
      <c r="I3" s="15">
        <v>34</v>
      </c>
      <c r="J3" s="15" t="s">
        <v>28</v>
      </c>
      <c r="K3" s="15">
        <v>1.5</v>
      </c>
      <c r="L3" s="15">
        <v>2</v>
      </c>
      <c r="M3" s="15"/>
      <c r="N3" s="15">
        <v>17.54</v>
      </c>
      <c r="O3" s="15">
        <v>1181.9000000000001</v>
      </c>
      <c r="P3" s="15">
        <v>1.5</v>
      </c>
      <c r="Q3" s="16">
        <v>6738.3124287343226</v>
      </c>
      <c r="R3" s="15">
        <v>42.17</v>
      </c>
      <c r="S3" s="15">
        <v>24.12</v>
      </c>
      <c r="U3" s="28" t="s">
        <v>260</v>
      </c>
      <c r="V3" s="30"/>
      <c r="W3" s="28" t="s">
        <v>10</v>
      </c>
      <c r="X3" s="30"/>
      <c r="Y3" s="28" t="s">
        <v>11</v>
      </c>
      <c r="Z3" s="30"/>
      <c r="AA3" s="28" t="s">
        <v>12</v>
      </c>
      <c r="AB3" s="30"/>
      <c r="AC3" s="28" t="s">
        <v>259</v>
      </c>
      <c r="AD3" s="30"/>
      <c r="AE3" s="29" t="s">
        <v>454</v>
      </c>
      <c r="AF3" s="29"/>
      <c r="AG3" s="28" t="s">
        <v>455</v>
      </c>
      <c r="AH3" s="30"/>
    </row>
    <row r="4" spans="1:34" customFormat="1" x14ac:dyDescent="0.25">
      <c r="A4" s="15" t="s">
        <v>14</v>
      </c>
      <c r="B4" s="15" t="s">
        <v>38</v>
      </c>
      <c r="C4" s="15" t="s">
        <v>20</v>
      </c>
      <c r="D4" s="15" t="s">
        <v>39</v>
      </c>
      <c r="E4" s="15">
        <v>2018</v>
      </c>
      <c r="F4" s="15" t="s">
        <v>17</v>
      </c>
      <c r="G4" s="17">
        <v>52</v>
      </c>
      <c r="H4" s="15"/>
      <c r="I4" s="15">
        <v>34</v>
      </c>
      <c r="J4" s="15" t="s">
        <v>18</v>
      </c>
      <c r="K4" s="15">
        <v>2</v>
      </c>
      <c r="L4" s="15">
        <v>2.5</v>
      </c>
      <c r="M4" s="15"/>
      <c r="N4" s="15">
        <v>18.53</v>
      </c>
      <c r="O4" s="15">
        <v>1362.2</v>
      </c>
      <c r="P4" s="15">
        <v>2</v>
      </c>
      <c r="Q4" s="16">
        <v>7351.3221802482458</v>
      </c>
      <c r="R4" s="15">
        <v>45.26</v>
      </c>
      <c r="S4" s="15">
        <v>22.99</v>
      </c>
      <c r="U4" s="31"/>
      <c r="V4" s="33"/>
      <c r="W4" s="31"/>
      <c r="X4" s="33"/>
      <c r="Y4" s="31"/>
      <c r="Z4" s="33"/>
      <c r="AA4" s="31"/>
      <c r="AB4" s="33"/>
      <c r="AC4" s="31"/>
      <c r="AD4" s="33"/>
      <c r="AE4" s="32"/>
      <c r="AF4" s="32"/>
      <c r="AG4" s="31"/>
      <c r="AH4" s="33"/>
    </row>
    <row r="5" spans="1:34" customFormat="1" x14ac:dyDescent="0.25">
      <c r="A5" s="15" t="s">
        <v>14</v>
      </c>
      <c r="B5" s="15" t="s">
        <v>41</v>
      </c>
      <c r="C5" s="15" t="s">
        <v>20</v>
      </c>
      <c r="D5" s="15" t="s">
        <v>42</v>
      </c>
      <c r="E5" s="15">
        <v>2018</v>
      </c>
      <c r="F5" s="15" t="s">
        <v>17</v>
      </c>
      <c r="G5" s="17">
        <v>51</v>
      </c>
      <c r="H5" s="15"/>
      <c r="I5" s="15">
        <v>34</v>
      </c>
      <c r="J5" s="15" t="s">
        <v>22</v>
      </c>
      <c r="K5" s="15">
        <v>1.5</v>
      </c>
      <c r="L5" s="15">
        <v>2</v>
      </c>
      <c r="M5" s="15"/>
      <c r="N5" s="15">
        <v>19.75</v>
      </c>
      <c r="O5" s="15">
        <v>1105.3</v>
      </c>
      <c r="P5" s="15">
        <v>2</v>
      </c>
      <c r="Q5" s="16">
        <v>5596.4556962025308</v>
      </c>
      <c r="R5" s="15">
        <v>49.37</v>
      </c>
      <c r="S5" s="15">
        <v>21.03</v>
      </c>
      <c r="U5" s="31" t="s">
        <v>457</v>
      </c>
      <c r="V5" s="33">
        <v>51.7</v>
      </c>
      <c r="W5" s="31" t="s">
        <v>457</v>
      </c>
      <c r="X5" s="33">
        <v>2.4</v>
      </c>
      <c r="Y5" s="31" t="s">
        <v>457</v>
      </c>
      <c r="Z5" s="33">
        <v>16.484999999999999</v>
      </c>
      <c r="AA5" s="31" t="s">
        <v>457</v>
      </c>
      <c r="AB5" s="33">
        <v>1022.5350000000002</v>
      </c>
      <c r="AC5" s="31" t="s">
        <v>457</v>
      </c>
      <c r="AD5" s="33">
        <v>6217.0523383564559</v>
      </c>
      <c r="AE5" s="32" t="s">
        <v>457</v>
      </c>
      <c r="AF5" s="32">
        <v>44.51925</v>
      </c>
      <c r="AG5" s="31" t="s">
        <v>457</v>
      </c>
      <c r="AH5" s="33">
        <v>22.224499999999999</v>
      </c>
    </row>
    <row r="6" spans="1:34" customFormat="1" x14ac:dyDescent="0.25">
      <c r="A6" s="15" t="s">
        <v>14</v>
      </c>
      <c r="B6" s="15" t="s">
        <v>47</v>
      </c>
      <c r="C6" s="15" t="s">
        <v>20</v>
      </c>
      <c r="D6" s="15" t="s">
        <v>48</v>
      </c>
      <c r="E6" s="15">
        <v>2018</v>
      </c>
      <c r="F6" s="15" t="s">
        <v>17</v>
      </c>
      <c r="G6" s="17">
        <v>51</v>
      </c>
      <c r="H6" s="15"/>
      <c r="I6" s="15">
        <v>34</v>
      </c>
      <c r="J6" s="15" t="s">
        <v>18</v>
      </c>
      <c r="K6" s="15">
        <v>2</v>
      </c>
      <c r="L6" s="15">
        <v>2.5</v>
      </c>
      <c r="M6" s="15"/>
      <c r="N6" s="15">
        <v>16.04</v>
      </c>
      <c r="O6" s="15">
        <v>1187</v>
      </c>
      <c r="P6" s="15">
        <v>1</v>
      </c>
      <c r="Q6" s="16">
        <v>7400.2493765586041</v>
      </c>
      <c r="R6" s="15">
        <v>43.21</v>
      </c>
      <c r="S6" s="15">
        <v>23.41</v>
      </c>
      <c r="U6" s="31" t="s">
        <v>458</v>
      </c>
      <c r="V6" s="33">
        <v>0.17246329970051522</v>
      </c>
      <c r="W6" s="31" t="s">
        <v>458</v>
      </c>
      <c r="X6" s="33">
        <v>5.7177187489686525E-2</v>
      </c>
      <c r="Y6" s="31" t="s">
        <v>458</v>
      </c>
      <c r="Z6" s="33">
        <v>0.18913365237719718</v>
      </c>
      <c r="AA6" s="31" t="s">
        <v>458</v>
      </c>
      <c r="AB6" s="33">
        <v>44.162104149923643</v>
      </c>
      <c r="AC6" s="31" t="s">
        <v>458</v>
      </c>
      <c r="AD6" s="33">
        <v>271.71534874320287</v>
      </c>
      <c r="AE6" s="32" t="s">
        <v>458</v>
      </c>
      <c r="AF6" s="32">
        <v>0.35316615314999988</v>
      </c>
      <c r="AG6" s="31" t="s">
        <v>458</v>
      </c>
      <c r="AH6" s="33">
        <v>0.18704584313985015</v>
      </c>
    </row>
    <row r="7" spans="1:34" customFormat="1" x14ac:dyDescent="0.25">
      <c r="A7" s="15" t="s">
        <v>14</v>
      </c>
      <c r="B7" s="15" t="s">
        <v>72</v>
      </c>
      <c r="C7" s="15" t="s">
        <v>20</v>
      </c>
      <c r="D7" s="15" t="s">
        <v>56</v>
      </c>
      <c r="E7" s="15">
        <v>2018</v>
      </c>
      <c r="F7" s="15" t="s">
        <v>17</v>
      </c>
      <c r="G7" s="17">
        <v>51</v>
      </c>
      <c r="H7" s="15"/>
      <c r="I7" s="15">
        <v>36</v>
      </c>
      <c r="J7" s="15" t="s">
        <v>22</v>
      </c>
      <c r="K7" s="15">
        <v>1.5</v>
      </c>
      <c r="L7" s="15">
        <v>2.5</v>
      </c>
      <c r="M7" s="15"/>
      <c r="N7" s="15">
        <v>16.14</v>
      </c>
      <c r="O7" s="15">
        <v>1239.3</v>
      </c>
      <c r="P7" s="15">
        <v>1.5</v>
      </c>
      <c r="Q7" s="16">
        <v>7678.4386617100363</v>
      </c>
      <c r="R7" s="15">
        <v>44.1</v>
      </c>
      <c r="S7" s="15">
        <v>23.09</v>
      </c>
      <c r="U7" s="31" t="s">
        <v>459</v>
      </c>
      <c r="V7" s="33">
        <v>51</v>
      </c>
      <c r="W7" s="31" t="s">
        <v>459</v>
      </c>
      <c r="X7" s="33">
        <v>2.5</v>
      </c>
      <c r="Y7" s="31" t="s">
        <v>459</v>
      </c>
      <c r="Z7" s="33">
        <v>16.255000000000003</v>
      </c>
      <c r="AA7" s="31" t="s">
        <v>459</v>
      </c>
      <c r="AB7" s="33">
        <v>963.90000000000009</v>
      </c>
      <c r="AC7" s="31" t="s">
        <v>459</v>
      </c>
      <c r="AD7" s="33">
        <v>5846.1799958329229</v>
      </c>
      <c r="AE7" s="32" t="s">
        <v>459</v>
      </c>
      <c r="AF7" s="32">
        <v>44.515000000000001</v>
      </c>
      <c r="AG7" s="31" t="s">
        <v>459</v>
      </c>
      <c r="AH7" s="33">
        <v>22.25</v>
      </c>
    </row>
    <row r="8" spans="1:34" customFormat="1" x14ac:dyDescent="0.25">
      <c r="A8" s="15" t="s">
        <v>14</v>
      </c>
      <c r="B8" s="15" t="s">
        <v>75</v>
      </c>
      <c r="C8" s="15" t="s">
        <v>20</v>
      </c>
      <c r="D8" s="15" t="s">
        <v>76</v>
      </c>
      <c r="E8" s="15">
        <v>2018</v>
      </c>
      <c r="F8" s="15" t="s">
        <v>17</v>
      </c>
      <c r="G8" s="17">
        <v>54</v>
      </c>
      <c r="H8" s="15"/>
      <c r="I8" s="15">
        <v>34</v>
      </c>
      <c r="J8" s="15" t="s">
        <v>22</v>
      </c>
      <c r="K8" s="15">
        <v>1.5</v>
      </c>
      <c r="L8" s="15">
        <v>2</v>
      </c>
      <c r="M8" s="15"/>
      <c r="N8" s="15">
        <v>16.48</v>
      </c>
      <c r="O8" s="15">
        <v>1403.7</v>
      </c>
      <c r="P8" s="15">
        <v>1.5</v>
      </c>
      <c r="Q8" s="16">
        <v>8517.5970873786409</v>
      </c>
      <c r="R8" s="15">
        <v>42.23</v>
      </c>
      <c r="S8" s="15">
        <v>23.73</v>
      </c>
      <c r="U8" s="31" t="s">
        <v>460</v>
      </c>
      <c r="V8" s="33">
        <v>51</v>
      </c>
      <c r="W8" s="31" t="s">
        <v>460</v>
      </c>
      <c r="X8" s="33">
        <v>2.5</v>
      </c>
      <c r="Y8" s="31" t="s">
        <v>460</v>
      </c>
      <c r="Z8" s="33">
        <v>16.14</v>
      </c>
      <c r="AA8" s="31" t="s">
        <v>460</v>
      </c>
      <c r="AB8" s="33" t="e">
        <v>#N/A</v>
      </c>
      <c r="AC8" s="31" t="s">
        <v>460</v>
      </c>
      <c r="AD8" s="33" t="e">
        <v>#N/A</v>
      </c>
      <c r="AE8" s="32" t="s">
        <v>460</v>
      </c>
      <c r="AF8" s="32">
        <v>41.38</v>
      </c>
      <c r="AG8" s="31" t="s">
        <v>460</v>
      </c>
      <c r="AH8" s="33">
        <v>22.61</v>
      </c>
    </row>
    <row r="9" spans="1:34" customFormat="1" x14ac:dyDescent="0.25">
      <c r="A9" s="15" t="s">
        <v>14</v>
      </c>
      <c r="B9" s="15" t="s">
        <v>81</v>
      </c>
      <c r="C9" s="15" t="s">
        <v>20</v>
      </c>
      <c r="D9" s="15" t="s">
        <v>40</v>
      </c>
      <c r="E9" s="15">
        <v>2018</v>
      </c>
      <c r="F9" s="15" t="s">
        <v>17</v>
      </c>
      <c r="G9" s="17">
        <v>53</v>
      </c>
      <c r="H9" s="15"/>
      <c r="I9" s="15">
        <v>32</v>
      </c>
      <c r="J9" s="15" t="s">
        <v>22</v>
      </c>
      <c r="K9" s="15">
        <v>2</v>
      </c>
      <c r="L9" s="15">
        <v>3</v>
      </c>
      <c r="M9" s="15"/>
      <c r="N9" s="15">
        <v>15.85</v>
      </c>
      <c r="O9" s="15">
        <v>705.3</v>
      </c>
      <c r="P9" s="15">
        <v>1.5</v>
      </c>
      <c r="Q9" s="16">
        <v>4449.8422712933752</v>
      </c>
      <c r="R9" s="15">
        <v>41.38</v>
      </c>
      <c r="S9" s="15">
        <v>24.03</v>
      </c>
      <c r="U9" s="31" t="s">
        <v>461</v>
      </c>
      <c r="V9" s="33">
        <v>1.0907536796837265</v>
      </c>
      <c r="W9" s="31" t="s">
        <v>461</v>
      </c>
      <c r="X9" s="33">
        <v>0.36162028533978929</v>
      </c>
      <c r="Y9" s="31" t="s">
        <v>461</v>
      </c>
      <c r="Z9" s="33">
        <v>1.1961862473969256</v>
      </c>
      <c r="AA9" s="31" t="s">
        <v>461</v>
      </c>
      <c r="AB9" s="33">
        <v>279.30567075866566</v>
      </c>
      <c r="AC9" s="31" t="s">
        <v>461</v>
      </c>
      <c r="AD9" s="33">
        <v>1718.4787545109816</v>
      </c>
      <c r="AE9" s="32" t="s">
        <v>461</v>
      </c>
      <c r="AF9" s="32">
        <v>2.2336188728676984</v>
      </c>
      <c r="AG9" s="31" t="s">
        <v>461</v>
      </c>
      <c r="AH9" s="33">
        <v>1.1829817823770141</v>
      </c>
    </row>
    <row r="10" spans="1:34" customFormat="1" x14ac:dyDescent="0.25">
      <c r="A10" s="15" t="s">
        <v>14</v>
      </c>
      <c r="B10" s="15" t="s">
        <v>83</v>
      </c>
      <c r="C10" s="15" t="s">
        <v>20</v>
      </c>
      <c r="D10" s="15" t="s">
        <v>67</v>
      </c>
      <c r="E10" s="15">
        <v>2018</v>
      </c>
      <c r="F10" s="15" t="s">
        <v>17</v>
      </c>
      <c r="G10" s="17">
        <v>51</v>
      </c>
      <c r="H10" s="15"/>
      <c r="I10" s="15">
        <v>32</v>
      </c>
      <c r="J10" s="15" t="s">
        <v>22</v>
      </c>
      <c r="K10" s="15">
        <v>1.5</v>
      </c>
      <c r="L10" s="15">
        <v>2</v>
      </c>
      <c r="M10" s="15"/>
      <c r="N10" s="15">
        <v>14.79</v>
      </c>
      <c r="O10" s="15">
        <v>1111.3</v>
      </c>
      <c r="P10" s="15">
        <v>1.5</v>
      </c>
      <c r="Q10" s="16">
        <v>7513.8607167004739</v>
      </c>
      <c r="R10" s="15">
        <v>43.15</v>
      </c>
      <c r="S10" s="15">
        <v>22.31</v>
      </c>
      <c r="U10" s="31" t="s">
        <v>462</v>
      </c>
      <c r="V10" s="33">
        <v>1.1897435897435895</v>
      </c>
      <c r="W10" s="31" t="s">
        <v>462</v>
      </c>
      <c r="X10" s="33">
        <v>0.13076923076923061</v>
      </c>
      <c r="Y10" s="31" t="s">
        <v>462</v>
      </c>
      <c r="Z10" s="33">
        <v>1.4308615384615386</v>
      </c>
      <c r="AA10" s="31" t="s">
        <v>462</v>
      </c>
      <c r="AB10" s="33">
        <v>78011.657717948154</v>
      </c>
      <c r="AC10" s="31" t="s">
        <v>462</v>
      </c>
      <c r="AD10" s="33">
        <v>2953169.229705615</v>
      </c>
      <c r="AE10" s="32" t="s">
        <v>462</v>
      </c>
      <c r="AF10" s="32">
        <v>4.9890532692307668</v>
      </c>
      <c r="AG10" s="31" t="s">
        <v>462</v>
      </c>
      <c r="AH10" s="33">
        <v>1.3994458974358974</v>
      </c>
    </row>
    <row r="11" spans="1:34" customFormat="1" x14ac:dyDescent="0.25">
      <c r="A11" s="15" t="s">
        <v>14</v>
      </c>
      <c r="B11" s="15" t="s">
        <v>88</v>
      </c>
      <c r="C11" s="15" t="s">
        <v>20</v>
      </c>
      <c r="D11" s="15" t="s">
        <v>89</v>
      </c>
      <c r="E11" s="15">
        <v>2018</v>
      </c>
      <c r="F11" s="15" t="s">
        <v>17</v>
      </c>
      <c r="G11" s="17">
        <v>50</v>
      </c>
      <c r="H11" s="15"/>
      <c r="I11" s="15">
        <v>32</v>
      </c>
      <c r="J11" s="15" t="s">
        <v>18</v>
      </c>
      <c r="K11" s="15">
        <v>1.5</v>
      </c>
      <c r="L11" s="15">
        <v>2</v>
      </c>
      <c r="M11" s="15"/>
      <c r="N11" s="15">
        <v>15.21</v>
      </c>
      <c r="O11" s="15">
        <v>663.6</v>
      </c>
      <c r="P11" s="15">
        <v>2</v>
      </c>
      <c r="Q11" s="16">
        <v>4362.9191321499011</v>
      </c>
      <c r="R11" s="15">
        <v>44.72</v>
      </c>
      <c r="S11" s="15">
        <v>21.17</v>
      </c>
      <c r="U11" s="31" t="s">
        <v>463</v>
      </c>
      <c r="V11" s="33">
        <v>0.18662929427642938</v>
      </c>
      <c r="W11" s="31" t="s">
        <v>463</v>
      </c>
      <c r="X11" s="33">
        <v>-0.98395654806144828</v>
      </c>
      <c r="Y11" s="31" t="s">
        <v>463</v>
      </c>
      <c r="Z11" s="33">
        <v>0.18227904338696188</v>
      </c>
      <c r="AA11" s="31" t="s">
        <v>463</v>
      </c>
      <c r="AB11" s="33">
        <v>1.4820542861496033E-2</v>
      </c>
      <c r="AC11" s="31" t="s">
        <v>463</v>
      </c>
      <c r="AD11" s="33">
        <v>0.46676128244423332</v>
      </c>
      <c r="AE11" s="32" t="s">
        <v>463</v>
      </c>
      <c r="AF11" s="32">
        <v>-0.71041540105811185</v>
      </c>
      <c r="AG11" s="31" t="s">
        <v>463</v>
      </c>
      <c r="AH11" s="33">
        <v>-0.97410020186036661</v>
      </c>
    </row>
    <row r="12" spans="1:34" customFormat="1" x14ac:dyDescent="0.25">
      <c r="A12" s="15" t="s">
        <v>14</v>
      </c>
      <c r="B12" s="15" t="s">
        <v>98</v>
      </c>
      <c r="C12" s="15" t="s">
        <v>20</v>
      </c>
      <c r="D12" s="15" t="s">
        <v>99</v>
      </c>
      <c r="E12" s="15">
        <v>2018</v>
      </c>
      <c r="F12" s="15" t="s">
        <v>17</v>
      </c>
      <c r="G12" s="17">
        <v>51</v>
      </c>
      <c r="H12" s="15"/>
      <c r="I12" s="15">
        <v>28</v>
      </c>
      <c r="J12" s="15" t="s">
        <v>18</v>
      </c>
      <c r="K12" s="15">
        <v>1.5</v>
      </c>
      <c r="L12" s="15">
        <v>2.5</v>
      </c>
      <c r="M12" s="15"/>
      <c r="N12" s="15">
        <v>15.62</v>
      </c>
      <c r="O12" s="15">
        <v>778.9</v>
      </c>
      <c r="P12" s="15">
        <v>1.5</v>
      </c>
      <c r="Q12" s="16">
        <v>4986.5556978233035</v>
      </c>
      <c r="R12" s="15">
        <v>41.23</v>
      </c>
      <c r="S12" s="15">
        <v>24.21</v>
      </c>
      <c r="U12" s="31" t="s">
        <v>464</v>
      </c>
      <c r="V12" s="33">
        <v>1.1405889859152791</v>
      </c>
      <c r="W12" s="31" t="s">
        <v>464</v>
      </c>
      <c r="X12" s="33">
        <v>0.3253331286793959</v>
      </c>
      <c r="Y12" s="31" t="s">
        <v>464</v>
      </c>
      <c r="Z12" s="33">
        <v>0.73300423815797344</v>
      </c>
      <c r="AA12" s="31" t="s">
        <v>464</v>
      </c>
      <c r="AB12" s="33">
        <v>0.81609961485395555</v>
      </c>
      <c r="AC12" s="31" t="s">
        <v>464</v>
      </c>
      <c r="AD12" s="33">
        <v>1.0116597391393927</v>
      </c>
      <c r="AE12" s="32" t="s">
        <v>464</v>
      </c>
      <c r="AF12" s="32">
        <v>0.3546418911174144</v>
      </c>
      <c r="AG12" s="31" t="s">
        <v>464</v>
      </c>
      <c r="AH12" s="33">
        <v>5.0876422991202236E-2</v>
      </c>
    </row>
    <row r="13" spans="1:34" customFormat="1" x14ac:dyDescent="0.25">
      <c r="A13" s="15" t="s">
        <v>14</v>
      </c>
      <c r="B13" s="15" t="s">
        <v>106</v>
      </c>
      <c r="C13" s="15" t="s">
        <v>20</v>
      </c>
      <c r="D13" s="15" t="s">
        <v>107</v>
      </c>
      <c r="E13" s="15">
        <v>2018</v>
      </c>
      <c r="F13" s="15" t="s">
        <v>17</v>
      </c>
      <c r="G13" s="17">
        <v>53</v>
      </c>
      <c r="H13" s="15"/>
      <c r="I13" s="15">
        <v>34</v>
      </c>
      <c r="J13" s="15" t="s">
        <v>22</v>
      </c>
      <c r="K13" s="15">
        <v>1.5</v>
      </c>
      <c r="L13" s="15">
        <v>2.5</v>
      </c>
      <c r="M13" s="15"/>
      <c r="N13" s="15">
        <v>15.06</v>
      </c>
      <c r="O13" s="15">
        <v>784.8</v>
      </c>
      <c r="P13" s="15">
        <v>1.5</v>
      </c>
      <c r="Q13" s="16">
        <v>5211.1553784860553</v>
      </c>
      <c r="R13" s="15">
        <v>48.41</v>
      </c>
      <c r="S13" s="15">
        <v>20.85</v>
      </c>
      <c r="U13" s="31" t="s">
        <v>465</v>
      </c>
      <c r="V13" s="33">
        <v>4</v>
      </c>
      <c r="W13" s="31" t="s">
        <v>465</v>
      </c>
      <c r="X13" s="33">
        <v>1</v>
      </c>
      <c r="Y13" s="31" t="s">
        <v>465</v>
      </c>
      <c r="Z13" s="33">
        <v>5.0999999999999996</v>
      </c>
      <c r="AA13" s="31" t="s">
        <v>465</v>
      </c>
      <c r="AB13" s="33">
        <v>1079.4000000000001</v>
      </c>
      <c r="AC13" s="31" t="s">
        <v>465</v>
      </c>
      <c r="AD13" s="33">
        <v>6456.3243441420891</v>
      </c>
      <c r="AE13" s="32" t="s">
        <v>465</v>
      </c>
      <c r="AF13" s="32">
        <v>8.14</v>
      </c>
      <c r="AG13" s="31" t="s">
        <v>465</v>
      </c>
      <c r="AH13" s="33">
        <v>4.32</v>
      </c>
    </row>
    <row r="14" spans="1:34" customFormat="1" x14ac:dyDescent="0.25">
      <c r="A14" s="15" t="s">
        <v>14</v>
      </c>
      <c r="B14" s="15" t="s">
        <v>108</v>
      </c>
      <c r="C14" s="15" t="s">
        <v>20</v>
      </c>
      <c r="D14" s="15" t="s">
        <v>109</v>
      </c>
      <c r="E14" s="15">
        <v>2018</v>
      </c>
      <c r="F14" s="15" t="s">
        <v>17</v>
      </c>
      <c r="G14" s="17">
        <v>51</v>
      </c>
      <c r="H14" s="15"/>
      <c r="I14" s="15">
        <v>32</v>
      </c>
      <c r="J14" s="15" t="s">
        <v>18</v>
      </c>
      <c r="K14" s="15">
        <v>1.5</v>
      </c>
      <c r="L14" s="15">
        <v>2</v>
      </c>
      <c r="M14" s="15"/>
      <c r="N14" s="15">
        <v>15.57</v>
      </c>
      <c r="O14" s="15">
        <v>1296.5</v>
      </c>
      <c r="P14" s="15">
        <v>1.5</v>
      </c>
      <c r="Q14" s="16">
        <v>8326.9107257546566</v>
      </c>
      <c r="R14" s="15">
        <v>44.78</v>
      </c>
      <c r="S14" s="15">
        <v>21.62</v>
      </c>
      <c r="U14" s="31" t="s">
        <v>466</v>
      </c>
      <c r="V14" s="33">
        <v>50</v>
      </c>
      <c r="W14" s="31" t="s">
        <v>466</v>
      </c>
      <c r="X14" s="33">
        <v>2</v>
      </c>
      <c r="Y14" s="31" t="s">
        <v>466</v>
      </c>
      <c r="Z14" s="33">
        <v>14.65</v>
      </c>
      <c r="AA14" s="31" t="s">
        <v>466</v>
      </c>
      <c r="AB14" s="33">
        <v>663.6</v>
      </c>
      <c r="AC14" s="31" t="s">
        <v>466</v>
      </c>
      <c r="AD14" s="33">
        <v>4223.8227146814406</v>
      </c>
      <c r="AE14" s="32" t="s">
        <v>466</v>
      </c>
      <c r="AF14" s="32">
        <v>41.23</v>
      </c>
      <c r="AG14" s="31" t="s">
        <v>466</v>
      </c>
      <c r="AH14" s="33">
        <v>20.04</v>
      </c>
    </row>
    <row r="15" spans="1:34" customFormat="1" x14ac:dyDescent="0.25">
      <c r="A15" s="15" t="s">
        <v>14</v>
      </c>
      <c r="B15" s="15" t="s">
        <v>110</v>
      </c>
      <c r="C15" s="15" t="s">
        <v>20</v>
      </c>
      <c r="D15" s="15" t="s">
        <v>111</v>
      </c>
      <c r="E15" s="15">
        <v>2018</v>
      </c>
      <c r="F15" s="15" t="s">
        <v>17</v>
      </c>
      <c r="G15" s="17">
        <v>52</v>
      </c>
      <c r="H15" s="15"/>
      <c r="I15" s="15">
        <v>32</v>
      </c>
      <c r="J15" s="15" t="s">
        <v>22</v>
      </c>
      <c r="K15" s="15">
        <v>2</v>
      </c>
      <c r="L15" s="15">
        <v>2.5</v>
      </c>
      <c r="M15" s="15"/>
      <c r="N15" s="15">
        <v>16.190000000000001</v>
      </c>
      <c r="O15" s="15">
        <v>920.2</v>
      </c>
      <c r="P15" s="15">
        <v>2</v>
      </c>
      <c r="Q15" s="16">
        <v>5683.755404570722</v>
      </c>
      <c r="R15" s="15">
        <v>44.83</v>
      </c>
      <c r="S15" s="15">
        <v>23.69</v>
      </c>
      <c r="U15" s="31" t="s">
        <v>467</v>
      </c>
      <c r="V15" s="33">
        <v>54</v>
      </c>
      <c r="W15" s="31" t="s">
        <v>467</v>
      </c>
      <c r="X15" s="33">
        <v>3</v>
      </c>
      <c r="Y15" s="31" t="s">
        <v>467</v>
      </c>
      <c r="Z15" s="33">
        <v>19.75</v>
      </c>
      <c r="AA15" s="31" t="s">
        <v>467</v>
      </c>
      <c r="AB15" s="33">
        <v>1743</v>
      </c>
      <c r="AC15" s="31" t="s">
        <v>467</v>
      </c>
      <c r="AD15" s="33">
        <v>10680.14705882353</v>
      </c>
      <c r="AE15" s="32" t="s">
        <v>467</v>
      </c>
      <c r="AF15" s="32">
        <v>49.37</v>
      </c>
      <c r="AG15" s="31" t="s">
        <v>467</v>
      </c>
      <c r="AH15" s="33">
        <v>24.36</v>
      </c>
    </row>
    <row r="16" spans="1:34" customFormat="1" x14ac:dyDescent="0.25">
      <c r="A16" s="15" t="s">
        <v>14</v>
      </c>
      <c r="B16" s="15" t="s">
        <v>112</v>
      </c>
      <c r="C16" s="15" t="s">
        <v>20</v>
      </c>
      <c r="D16" s="15" t="s">
        <v>113</v>
      </c>
      <c r="E16" s="15">
        <v>2018</v>
      </c>
      <c r="F16" s="15" t="s">
        <v>17</v>
      </c>
      <c r="G16" s="17">
        <v>51</v>
      </c>
      <c r="H16" s="15"/>
      <c r="I16" s="15">
        <v>32</v>
      </c>
      <c r="J16" s="15" t="s">
        <v>22</v>
      </c>
      <c r="K16" s="15">
        <v>1.5</v>
      </c>
      <c r="L16" s="15">
        <v>2.5</v>
      </c>
      <c r="M16" s="15"/>
      <c r="N16" s="15">
        <v>17.170000000000002</v>
      </c>
      <c r="O16" s="15">
        <v>780</v>
      </c>
      <c r="P16" s="15">
        <v>1.5</v>
      </c>
      <c r="Q16" s="16">
        <v>4542.8072218986599</v>
      </c>
      <c r="R16" s="15">
        <v>46.64</v>
      </c>
      <c r="S16" s="15">
        <v>21.31</v>
      </c>
      <c r="U16" s="31" t="s">
        <v>468</v>
      </c>
      <c r="V16" s="33">
        <v>2068</v>
      </c>
      <c r="W16" s="31" t="s">
        <v>468</v>
      </c>
      <c r="X16" s="33">
        <v>96</v>
      </c>
      <c r="Y16" s="31" t="s">
        <v>468</v>
      </c>
      <c r="Z16" s="33">
        <v>659.4</v>
      </c>
      <c r="AA16" s="31" t="s">
        <v>468</v>
      </c>
      <c r="AB16" s="33">
        <v>40901.400000000009</v>
      </c>
      <c r="AC16" s="31" t="s">
        <v>468</v>
      </c>
      <c r="AD16" s="33">
        <v>248682.09353425825</v>
      </c>
      <c r="AE16" s="32" t="s">
        <v>468</v>
      </c>
      <c r="AF16" s="32">
        <v>1780.77</v>
      </c>
      <c r="AG16" s="31" t="s">
        <v>468</v>
      </c>
      <c r="AH16" s="33">
        <v>888.98</v>
      </c>
    </row>
    <row r="17" spans="1:34" customFormat="1" ht="15.75" thickBot="1" x14ac:dyDescent="0.3">
      <c r="A17" s="15" t="s">
        <v>14</v>
      </c>
      <c r="B17" s="15" t="s">
        <v>114</v>
      </c>
      <c r="C17" s="15" t="s">
        <v>20</v>
      </c>
      <c r="D17" s="15" t="s">
        <v>115</v>
      </c>
      <c r="E17" s="15">
        <v>2018</v>
      </c>
      <c r="F17" s="15" t="s">
        <v>17</v>
      </c>
      <c r="G17" s="17">
        <v>51</v>
      </c>
      <c r="H17" s="15"/>
      <c r="I17" s="15">
        <v>38</v>
      </c>
      <c r="J17" s="15" t="s">
        <v>22</v>
      </c>
      <c r="K17" s="15">
        <v>1.5</v>
      </c>
      <c r="L17" s="15">
        <v>2.5</v>
      </c>
      <c r="M17" s="15"/>
      <c r="N17" s="15">
        <v>16.16</v>
      </c>
      <c r="O17" s="15">
        <v>711.7</v>
      </c>
      <c r="P17" s="15">
        <v>2</v>
      </c>
      <c r="Q17" s="16">
        <v>4404.0841584158425</v>
      </c>
      <c r="R17" s="15">
        <v>42.59</v>
      </c>
      <c r="S17" s="15">
        <v>24.36</v>
      </c>
      <c r="U17" s="34" t="s">
        <v>469</v>
      </c>
      <c r="V17" s="36">
        <v>40</v>
      </c>
      <c r="W17" s="34" t="s">
        <v>469</v>
      </c>
      <c r="X17" s="36">
        <v>40</v>
      </c>
      <c r="Y17" s="34" t="s">
        <v>469</v>
      </c>
      <c r="Z17" s="36">
        <v>40</v>
      </c>
      <c r="AA17" s="34" t="s">
        <v>469</v>
      </c>
      <c r="AB17" s="36">
        <v>40</v>
      </c>
      <c r="AC17" s="34" t="s">
        <v>469</v>
      </c>
      <c r="AD17" s="36">
        <v>40</v>
      </c>
      <c r="AE17" s="35" t="s">
        <v>469</v>
      </c>
      <c r="AF17" s="35">
        <v>40</v>
      </c>
      <c r="AG17" s="34" t="s">
        <v>469</v>
      </c>
      <c r="AH17" s="36">
        <v>40</v>
      </c>
    </row>
    <row r="18" spans="1:34" customFormat="1" x14ac:dyDescent="0.25">
      <c r="A18" s="15" t="s">
        <v>14</v>
      </c>
      <c r="B18" s="15" t="s">
        <v>118</v>
      </c>
      <c r="C18" s="15" t="s">
        <v>20</v>
      </c>
      <c r="D18" s="15" t="s">
        <v>119</v>
      </c>
      <c r="E18" s="15">
        <v>2018</v>
      </c>
      <c r="F18" s="15" t="s">
        <v>17</v>
      </c>
      <c r="G18" s="17">
        <v>54</v>
      </c>
      <c r="H18" s="15"/>
      <c r="I18" s="15">
        <v>32</v>
      </c>
      <c r="J18" s="15" t="s">
        <v>18</v>
      </c>
      <c r="K18" s="15">
        <v>2</v>
      </c>
      <c r="L18" s="15">
        <v>2.5</v>
      </c>
      <c r="M18" s="15"/>
      <c r="N18" s="15">
        <v>16.829999999999998</v>
      </c>
      <c r="O18" s="15">
        <v>1017.3</v>
      </c>
      <c r="P18" s="15">
        <v>2</v>
      </c>
      <c r="Q18" s="16">
        <v>6044.5632798573979</v>
      </c>
      <c r="R18" s="15">
        <v>41.77</v>
      </c>
      <c r="S18" s="15">
        <v>23.11</v>
      </c>
    </row>
    <row r="19" spans="1:34" customFormat="1" x14ac:dyDescent="0.25">
      <c r="A19" s="15" t="s">
        <v>14</v>
      </c>
      <c r="B19" s="15" t="s">
        <v>122</v>
      </c>
      <c r="C19" s="15" t="s">
        <v>20</v>
      </c>
      <c r="D19" s="15" t="s">
        <v>123</v>
      </c>
      <c r="E19" s="15">
        <v>2018</v>
      </c>
      <c r="F19" s="15" t="s">
        <v>17</v>
      </c>
      <c r="G19" s="17">
        <v>53</v>
      </c>
      <c r="H19" s="15"/>
      <c r="I19" s="15">
        <v>28</v>
      </c>
      <c r="J19" s="15" t="s">
        <v>18</v>
      </c>
      <c r="K19" s="15">
        <v>1.5</v>
      </c>
      <c r="L19" s="15">
        <v>2</v>
      </c>
      <c r="M19" s="15"/>
      <c r="N19" s="15">
        <v>16.14</v>
      </c>
      <c r="O19" s="15">
        <v>941.6</v>
      </c>
      <c r="P19" s="15">
        <v>1</v>
      </c>
      <c r="Q19" s="16">
        <v>5833.9529120198267</v>
      </c>
      <c r="R19" s="15">
        <v>44.06</v>
      </c>
      <c r="S19" s="15">
        <v>21.85</v>
      </c>
    </row>
    <row r="20" spans="1:34" customFormat="1" x14ac:dyDescent="0.25">
      <c r="A20" s="15" t="s">
        <v>14</v>
      </c>
      <c r="B20" s="15" t="s">
        <v>138</v>
      </c>
      <c r="C20" s="15" t="s">
        <v>20</v>
      </c>
      <c r="D20" s="15" t="s">
        <v>139</v>
      </c>
      <c r="E20" s="15">
        <v>2018</v>
      </c>
      <c r="F20" s="15" t="s">
        <v>17</v>
      </c>
      <c r="G20" s="17">
        <v>51</v>
      </c>
      <c r="H20" s="15"/>
      <c r="I20" s="15">
        <v>32</v>
      </c>
      <c r="J20" s="15" t="s">
        <v>22</v>
      </c>
      <c r="K20" s="15">
        <v>1.5</v>
      </c>
      <c r="L20" s="15">
        <v>2</v>
      </c>
      <c r="M20" s="15"/>
      <c r="N20" s="15">
        <v>17.760000000000002</v>
      </c>
      <c r="O20" s="15">
        <v>927</v>
      </c>
      <c r="P20" s="15">
        <v>1.5</v>
      </c>
      <c r="Q20" s="16">
        <v>5219.5945945945941</v>
      </c>
      <c r="R20" s="15">
        <v>46.29</v>
      </c>
      <c r="S20" s="15">
        <v>21.76</v>
      </c>
    </row>
    <row r="21" spans="1:34" customFormat="1" x14ac:dyDescent="0.25">
      <c r="A21" s="15" t="s">
        <v>14</v>
      </c>
      <c r="B21" s="15" t="s">
        <v>142</v>
      </c>
      <c r="C21" s="15" t="s">
        <v>20</v>
      </c>
      <c r="D21" s="15" t="s">
        <v>143</v>
      </c>
      <c r="E21" s="15">
        <v>2018</v>
      </c>
      <c r="F21" s="15" t="s">
        <v>17</v>
      </c>
      <c r="G21" s="17">
        <v>51</v>
      </c>
      <c r="H21" s="15"/>
      <c r="I21" s="15">
        <v>28</v>
      </c>
      <c r="J21" s="15" t="s">
        <v>18</v>
      </c>
      <c r="K21" s="15">
        <v>2</v>
      </c>
      <c r="L21" s="15">
        <v>2.5</v>
      </c>
      <c r="M21" s="15"/>
      <c r="N21" s="15">
        <v>15.04</v>
      </c>
      <c r="O21" s="15">
        <v>710.7</v>
      </c>
      <c r="P21" s="15">
        <v>2</v>
      </c>
      <c r="Q21" s="16">
        <v>4725.3989361702133</v>
      </c>
      <c r="R21" s="15">
        <v>42.06</v>
      </c>
      <c r="S21" s="15">
        <v>22.61</v>
      </c>
    </row>
    <row r="22" spans="1:34" customFormat="1" x14ac:dyDescent="0.25">
      <c r="A22" s="15" t="s">
        <v>14</v>
      </c>
      <c r="B22" s="15" t="s">
        <v>146</v>
      </c>
      <c r="C22" s="15" t="s">
        <v>20</v>
      </c>
      <c r="D22" s="15" t="s">
        <v>147</v>
      </c>
      <c r="E22" s="15">
        <v>2018</v>
      </c>
      <c r="F22" s="15" t="s">
        <v>17</v>
      </c>
      <c r="G22" s="17">
        <v>54</v>
      </c>
      <c r="H22" s="15"/>
      <c r="I22" s="15">
        <v>34</v>
      </c>
      <c r="J22" s="15" t="s">
        <v>22</v>
      </c>
      <c r="K22" s="15">
        <v>1.5</v>
      </c>
      <c r="L22" s="15">
        <v>2</v>
      </c>
      <c r="M22" s="15"/>
      <c r="N22" s="15">
        <v>15.93</v>
      </c>
      <c r="O22" s="15">
        <v>986.2</v>
      </c>
      <c r="P22" s="15">
        <v>1.5</v>
      </c>
      <c r="Q22" s="16">
        <v>6190.8349026993101</v>
      </c>
      <c r="R22" s="15">
        <v>43.74</v>
      </c>
      <c r="S22" s="15">
        <v>22.92</v>
      </c>
    </row>
    <row r="23" spans="1:34" customFormat="1" x14ac:dyDescent="0.25">
      <c r="A23" s="15" t="s">
        <v>14</v>
      </c>
      <c r="B23" s="15" t="s">
        <v>148</v>
      </c>
      <c r="C23" s="15" t="s">
        <v>20</v>
      </c>
      <c r="D23" s="15" t="s">
        <v>149</v>
      </c>
      <c r="E23" s="15">
        <v>2018</v>
      </c>
      <c r="F23" s="15" t="s">
        <v>17</v>
      </c>
      <c r="G23" s="17">
        <v>52</v>
      </c>
      <c r="H23" s="15"/>
      <c r="I23" s="15">
        <v>34</v>
      </c>
      <c r="J23" s="15" t="s">
        <v>18</v>
      </c>
      <c r="K23" s="15">
        <v>1.5</v>
      </c>
      <c r="L23" s="15">
        <v>2.5</v>
      </c>
      <c r="M23" s="15"/>
      <c r="N23" s="15">
        <v>14.65</v>
      </c>
      <c r="O23" s="15">
        <v>699.3</v>
      </c>
      <c r="P23" s="15">
        <v>1</v>
      </c>
      <c r="Q23" s="16">
        <v>4773.378839590443</v>
      </c>
      <c r="R23" s="15">
        <v>44.83</v>
      </c>
      <c r="S23" s="15">
        <v>21.33</v>
      </c>
    </row>
    <row r="24" spans="1:34" customFormat="1" x14ac:dyDescent="0.25">
      <c r="A24" s="15" t="s">
        <v>14</v>
      </c>
      <c r="B24" s="15" t="s">
        <v>150</v>
      </c>
      <c r="C24" s="15" t="s">
        <v>20</v>
      </c>
      <c r="D24" s="15" t="s">
        <v>151</v>
      </c>
      <c r="E24" s="15">
        <v>2018</v>
      </c>
      <c r="F24" s="15" t="s">
        <v>17</v>
      </c>
      <c r="G24" s="17">
        <v>51</v>
      </c>
      <c r="H24" s="15"/>
      <c r="I24" s="15">
        <v>34</v>
      </c>
      <c r="J24" s="15" t="s">
        <v>18</v>
      </c>
      <c r="K24" s="15">
        <v>1.5</v>
      </c>
      <c r="L24" s="15">
        <v>2</v>
      </c>
      <c r="M24" s="15"/>
      <c r="N24" s="15">
        <v>15.29</v>
      </c>
      <c r="O24" s="15">
        <v>1135.9000000000001</v>
      </c>
      <c r="P24" s="15">
        <v>1.5</v>
      </c>
      <c r="Q24" s="16">
        <v>7429.0385873119685</v>
      </c>
      <c r="R24" s="15">
        <v>42.34</v>
      </c>
      <c r="S24" s="15">
        <v>23.64</v>
      </c>
    </row>
    <row r="25" spans="1:34" customFormat="1" x14ac:dyDescent="0.25">
      <c r="A25" s="15" t="s">
        <v>14</v>
      </c>
      <c r="B25" s="15" t="s">
        <v>158</v>
      </c>
      <c r="C25" s="15" t="s">
        <v>20</v>
      </c>
      <c r="D25" s="15" t="s">
        <v>159</v>
      </c>
      <c r="E25" s="15">
        <v>2018</v>
      </c>
      <c r="F25" s="15" t="s">
        <v>17</v>
      </c>
      <c r="G25" s="17">
        <v>54</v>
      </c>
      <c r="H25" s="15"/>
      <c r="I25" s="15">
        <v>34</v>
      </c>
      <c r="J25" s="15" t="s">
        <v>18</v>
      </c>
      <c r="K25" s="15">
        <v>2</v>
      </c>
      <c r="L25" s="15">
        <v>3</v>
      </c>
      <c r="M25" s="15"/>
      <c r="N25" s="15">
        <v>16.54</v>
      </c>
      <c r="O25" s="15">
        <v>701.3</v>
      </c>
      <c r="P25" s="15">
        <v>2</v>
      </c>
      <c r="Q25" s="16">
        <v>4240.0241837968561</v>
      </c>
      <c r="R25" s="15">
        <v>46.27</v>
      </c>
      <c r="S25" s="15">
        <v>22.19</v>
      </c>
    </row>
    <row r="26" spans="1:34" customFormat="1" x14ac:dyDescent="0.25">
      <c r="A26" s="15" t="s">
        <v>14</v>
      </c>
      <c r="B26" s="15" t="s">
        <v>166</v>
      </c>
      <c r="C26" s="15" t="s">
        <v>20</v>
      </c>
      <c r="D26" s="15" t="s">
        <v>167</v>
      </c>
      <c r="E26" s="15">
        <v>2018</v>
      </c>
      <c r="F26" s="15" t="s">
        <v>17</v>
      </c>
      <c r="G26" s="17">
        <v>51</v>
      </c>
      <c r="H26" s="15"/>
      <c r="I26" s="15">
        <v>34</v>
      </c>
      <c r="J26" s="15" t="s">
        <v>18</v>
      </c>
      <c r="K26" s="15">
        <v>1.5</v>
      </c>
      <c r="L26" s="15">
        <v>2.5</v>
      </c>
      <c r="M26" s="15"/>
      <c r="N26" s="15">
        <v>17.329999999999998</v>
      </c>
      <c r="O26" s="15">
        <v>1034.7</v>
      </c>
      <c r="P26" s="15">
        <v>1.5</v>
      </c>
      <c r="Q26" s="16">
        <v>5970.571263704559</v>
      </c>
      <c r="R26" s="15">
        <v>47.34</v>
      </c>
      <c r="S26" s="15">
        <v>21.3</v>
      </c>
    </row>
    <row r="27" spans="1:34" customFormat="1" x14ac:dyDescent="0.25">
      <c r="A27" s="15" t="s">
        <v>14</v>
      </c>
      <c r="B27" s="15" t="s">
        <v>176</v>
      </c>
      <c r="C27" s="15" t="s">
        <v>20</v>
      </c>
      <c r="D27" s="15" t="s">
        <v>177</v>
      </c>
      <c r="E27" s="15">
        <v>2018</v>
      </c>
      <c r="F27" s="15" t="s">
        <v>17</v>
      </c>
      <c r="G27" s="17">
        <v>51</v>
      </c>
      <c r="H27" s="15"/>
      <c r="I27" s="15">
        <v>32</v>
      </c>
      <c r="J27" s="15" t="s">
        <v>22</v>
      </c>
      <c r="K27" s="15">
        <v>1.5</v>
      </c>
      <c r="L27" s="15">
        <v>2.5</v>
      </c>
      <c r="M27" s="15"/>
      <c r="N27" s="15">
        <v>16.41</v>
      </c>
      <c r="O27" s="15">
        <v>720.7</v>
      </c>
      <c r="P27" s="15">
        <v>1.5</v>
      </c>
      <c r="Q27" s="16">
        <v>4391.8342474101155</v>
      </c>
      <c r="R27" s="15">
        <v>44.33</v>
      </c>
      <c r="S27" s="15">
        <v>22.84</v>
      </c>
    </row>
    <row r="28" spans="1:34" customFormat="1" x14ac:dyDescent="0.25">
      <c r="A28" s="15" t="s">
        <v>14</v>
      </c>
      <c r="B28" s="15" t="s">
        <v>188</v>
      </c>
      <c r="C28" s="15" t="s">
        <v>20</v>
      </c>
      <c r="D28" s="15" t="s">
        <v>189</v>
      </c>
      <c r="E28" s="15">
        <v>2018</v>
      </c>
      <c r="F28" s="15" t="s">
        <v>17</v>
      </c>
      <c r="G28" s="17">
        <v>51</v>
      </c>
      <c r="H28" s="15"/>
      <c r="I28" s="15">
        <v>32</v>
      </c>
      <c r="J28" s="15" t="s">
        <v>22</v>
      </c>
      <c r="K28" s="15">
        <v>2</v>
      </c>
      <c r="L28" s="15">
        <v>2.5</v>
      </c>
      <c r="M28" s="15"/>
      <c r="N28" s="15">
        <v>18.53</v>
      </c>
      <c r="O28" s="15">
        <v>882.5</v>
      </c>
      <c r="P28" s="15">
        <v>1.5</v>
      </c>
      <c r="Q28" s="16">
        <v>4762.5472207231514</v>
      </c>
      <c r="R28" s="15">
        <v>44.59</v>
      </c>
      <c r="S28" s="15">
        <v>22.7</v>
      </c>
    </row>
    <row r="29" spans="1:34" customFormat="1" x14ac:dyDescent="0.25">
      <c r="A29" s="15" t="s">
        <v>14</v>
      </c>
      <c r="B29" s="15" t="s">
        <v>196</v>
      </c>
      <c r="C29" s="15" t="s">
        <v>20</v>
      </c>
      <c r="D29" s="15" t="s">
        <v>197</v>
      </c>
      <c r="E29" s="15">
        <v>2018</v>
      </c>
      <c r="F29" s="15" t="s">
        <v>17</v>
      </c>
      <c r="G29" s="17">
        <v>52</v>
      </c>
      <c r="H29" s="15"/>
      <c r="I29" s="15">
        <v>34</v>
      </c>
      <c r="J29" s="15" t="s">
        <v>18</v>
      </c>
      <c r="K29" s="15">
        <v>1.5</v>
      </c>
      <c r="L29" s="15">
        <v>2.5</v>
      </c>
      <c r="M29" s="15"/>
      <c r="N29" s="15">
        <v>17.43</v>
      </c>
      <c r="O29" s="15">
        <v>1391.2</v>
      </c>
      <c r="P29" s="15">
        <v>1.5</v>
      </c>
      <c r="Q29" s="16">
        <v>7981.6408491107295</v>
      </c>
      <c r="R29" s="15">
        <v>43.56</v>
      </c>
      <c r="S29" s="15">
        <v>22.06</v>
      </c>
    </row>
    <row r="30" spans="1:34" customFormat="1" x14ac:dyDescent="0.25">
      <c r="A30" s="15" t="s">
        <v>14</v>
      </c>
      <c r="B30" s="15" t="s">
        <v>198</v>
      </c>
      <c r="C30" s="15" t="s">
        <v>20</v>
      </c>
      <c r="D30" s="15" t="s">
        <v>199</v>
      </c>
      <c r="E30" s="15">
        <v>2018</v>
      </c>
      <c r="F30" s="15" t="s">
        <v>17</v>
      </c>
      <c r="G30" s="17">
        <v>52</v>
      </c>
      <c r="H30" s="15"/>
      <c r="I30" s="15">
        <v>34</v>
      </c>
      <c r="J30" s="15" t="s">
        <v>18</v>
      </c>
      <c r="K30" s="15">
        <v>2</v>
      </c>
      <c r="L30" s="15">
        <v>3</v>
      </c>
      <c r="M30" s="15"/>
      <c r="N30" s="15">
        <v>16.670000000000002</v>
      </c>
      <c r="O30" s="15">
        <v>1030.0999999999999</v>
      </c>
      <c r="P30" s="15">
        <v>2</v>
      </c>
      <c r="Q30" s="16">
        <v>6179.3641271745646</v>
      </c>
      <c r="R30" s="15">
        <v>48.55</v>
      </c>
      <c r="S30" s="15">
        <v>20.04</v>
      </c>
    </row>
    <row r="31" spans="1:34" customFormat="1" x14ac:dyDescent="0.25">
      <c r="A31" s="15" t="s">
        <v>14</v>
      </c>
      <c r="B31" s="15" t="s">
        <v>200</v>
      </c>
      <c r="C31" s="15" t="s">
        <v>20</v>
      </c>
      <c r="D31" s="15" t="s">
        <v>201</v>
      </c>
      <c r="E31" s="15">
        <v>2018</v>
      </c>
      <c r="F31" s="15" t="s">
        <v>17</v>
      </c>
      <c r="G31" s="17">
        <v>52</v>
      </c>
      <c r="H31" s="15"/>
      <c r="I31" s="15">
        <v>40</v>
      </c>
      <c r="J31" s="15" t="s">
        <v>22</v>
      </c>
      <c r="K31" s="15">
        <v>2</v>
      </c>
      <c r="L31" s="15">
        <v>3</v>
      </c>
      <c r="M31" s="15"/>
      <c r="N31" s="15">
        <v>16.78</v>
      </c>
      <c r="O31" s="15">
        <v>940</v>
      </c>
      <c r="P31" s="15">
        <v>2</v>
      </c>
      <c r="Q31" s="16">
        <v>5601.9070321811678</v>
      </c>
      <c r="R31" s="15">
        <v>44.71</v>
      </c>
      <c r="S31" s="15">
        <v>21.8</v>
      </c>
    </row>
    <row r="32" spans="1:34" customFormat="1" x14ac:dyDescent="0.25">
      <c r="A32" s="15" t="s">
        <v>14</v>
      </c>
      <c r="B32" s="15" t="s">
        <v>204</v>
      </c>
      <c r="C32" s="15" t="s">
        <v>20</v>
      </c>
      <c r="D32" s="15" t="s">
        <v>205</v>
      </c>
      <c r="E32" s="15">
        <v>2018</v>
      </c>
      <c r="F32" s="15" t="s">
        <v>17</v>
      </c>
      <c r="G32" s="17">
        <v>51</v>
      </c>
      <c r="H32" s="15"/>
      <c r="I32" s="15">
        <v>32</v>
      </c>
      <c r="J32" s="15" t="s">
        <v>18</v>
      </c>
      <c r="K32" s="15">
        <v>1.5</v>
      </c>
      <c r="L32" s="15">
        <v>2</v>
      </c>
      <c r="M32" s="15"/>
      <c r="N32" s="15">
        <v>16.809999999999999</v>
      </c>
      <c r="O32" s="15">
        <v>1349.5</v>
      </c>
      <c r="P32" s="15">
        <v>2</v>
      </c>
      <c r="Q32" s="16">
        <v>8027.959547888162</v>
      </c>
      <c r="R32" s="15">
        <v>43.39</v>
      </c>
      <c r="S32" s="15">
        <v>22.34</v>
      </c>
    </row>
    <row r="33" spans="1:27" customFormat="1" x14ac:dyDescent="0.25">
      <c r="A33" s="15" t="s">
        <v>14</v>
      </c>
      <c r="B33" s="15" t="s">
        <v>212</v>
      </c>
      <c r="C33" s="15" t="s">
        <v>20</v>
      </c>
      <c r="D33" s="15" t="s">
        <v>213</v>
      </c>
      <c r="E33" s="15">
        <v>2018</v>
      </c>
      <c r="F33" s="15" t="s">
        <v>17</v>
      </c>
      <c r="G33" s="17">
        <v>51</v>
      </c>
      <c r="H33" s="15"/>
      <c r="I33" s="15">
        <v>32</v>
      </c>
      <c r="J33" s="15" t="s">
        <v>22</v>
      </c>
      <c r="K33" s="15">
        <v>1.5</v>
      </c>
      <c r="L33" s="15">
        <v>2.5</v>
      </c>
      <c r="M33" s="15"/>
      <c r="N33" s="15">
        <v>16.32</v>
      </c>
      <c r="O33" s="15">
        <v>1743</v>
      </c>
      <c r="P33" s="15">
        <v>1.5</v>
      </c>
      <c r="Q33" s="16">
        <v>10680.14705882353</v>
      </c>
      <c r="R33" s="15">
        <v>46.69</v>
      </c>
      <c r="S33" s="15">
        <v>20.98</v>
      </c>
    </row>
    <row r="34" spans="1:27" customFormat="1" x14ac:dyDescent="0.25">
      <c r="A34" s="15" t="s">
        <v>14</v>
      </c>
      <c r="B34" s="15" t="s">
        <v>220</v>
      </c>
      <c r="C34" s="15" t="s">
        <v>20</v>
      </c>
      <c r="D34" s="15" t="s">
        <v>221</v>
      </c>
      <c r="E34" s="15">
        <v>2018</v>
      </c>
      <c r="F34" s="15" t="s">
        <v>17</v>
      </c>
      <c r="G34" s="17">
        <v>51</v>
      </c>
      <c r="H34" s="15"/>
      <c r="I34" s="15">
        <v>36</v>
      </c>
      <c r="J34" s="15" t="s">
        <v>22</v>
      </c>
      <c r="K34" s="15">
        <v>1.5</v>
      </c>
      <c r="L34" s="15">
        <v>2.5</v>
      </c>
      <c r="M34" s="15"/>
      <c r="N34" s="15">
        <v>15.77</v>
      </c>
      <c r="O34" s="15">
        <v>1554</v>
      </c>
      <c r="P34" s="15">
        <v>1</v>
      </c>
      <c r="Q34" s="16">
        <v>9854.1534559289794</v>
      </c>
      <c r="R34" s="15">
        <v>41.38</v>
      </c>
      <c r="S34" s="15">
        <v>22.61</v>
      </c>
    </row>
    <row r="35" spans="1:27" customFormat="1" x14ac:dyDescent="0.25">
      <c r="A35" s="15" t="s">
        <v>14</v>
      </c>
      <c r="B35" s="15" t="s">
        <v>238</v>
      </c>
      <c r="C35" s="15" t="s">
        <v>20</v>
      </c>
      <c r="D35" s="15" t="s">
        <v>239</v>
      </c>
      <c r="E35" s="15">
        <v>2018</v>
      </c>
      <c r="F35" s="15" t="s">
        <v>17</v>
      </c>
      <c r="G35" s="17">
        <v>52</v>
      </c>
      <c r="H35" s="15"/>
      <c r="I35" s="15">
        <v>28</v>
      </c>
      <c r="J35" s="15" t="s">
        <v>18</v>
      </c>
      <c r="K35" s="15">
        <v>1.5</v>
      </c>
      <c r="L35" s="15">
        <v>2</v>
      </c>
      <c r="M35" s="15"/>
      <c r="N35" s="15">
        <v>15.07</v>
      </c>
      <c r="O35" s="15">
        <v>827.1</v>
      </c>
      <c r="P35" s="15">
        <v>2</v>
      </c>
      <c r="Q35" s="16">
        <v>5488.3875248838758</v>
      </c>
      <c r="R35" s="15">
        <v>46.47</v>
      </c>
      <c r="S35" s="15">
        <v>20.39</v>
      </c>
    </row>
    <row r="36" spans="1:27" customFormat="1" x14ac:dyDescent="0.25">
      <c r="A36" s="15" t="s">
        <v>14</v>
      </c>
      <c r="B36" s="15" t="s">
        <v>240</v>
      </c>
      <c r="C36" s="15" t="s">
        <v>20</v>
      </c>
      <c r="D36" s="15" t="s">
        <v>241</v>
      </c>
      <c r="E36" s="15">
        <v>2018</v>
      </c>
      <c r="F36" s="15" t="s">
        <v>17</v>
      </c>
      <c r="G36" s="17">
        <v>51</v>
      </c>
      <c r="H36" s="15"/>
      <c r="I36" s="15">
        <v>34</v>
      </c>
      <c r="J36" s="15" t="s">
        <v>18</v>
      </c>
      <c r="K36" s="15">
        <v>2</v>
      </c>
      <c r="L36" s="15">
        <v>3</v>
      </c>
      <c r="M36" s="15"/>
      <c r="N36" s="15">
        <v>15.35</v>
      </c>
      <c r="O36" s="15">
        <v>820.6</v>
      </c>
      <c r="P36" s="15">
        <v>2</v>
      </c>
      <c r="Q36" s="16">
        <v>5345.9283387622154</v>
      </c>
      <c r="R36" s="15">
        <v>45.58</v>
      </c>
      <c r="S36" s="15">
        <v>21.01</v>
      </c>
    </row>
    <row r="37" spans="1:27" customFormat="1" x14ac:dyDescent="0.25">
      <c r="A37" s="15" t="s">
        <v>14</v>
      </c>
      <c r="B37" s="15" t="s">
        <v>244</v>
      </c>
      <c r="C37" s="15" t="s">
        <v>20</v>
      </c>
      <c r="D37" s="15" t="s">
        <v>245</v>
      </c>
      <c r="E37" s="15">
        <v>2018</v>
      </c>
      <c r="F37" s="15" t="s">
        <v>17</v>
      </c>
      <c r="G37" s="17">
        <v>51</v>
      </c>
      <c r="H37" s="15"/>
      <c r="I37" s="15">
        <v>30</v>
      </c>
      <c r="J37" s="15" t="s">
        <v>22</v>
      </c>
      <c r="K37" s="15">
        <v>1.5</v>
      </c>
      <c r="L37" s="15">
        <v>2.5</v>
      </c>
      <c r="M37" s="15"/>
      <c r="N37" s="15">
        <v>18.829999999999998</v>
      </c>
      <c r="O37" s="15">
        <v>831</v>
      </c>
      <c r="P37" s="15">
        <v>2</v>
      </c>
      <c r="Q37" s="16">
        <v>4413.1704726500266</v>
      </c>
      <c r="R37" s="15">
        <v>48.19</v>
      </c>
      <c r="S37" s="15">
        <v>20.7</v>
      </c>
    </row>
    <row r="38" spans="1:27" customFormat="1" x14ac:dyDescent="0.25">
      <c r="A38" s="15" t="s">
        <v>14</v>
      </c>
      <c r="B38" s="15" t="s">
        <v>246</v>
      </c>
      <c r="C38" s="15" t="s">
        <v>20</v>
      </c>
      <c r="D38" s="15" t="s">
        <v>247</v>
      </c>
      <c r="E38" s="15">
        <v>2018</v>
      </c>
      <c r="F38" s="15" t="s">
        <v>17</v>
      </c>
      <c r="G38" s="17">
        <v>51</v>
      </c>
      <c r="H38" s="15"/>
      <c r="I38" s="15">
        <v>36</v>
      </c>
      <c r="J38" s="15" t="s">
        <v>22</v>
      </c>
      <c r="K38" s="15">
        <v>2</v>
      </c>
      <c r="L38" s="15">
        <v>3</v>
      </c>
      <c r="M38" s="15"/>
      <c r="N38" s="15">
        <v>15.4</v>
      </c>
      <c r="O38" s="15">
        <v>916.8</v>
      </c>
      <c r="P38" s="15">
        <v>1.5</v>
      </c>
      <c r="Q38" s="16">
        <v>5953.2467532467526</v>
      </c>
      <c r="R38" s="15">
        <v>45.31</v>
      </c>
      <c r="S38" s="15">
        <v>20.99</v>
      </c>
    </row>
    <row r="39" spans="1:27" customFormat="1" x14ac:dyDescent="0.25">
      <c r="A39" s="15" t="s">
        <v>14</v>
      </c>
      <c r="B39" s="15" t="s">
        <v>250</v>
      </c>
      <c r="C39" s="15" t="s">
        <v>20</v>
      </c>
      <c r="D39" s="15" t="s">
        <v>251</v>
      </c>
      <c r="E39" s="15">
        <v>2018</v>
      </c>
      <c r="F39" s="15" t="s">
        <v>17</v>
      </c>
      <c r="G39" s="17">
        <v>51</v>
      </c>
      <c r="H39" s="15"/>
      <c r="I39" s="15">
        <v>32</v>
      </c>
      <c r="J39" s="15" t="s">
        <v>18</v>
      </c>
      <c r="K39" s="15">
        <v>1</v>
      </c>
      <c r="L39" s="15">
        <v>2</v>
      </c>
      <c r="M39" s="15"/>
      <c r="N39" s="15">
        <v>16.95</v>
      </c>
      <c r="O39" s="15">
        <v>993</v>
      </c>
      <c r="P39" s="15">
        <v>2</v>
      </c>
      <c r="Q39" s="16">
        <v>5858.4070796460182</v>
      </c>
      <c r="R39" s="15">
        <v>41.8</v>
      </c>
      <c r="S39" s="15">
        <v>23.11</v>
      </c>
    </row>
    <row r="40" spans="1:27" customFormat="1" x14ac:dyDescent="0.25">
      <c r="A40" s="15" t="s">
        <v>14</v>
      </c>
      <c r="B40" s="15" t="s">
        <v>252</v>
      </c>
      <c r="C40" s="15" t="s">
        <v>20</v>
      </c>
      <c r="D40" s="15" t="s">
        <v>253</v>
      </c>
      <c r="E40" s="15">
        <v>2018</v>
      </c>
      <c r="F40" s="15" t="s">
        <v>17</v>
      </c>
      <c r="G40" s="17">
        <v>54</v>
      </c>
      <c r="H40" s="15"/>
      <c r="I40" s="15">
        <v>30</v>
      </c>
      <c r="J40" s="15" t="s">
        <v>22</v>
      </c>
      <c r="K40" s="15">
        <v>1.5</v>
      </c>
      <c r="L40" s="15">
        <v>2.5</v>
      </c>
      <c r="M40" s="15"/>
      <c r="N40" s="15">
        <v>15.72</v>
      </c>
      <c r="O40" s="15">
        <v>855.2</v>
      </c>
      <c r="P40" s="15">
        <v>1.5</v>
      </c>
      <c r="Q40" s="16">
        <v>5440.2035623409665</v>
      </c>
      <c r="R40" s="15">
        <v>44.91</v>
      </c>
      <c r="S40" s="15">
        <v>21.14</v>
      </c>
    </row>
    <row r="41" spans="1:27" customFormat="1" x14ac:dyDescent="0.25">
      <c r="A41" s="54" t="s">
        <v>14</v>
      </c>
      <c r="B41" s="15" t="s">
        <v>254</v>
      </c>
      <c r="C41" s="15" t="s">
        <v>20</v>
      </c>
      <c r="D41" s="15" t="s">
        <v>255</v>
      </c>
      <c r="E41" s="15">
        <v>2018</v>
      </c>
      <c r="F41" s="15" t="s">
        <v>17</v>
      </c>
      <c r="G41" s="17">
        <v>52</v>
      </c>
      <c r="H41" s="15"/>
      <c r="I41" s="15">
        <v>32</v>
      </c>
      <c r="J41" s="15" t="s">
        <v>18</v>
      </c>
      <c r="K41" s="15">
        <v>1.5</v>
      </c>
      <c r="L41" s="15">
        <v>2</v>
      </c>
      <c r="M41" s="15"/>
      <c r="N41" s="15">
        <v>17.71</v>
      </c>
      <c r="O41" s="15">
        <v>1114.3</v>
      </c>
      <c r="P41" s="15">
        <v>2</v>
      </c>
      <c r="Q41" s="16">
        <v>6291.9254658385089</v>
      </c>
      <c r="R41" s="15">
        <v>41.44</v>
      </c>
      <c r="S41" s="18">
        <v>22.69</v>
      </c>
    </row>
    <row r="42" spans="1:27" x14ac:dyDescent="0.25">
      <c r="A42" s="15"/>
      <c r="B42" s="15"/>
      <c r="C42" s="15"/>
      <c r="D42" s="15"/>
      <c r="E42" s="15"/>
      <c r="F42" s="15"/>
      <c r="G42" s="17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5"/>
      <c r="S42" s="15"/>
      <c r="U42" s="14"/>
      <c r="V42" s="14"/>
      <c r="W42" s="14"/>
      <c r="X42" s="14"/>
      <c r="Y42" s="14"/>
      <c r="Z42" s="14"/>
      <c r="AA42" s="14"/>
    </row>
    <row r="43" spans="1:27" x14ac:dyDescent="0.25">
      <c r="A43" s="15"/>
      <c r="B43" s="15"/>
      <c r="C43" s="15"/>
      <c r="D43" s="15"/>
      <c r="E43" s="15"/>
      <c r="F43" s="15"/>
      <c r="G43" s="17"/>
      <c r="H43" s="15"/>
      <c r="I43" s="15"/>
      <c r="J43" s="15"/>
      <c r="K43" s="15"/>
      <c r="L43" s="15"/>
      <c r="M43" s="15"/>
      <c r="N43" s="15"/>
      <c r="O43" s="15"/>
      <c r="P43" s="15"/>
      <c r="Q43" s="16"/>
      <c r="R43" s="15"/>
      <c r="S43" s="15"/>
      <c r="U43" s="17"/>
      <c r="V43" s="15"/>
      <c r="W43" s="15"/>
      <c r="X43" s="15"/>
      <c r="Y43" s="16"/>
      <c r="Z43" s="15"/>
      <c r="AA43" s="15"/>
    </row>
    <row r="44" spans="1:27" x14ac:dyDescent="0.25">
      <c r="A44" s="15"/>
      <c r="B44" s="15"/>
      <c r="C44" s="15"/>
      <c r="D44" s="15"/>
      <c r="E44" s="15"/>
      <c r="F44" s="15"/>
      <c r="G44" s="17"/>
      <c r="H44" s="15"/>
      <c r="I44" s="15"/>
      <c r="J44" s="15"/>
      <c r="K44" s="15"/>
      <c r="L44" s="15"/>
      <c r="M44" s="15"/>
      <c r="N44" s="15"/>
      <c r="O44" s="15"/>
      <c r="P44" s="15"/>
      <c r="Q44" s="16"/>
      <c r="R44" s="15"/>
      <c r="S44" s="15"/>
      <c r="U44" s="17"/>
      <c r="V44" s="15"/>
      <c r="W44" s="15"/>
      <c r="X44" s="15"/>
      <c r="Y44" s="16"/>
      <c r="Z44" s="15"/>
      <c r="AA44" s="15"/>
    </row>
    <row r="45" spans="1:27" x14ac:dyDescent="0.25">
      <c r="A45" s="15"/>
      <c r="B45" s="15"/>
      <c r="C45" s="15"/>
      <c r="D45" s="15"/>
      <c r="E45" s="15"/>
      <c r="F45" s="15"/>
      <c r="G45" s="17"/>
      <c r="H45" s="15"/>
      <c r="I45" s="15"/>
      <c r="J45" s="15"/>
      <c r="K45" s="15"/>
      <c r="L45" s="15"/>
      <c r="M45" s="15"/>
      <c r="N45" s="15"/>
      <c r="O45" s="15"/>
      <c r="P45" s="15"/>
      <c r="Q45" s="16"/>
      <c r="R45" s="15"/>
      <c r="S45" s="15"/>
      <c r="U45" s="17"/>
      <c r="V45" s="15"/>
      <c r="W45" s="15"/>
      <c r="X45" s="15"/>
      <c r="Y45" s="16"/>
      <c r="Z45" s="15"/>
      <c r="AA45" s="15"/>
    </row>
    <row r="46" spans="1:27" x14ac:dyDescent="0.25">
      <c r="A46" s="15"/>
      <c r="B46" s="15"/>
      <c r="C46" s="15"/>
      <c r="D46" s="15"/>
      <c r="E46" s="15"/>
      <c r="F46" s="15"/>
      <c r="G46" s="17"/>
      <c r="H46" s="15"/>
      <c r="I46" s="15"/>
      <c r="J46" s="15"/>
      <c r="K46" s="15"/>
      <c r="L46" s="15"/>
      <c r="M46" s="15"/>
      <c r="N46" s="15"/>
      <c r="O46" s="15"/>
      <c r="P46" s="15"/>
      <c r="Q46" s="16"/>
      <c r="R46" s="15"/>
      <c r="S46" s="15"/>
      <c r="U46" s="17"/>
      <c r="V46" s="15"/>
      <c r="W46" s="15"/>
      <c r="X46" s="15"/>
      <c r="Y46" s="16"/>
      <c r="Z46" s="15"/>
      <c r="AA46" s="15"/>
    </row>
    <row r="47" spans="1:27" x14ac:dyDescent="0.25">
      <c r="A47" s="15"/>
      <c r="B47" s="15"/>
      <c r="C47" s="15"/>
      <c r="D47" s="15"/>
      <c r="E47" s="15"/>
      <c r="F47" s="15"/>
      <c r="G47" s="17"/>
      <c r="H47" s="15"/>
      <c r="I47" s="15"/>
      <c r="J47" s="15"/>
      <c r="K47" s="15"/>
      <c r="L47" s="15"/>
      <c r="M47" s="15"/>
      <c r="N47" s="15"/>
      <c r="O47" s="15"/>
      <c r="P47" s="15"/>
      <c r="Q47" s="16"/>
      <c r="R47" s="15"/>
      <c r="S47" s="15"/>
      <c r="U47" s="17"/>
      <c r="V47" s="15"/>
      <c r="W47" s="15"/>
      <c r="X47" s="15"/>
      <c r="Y47" s="16"/>
      <c r="Z47" s="15"/>
      <c r="AA47" s="15"/>
    </row>
    <row r="48" spans="1:27" x14ac:dyDescent="0.25">
      <c r="A48" s="15"/>
      <c r="B48" s="15"/>
      <c r="C48" s="15"/>
      <c r="D48" s="15"/>
      <c r="E48" s="15"/>
      <c r="F48" s="15"/>
      <c r="G48" s="17"/>
      <c r="H48" s="15"/>
      <c r="I48" s="15"/>
      <c r="J48" s="15"/>
      <c r="K48" s="15"/>
      <c r="L48" s="15"/>
      <c r="M48" s="15"/>
      <c r="N48" s="15"/>
      <c r="O48" s="15"/>
      <c r="P48" s="15"/>
      <c r="Q48" s="16"/>
      <c r="R48" s="15"/>
      <c r="S48" s="15"/>
      <c r="U48" s="17"/>
      <c r="V48" s="15"/>
      <c r="W48" s="15"/>
      <c r="X48" s="15"/>
      <c r="Y48" s="16"/>
      <c r="Z48" s="15"/>
      <c r="AA48" s="15"/>
    </row>
    <row r="49" spans="1:27" x14ac:dyDescent="0.25">
      <c r="A49" s="15"/>
      <c r="B49" s="15"/>
      <c r="C49" s="15"/>
      <c r="D49" s="15"/>
      <c r="E49" s="15"/>
      <c r="F49" s="15"/>
      <c r="G49" s="17"/>
      <c r="H49" s="15"/>
      <c r="I49" s="15"/>
      <c r="J49" s="15"/>
      <c r="K49" s="15"/>
      <c r="L49" s="15"/>
      <c r="M49" s="15"/>
      <c r="N49" s="15"/>
      <c r="O49" s="15"/>
      <c r="P49" s="15"/>
      <c r="Q49" s="16"/>
      <c r="R49" s="15"/>
      <c r="S49" s="15"/>
      <c r="U49" s="17"/>
      <c r="V49" s="15"/>
      <c r="W49" s="15"/>
      <c r="X49" s="15"/>
      <c r="Y49" s="16"/>
      <c r="Z49" s="15"/>
      <c r="AA49" s="15"/>
    </row>
    <row r="50" spans="1:27" x14ac:dyDescent="0.25">
      <c r="A50" s="15"/>
      <c r="B50" s="15"/>
      <c r="C50" s="15"/>
      <c r="D50" s="15"/>
      <c r="E50" s="15"/>
      <c r="F50" s="15"/>
      <c r="G50" s="17"/>
      <c r="H50" s="15"/>
      <c r="I50" s="15"/>
      <c r="J50" s="15"/>
      <c r="K50" s="15"/>
      <c r="L50" s="15"/>
      <c r="M50" s="15"/>
      <c r="N50" s="15"/>
      <c r="O50" s="15"/>
      <c r="P50" s="15"/>
      <c r="Q50" s="16"/>
      <c r="R50" s="15"/>
      <c r="S50" s="15"/>
      <c r="U50" s="17"/>
      <c r="V50" s="15"/>
      <c r="W50" s="15"/>
      <c r="X50" s="15"/>
      <c r="Y50" s="16"/>
      <c r="Z50" s="15"/>
      <c r="AA50" s="15"/>
    </row>
    <row r="51" spans="1:27" x14ac:dyDescent="0.25">
      <c r="A51" s="15"/>
      <c r="B51" s="15"/>
      <c r="C51" s="15"/>
      <c r="D51" s="15"/>
      <c r="E51" s="15"/>
      <c r="F51" s="15"/>
      <c r="G51" s="17"/>
      <c r="H51" s="15"/>
      <c r="I51" s="15"/>
      <c r="J51" s="15"/>
      <c r="K51" s="15"/>
      <c r="L51" s="15"/>
      <c r="M51" s="15"/>
      <c r="N51" s="15"/>
      <c r="O51" s="15"/>
      <c r="P51" s="15"/>
      <c r="Q51" s="16"/>
      <c r="R51" s="15"/>
      <c r="S51" s="15"/>
      <c r="U51" s="17"/>
      <c r="V51" s="15"/>
      <c r="W51" s="15"/>
      <c r="X51" s="15"/>
      <c r="Y51" s="16"/>
      <c r="Z51" s="15"/>
      <c r="AA51" s="15"/>
    </row>
    <row r="52" spans="1:27" x14ac:dyDescent="0.25">
      <c r="A52" s="15"/>
      <c r="B52" s="15"/>
      <c r="C52" s="15"/>
      <c r="D52" s="15"/>
      <c r="E52" s="15"/>
      <c r="F52" s="15"/>
      <c r="G52" s="17"/>
      <c r="H52" s="15"/>
      <c r="I52" s="15"/>
      <c r="J52" s="15"/>
      <c r="K52" s="15"/>
      <c r="L52" s="15"/>
      <c r="M52" s="15"/>
      <c r="N52" s="15"/>
      <c r="O52" s="15"/>
      <c r="P52" s="15"/>
      <c r="Q52" s="16"/>
      <c r="R52" s="15"/>
      <c r="S52" s="15"/>
      <c r="U52" s="17"/>
      <c r="V52" s="15"/>
      <c r="W52" s="15"/>
      <c r="X52" s="15"/>
      <c r="Y52" s="16"/>
      <c r="Z52" s="15"/>
      <c r="AA52" s="15"/>
    </row>
    <row r="53" spans="1:27" x14ac:dyDescent="0.25">
      <c r="A53" s="15"/>
      <c r="B53" s="15"/>
      <c r="C53" s="15"/>
      <c r="D53" s="15"/>
      <c r="E53" s="15"/>
      <c r="F53" s="15"/>
      <c r="G53" s="17"/>
      <c r="H53" s="15"/>
      <c r="I53" s="15"/>
      <c r="J53" s="15"/>
      <c r="K53" s="15"/>
      <c r="L53" s="15"/>
      <c r="M53" s="15"/>
      <c r="N53" s="15"/>
      <c r="O53" s="15"/>
      <c r="P53" s="15"/>
      <c r="Q53" s="16"/>
      <c r="R53" s="15"/>
      <c r="S53" s="15"/>
      <c r="U53" s="17"/>
      <c r="V53" s="15"/>
      <c r="W53" s="15"/>
      <c r="X53" s="15"/>
      <c r="Y53" s="16"/>
      <c r="Z53" s="15"/>
      <c r="AA53" s="15"/>
    </row>
    <row r="54" spans="1:27" x14ac:dyDescent="0.25">
      <c r="A54" s="15"/>
      <c r="B54" s="15"/>
      <c r="C54" s="15"/>
      <c r="D54" s="15"/>
      <c r="E54" s="15"/>
      <c r="F54" s="15"/>
      <c r="G54" s="17"/>
      <c r="H54" s="15"/>
      <c r="I54" s="15"/>
      <c r="J54" s="15"/>
      <c r="K54" s="15"/>
      <c r="L54" s="15"/>
      <c r="M54" s="15"/>
      <c r="N54" s="15"/>
      <c r="O54" s="15"/>
      <c r="P54" s="15"/>
      <c r="Q54" s="16"/>
      <c r="R54" s="15"/>
      <c r="S54" s="15"/>
      <c r="U54" s="17"/>
      <c r="V54" s="15"/>
      <c r="W54" s="15"/>
      <c r="X54" s="15"/>
      <c r="Y54" s="16"/>
      <c r="Z54" s="15"/>
      <c r="AA54" s="15"/>
    </row>
    <row r="55" spans="1:27" x14ac:dyDescent="0.25">
      <c r="A55" s="15"/>
      <c r="B55" s="15"/>
      <c r="C55" s="15"/>
      <c r="D55" s="15"/>
      <c r="E55" s="15"/>
      <c r="F55" s="15"/>
      <c r="G55" s="17"/>
      <c r="H55" s="15"/>
      <c r="I55" s="15"/>
      <c r="J55" s="15"/>
      <c r="K55" s="15"/>
      <c r="L55" s="15"/>
      <c r="M55" s="15"/>
      <c r="N55" s="15"/>
      <c r="O55" s="15"/>
      <c r="P55" s="15"/>
      <c r="Q55" s="16"/>
      <c r="R55" s="15"/>
      <c r="S55" s="15"/>
      <c r="U55" s="17"/>
      <c r="V55" s="15"/>
      <c r="W55" s="15"/>
      <c r="X55" s="15"/>
      <c r="Y55" s="16"/>
      <c r="Z55" s="15"/>
      <c r="AA55" s="15"/>
    </row>
    <row r="56" spans="1:27" x14ac:dyDescent="0.25">
      <c r="A56" s="15"/>
      <c r="B56" s="15"/>
      <c r="C56" s="15"/>
      <c r="D56" s="15"/>
      <c r="E56" s="15"/>
      <c r="F56" s="15"/>
      <c r="G56" s="17"/>
      <c r="H56" s="15"/>
      <c r="I56" s="15"/>
      <c r="J56" s="15"/>
      <c r="K56" s="15"/>
      <c r="L56" s="15"/>
      <c r="M56" s="15"/>
      <c r="N56" s="15"/>
      <c r="O56" s="15"/>
      <c r="P56" s="15"/>
      <c r="Q56" s="16"/>
      <c r="R56" s="15"/>
      <c r="S56" s="15"/>
      <c r="U56" s="17"/>
      <c r="V56" s="15"/>
      <c r="W56" s="15"/>
      <c r="X56" s="15"/>
      <c r="Y56" s="16"/>
      <c r="Z56" s="15"/>
      <c r="AA56" s="15"/>
    </row>
    <row r="57" spans="1:27" x14ac:dyDescent="0.25">
      <c r="A57" s="15"/>
      <c r="B57" s="15"/>
      <c r="C57" s="15"/>
      <c r="D57" s="15"/>
      <c r="E57" s="15"/>
      <c r="F57" s="15"/>
      <c r="G57" s="17"/>
      <c r="H57" s="15"/>
      <c r="I57" s="15"/>
      <c r="J57" s="15"/>
      <c r="K57" s="15"/>
      <c r="L57" s="15"/>
      <c r="M57" s="15"/>
      <c r="N57" s="15"/>
      <c r="O57" s="15"/>
      <c r="P57" s="15"/>
      <c r="Q57" s="16"/>
      <c r="R57" s="15"/>
      <c r="S57" s="15"/>
      <c r="U57" s="17"/>
      <c r="V57" s="15"/>
      <c r="W57" s="15"/>
      <c r="X57" s="15"/>
      <c r="Y57" s="16"/>
      <c r="Z57" s="15"/>
      <c r="AA57" s="15"/>
    </row>
    <row r="58" spans="1:27" x14ac:dyDescent="0.25">
      <c r="A58" s="15"/>
      <c r="B58" s="15"/>
      <c r="C58" s="15"/>
      <c r="D58" s="15"/>
      <c r="E58" s="15"/>
      <c r="F58" s="15"/>
      <c r="G58" s="17"/>
      <c r="H58" s="15"/>
      <c r="I58" s="15"/>
      <c r="J58" s="15"/>
      <c r="K58" s="15"/>
      <c r="L58" s="15"/>
      <c r="M58" s="15"/>
      <c r="N58" s="15"/>
      <c r="O58" s="15"/>
      <c r="P58" s="15"/>
      <c r="Q58" s="16"/>
      <c r="R58" s="15"/>
      <c r="S58" s="15"/>
      <c r="U58" s="17"/>
      <c r="V58" s="15"/>
      <c r="W58" s="15"/>
      <c r="X58" s="15"/>
      <c r="Y58" s="16"/>
      <c r="Z58" s="15"/>
      <c r="AA58" s="15"/>
    </row>
    <row r="59" spans="1:27" x14ac:dyDescent="0.25">
      <c r="A59" s="15"/>
      <c r="B59" s="15"/>
      <c r="C59" s="15"/>
      <c r="D59" s="15"/>
      <c r="E59" s="15"/>
      <c r="F59" s="15"/>
      <c r="G59" s="17"/>
      <c r="H59" s="15"/>
      <c r="I59" s="15"/>
      <c r="J59" s="15"/>
      <c r="K59" s="15"/>
      <c r="L59" s="15"/>
      <c r="M59" s="15"/>
      <c r="N59" s="15"/>
      <c r="O59" s="15"/>
      <c r="P59" s="15"/>
      <c r="Q59" s="16"/>
      <c r="R59" s="15"/>
      <c r="S59" s="15"/>
      <c r="U59" s="17"/>
      <c r="V59" s="15"/>
      <c r="W59" s="15"/>
      <c r="X59" s="15"/>
      <c r="Y59" s="16"/>
      <c r="Z59" s="15"/>
      <c r="AA59" s="15"/>
    </row>
    <row r="60" spans="1:27" x14ac:dyDescent="0.25">
      <c r="A60" s="15"/>
      <c r="B60" s="15"/>
      <c r="C60" s="15"/>
      <c r="D60" s="15"/>
      <c r="E60" s="15"/>
      <c r="F60" s="15"/>
      <c r="G60" s="17"/>
      <c r="H60" s="15"/>
      <c r="I60" s="15"/>
      <c r="J60" s="15"/>
      <c r="K60" s="15"/>
      <c r="L60" s="15"/>
      <c r="M60" s="15"/>
      <c r="N60" s="15"/>
      <c r="O60" s="15"/>
      <c r="P60" s="15"/>
      <c r="Q60" s="16"/>
      <c r="R60" s="15"/>
      <c r="S60" s="15"/>
      <c r="U60" s="17"/>
      <c r="V60" s="15"/>
      <c r="W60" s="15"/>
      <c r="X60" s="15"/>
      <c r="Y60" s="16"/>
      <c r="Z60" s="15"/>
      <c r="AA60" s="15"/>
    </row>
    <row r="61" spans="1:27" x14ac:dyDescent="0.25">
      <c r="A61" s="15"/>
      <c r="B61" s="15"/>
      <c r="C61" s="15"/>
      <c r="D61" s="15"/>
      <c r="E61" s="15"/>
      <c r="F61" s="15"/>
      <c r="G61" s="17"/>
      <c r="H61" s="15"/>
      <c r="I61" s="15"/>
      <c r="J61" s="15"/>
      <c r="K61" s="15"/>
      <c r="L61" s="15"/>
      <c r="M61" s="15"/>
      <c r="N61" s="15"/>
      <c r="O61" s="15"/>
      <c r="P61" s="15"/>
      <c r="Q61" s="16"/>
      <c r="R61" s="15"/>
      <c r="S61" s="15"/>
      <c r="U61" s="17"/>
      <c r="V61" s="15"/>
      <c r="W61" s="15"/>
      <c r="X61" s="15"/>
      <c r="Y61" s="16"/>
      <c r="Z61" s="15"/>
      <c r="AA61" s="15"/>
    </row>
    <row r="62" spans="1:27" x14ac:dyDescent="0.25">
      <c r="A62" s="15"/>
      <c r="B62" s="15"/>
      <c r="C62" s="15"/>
      <c r="D62" s="15"/>
      <c r="E62" s="15"/>
      <c r="F62" s="15"/>
      <c r="G62" s="17"/>
      <c r="H62" s="15"/>
      <c r="I62" s="15"/>
      <c r="J62" s="15"/>
      <c r="K62" s="15"/>
      <c r="L62" s="15"/>
      <c r="M62" s="15"/>
      <c r="N62" s="15"/>
      <c r="O62" s="15"/>
      <c r="P62" s="15"/>
      <c r="Q62" s="16"/>
      <c r="R62" s="15"/>
      <c r="S62" s="15"/>
      <c r="U62" s="17"/>
      <c r="V62" s="15"/>
      <c r="W62" s="15"/>
      <c r="X62" s="15"/>
      <c r="Y62" s="16"/>
      <c r="Z62" s="15"/>
      <c r="AA62" s="15"/>
    </row>
    <row r="63" spans="1:27" x14ac:dyDescent="0.25">
      <c r="A63" s="15"/>
      <c r="B63" s="15"/>
      <c r="C63" s="15"/>
      <c r="D63" s="15"/>
      <c r="E63" s="15"/>
      <c r="F63" s="15"/>
      <c r="G63" s="17"/>
      <c r="H63" s="15"/>
      <c r="I63" s="15"/>
      <c r="J63" s="15"/>
      <c r="K63" s="15"/>
      <c r="L63" s="15"/>
      <c r="M63" s="15"/>
      <c r="N63" s="15"/>
      <c r="O63" s="15"/>
      <c r="P63" s="15"/>
      <c r="Q63" s="16"/>
      <c r="R63" s="15"/>
      <c r="S63" s="15"/>
      <c r="U63" s="17"/>
      <c r="V63" s="15"/>
      <c r="W63" s="15"/>
      <c r="X63" s="15"/>
      <c r="Y63" s="16"/>
      <c r="Z63" s="15"/>
      <c r="AA63" s="15"/>
    </row>
    <row r="64" spans="1:27" x14ac:dyDescent="0.25">
      <c r="A64" s="15"/>
      <c r="B64" s="15"/>
      <c r="C64" s="15"/>
      <c r="D64" s="15"/>
      <c r="E64" s="15"/>
      <c r="F64" s="15"/>
      <c r="G64" s="17"/>
      <c r="H64" s="15"/>
      <c r="I64" s="15"/>
      <c r="J64" s="15"/>
      <c r="K64" s="15"/>
      <c r="L64" s="15"/>
      <c r="M64" s="15"/>
      <c r="N64" s="15"/>
      <c r="O64" s="15"/>
      <c r="P64" s="15"/>
      <c r="Q64" s="16"/>
      <c r="R64" s="15"/>
      <c r="S64" s="15"/>
      <c r="U64" s="17"/>
      <c r="V64" s="15"/>
      <c r="W64" s="15"/>
      <c r="X64" s="15"/>
      <c r="Y64" s="16"/>
      <c r="Z64" s="15"/>
      <c r="AA64" s="15"/>
    </row>
    <row r="65" spans="1:27" x14ac:dyDescent="0.25">
      <c r="A65" s="15"/>
      <c r="B65" s="15"/>
      <c r="C65" s="15"/>
      <c r="D65" s="15"/>
      <c r="E65" s="15"/>
      <c r="F65" s="15"/>
      <c r="G65" s="17"/>
      <c r="H65" s="15"/>
      <c r="I65" s="15"/>
      <c r="J65" s="15"/>
      <c r="K65" s="15"/>
      <c r="L65" s="15"/>
      <c r="M65" s="15"/>
      <c r="N65" s="15"/>
      <c r="O65" s="15"/>
      <c r="P65" s="15"/>
      <c r="Q65" s="16"/>
      <c r="R65" s="15"/>
      <c r="S65" s="15"/>
      <c r="U65" s="17"/>
      <c r="V65" s="15"/>
      <c r="W65" s="15"/>
      <c r="X65" s="15"/>
      <c r="Y65" s="16"/>
      <c r="Z65" s="15"/>
      <c r="AA65" s="15"/>
    </row>
    <row r="66" spans="1:27" x14ac:dyDescent="0.25">
      <c r="A66" s="15"/>
      <c r="B66" s="15"/>
      <c r="C66" s="15"/>
      <c r="D66" s="15"/>
      <c r="E66" s="15"/>
      <c r="F66" s="15"/>
      <c r="G66" s="17"/>
      <c r="H66" s="15"/>
      <c r="I66" s="15"/>
      <c r="J66" s="15"/>
      <c r="K66" s="15"/>
      <c r="L66" s="15"/>
      <c r="M66" s="15"/>
      <c r="N66" s="15"/>
      <c r="O66" s="15"/>
      <c r="P66" s="15"/>
      <c r="Q66" s="16"/>
      <c r="R66" s="15"/>
      <c r="S66" s="15"/>
      <c r="U66" s="17"/>
      <c r="V66" s="15"/>
      <c r="W66" s="15"/>
      <c r="X66" s="15"/>
      <c r="Y66" s="16"/>
      <c r="Z66" s="15"/>
      <c r="AA66" s="15"/>
    </row>
    <row r="67" spans="1:27" x14ac:dyDescent="0.25">
      <c r="A67" s="15"/>
      <c r="B67" s="15"/>
      <c r="C67" s="15"/>
      <c r="D67" s="15"/>
      <c r="E67" s="15"/>
      <c r="F67" s="15"/>
      <c r="G67" s="17"/>
      <c r="H67" s="15"/>
      <c r="I67" s="15"/>
      <c r="J67" s="15"/>
      <c r="K67" s="15"/>
      <c r="L67" s="15"/>
      <c r="M67" s="15"/>
      <c r="N67" s="15"/>
      <c r="O67" s="15"/>
      <c r="P67" s="15"/>
      <c r="Q67" s="16"/>
      <c r="R67" s="15"/>
      <c r="S67" s="15"/>
      <c r="U67" s="17"/>
      <c r="V67" s="15"/>
      <c r="W67" s="15"/>
      <c r="X67" s="15"/>
      <c r="Y67" s="16"/>
      <c r="Z67" s="15"/>
      <c r="AA67" s="15"/>
    </row>
    <row r="68" spans="1:27" x14ac:dyDescent="0.25">
      <c r="A68" s="15"/>
      <c r="B68" s="15"/>
      <c r="C68" s="15"/>
      <c r="D68" s="15"/>
      <c r="E68" s="15"/>
      <c r="F68" s="15"/>
      <c r="G68" s="17"/>
      <c r="H68" s="15"/>
      <c r="I68" s="15"/>
      <c r="J68" s="15"/>
      <c r="K68" s="15"/>
      <c r="L68" s="15"/>
      <c r="M68" s="15"/>
      <c r="N68" s="15"/>
      <c r="O68" s="15"/>
      <c r="P68" s="15"/>
      <c r="Q68" s="16"/>
      <c r="R68" s="15"/>
      <c r="S68" s="15"/>
      <c r="U68" s="17"/>
      <c r="V68" s="15"/>
      <c r="W68" s="15"/>
      <c r="X68" s="15"/>
      <c r="Y68" s="16"/>
      <c r="Z68" s="15"/>
      <c r="AA68" s="15"/>
    </row>
    <row r="69" spans="1:27" x14ac:dyDescent="0.25">
      <c r="A69" s="15"/>
      <c r="B69" s="15"/>
      <c r="C69" s="15"/>
      <c r="D69" s="15"/>
      <c r="E69" s="15"/>
      <c r="F69" s="15"/>
      <c r="G69" s="17"/>
      <c r="H69" s="15"/>
      <c r="I69" s="15"/>
      <c r="J69" s="15"/>
      <c r="K69" s="15"/>
      <c r="L69" s="15"/>
      <c r="M69" s="15"/>
      <c r="N69" s="15"/>
      <c r="O69" s="15"/>
      <c r="P69" s="15"/>
      <c r="Q69" s="16"/>
      <c r="R69" s="15"/>
      <c r="S69" s="15"/>
      <c r="U69" s="17"/>
      <c r="V69" s="15"/>
      <c r="W69" s="15"/>
      <c r="X69" s="15"/>
      <c r="Y69" s="16"/>
      <c r="Z69" s="15"/>
      <c r="AA69" s="15"/>
    </row>
    <row r="70" spans="1:27" x14ac:dyDescent="0.25">
      <c r="A70" s="15"/>
      <c r="B70" s="15"/>
      <c r="C70" s="15"/>
      <c r="D70" s="15"/>
      <c r="E70" s="15"/>
      <c r="F70" s="15"/>
      <c r="G70" s="17"/>
      <c r="H70" s="15"/>
      <c r="I70" s="15"/>
      <c r="J70" s="15"/>
      <c r="K70" s="15"/>
      <c r="L70" s="15"/>
      <c r="M70" s="15"/>
      <c r="N70" s="15"/>
      <c r="O70" s="15"/>
      <c r="P70" s="15"/>
      <c r="Q70" s="16"/>
      <c r="R70" s="15"/>
      <c r="S70" s="15"/>
      <c r="U70" s="17"/>
      <c r="V70" s="15"/>
      <c r="W70" s="15"/>
      <c r="X70" s="15"/>
      <c r="Y70" s="16"/>
      <c r="Z70" s="15"/>
      <c r="AA70" s="15"/>
    </row>
    <row r="71" spans="1:27" x14ac:dyDescent="0.25">
      <c r="A71" s="15"/>
      <c r="B71" s="15"/>
      <c r="C71" s="15"/>
      <c r="D71" s="15"/>
      <c r="E71" s="15"/>
      <c r="F71" s="15"/>
      <c r="G71" s="17"/>
      <c r="H71" s="15"/>
      <c r="I71" s="15"/>
      <c r="J71" s="15"/>
      <c r="K71" s="15"/>
      <c r="L71" s="15"/>
      <c r="M71" s="15"/>
      <c r="N71" s="15"/>
      <c r="O71" s="15"/>
      <c r="P71" s="15"/>
      <c r="Q71" s="16"/>
      <c r="R71" s="15"/>
      <c r="S71" s="15"/>
      <c r="U71" s="17"/>
      <c r="V71" s="15"/>
      <c r="W71" s="15"/>
      <c r="X71" s="15"/>
      <c r="Y71" s="16"/>
      <c r="Z71" s="15"/>
      <c r="AA71" s="15"/>
    </row>
    <row r="72" spans="1:27" x14ac:dyDescent="0.25">
      <c r="A72" s="15"/>
      <c r="B72" s="15"/>
      <c r="C72" s="15"/>
      <c r="D72" s="15"/>
      <c r="E72" s="15"/>
      <c r="F72" s="15"/>
      <c r="G72" s="17"/>
      <c r="H72" s="15"/>
      <c r="I72" s="15"/>
      <c r="J72" s="15"/>
      <c r="K72" s="15"/>
      <c r="L72" s="15"/>
      <c r="M72" s="15"/>
      <c r="N72" s="15"/>
      <c r="O72" s="15"/>
      <c r="P72" s="15"/>
      <c r="Q72" s="16"/>
      <c r="R72" s="15"/>
      <c r="S72" s="15"/>
      <c r="U72" s="17"/>
      <c r="V72" s="15"/>
      <c r="W72" s="15"/>
      <c r="X72" s="15"/>
      <c r="Y72" s="16"/>
      <c r="Z72" s="15"/>
      <c r="AA72" s="15"/>
    </row>
    <row r="73" spans="1:27" x14ac:dyDescent="0.25">
      <c r="A73" s="15"/>
      <c r="B73" s="15"/>
      <c r="C73" s="15"/>
      <c r="D73" s="15"/>
      <c r="E73" s="15"/>
      <c r="F73" s="15"/>
      <c r="G73" s="17"/>
      <c r="H73" s="15"/>
      <c r="I73" s="15"/>
      <c r="J73" s="15"/>
      <c r="K73" s="15"/>
      <c r="L73" s="15"/>
      <c r="M73" s="15"/>
      <c r="N73" s="15"/>
      <c r="O73" s="15"/>
      <c r="P73" s="15"/>
      <c r="Q73" s="16"/>
      <c r="R73" s="15"/>
      <c r="S73" s="15"/>
      <c r="U73" s="17"/>
      <c r="V73" s="15"/>
      <c r="W73" s="15"/>
      <c r="X73" s="15"/>
      <c r="Y73" s="16"/>
      <c r="Z73" s="15"/>
      <c r="AA73" s="15"/>
    </row>
    <row r="74" spans="1:27" x14ac:dyDescent="0.25">
      <c r="A74" s="15"/>
      <c r="B74" s="15"/>
      <c r="C74" s="15"/>
      <c r="D74" s="15"/>
      <c r="E74" s="15"/>
      <c r="F74" s="15"/>
      <c r="G74" s="17"/>
      <c r="H74" s="15"/>
      <c r="I74" s="15"/>
      <c r="J74" s="15"/>
      <c r="K74" s="15"/>
      <c r="L74" s="15"/>
      <c r="M74" s="15"/>
      <c r="N74" s="15"/>
      <c r="O74" s="15"/>
      <c r="P74" s="15"/>
      <c r="Q74" s="16"/>
      <c r="R74" s="15"/>
      <c r="S74" s="15"/>
      <c r="U74" s="17"/>
      <c r="V74" s="15"/>
      <c r="W74" s="15"/>
      <c r="X74" s="15"/>
      <c r="Y74" s="16"/>
      <c r="Z74" s="15"/>
      <c r="AA74" s="15"/>
    </row>
    <row r="75" spans="1:27" x14ac:dyDescent="0.25">
      <c r="A75" s="15"/>
      <c r="B75" s="15"/>
      <c r="C75" s="15"/>
      <c r="D75" s="15"/>
      <c r="E75" s="15"/>
      <c r="F75" s="15"/>
      <c r="G75" s="17"/>
      <c r="H75" s="15"/>
      <c r="I75" s="15"/>
      <c r="J75" s="15"/>
      <c r="K75" s="15"/>
      <c r="L75" s="15"/>
      <c r="M75" s="15"/>
      <c r="N75" s="15"/>
      <c r="O75" s="15"/>
      <c r="P75" s="15"/>
      <c r="Q75" s="16"/>
      <c r="R75" s="15"/>
      <c r="S75" s="15"/>
      <c r="U75" s="17"/>
      <c r="V75" s="15"/>
      <c r="W75" s="15"/>
      <c r="X75" s="15"/>
      <c r="Y75" s="16"/>
      <c r="Z75" s="15"/>
      <c r="AA75" s="15"/>
    </row>
    <row r="76" spans="1:27" x14ac:dyDescent="0.25">
      <c r="A76" s="15"/>
      <c r="B76" s="15"/>
      <c r="C76" s="15"/>
      <c r="D76" s="15"/>
      <c r="E76" s="15"/>
      <c r="F76" s="15"/>
      <c r="G76" s="17"/>
      <c r="H76" s="15"/>
      <c r="I76" s="15"/>
      <c r="J76" s="15"/>
      <c r="K76" s="15"/>
      <c r="L76" s="15"/>
      <c r="M76" s="15"/>
      <c r="N76" s="15"/>
      <c r="O76" s="15"/>
      <c r="P76" s="15"/>
      <c r="Q76" s="16"/>
      <c r="R76" s="15"/>
      <c r="S76" s="15"/>
      <c r="U76" s="17"/>
      <c r="V76" s="15"/>
      <c r="W76" s="15"/>
      <c r="X76" s="15"/>
      <c r="Y76" s="16"/>
      <c r="Z76" s="15"/>
      <c r="AA76" s="15"/>
    </row>
    <row r="77" spans="1:27" x14ac:dyDescent="0.25">
      <c r="A77" s="15"/>
      <c r="B77" s="15"/>
      <c r="C77" s="15"/>
      <c r="D77" s="15"/>
      <c r="E77" s="15"/>
      <c r="F77" s="15"/>
      <c r="G77" s="17"/>
      <c r="H77" s="15"/>
      <c r="I77" s="15"/>
      <c r="J77" s="15"/>
      <c r="K77" s="15"/>
      <c r="L77" s="15"/>
      <c r="M77" s="15"/>
      <c r="N77" s="15"/>
      <c r="O77" s="15"/>
      <c r="P77" s="15"/>
      <c r="Q77" s="16"/>
      <c r="R77" s="15"/>
      <c r="S77" s="15"/>
      <c r="U77" s="17"/>
      <c r="V77" s="15"/>
      <c r="W77" s="15"/>
      <c r="X77" s="15"/>
      <c r="Y77" s="16"/>
      <c r="Z77" s="15"/>
      <c r="AA77" s="15"/>
    </row>
    <row r="78" spans="1:27" x14ac:dyDescent="0.25">
      <c r="A78" s="15"/>
      <c r="B78" s="15"/>
      <c r="C78" s="15"/>
      <c r="D78" s="15"/>
      <c r="E78" s="15"/>
      <c r="F78" s="15"/>
      <c r="G78" s="17"/>
      <c r="H78" s="15"/>
      <c r="I78" s="15"/>
      <c r="J78" s="15"/>
      <c r="K78" s="15"/>
      <c r="L78" s="15"/>
      <c r="M78" s="15"/>
      <c r="N78" s="15"/>
      <c r="O78" s="15"/>
      <c r="P78" s="15"/>
      <c r="Q78" s="16"/>
      <c r="R78" s="15"/>
      <c r="S78" s="15"/>
      <c r="U78" s="17"/>
      <c r="V78" s="15"/>
      <c r="W78" s="15"/>
      <c r="X78" s="15"/>
      <c r="Y78" s="16"/>
      <c r="Z78" s="15"/>
      <c r="AA78" s="15"/>
    </row>
    <row r="79" spans="1:27" x14ac:dyDescent="0.25">
      <c r="A79" s="15"/>
      <c r="B79" s="15"/>
      <c r="C79" s="15"/>
      <c r="D79" s="15"/>
      <c r="E79" s="15"/>
      <c r="F79" s="15"/>
      <c r="G79" s="17"/>
      <c r="H79" s="15"/>
      <c r="I79" s="15"/>
      <c r="J79" s="15"/>
      <c r="K79" s="15"/>
      <c r="L79" s="15"/>
      <c r="M79" s="15"/>
      <c r="N79" s="15"/>
      <c r="O79" s="15"/>
      <c r="P79" s="15"/>
      <c r="Q79" s="16"/>
      <c r="R79" s="15"/>
      <c r="S79" s="15"/>
      <c r="U79" s="17"/>
      <c r="V79" s="15"/>
      <c r="W79" s="15"/>
      <c r="X79" s="15"/>
      <c r="Y79" s="16"/>
      <c r="Z79" s="15"/>
      <c r="AA79" s="15"/>
    </row>
    <row r="80" spans="1:27" x14ac:dyDescent="0.25">
      <c r="A80" s="15"/>
      <c r="B80" s="15"/>
      <c r="C80" s="15"/>
      <c r="D80" s="15"/>
      <c r="E80" s="15"/>
      <c r="F80" s="15"/>
      <c r="G80" s="17"/>
      <c r="H80" s="15"/>
      <c r="I80" s="15"/>
      <c r="J80" s="15"/>
      <c r="K80" s="15"/>
      <c r="L80" s="15"/>
      <c r="M80" s="15"/>
      <c r="N80" s="15"/>
      <c r="O80" s="15"/>
      <c r="P80" s="15"/>
      <c r="Q80" s="16"/>
      <c r="R80" s="15"/>
      <c r="S80" s="15"/>
      <c r="U80" s="17"/>
      <c r="V80" s="15"/>
      <c r="W80" s="15"/>
      <c r="X80" s="15"/>
      <c r="Y80" s="16"/>
      <c r="Z80" s="15"/>
      <c r="AA80" s="15"/>
    </row>
    <row r="81" spans="1:27" x14ac:dyDescent="0.25">
      <c r="A81" s="15"/>
      <c r="B81" s="15"/>
      <c r="C81" s="15"/>
      <c r="D81" s="15"/>
      <c r="E81" s="15"/>
      <c r="F81" s="15"/>
      <c r="G81" s="17"/>
      <c r="H81" s="15"/>
      <c r="I81" s="15"/>
      <c r="J81" s="15"/>
      <c r="K81" s="15"/>
      <c r="L81" s="15"/>
      <c r="M81" s="15"/>
      <c r="N81" s="15"/>
      <c r="O81" s="15"/>
      <c r="P81" s="15"/>
      <c r="Q81" s="16"/>
      <c r="R81" s="15"/>
      <c r="S81" s="15"/>
      <c r="U81" s="17"/>
      <c r="V81" s="15"/>
      <c r="W81" s="15"/>
      <c r="X81" s="15"/>
      <c r="Y81" s="16"/>
      <c r="Z81" s="15"/>
      <c r="AA81" s="15"/>
    </row>
    <row r="82" spans="1:27" x14ac:dyDescent="0.25">
      <c r="A82" s="15"/>
      <c r="B82" s="15"/>
      <c r="C82" s="15"/>
      <c r="D82" s="15"/>
      <c r="E82" s="15"/>
      <c r="F82" s="15"/>
      <c r="G82" s="17"/>
      <c r="H82" s="15"/>
      <c r="I82" s="15"/>
      <c r="J82" s="15"/>
      <c r="K82" s="15"/>
      <c r="L82" s="15"/>
      <c r="M82" s="15"/>
      <c r="N82" s="15"/>
      <c r="O82" s="15"/>
      <c r="P82" s="15"/>
      <c r="Q82" s="16"/>
      <c r="R82" s="15"/>
      <c r="S82" s="15"/>
      <c r="U82" s="17"/>
      <c r="V82" s="15"/>
      <c r="W82" s="15"/>
      <c r="X82" s="15"/>
      <c r="Y82" s="16"/>
      <c r="Z82" s="15"/>
      <c r="AA82" s="15"/>
    </row>
    <row r="83" spans="1:27" x14ac:dyDescent="0.25">
      <c r="A83" s="15"/>
      <c r="B83" s="15"/>
      <c r="C83" s="15"/>
      <c r="D83" s="15"/>
      <c r="E83" s="15"/>
      <c r="F83" s="15"/>
      <c r="G83" s="17"/>
      <c r="H83" s="15"/>
      <c r="I83" s="15"/>
      <c r="J83" s="15"/>
      <c r="K83" s="15"/>
      <c r="L83" s="15"/>
      <c r="M83" s="15"/>
      <c r="N83" s="15"/>
      <c r="O83" s="15"/>
      <c r="P83" s="15"/>
      <c r="Q83" s="16"/>
      <c r="R83" s="15"/>
      <c r="S83" s="15"/>
    </row>
    <row r="84" spans="1:27" x14ac:dyDescent="0.25">
      <c r="A84" s="15"/>
      <c r="B84" s="15"/>
      <c r="C84" s="15"/>
      <c r="D84" s="15"/>
      <c r="E84" s="15"/>
      <c r="F84" s="15"/>
      <c r="G84" s="17"/>
      <c r="H84" s="15"/>
      <c r="I84" s="15"/>
      <c r="J84" s="15"/>
      <c r="K84" s="15"/>
      <c r="L84" s="15"/>
      <c r="M84" s="15"/>
      <c r="N84" s="15"/>
      <c r="O84" s="15"/>
      <c r="P84" s="15"/>
      <c r="Q84" s="16"/>
      <c r="R84" s="15"/>
      <c r="S84" s="15"/>
    </row>
    <row r="85" spans="1:27" x14ac:dyDescent="0.25">
      <c r="A85" s="15"/>
      <c r="B85" s="15"/>
      <c r="C85" s="15"/>
      <c r="D85" s="15"/>
      <c r="E85" s="15"/>
      <c r="F85" s="15"/>
      <c r="G85" s="17"/>
      <c r="H85" s="15"/>
      <c r="I85" s="15"/>
      <c r="J85" s="15"/>
      <c r="K85" s="15"/>
      <c r="L85" s="15"/>
      <c r="M85" s="15"/>
      <c r="N85" s="15"/>
      <c r="O85" s="15"/>
      <c r="P85" s="15"/>
      <c r="Q85" s="16"/>
      <c r="R85" s="15"/>
      <c r="S85" s="15"/>
    </row>
    <row r="86" spans="1:27" x14ac:dyDescent="0.25">
      <c r="A86" s="15"/>
      <c r="B86" s="15"/>
      <c r="C86" s="15"/>
      <c r="D86" s="15"/>
      <c r="E86" s="15"/>
      <c r="F86" s="15"/>
      <c r="G86" s="17"/>
      <c r="H86" s="15"/>
      <c r="I86" s="15"/>
      <c r="J86" s="15"/>
      <c r="K86" s="15"/>
      <c r="L86" s="15"/>
      <c r="M86" s="15"/>
      <c r="N86" s="15"/>
      <c r="O86" s="15"/>
      <c r="P86" s="15"/>
      <c r="Q86" s="16"/>
      <c r="R86" s="15"/>
      <c r="S86" s="15"/>
    </row>
    <row r="87" spans="1:27" x14ac:dyDescent="0.25">
      <c r="A87" s="15"/>
      <c r="B87" s="15"/>
      <c r="C87" s="15"/>
      <c r="D87" s="15"/>
      <c r="E87" s="15"/>
      <c r="F87" s="15"/>
      <c r="G87" s="17"/>
      <c r="H87" s="15"/>
      <c r="I87" s="15"/>
      <c r="J87" s="15"/>
      <c r="K87" s="15"/>
      <c r="L87" s="15"/>
      <c r="M87" s="15"/>
      <c r="N87" s="15"/>
      <c r="O87" s="15"/>
      <c r="P87" s="15"/>
      <c r="Q87" s="16"/>
      <c r="R87" s="15"/>
      <c r="S87" s="15"/>
    </row>
    <row r="88" spans="1:27" x14ac:dyDescent="0.25">
      <c r="A88" s="15"/>
      <c r="B88" s="15"/>
      <c r="C88" s="15"/>
      <c r="D88" s="15"/>
      <c r="E88" s="15"/>
      <c r="F88" s="15"/>
      <c r="G88" s="17"/>
      <c r="H88" s="15"/>
      <c r="I88" s="15"/>
      <c r="J88" s="15"/>
      <c r="K88" s="15"/>
      <c r="L88" s="15"/>
      <c r="M88" s="15"/>
      <c r="N88" s="15"/>
      <c r="O88" s="15"/>
      <c r="P88" s="15"/>
      <c r="Q88" s="16"/>
      <c r="R88" s="15"/>
      <c r="S88" s="15"/>
    </row>
    <row r="89" spans="1:27" x14ac:dyDescent="0.25">
      <c r="A89" s="15"/>
      <c r="B89" s="15"/>
      <c r="C89" s="15"/>
      <c r="D89" s="15"/>
      <c r="E89" s="15"/>
      <c r="F89" s="15"/>
      <c r="G89" s="17"/>
      <c r="H89" s="15"/>
      <c r="I89" s="15"/>
      <c r="J89" s="15"/>
      <c r="K89" s="15"/>
      <c r="L89" s="15"/>
      <c r="M89" s="15"/>
      <c r="N89" s="15"/>
      <c r="O89" s="15"/>
      <c r="P89" s="15"/>
      <c r="Q89" s="16"/>
      <c r="R89" s="15"/>
      <c r="S89" s="15"/>
    </row>
    <row r="90" spans="1:27" x14ac:dyDescent="0.25">
      <c r="A90" s="15"/>
      <c r="B90" s="15"/>
      <c r="C90" s="15"/>
      <c r="D90" s="15"/>
      <c r="E90" s="15"/>
      <c r="F90" s="15"/>
      <c r="G90" s="17"/>
      <c r="H90" s="15"/>
      <c r="I90" s="15"/>
      <c r="J90" s="15"/>
      <c r="K90" s="15"/>
      <c r="L90" s="15"/>
      <c r="M90" s="15"/>
      <c r="N90" s="15"/>
      <c r="O90" s="15"/>
      <c r="P90" s="15"/>
      <c r="Q90" s="16"/>
      <c r="R90" s="15"/>
      <c r="S90" s="15"/>
    </row>
    <row r="91" spans="1:27" x14ac:dyDescent="0.25">
      <c r="A91" s="15"/>
      <c r="B91" s="15"/>
      <c r="C91" s="15"/>
      <c r="D91" s="15"/>
      <c r="E91" s="15"/>
      <c r="F91" s="15"/>
      <c r="G91" s="17"/>
      <c r="H91" s="15"/>
      <c r="I91" s="15"/>
      <c r="J91" s="15"/>
      <c r="K91" s="15"/>
      <c r="L91" s="15"/>
      <c r="M91" s="15"/>
      <c r="N91" s="15"/>
      <c r="O91" s="15"/>
      <c r="P91" s="15"/>
      <c r="Q91" s="16"/>
      <c r="R91" s="15"/>
      <c r="S91" s="15"/>
    </row>
    <row r="92" spans="1:27" x14ac:dyDescent="0.25">
      <c r="A92" s="15"/>
      <c r="B92" s="15"/>
      <c r="C92" s="15"/>
      <c r="D92" s="15"/>
      <c r="E92" s="15"/>
      <c r="F92" s="15"/>
      <c r="G92" s="17"/>
      <c r="H92" s="15"/>
      <c r="I92" s="15"/>
      <c r="J92" s="15"/>
      <c r="K92" s="15"/>
      <c r="L92" s="15"/>
      <c r="M92" s="15"/>
      <c r="N92" s="15"/>
      <c r="O92" s="15"/>
      <c r="P92" s="15"/>
      <c r="Q92" s="16"/>
      <c r="R92" s="15"/>
      <c r="S92" s="15"/>
    </row>
    <row r="93" spans="1:27" x14ac:dyDescent="0.25">
      <c r="A93" s="15"/>
      <c r="B93" s="15"/>
      <c r="C93" s="15"/>
      <c r="D93" s="15"/>
      <c r="E93" s="15"/>
      <c r="F93" s="15"/>
      <c r="G93" s="17"/>
      <c r="H93" s="15"/>
      <c r="I93" s="15"/>
      <c r="J93" s="15"/>
      <c r="K93" s="15"/>
      <c r="L93" s="15"/>
      <c r="M93" s="15"/>
      <c r="N93" s="15"/>
      <c r="O93" s="15"/>
      <c r="P93" s="15"/>
      <c r="Q93" s="16"/>
      <c r="R93" s="15"/>
      <c r="S93" s="15"/>
    </row>
    <row r="94" spans="1:27" x14ac:dyDescent="0.25">
      <c r="A94" s="15"/>
      <c r="B94" s="15"/>
      <c r="C94" s="15"/>
      <c r="D94" s="15"/>
      <c r="E94" s="15"/>
      <c r="F94" s="15"/>
      <c r="G94" s="17"/>
      <c r="H94" s="15"/>
      <c r="I94" s="15"/>
      <c r="J94" s="15"/>
      <c r="K94" s="15"/>
      <c r="L94" s="15"/>
      <c r="M94" s="15"/>
      <c r="N94" s="15"/>
      <c r="O94" s="15"/>
      <c r="P94" s="15"/>
      <c r="Q94" s="16"/>
      <c r="R94" s="15"/>
      <c r="S94" s="15"/>
    </row>
    <row r="95" spans="1:27" x14ac:dyDescent="0.25">
      <c r="A95" s="15"/>
      <c r="B95" s="15"/>
      <c r="C95" s="15"/>
      <c r="D95" s="15"/>
      <c r="E95" s="15"/>
      <c r="F95" s="15"/>
      <c r="G95" s="17"/>
      <c r="H95" s="15"/>
      <c r="I95" s="15"/>
      <c r="J95" s="15"/>
      <c r="K95" s="15"/>
      <c r="L95" s="15"/>
      <c r="M95" s="15"/>
      <c r="N95" s="15"/>
      <c r="O95" s="15"/>
      <c r="P95" s="15"/>
      <c r="Q95" s="16"/>
      <c r="R95" s="15"/>
      <c r="S95" s="15"/>
    </row>
    <row r="96" spans="1:27" x14ac:dyDescent="0.25">
      <c r="A96" s="15"/>
      <c r="B96" s="15"/>
      <c r="C96" s="15"/>
      <c r="D96" s="15"/>
      <c r="E96" s="15"/>
      <c r="F96" s="15"/>
      <c r="G96" s="17"/>
      <c r="H96" s="15"/>
      <c r="I96" s="15"/>
      <c r="J96" s="15"/>
      <c r="K96" s="15"/>
      <c r="L96" s="15"/>
      <c r="M96" s="15"/>
      <c r="N96" s="15"/>
      <c r="O96" s="15"/>
      <c r="P96" s="15"/>
      <c r="Q96" s="16"/>
      <c r="R96" s="15"/>
      <c r="S96" s="15"/>
    </row>
    <row r="97" spans="1:19" x14ac:dyDescent="0.25">
      <c r="A97" s="15"/>
      <c r="B97" s="15"/>
      <c r="C97" s="15"/>
      <c r="D97" s="15"/>
      <c r="E97" s="15"/>
      <c r="F97" s="15"/>
      <c r="G97" s="17"/>
      <c r="H97" s="15"/>
      <c r="I97" s="15"/>
      <c r="J97" s="15"/>
      <c r="K97" s="15"/>
      <c r="L97" s="15"/>
      <c r="M97" s="15"/>
      <c r="N97" s="15"/>
      <c r="O97" s="15"/>
      <c r="P97" s="15"/>
      <c r="Q97" s="16"/>
      <c r="R97" s="15"/>
      <c r="S97" s="15"/>
    </row>
    <row r="98" spans="1:19" x14ac:dyDescent="0.25">
      <c r="A98" s="15"/>
      <c r="B98" s="15"/>
      <c r="C98" s="15"/>
      <c r="D98" s="15"/>
      <c r="E98" s="15"/>
      <c r="F98" s="15"/>
      <c r="G98" s="17"/>
      <c r="H98" s="15"/>
      <c r="I98" s="15"/>
      <c r="J98" s="15"/>
      <c r="K98" s="15"/>
      <c r="L98" s="15"/>
      <c r="M98" s="15"/>
      <c r="N98" s="15"/>
      <c r="O98" s="15"/>
      <c r="P98" s="15"/>
      <c r="Q98" s="16"/>
      <c r="R98" s="15"/>
      <c r="S98" s="15"/>
    </row>
    <row r="99" spans="1:19" x14ac:dyDescent="0.25">
      <c r="A99" s="15"/>
      <c r="B99" s="15"/>
      <c r="C99" s="15"/>
      <c r="D99" s="15"/>
      <c r="E99" s="15"/>
      <c r="F99" s="15"/>
      <c r="G99" s="17"/>
      <c r="H99" s="15"/>
      <c r="I99" s="15"/>
      <c r="J99" s="15"/>
      <c r="K99" s="15"/>
      <c r="L99" s="15"/>
      <c r="M99" s="15"/>
      <c r="N99" s="15"/>
      <c r="O99" s="15"/>
      <c r="P99" s="15"/>
      <c r="Q99" s="16"/>
      <c r="R99" s="15"/>
      <c r="S99" s="15"/>
    </row>
    <row r="100" spans="1:19" x14ac:dyDescent="0.25">
      <c r="A100" s="15"/>
      <c r="B100" s="15"/>
      <c r="C100" s="15"/>
      <c r="D100" s="15"/>
      <c r="E100" s="15"/>
      <c r="F100" s="15"/>
      <c r="G100" s="17"/>
      <c r="H100" s="15"/>
      <c r="I100" s="15"/>
      <c r="J100" s="15"/>
      <c r="K100" s="15"/>
      <c r="L100" s="15"/>
      <c r="M100" s="15"/>
      <c r="N100" s="15"/>
      <c r="O100" s="15"/>
      <c r="P100" s="15"/>
      <c r="Q100" s="16"/>
      <c r="R100" s="15"/>
      <c r="S100" s="15"/>
    </row>
    <row r="101" spans="1:19" x14ac:dyDescent="0.25">
      <c r="A101" s="15"/>
      <c r="B101" s="15"/>
      <c r="C101" s="15"/>
      <c r="D101" s="15"/>
      <c r="E101" s="15"/>
      <c r="F101" s="15"/>
      <c r="G101" s="17"/>
      <c r="H101" s="15"/>
      <c r="I101" s="15"/>
      <c r="J101" s="15"/>
      <c r="K101" s="15"/>
      <c r="L101" s="15"/>
      <c r="M101" s="15"/>
      <c r="N101" s="15"/>
      <c r="O101" s="15"/>
      <c r="P101" s="15"/>
      <c r="Q101" s="16"/>
      <c r="R101" s="15"/>
      <c r="S101" s="15"/>
    </row>
    <row r="102" spans="1:19" x14ac:dyDescent="0.25">
      <c r="A102" s="15"/>
      <c r="B102" s="15"/>
      <c r="C102" s="15"/>
      <c r="D102" s="15"/>
      <c r="E102" s="15"/>
      <c r="F102" s="15"/>
      <c r="G102" s="17"/>
      <c r="H102" s="15"/>
      <c r="I102" s="15"/>
      <c r="J102" s="15"/>
      <c r="K102" s="15"/>
      <c r="L102" s="15"/>
      <c r="M102" s="15"/>
      <c r="N102" s="15"/>
      <c r="O102" s="15"/>
      <c r="P102" s="15"/>
      <c r="Q102" s="16"/>
      <c r="R102" s="15"/>
      <c r="S102" s="15"/>
    </row>
    <row r="103" spans="1:19" x14ac:dyDescent="0.25">
      <c r="A103" s="15"/>
      <c r="B103" s="15"/>
      <c r="C103" s="15"/>
      <c r="D103" s="15"/>
      <c r="E103" s="15"/>
      <c r="F103" s="15"/>
      <c r="G103" s="17"/>
      <c r="H103" s="15"/>
      <c r="I103" s="15"/>
      <c r="J103" s="15"/>
      <c r="K103" s="15"/>
      <c r="L103" s="15"/>
      <c r="M103" s="15"/>
      <c r="N103" s="15"/>
      <c r="O103" s="15"/>
      <c r="P103" s="15"/>
      <c r="Q103" s="16"/>
      <c r="R103" s="15"/>
      <c r="S103" s="15"/>
    </row>
    <row r="104" spans="1:19" x14ac:dyDescent="0.25">
      <c r="A104" s="15"/>
      <c r="B104" s="15"/>
      <c r="C104" s="15"/>
      <c r="D104" s="15"/>
      <c r="E104" s="15"/>
      <c r="F104" s="15"/>
      <c r="G104" s="17"/>
      <c r="H104" s="15"/>
      <c r="I104" s="15"/>
      <c r="J104" s="15"/>
      <c r="K104" s="15"/>
      <c r="L104" s="15"/>
      <c r="M104" s="15"/>
      <c r="N104" s="15"/>
      <c r="O104" s="15"/>
      <c r="P104" s="15"/>
      <c r="Q104" s="16"/>
      <c r="R104" s="15"/>
      <c r="S104" s="15"/>
    </row>
    <row r="105" spans="1:19" x14ac:dyDescent="0.25">
      <c r="A105" s="15"/>
      <c r="B105" s="15"/>
      <c r="C105" s="15"/>
      <c r="D105" s="15"/>
      <c r="E105" s="15"/>
      <c r="F105" s="15"/>
      <c r="G105" s="17"/>
      <c r="H105" s="15"/>
      <c r="I105" s="15"/>
      <c r="J105" s="15"/>
      <c r="K105" s="15"/>
      <c r="L105" s="15"/>
      <c r="M105" s="15"/>
      <c r="N105" s="15"/>
      <c r="O105" s="15"/>
      <c r="P105" s="15"/>
      <c r="Q105" s="16"/>
      <c r="R105" s="15"/>
      <c r="S105" s="15"/>
    </row>
    <row r="106" spans="1:19" x14ac:dyDescent="0.25">
      <c r="A106" s="15"/>
      <c r="B106" s="15"/>
      <c r="C106" s="15"/>
      <c r="D106" s="15"/>
      <c r="E106" s="15"/>
      <c r="F106" s="15"/>
      <c r="G106" s="17"/>
      <c r="H106" s="15"/>
      <c r="I106" s="15"/>
      <c r="J106" s="15"/>
      <c r="K106" s="15"/>
      <c r="L106" s="15"/>
      <c r="M106" s="15"/>
      <c r="N106" s="15"/>
      <c r="O106" s="15"/>
      <c r="P106" s="15"/>
      <c r="Q106" s="16"/>
      <c r="R106" s="15"/>
      <c r="S106" s="15"/>
    </row>
    <row r="107" spans="1:19" x14ac:dyDescent="0.25">
      <c r="A107" s="15"/>
      <c r="B107" s="15"/>
      <c r="C107" s="15"/>
      <c r="D107" s="15"/>
      <c r="E107" s="15"/>
      <c r="F107" s="15"/>
      <c r="G107" s="17"/>
      <c r="H107" s="15"/>
      <c r="I107" s="15"/>
      <c r="J107" s="15"/>
      <c r="K107" s="15"/>
      <c r="L107" s="15"/>
      <c r="M107" s="15"/>
      <c r="N107" s="15"/>
      <c r="O107" s="15"/>
      <c r="P107" s="15"/>
      <c r="Q107" s="16"/>
      <c r="R107" s="15"/>
      <c r="S107" s="15"/>
    </row>
    <row r="108" spans="1:19" x14ac:dyDescent="0.25">
      <c r="A108" s="15"/>
      <c r="B108" s="15"/>
      <c r="C108" s="15"/>
      <c r="D108" s="15"/>
      <c r="E108" s="15"/>
      <c r="F108" s="15"/>
      <c r="G108" s="17"/>
      <c r="H108" s="15"/>
      <c r="I108" s="15"/>
      <c r="J108" s="15"/>
      <c r="K108" s="15"/>
      <c r="L108" s="15"/>
      <c r="M108" s="15"/>
      <c r="N108" s="15"/>
      <c r="O108" s="15"/>
      <c r="P108" s="15"/>
      <c r="Q108" s="16"/>
      <c r="R108" s="15"/>
      <c r="S108" s="15"/>
    </row>
    <row r="109" spans="1:19" x14ac:dyDescent="0.25">
      <c r="A109" s="15"/>
      <c r="B109" s="15"/>
      <c r="C109" s="15"/>
      <c r="D109" s="15"/>
      <c r="E109" s="15"/>
      <c r="F109" s="15"/>
      <c r="G109" s="17"/>
      <c r="H109" s="15"/>
      <c r="I109" s="15"/>
      <c r="J109" s="15"/>
      <c r="K109" s="15"/>
      <c r="L109" s="15"/>
      <c r="M109" s="15"/>
      <c r="N109" s="15"/>
      <c r="O109" s="15"/>
      <c r="P109" s="15"/>
      <c r="Q109" s="16"/>
      <c r="R109" s="15"/>
      <c r="S109" s="15"/>
    </row>
    <row r="110" spans="1:19" x14ac:dyDescent="0.25">
      <c r="A110" s="15"/>
      <c r="B110" s="15"/>
      <c r="C110" s="15"/>
      <c r="D110" s="15"/>
      <c r="E110" s="15"/>
      <c r="F110" s="15"/>
      <c r="G110" s="17"/>
      <c r="H110" s="15"/>
      <c r="I110" s="15"/>
      <c r="J110" s="15"/>
      <c r="K110" s="15"/>
      <c r="L110" s="15"/>
      <c r="M110" s="15"/>
      <c r="N110" s="15"/>
      <c r="O110" s="15"/>
      <c r="P110" s="15"/>
      <c r="Q110" s="16"/>
      <c r="R110" s="15"/>
      <c r="S110" s="15"/>
    </row>
    <row r="111" spans="1:19" x14ac:dyDescent="0.25">
      <c r="A111" s="15"/>
      <c r="B111" s="15"/>
      <c r="C111" s="15"/>
      <c r="D111" s="15"/>
      <c r="E111" s="15"/>
      <c r="F111" s="15"/>
      <c r="G111" s="17"/>
      <c r="H111" s="15"/>
      <c r="I111" s="15"/>
      <c r="J111" s="15"/>
      <c r="K111" s="15"/>
      <c r="L111" s="15"/>
      <c r="M111" s="15"/>
      <c r="N111" s="15"/>
      <c r="O111" s="15"/>
      <c r="P111" s="15"/>
      <c r="Q111" s="16"/>
      <c r="R111" s="15"/>
      <c r="S111" s="15"/>
    </row>
    <row r="112" spans="1:19" x14ac:dyDescent="0.25">
      <c r="A112" s="15"/>
      <c r="B112" s="15"/>
      <c r="C112" s="15"/>
      <c r="D112" s="15"/>
      <c r="E112" s="15"/>
      <c r="F112" s="15"/>
      <c r="G112" s="17"/>
      <c r="H112" s="15"/>
      <c r="I112" s="15"/>
      <c r="J112" s="15"/>
      <c r="K112" s="15"/>
      <c r="L112" s="15"/>
      <c r="M112" s="15"/>
      <c r="N112" s="15"/>
      <c r="O112" s="15"/>
      <c r="P112" s="15"/>
      <c r="Q112" s="16"/>
      <c r="R112" s="15"/>
      <c r="S112" s="15"/>
    </row>
    <row r="113" spans="1:19" x14ac:dyDescent="0.25">
      <c r="A113" s="15"/>
      <c r="B113" s="15"/>
      <c r="C113" s="15"/>
      <c r="D113" s="15"/>
      <c r="E113" s="15"/>
      <c r="F113" s="15"/>
      <c r="G113" s="17"/>
      <c r="H113" s="15"/>
      <c r="I113" s="15"/>
      <c r="J113" s="15"/>
      <c r="K113" s="15"/>
      <c r="L113" s="15"/>
      <c r="M113" s="15"/>
      <c r="N113" s="15"/>
      <c r="O113" s="15"/>
      <c r="P113" s="15"/>
      <c r="Q113" s="16"/>
      <c r="R113" s="15"/>
      <c r="S113" s="15"/>
    </row>
  </sheetData>
  <mergeCells count="1">
    <mergeCell ref="U1:AH2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5"/>
  <sheetViews>
    <sheetView tabSelected="1" workbookViewId="0">
      <selection activeCell="B2" sqref="B2"/>
    </sheetView>
  </sheetViews>
  <sheetFormatPr defaultRowHeight="15" x14ac:dyDescent="0.25"/>
  <cols>
    <col min="1" max="1" width="19.28515625" bestFit="1" customWidth="1"/>
    <col min="2" max="2" width="10.42578125" bestFit="1" customWidth="1"/>
    <col min="3" max="3" width="10.28515625" bestFit="1" customWidth="1"/>
    <col min="4" max="4" width="12.7109375" bestFit="1" customWidth="1"/>
    <col min="5" max="5" width="9.5703125" bestFit="1" customWidth="1"/>
    <col min="6" max="6" width="10.7109375" bestFit="1" customWidth="1"/>
    <col min="7" max="7" width="8.42578125" bestFit="1" customWidth="1"/>
    <col min="8" max="8" width="8.7109375" bestFit="1" customWidth="1"/>
    <col min="9" max="9" width="7.85546875" bestFit="1" customWidth="1"/>
    <col min="10" max="10" width="9.28515625" bestFit="1" customWidth="1"/>
    <col min="12" max="12" width="12.7109375" bestFit="1" customWidth="1"/>
    <col min="13" max="13" width="20" bestFit="1" customWidth="1"/>
    <col min="14" max="14" width="16.42578125" bestFit="1" customWidth="1"/>
    <col min="15" max="15" width="8" bestFit="1" customWidth="1"/>
    <col min="16" max="16" width="25.28515625" bestFit="1" customWidth="1"/>
    <col min="17" max="17" width="20.5703125" bestFit="1" customWidth="1"/>
    <col min="18" max="18" width="16.42578125" bestFit="1" customWidth="1"/>
  </cols>
  <sheetData>
    <row r="1" spans="1:1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452</v>
      </c>
      <c r="H1" s="1" t="s">
        <v>260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259</v>
      </c>
      <c r="Q1" s="1" t="s">
        <v>454</v>
      </c>
      <c r="R1" s="1" t="s">
        <v>455</v>
      </c>
    </row>
    <row r="2" spans="1:18" x14ac:dyDescent="0.25">
      <c r="A2" s="5" t="s">
        <v>261</v>
      </c>
      <c r="B2" s="5" t="s">
        <v>396</v>
      </c>
      <c r="C2" s="5" t="s">
        <v>397</v>
      </c>
      <c r="D2" s="5" t="s">
        <v>16</v>
      </c>
      <c r="E2" s="6">
        <v>2018</v>
      </c>
      <c r="F2" s="5" t="s">
        <v>17</v>
      </c>
      <c r="G2" s="5" t="s">
        <v>456</v>
      </c>
      <c r="H2" s="7">
        <v>60</v>
      </c>
      <c r="I2" s="5">
        <v>34</v>
      </c>
      <c r="J2" s="5" t="s">
        <v>22</v>
      </c>
      <c r="K2" s="5">
        <v>2</v>
      </c>
      <c r="L2" s="5">
        <v>3</v>
      </c>
      <c r="M2" s="5">
        <v>17.39</v>
      </c>
      <c r="N2" s="5">
        <v>732.9</v>
      </c>
      <c r="O2" s="5">
        <v>2.5</v>
      </c>
      <c r="P2" s="6">
        <v>4214.4910868315119</v>
      </c>
      <c r="Q2" s="5">
        <v>40.97</v>
      </c>
      <c r="R2" s="5">
        <v>24.71</v>
      </c>
    </row>
    <row r="3" spans="1:18" s="60" customFormat="1" x14ac:dyDescent="0.25">
      <c r="A3" s="5" t="s">
        <v>261</v>
      </c>
      <c r="B3" s="5" t="s">
        <v>262</v>
      </c>
      <c r="C3" s="5" t="s">
        <v>263</v>
      </c>
      <c r="D3" s="5" t="s">
        <v>264</v>
      </c>
      <c r="E3" s="6">
        <v>2018</v>
      </c>
      <c r="F3" s="5" t="s">
        <v>17</v>
      </c>
      <c r="G3" s="5" t="s">
        <v>456</v>
      </c>
      <c r="H3" s="7">
        <v>63</v>
      </c>
      <c r="I3" s="5">
        <v>34</v>
      </c>
      <c r="J3" s="5" t="s">
        <v>22</v>
      </c>
      <c r="K3" s="5">
        <v>1.5</v>
      </c>
      <c r="L3" s="5">
        <v>2.5</v>
      </c>
      <c r="M3" s="5">
        <v>19.57</v>
      </c>
      <c r="N3" s="5">
        <v>1103.5</v>
      </c>
      <c r="O3" s="5">
        <v>2.5</v>
      </c>
      <c r="P3" s="6">
        <v>5638.7327542156363</v>
      </c>
      <c r="Q3" s="5">
        <v>48.42</v>
      </c>
      <c r="R3" s="5">
        <v>21.56</v>
      </c>
    </row>
    <row r="4" spans="1:18" x14ac:dyDescent="0.25">
      <c r="A4" s="5" t="s">
        <v>261</v>
      </c>
      <c r="B4" s="5" t="s">
        <v>265</v>
      </c>
      <c r="C4" s="5" t="s">
        <v>263</v>
      </c>
      <c r="D4" s="5" t="s">
        <v>266</v>
      </c>
      <c r="E4" s="6">
        <v>2018</v>
      </c>
      <c r="F4" s="5" t="s">
        <v>17</v>
      </c>
      <c r="G4" s="5" t="s">
        <v>456</v>
      </c>
      <c r="H4" s="7">
        <v>65</v>
      </c>
      <c r="I4" s="5">
        <v>34</v>
      </c>
      <c r="J4" s="5" t="s">
        <v>18</v>
      </c>
      <c r="K4" s="5">
        <v>1.5</v>
      </c>
      <c r="L4" s="5">
        <v>2.5</v>
      </c>
      <c r="M4" s="5">
        <v>20.5</v>
      </c>
      <c r="N4" s="5">
        <v>943.6</v>
      </c>
      <c r="O4" s="5">
        <v>1.5</v>
      </c>
      <c r="P4" s="6">
        <v>4602.9268292682927</v>
      </c>
      <c r="Q4" s="5">
        <v>44.13</v>
      </c>
      <c r="R4" s="5">
        <v>23.45</v>
      </c>
    </row>
    <row r="5" spans="1:18" x14ac:dyDescent="0.25">
      <c r="A5" s="5" t="s">
        <v>261</v>
      </c>
      <c r="B5" s="5" t="s">
        <v>267</v>
      </c>
      <c r="C5" s="5" t="s">
        <v>263</v>
      </c>
      <c r="D5" s="5" t="s">
        <v>268</v>
      </c>
      <c r="E5" s="6">
        <v>2018</v>
      </c>
      <c r="F5" s="5" t="s">
        <v>17</v>
      </c>
      <c r="G5" s="5" t="s">
        <v>456</v>
      </c>
      <c r="H5" s="7">
        <v>59</v>
      </c>
      <c r="I5" s="5">
        <v>40</v>
      </c>
      <c r="J5" s="5" t="s">
        <v>18</v>
      </c>
      <c r="K5" s="5">
        <v>2</v>
      </c>
      <c r="L5" s="5">
        <v>2.5</v>
      </c>
      <c r="M5" s="5">
        <v>16.79</v>
      </c>
      <c r="N5" s="5">
        <v>1196.2</v>
      </c>
      <c r="O5" s="5">
        <v>1.5</v>
      </c>
      <c r="P5" s="6">
        <v>7124.4788564621804</v>
      </c>
      <c r="Q5" s="5">
        <v>47.7</v>
      </c>
      <c r="R5" s="5">
        <v>22.3</v>
      </c>
    </row>
    <row r="6" spans="1:18" x14ac:dyDescent="0.25">
      <c r="A6" s="5" t="s">
        <v>261</v>
      </c>
      <c r="B6" s="5" t="s">
        <v>398</v>
      </c>
      <c r="C6" s="5" t="s">
        <v>263</v>
      </c>
      <c r="D6" s="5" t="s">
        <v>399</v>
      </c>
      <c r="E6" s="6">
        <v>2018</v>
      </c>
      <c r="F6" s="5" t="s">
        <v>17</v>
      </c>
      <c r="G6" s="5" t="s">
        <v>456</v>
      </c>
      <c r="H6" s="7">
        <v>58</v>
      </c>
      <c r="I6" s="5">
        <v>36</v>
      </c>
      <c r="J6" s="5" t="s">
        <v>18</v>
      </c>
      <c r="K6" s="5">
        <v>2</v>
      </c>
      <c r="L6" s="5">
        <v>3</v>
      </c>
      <c r="M6" s="5">
        <v>18</v>
      </c>
      <c r="N6" s="5">
        <v>1335.1</v>
      </c>
      <c r="O6" s="5">
        <v>2</v>
      </c>
      <c r="P6" s="6">
        <v>7417.2222222222217</v>
      </c>
      <c r="Q6" s="5">
        <v>44.31</v>
      </c>
      <c r="R6" s="5">
        <v>23.23</v>
      </c>
    </row>
    <row r="7" spans="1:18" x14ac:dyDescent="0.25">
      <c r="A7" s="5" t="s">
        <v>261</v>
      </c>
      <c r="B7" s="5" t="s">
        <v>400</v>
      </c>
      <c r="C7" s="5" t="s">
        <v>263</v>
      </c>
      <c r="D7" s="5" t="s">
        <v>401</v>
      </c>
      <c r="E7" s="6">
        <v>2018</v>
      </c>
      <c r="F7" s="5" t="s">
        <v>17</v>
      </c>
      <c r="G7" s="5" t="s">
        <v>456</v>
      </c>
      <c r="H7" s="7">
        <v>54</v>
      </c>
      <c r="I7" s="5">
        <v>30</v>
      </c>
      <c r="J7" s="5" t="s">
        <v>18</v>
      </c>
      <c r="K7" s="5">
        <v>1.5</v>
      </c>
      <c r="L7" s="5">
        <v>3</v>
      </c>
      <c r="M7" s="5">
        <v>14.86</v>
      </c>
      <c r="N7" s="5">
        <v>743.6</v>
      </c>
      <c r="O7" s="5">
        <v>1.5</v>
      </c>
      <c r="P7" s="6">
        <v>5004.0376850605653</v>
      </c>
      <c r="Q7" s="5">
        <v>45.92</v>
      </c>
      <c r="R7" s="5">
        <v>22.08</v>
      </c>
    </row>
    <row r="8" spans="1:18" x14ac:dyDescent="0.25">
      <c r="A8" s="5" t="s">
        <v>261</v>
      </c>
      <c r="B8" s="5" t="s">
        <v>269</v>
      </c>
      <c r="C8" s="5" t="s">
        <v>263</v>
      </c>
      <c r="D8" s="5" t="s">
        <v>270</v>
      </c>
      <c r="E8" s="6">
        <v>2018</v>
      </c>
      <c r="F8" s="5" t="s">
        <v>17</v>
      </c>
      <c r="G8" s="5" t="s">
        <v>456</v>
      </c>
      <c r="H8" s="7">
        <v>63</v>
      </c>
      <c r="I8" s="5">
        <v>38</v>
      </c>
      <c r="J8" s="5" t="s">
        <v>18</v>
      </c>
      <c r="K8" s="5">
        <v>1.5</v>
      </c>
      <c r="L8" s="5">
        <v>2</v>
      </c>
      <c r="M8" s="5">
        <v>11.32</v>
      </c>
      <c r="N8" s="5">
        <v>1140.3</v>
      </c>
      <c r="O8" s="5">
        <v>1.5</v>
      </c>
      <c r="P8" s="6">
        <v>10073.321554770317</v>
      </c>
      <c r="Q8" s="5">
        <v>44.64</v>
      </c>
      <c r="R8" s="5">
        <v>22.37</v>
      </c>
    </row>
    <row r="9" spans="1:18" x14ac:dyDescent="0.25">
      <c r="A9" s="5" t="s">
        <v>261</v>
      </c>
      <c r="B9" s="5" t="s">
        <v>402</v>
      </c>
      <c r="C9" s="5" t="s">
        <v>263</v>
      </c>
      <c r="D9" s="5" t="s">
        <v>403</v>
      </c>
      <c r="E9" s="6">
        <v>2018</v>
      </c>
      <c r="F9" s="5" t="s">
        <v>17</v>
      </c>
      <c r="G9" s="5" t="s">
        <v>456</v>
      </c>
      <c r="H9" s="7">
        <v>51</v>
      </c>
      <c r="I9" s="5">
        <v>38</v>
      </c>
      <c r="J9" s="5" t="s">
        <v>22</v>
      </c>
      <c r="K9" s="5">
        <v>2</v>
      </c>
      <c r="L9" s="5">
        <v>3</v>
      </c>
      <c r="M9" s="5">
        <v>14.96</v>
      </c>
      <c r="N9" s="5">
        <v>927.3</v>
      </c>
      <c r="O9" s="5">
        <v>2</v>
      </c>
      <c r="P9" s="6">
        <v>6198.5294117647054</v>
      </c>
      <c r="Q9" s="5">
        <v>41.81</v>
      </c>
      <c r="R9" s="5">
        <v>25.6</v>
      </c>
    </row>
    <row r="10" spans="1:18" x14ac:dyDescent="0.25">
      <c r="A10" s="5" t="s">
        <v>261</v>
      </c>
      <c r="B10" s="5" t="s">
        <v>271</v>
      </c>
      <c r="C10" s="5" t="s">
        <v>263</v>
      </c>
      <c r="D10" s="5" t="s">
        <v>272</v>
      </c>
      <c r="E10" s="6">
        <v>2018</v>
      </c>
      <c r="F10" s="5" t="s">
        <v>17</v>
      </c>
      <c r="G10" s="5" t="s">
        <v>456</v>
      </c>
      <c r="H10" s="7">
        <v>62</v>
      </c>
      <c r="I10" s="5">
        <v>34</v>
      </c>
      <c r="J10" s="5" t="s">
        <v>18</v>
      </c>
      <c r="K10" s="5">
        <v>1.5</v>
      </c>
      <c r="L10" s="5">
        <v>2</v>
      </c>
      <c r="M10" s="5">
        <v>23.11</v>
      </c>
      <c r="N10" s="5">
        <v>1035.5</v>
      </c>
      <c r="O10" s="5">
        <v>2.5</v>
      </c>
      <c r="P10" s="6">
        <v>4480.7442665512763</v>
      </c>
      <c r="Q10" s="5">
        <v>42.12</v>
      </c>
      <c r="R10" s="5">
        <v>23.61</v>
      </c>
    </row>
    <row r="11" spans="1:18" x14ac:dyDescent="0.25">
      <c r="A11" s="5" t="s">
        <v>261</v>
      </c>
      <c r="B11" s="5" t="s">
        <v>273</v>
      </c>
      <c r="C11" s="5" t="s">
        <v>263</v>
      </c>
      <c r="D11" s="5" t="s">
        <v>274</v>
      </c>
      <c r="E11" s="6">
        <v>2018</v>
      </c>
      <c r="F11" s="5" t="s">
        <v>17</v>
      </c>
      <c r="G11" s="5" t="s">
        <v>456</v>
      </c>
      <c r="H11" s="7">
        <v>62</v>
      </c>
      <c r="I11" s="5">
        <v>40</v>
      </c>
      <c r="J11" s="5" t="s">
        <v>22</v>
      </c>
      <c r="K11" s="5">
        <v>1.5</v>
      </c>
      <c r="L11" s="5">
        <v>2.5</v>
      </c>
      <c r="M11" s="5">
        <v>20.59</v>
      </c>
      <c r="N11" s="5">
        <v>931.9</v>
      </c>
      <c r="O11" s="5">
        <v>2</v>
      </c>
      <c r="P11" s="6">
        <v>4525.9834871296744</v>
      </c>
      <c r="Q11" s="5">
        <v>47.31</v>
      </c>
      <c r="R11" s="5">
        <v>21.53</v>
      </c>
    </row>
    <row r="12" spans="1:18" x14ac:dyDescent="0.25">
      <c r="A12" s="5" t="s">
        <v>261</v>
      </c>
      <c r="B12" s="5" t="s">
        <v>275</v>
      </c>
      <c r="C12" s="5" t="s">
        <v>263</v>
      </c>
      <c r="D12" s="5" t="s">
        <v>276</v>
      </c>
      <c r="E12" s="6">
        <v>2018</v>
      </c>
      <c r="F12" s="5" t="s">
        <v>17</v>
      </c>
      <c r="G12" s="5" t="s">
        <v>456</v>
      </c>
      <c r="H12" s="7">
        <v>59</v>
      </c>
      <c r="I12" s="5">
        <v>36</v>
      </c>
      <c r="J12" s="5" t="s">
        <v>18</v>
      </c>
      <c r="K12" s="5">
        <v>1.5</v>
      </c>
      <c r="L12" s="5">
        <v>2.5</v>
      </c>
      <c r="M12" s="5">
        <v>18.510000000000002</v>
      </c>
      <c r="N12" s="5">
        <v>1059.3</v>
      </c>
      <c r="O12" s="5">
        <v>2</v>
      </c>
      <c r="P12" s="6">
        <v>5722.8525121555913</v>
      </c>
      <c r="Q12" s="5">
        <v>43.89</v>
      </c>
      <c r="R12" s="5">
        <v>23.33</v>
      </c>
    </row>
    <row r="13" spans="1:18" x14ac:dyDescent="0.25">
      <c r="A13" s="5" t="s">
        <v>261</v>
      </c>
      <c r="B13" s="5" t="s">
        <v>277</v>
      </c>
      <c r="C13" s="5" t="s">
        <v>263</v>
      </c>
      <c r="D13" s="5" t="s">
        <v>278</v>
      </c>
      <c r="E13" s="6">
        <v>2018</v>
      </c>
      <c r="F13" s="5" t="s">
        <v>17</v>
      </c>
      <c r="G13" s="5" t="s">
        <v>456</v>
      </c>
      <c r="H13" s="7">
        <v>60</v>
      </c>
      <c r="I13" s="5">
        <v>34</v>
      </c>
      <c r="J13" s="5" t="s">
        <v>18</v>
      </c>
      <c r="K13" s="5">
        <v>1.5</v>
      </c>
      <c r="L13" s="5">
        <v>2.5</v>
      </c>
      <c r="M13" s="5">
        <v>18.13</v>
      </c>
      <c r="N13" s="5">
        <v>967</v>
      </c>
      <c r="O13" s="5">
        <v>2</v>
      </c>
      <c r="P13" s="6">
        <v>5333.7010479867622</v>
      </c>
      <c r="Q13" s="5">
        <v>43.69</v>
      </c>
      <c r="R13" s="5">
        <v>22.75</v>
      </c>
    </row>
    <row r="14" spans="1:18" x14ac:dyDescent="0.25">
      <c r="A14" s="5" t="s">
        <v>261</v>
      </c>
      <c r="B14" s="5" t="s">
        <v>279</v>
      </c>
      <c r="C14" s="5" t="s">
        <v>263</v>
      </c>
      <c r="D14" s="5" t="s">
        <v>280</v>
      </c>
      <c r="E14" s="6">
        <v>2018</v>
      </c>
      <c r="F14" s="5" t="s">
        <v>17</v>
      </c>
      <c r="G14" s="5" t="s">
        <v>456</v>
      </c>
      <c r="H14" s="7">
        <v>59</v>
      </c>
      <c r="I14" s="5">
        <v>34</v>
      </c>
      <c r="J14" s="5" t="s">
        <v>22</v>
      </c>
      <c r="K14" s="5">
        <v>1.5</v>
      </c>
      <c r="L14" s="5">
        <v>2.5</v>
      </c>
      <c r="M14" s="5">
        <v>15.38</v>
      </c>
      <c r="N14" s="5">
        <v>749.7</v>
      </c>
      <c r="O14" s="5">
        <v>2</v>
      </c>
      <c r="P14" s="6">
        <v>4874.5123537061118</v>
      </c>
      <c r="Q14" s="5">
        <v>41.22</v>
      </c>
      <c r="R14" s="5">
        <v>23.17</v>
      </c>
    </row>
    <row r="15" spans="1:18" x14ac:dyDescent="0.25">
      <c r="A15" s="5" t="s">
        <v>261</v>
      </c>
      <c r="B15" s="5" t="s">
        <v>404</v>
      </c>
      <c r="C15" s="5" t="s">
        <v>263</v>
      </c>
      <c r="D15" s="5" t="s">
        <v>405</v>
      </c>
      <c r="E15" s="6">
        <v>2018</v>
      </c>
      <c r="F15" s="5" t="s">
        <v>17</v>
      </c>
      <c r="G15" s="5" t="s">
        <v>456</v>
      </c>
      <c r="H15" s="7">
        <v>59</v>
      </c>
      <c r="I15" s="5">
        <v>36</v>
      </c>
      <c r="J15" s="5" t="s">
        <v>22</v>
      </c>
      <c r="K15" s="5">
        <v>2</v>
      </c>
      <c r="L15" s="5">
        <v>3</v>
      </c>
      <c r="M15" s="5">
        <v>15.94</v>
      </c>
      <c r="N15" s="5">
        <v>1109.7</v>
      </c>
      <c r="O15" s="5">
        <v>2</v>
      </c>
      <c r="P15" s="6">
        <v>6961.7314930991224</v>
      </c>
      <c r="Q15" s="5">
        <v>45.99</v>
      </c>
      <c r="R15" s="5">
        <v>22.05</v>
      </c>
    </row>
    <row r="16" spans="1:18" x14ac:dyDescent="0.25">
      <c r="A16" s="5" t="s">
        <v>261</v>
      </c>
      <c r="B16" s="5" t="s">
        <v>406</v>
      </c>
      <c r="C16" s="5" t="s">
        <v>263</v>
      </c>
      <c r="D16" s="5" t="s">
        <v>407</v>
      </c>
      <c r="E16" s="6">
        <v>2018</v>
      </c>
      <c r="F16" s="5" t="s">
        <v>17</v>
      </c>
      <c r="G16" s="5" t="s">
        <v>456</v>
      </c>
      <c r="H16" s="7">
        <v>60</v>
      </c>
      <c r="I16" s="5">
        <v>38</v>
      </c>
      <c r="J16" s="5" t="s">
        <v>18</v>
      </c>
      <c r="K16" s="5">
        <v>2</v>
      </c>
      <c r="L16" s="5">
        <v>3</v>
      </c>
      <c r="M16" s="5">
        <v>16.940000000000001</v>
      </c>
      <c r="N16" s="5">
        <v>1384.9</v>
      </c>
      <c r="O16" s="5">
        <v>1.5</v>
      </c>
      <c r="P16" s="6">
        <v>8175.3246753246758</v>
      </c>
      <c r="Q16" s="5">
        <v>45.75</v>
      </c>
      <c r="R16" s="5">
        <v>22.14</v>
      </c>
    </row>
    <row r="17" spans="1:18" x14ac:dyDescent="0.25">
      <c r="A17" s="51" t="s">
        <v>261</v>
      </c>
      <c r="B17" s="51" t="s">
        <v>281</v>
      </c>
      <c r="C17" s="51" t="s">
        <v>282</v>
      </c>
      <c r="D17" s="51" t="s">
        <v>283</v>
      </c>
      <c r="E17" s="52">
        <v>2018</v>
      </c>
      <c r="F17" s="51" t="s">
        <v>17</v>
      </c>
      <c r="G17" s="51" t="s">
        <v>456</v>
      </c>
      <c r="H17" s="53">
        <v>44</v>
      </c>
      <c r="I17" s="51">
        <v>24</v>
      </c>
      <c r="J17" s="51" t="s">
        <v>18</v>
      </c>
      <c r="K17" s="51">
        <v>1</v>
      </c>
      <c r="L17" s="51">
        <v>2</v>
      </c>
      <c r="M17" s="51">
        <v>8.86</v>
      </c>
      <c r="N17" s="51">
        <v>593.29999999999995</v>
      </c>
      <c r="O17" s="51">
        <v>1.5</v>
      </c>
      <c r="P17" s="52">
        <v>6696.3882618510152</v>
      </c>
      <c r="Q17" s="51">
        <v>42.93</v>
      </c>
      <c r="R17" s="51">
        <v>21.78</v>
      </c>
    </row>
    <row r="18" spans="1:18" x14ac:dyDescent="0.25">
      <c r="A18" s="5" t="s">
        <v>261</v>
      </c>
      <c r="B18" s="5" t="s">
        <v>284</v>
      </c>
      <c r="C18" s="5" t="s">
        <v>263</v>
      </c>
      <c r="D18" s="5" t="s">
        <v>285</v>
      </c>
      <c r="E18" s="6">
        <v>2018</v>
      </c>
      <c r="F18" s="5" t="s">
        <v>17</v>
      </c>
      <c r="G18" s="5" t="s">
        <v>456</v>
      </c>
      <c r="H18" s="7">
        <v>54</v>
      </c>
      <c r="I18" s="5">
        <v>34</v>
      </c>
      <c r="J18" s="5" t="s">
        <v>18</v>
      </c>
      <c r="K18" s="5">
        <v>1.5</v>
      </c>
      <c r="L18" s="5">
        <v>2.5</v>
      </c>
      <c r="M18" s="5">
        <v>18.059999999999999</v>
      </c>
      <c r="N18" s="5">
        <v>970</v>
      </c>
      <c r="O18" s="5">
        <v>2</v>
      </c>
      <c r="P18" s="6">
        <v>5370.9856035437433</v>
      </c>
      <c r="Q18" s="5">
        <v>45.48</v>
      </c>
      <c r="R18" s="5">
        <v>23.03</v>
      </c>
    </row>
    <row r="19" spans="1:18" x14ac:dyDescent="0.25">
      <c r="A19" s="5" t="s">
        <v>261</v>
      </c>
      <c r="B19" s="5" t="s">
        <v>286</v>
      </c>
      <c r="C19" s="5" t="s">
        <v>263</v>
      </c>
      <c r="D19" s="5" t="s">
        <v>287</v>
      </c>
      <c r="E19" s="6">
        <v>2018</v>
      </c>
      <c r="F19" s="5" t="s">
        <v>17</v>
      </c>
      <c r="G19" s="5" t="s">
        <v>456</v>
      </c>
      <c r="H19" s="7">
        <v>58</v>
      </c>
      <c r="I19" s="5">
        <v>28</v>
      </c>
      <c r="J19" s="5" t="s">
        <v>22</v>
      </c>
      <c r="K19" s="5">
        <v>1.5</v>
      </c>
      <c r="L19" s="5">
        <v>2.5</v>
      </c>
      <c r="M19" s="5">
        <v>18.68</v>
      </c>
      <c r="N19" s="5">
        <v>1112.8</v>
      </c>
      <c r="O19" s="5">
        <v>2</v>
      </c>
      <c r="P19" s="6">
        <v>5957.1734475374733</v>
      </c>
      <c r="Q19" s="5">
        <v>48.36</v>
      </c>
      <c r="R19" s="5">
        <v>21.31</v>
      </c>
    </row>
    <row r="20" spans="1:18" x14ac:dyDescent="0.25">
      <c r="A20" s="5" t="s">
        <v>261</v>
      </c>
      <c r="B20" s="5" t="s">
        <v>408</v>
      </c>
      <c r="C20" s="5" t="s">
        <v>263</v>
      </c>
      <c r="D20" s="5" t="s">
        <v>409</v>
      </c>
      <c r="E20" s="6">
        <v>2018</v>
      </c>
      <c r="F20" s="5" t="s">
        <v>17</v>
      </c>
      <c r="G20" s="5" t="s">
        <v>456</v>
      </c>
      <c r="H20" s="7">
        <v>58</v>
      </c>
      <c r="I20" s="5">
        <v>36</v>
      </c>
      <c r="J20" s="5" t="s">
        <v>22</v>
      </c>
      <c r="K20" s="5">
        <v>2</v>
      </c>
      <c r="L20" s="5">
        <v>3</v>
      </c>
      <c r="M20" s="5">
        <v>16.809999999999999</v>
      </c>
      <c r="N20" s="5">
        <v>864.6</v>
      </c>
      <c r="O20" s="5">
        <v>2.5</v>
      </c>
      <c r="P20" s="6">
        <v>5143.3670434265323</v>
      </c>
      <c r="Q20" s="5">
        <v>44.98</v>
      </c>
      <c r="R20" s="5">
        <v>23.8</v>
      </c>
    </row>
    <row r="21" spans="1:18" x14ac:dyDescent="0.25">
      <c r="A21" s="5" t="s">
        <v>261</v>
      </c>
      <c r="B21" s="5" t="s">
        <v>288</v>
      </c>
      <c r="C21" s="5" t="s">
        <v>263</v>
      </c>
      <c r="D21" s="5" t="s">
        <v>289</v>
      </c>
      <c r="E21" s="6">
        <v>2018</v>
      </c>
      <c r="F21" s="5" t="s">
        <v>17</v>
      </c>
      <c r="G21" s="5" t="s">
        <v>456</v>
      </c>
      <c r="H21" s="7">
        <v>51</v>
      </c>
      <c r="I21" s="5">
        <v>40</v>
      </c>
      <c r="J21" s="5" t="s">
        <v>18</v>
      </c>
      <c r="K21" s="5">
        <v>1.5</v>
      </c>
      <c r="L21" s="5">
        <v>2.5</v>
      </c>
      <c r="M21" s="5">
        <v>17.97</v>
      </c>
      <c r="N21" s="5">
        <v>770.3</v>
      </c>
      <c r="O21" s="5">
        <v>2.5</v>
      </c>
      <c r="P21" s="6">
        <v>4286.5887590428492</v>
      </c>
      <c r="Q21" s="5">
        <v>45.34</v>
      </c>
      <c r="R21" s="5">
        <v>23.12</v>
      </c>
    </row>
    <row r="22" spans="1:18" x14ac:dyDescent="0.25">
      <c r="A22" s="5" t="s">
        <v>261</v>
      </c>
      <c r="B22" s="5" t="s">
        <v>410</v>
      </c>
      <c r="C22" s="5" t="s">
        <v>263</v>
      </c>
      <c r="D22" s="5" t="s">
        <v>411</v>
      </c>
      <c r="E22" s="6">
        <v>2018</v>
      </c>
      <c r="F22" s="5" t="s">
        <v>17</v>
      </c>
      <c r="G22" s="5" t="s">
        <v>456</v>
      </c>
      <c r="H22" s="7">
        <v>61</v>
      </c>
      <c r="I22" s="5">
        <v>40</v>
      </c>
      <c r="J22" s="5" t="s">
        <v>22</v>
      </c>
      <c r="K22" s="5">
        <v>1.5</v>
      </c>
      <c r="L22" s="5">
        <v>3</v>
      </c>
      <c r="M22" s="5">
        <v>17.79</v>
      </c>
      <c r="N22" s="5">
        <v>845.4</v>
      </c>
      <c r="O22" s="5">
        <v>2.5</v>
      </c>
      <c r="P22" s="6">
        <v>4752.1079258010122</v>
      </c>
      <c r="Q22" s="5">
        <v>48.13</v>
      </c>
      <c r="R22" s="5">
        <v>21.6</v>
      </c>
    </row>
    <row r="23" spans="1:18" x14ac:dyDescent="0.25">
      <c r="A23" s="5" t="s">
        <v>261</v>
      </c>
      <c r="B23" s="5" t="s">
        <v>290</v>
      </c>
      <c r="C23" s="5" t="s">
        <v>263</v>
      </c>
      <c r="D23" s="5" t="s">
        <v>291</v>
      </c>
      <c r="E23" s="6">
        <v>2018</v>
      </c>
      <c r="F23" s="5" t="s">
        <v>17</v>
      </c>
      <c r="G23" s="5" t="s">
        <v>456</v>
      </c>
      <c r="H23" s="7">
        <v>58</v>
      </c>
      <c r="I23" s="5">
        <v>28</v>
      </c>
      <c r="J23" s="5" t="s">
        <v>18</v>
      </c>
      <c r="K23" s="5">
        <v>1.5</v>
      </c>
      <c r="L23" s="5">
        <v>2</v>
      </c>
      <c r="M23" s="5">
        <v>16.690000000000001</v>
      </c>
      <c r="N23" s="5">
        <v>997.9</v>
      </c>
      <c r="O23" s="5">
        <v>2</v>
      </c>
      <c r="P23" s="6">
        <v>5979.0293588975428</v>
      </c>
      <c r="Q23" s="5">
        <v>46.33</v>
      </c>
      <c r="R23" s="5">
        <v>22.15</v>
      </c>
    </row>
    <row r="24" spans="1:18" x14ac:dyDescent="0.25">
      <c r="A24" s="5" t="s">
        <v>261</v>
      </c>
      <c r="B24" s="5" t="s">
        <v>412</v>
      </c>
      <c r="C24" s="5" t="s">
        <v>263</v>
      </c>
      <c r="D24" s="5" t="s">
        <v>413</v>
      </c>
      <c r="E24" s="6">
        <v>2018</v>
      </c>
      <c r="F24" s="5" t="s">
        <v>17</v>
      </c>
      <c r="G24" s="5" t="s">
        <v>456</v>
      </c>
      <c r="H24" s="7">
        <v>53</v>
      </c>
      <c r="I24" s="5">
        <v>32</v>
      </c>
      <c r="J24" s="5" t="s">
        <v>22</v>
      </c>
      <c r="K24" s="5">
        <v>2</v>
      </c>
      <c r="L24" s="5">
        <v>3</v>
      </c>
      <c r="M24" s="5">
        <v>18.09</v>
      </c>
      <c r="N24" s="5">
        <v>803.3</v>
      </c>
      <c r="O24" s="5">
        <v>1.5</v>
      </c>
      <c r="P24" s="6">
        <v>4440.5749032614704</v>
      </c>
      <c r="Q24" s="5">
        <v>47.1</v>
      </c>
      <c r="R24" s="5">
        <v>22.45</v>
      </c>
    </row>
    <row r="25" spans="1:18" x14ac:dyDescent="0.25">
      <c r="A25" s="5" t="s">
        <v>261</v>
      </c>
      <c r="B25" s="5" t="s">
        <v>414</v>
      </c>
      <c r="C25" s="5" t="s">
        <v>263</v>
      </c>
      <c r="D25" s="5" t="s">
        <v>415</v>
      </c>
      <c r="E25" s="6">
        <v>2018</v>
      </c>
      <c r="F25" s="5" t="s">
        <v>17</v>
      </c>
      <c r="G25" s="5" t="s">
        <v>456</v>
      </c>
      <c r="H25" s="7">
        <v>54</v>
      </c>
      <c r="I25" s="5">
        <v>32</v>
      </c>
      <c r="J25" s="5" t="s">
        <v>22</v>
      </c>
      <c r="K25" s="5">
        <v>2</v>
      </c>
      <c r="L25" s="5">
        <v>3</v>
      </c>
      <c r="M25" s="5">
        <v>17.8</v>
      </c>
      <c r="N25" s="5">
        <v>1008</v>
      </c>
      <c r="O25" s="5">
        <v>1.5</v>
      </c>
      <c r="P25" s="6">
        <v>5662.9213483146068</v>
      </c>
      <c r="Q25" s="5">
        <v>48.91</v>
      </c>
      <c r="R25" s="5">
        <v>21.89</v>
      </c>
    </row>
    <row r="26" spans="1:18" x14ac:dyDescent="0.25">
      <c r="A26" s="51" t="s">
        <v>261</v>
      </c>
      <c r="B26" s="51" t="s">
        <v>292</v>
      </c>
      <c r="C26" s="51" t="s">
        <v>263</v>
      </c>
      <c r="D26" s="51" t="s">
        <v>293</v>
      </c>
      <c r="E26" s="52">
        <v>2018</v>
      </c>
      <c r="F26" s="51" t="s">
        <v>17</v>
      </c>
      <c r="G26" s="51" t="s">
        <v>456</v>
      </c>
      <c r="H26" s="53">
        <v>70</v>
      </c>
      <c r="I26" s="51">
        <v>50</v>
      </c>
      <c r="J26" s="51" t="s">
        <v>22</v>
      </c>
      <c r="K26" s="51">
        <v>1.5</v>
      </c>
      <c r="L26" s="51">
        <v>2</v>
      </c>
      <c r="M26" s="51">
        <v>19.96</v>
      </c>
      <c r="N26" s="51">
        <v>944.1</v>
      </c>
      <c r="O26" s="51">
        <v>2</v>
      </c>
      <c r="P26" s="52">
        <v>4729.9599198396791</v>
      </c>
      <c r="Q26" s="51">
        <v>43.31</v>
      </c>
      <c r="R26" s="51">
        <v>22.3</v>
      </c>
    </row>
    <row r="27" spans="1:18" x14ac:dyDescent="0.25">
      <c r="A27" s="5" t="s">
        <v>261</v>
      </c>
      <c r="B27" s="5" t="s">
        <v>294</v>
      </c>
      <c r="C27" s="5" t="s">
        <v>263</v>
      </c>
      <c r="D27" s="5" t="s">
        <v>295</v>
      </c>
      <c r="E27" s="6">
        <v>2018</v>
      </c>
      <c r="F27" s="5" t="s">
        <v>17</v>
      </c>
      <c r="G27" s="5" t="s">
        <v>456</v>
      </c>
      <c r="H27" s="7">
        <v>62</v>
      </c>
      <c r="I27" s="5">
        <v>32</v>
      </c>
      <c r="J27" s="5" t="s">
        <v>18</v>
      </c>
      <c r="K27" s="5">
        <v>1.5</v>
      </c>
      <c r="L27" s="5">
        <v>2</v>
      </c>
      <c r="M27" s="5">
        <v>15.41</v>
      </c>
      <c r="N27" s="5">
        <v>847.7</v>
      </c>
      <c r="O27" s="5">
        <v>1.5</v>
      </c>
      <c r="P27" s="6">
        <v>5500.9733939000653</v>
      </c>
      <c r="Q27" s="5">
        <v>46.87</v>
      </c>
      <c r="R27" s="5">
        <v>21.73</v>
      </c>
    </row>
    <row r="28" spans="1:18" x14ac:dyDescent="0.25">
      <c r="A28" s="5" t="s">
        <v>261</v>
      </c>
      <c r="B28" s="5" t="s">
        <v>296</v>
      </c>
      <c r="C28" s="5" t="s">
        <v>263</v>
      </c>
      <c r="D28" s="5" t="s">
        <v>297</v>
      </c>
      <c r="E28" s="6">
        <v>2018</v>
      </c>
      <c r="F28" s="5" t="s">
        <v>17</v>
      </c>
      <c r="G28" s="5" t="s">
        <v>456</v>
      </c>
      <c r="H28" s="7">
        <v>57</v>
      </c>
      <c r="I28" s="5">
        <v>38</v>
      </c>
      <c r="J28" s="5" t="s">
        <v>22</v>
      </c>
      <c r="K28" s="5">
        <v>2</v>
      </c>
      <c r="L28" s="5">
        <v>2.5</v>
      </c>
      <c r="M28" s="5">
        <v>18.63</v>
      </c>
      <c r="N28" s="5">
        <v>809</v>
      </c>
      <c r="O28" s="5">
        <v>2.5</v>
      </c>
      <c r="P28" s="6">
        <v>4342.4584004294156</v>
      </c>
      <c r="Q28" s="5">
        <v>49.14</v>
      </c>
      <c r="R28" s="5">
        <v>21.43</v>
      </c>
    </row>
    <row r="29" spans="1:18" x14ac:dyDescent="0.25">
      <c r="A29" s="5" t="s">
        <v>261</v>
      </c>
      <c r="B29" s="5" t="s">
        <v>298</v>
      </c>
      <c r="C29" s="5" t="s">
        <v>263</v>
      </c>
      <c r="D29" s="5" t="s">
        <v>299</v>
      </c>
      <c r="E29" s="6">
        <v>2018</v>
      </c>
      <c r="F29" s="5" t="s">
        <v>17</v>
      </c>
      <c r="G29" s="5" t="s">
        <v>456</v>
      </c>
      <c r="H29" s="7">
        <v>68</v>
      </c>
      <c r="I29" s="5">
        <v>38</v>
      </c>
      <c r="J29" s="5" t="s">
        <v>22</v>
      </c>
      <c r="K29" s="5">
        <v>1.5</v>
      </c>
      <c r="L29" s="5">
        <v>2</v>
      </c>
      <c r="M29" s="5">
        <v>19.72</v>
      </c>
      <c r="N29" s="5">
        <v>952.3</v>
      </c>
      <c r="O29" s="5">
        <v>2.5</v>
      </c>
      <c r="P29" s="6">
        <v>4829.1075050709942</v>
      </c>
      <c r="Q29" s="5">
        <v>44.92</v>
      </c>
      <c r="R29" s="5">
        <v>22.81</v>
      </c>
    </row>
    <row r="30" spans="1:18" x14ac:dyDescent="0.25">
      <c r="A30" s="5" t="s">
        <v>261</v>
      </c>
      <c r="B30" s="5" t="s">
        <v>300</v>
      </c>
      <c r="C30" s="5" t="s">
        <v>263</v>
      </c>
      <c r="D30" s="5" t="s">
        <v>301</v>
      </c>
      <c r="E30" s="6">
        <v>2018</v>
      </c>
      <c r="F30" s="5" t="s">
        <v>17</v>
      </c>
      <c r="G30" s="5" t="s">
        <v>456</v>
      </c>
      <c r="H30" s="7">
        <v>51</v>
      </c>
      <c r="I30" s="5">
        <v>36</v>
      </c>
      <c r="J30" s="5" t="s">
        <v>18</v>
      </c>
      <c r="K30" s="5">
        <v>1.5</v>
      </c>
      <c r="L30" s="5">
        <v>2</v>
      </c>
      <c r="M30" s="5">
        <v>17.55</v>
      </c>
      <c r="N30" s="5">
        <v>876.1</v>
      </c>
      <c r="O30" s="5">
        <v>2.5</v>
      </c>
      <c r="P30" s="6">
        <v>4992.0227920227926</v>
      </c>
      <c r="Q30" s="5">
        <v>47.26</v>
      </c>
      <c r="R30" s="5">
        <v>21.73</v>
      </c>
    </row>
    <row r="31" spans="1:18" x14ac:dyDescent="0.25">
      <c r="A31" s="5" t="s">
        <v>261</v>
      </c>
      <c r="B31" s="5" t="s">
        <v>302</v>
      </c>
      <c r="C31" s="5" t="s">
        <v>263</v>
      </c>
      <c r="D31" s="5" t="s">
        <v>303</v>
      </c>
      <c r="E31" s="6">
        <v>2018</v>
      </c>
      <c r="F31" s="5" t="s">
        <v>17</v>
      </c>
      <c r="G31" s="5" t="s">
        <v>456</v>
      </c>
      <c r="H31" s="7">
        <v>61</v>
      </c>
      <c r="I31" s="5">
        <v>38</v>
      </c>
      <c r="J31" s="5" t="s">
        <v>22</v>
      </c>
      <c r="K31" s="5">
        <v>1.5</v>
      </c>
      <c r="L31" s="5">
        <v>2.5</v>
      </c>
      <c r="M31" s="5">
        <v>21.45</v>
      </c>
      <c r="N31" s="5">
        <v>908.1</v>
      </c>
      <c r="O31" s="5">
        <v>2.5</v>
      </c>
      <c r="P31" s="6">
        <v>4233.5664335664342</v>
      </c>
      <c r="Q31" s="5">
        <v>47.6</v>
      </c>
      <c r="R31" s="5">
        <v>21.9</v>
      </c>
    </row>
    <row r="32" spans="1:18" x14ac:dyDescent="0.25">
      <c r="A32" s="5" t="s">
        <v>261</v>
      </c>
      <c r="B32" s="5" t="s">
        <v>416</v>
      </c>
      <c r="C32" s="5" t="s">
        <v>263</v>
      </c>
      <c r="D32" s="5" t="s">
        <v>417</v>
      </c>
      <c r="E32" s="6">
        <v>2018</v>
      </c>
      <c r="F32" s="5" t="s">
        <v>17</v>
      </c>
      <c r="G32" s="5" t="s">
        <v>456</v>
      </c>
      <c r="H32" s="7">
        <v>62</v>
      </c>
      <c r="I32" s="5">
        <v>45</v>
      </c>
      <c r="J32" s="5" t="s">
        <v>22</v>
      </c>
      <c r="K32" s="5">
        <v>2</v>
      </c>
      <c r="L32" s="5">
        <v>3</v>
      </c>
      <c r="M32" s="5">
        <v>20.55</v>
      </c>
      <c r="N32" s="5">
        <v>1185</v>
      </c>
      <c r="O32" s="5">
        <v>1.5</v>
      </c>
      <c r="P32" s="6">
        <v>5766.4233576642328</v>
      </c>
      <c r="Q32" s="5">
        <v>47.87</v>
      </c>
      <c r="R32" s="5">
        <v>21.7</v>
      </c>
    </row>
    <row r="33" spans="1:18" x14ac:dyDescent="0.25">
      <c r="A33" s="5" t="s">
        <v>261</v>
      </c>
      <c r="B33" s="5" t="s">
        <v>418</v>
      </c>
      <c r="C33" s="5" t="s">
        <v>263</v>
      </c>
      <c r="D33" s="5" t="s">
        <v>419</v>
      </c>
      <c r="E33" s="6">
        <v>2018</v>
      </c>
      <c r="F33" s="5" t="s">
        <v>17</v>
      </c>
      <c r="G33" s="5" t="s">
        <v>456</v>
      </c>
      <c r="H33" s="7">
        <v>64</v>
      </c>
      <c r="I33" s="5">
        <v>45</v>
      </c>
      <c r="J33" s="5" t="s">
        <v>22</v>
      </c>
      <c r="K33" s="5">
        <v>1.5</v>
      </c>
      <c r="L33" s="5">
        <v>3</v>
      </c>
      <c r="M33" s="5">
        <v>19.260000000000002</v>
      </c>
      <c r="N33" s="5">
        <v>900</v>
      </c>
      <c r="O33" s="5">
        <v>1.5</v>
      </c>
      <c r="P33" s="6">
        <v>4672.8971962616815</v>
      </c>
      <c r="Q33" s="5">
        <v>44.8</v>
      </c>
      <c r="R33" s="5">
        <v>21.78</v>
      </c>
    </row>
    <row r="34" spans="1:18" x14ac:dyDescent="0.25">
      <c r="A34" s="5" t="s">
        <v>261</v>
      </c>
      <c r="B34" s="5" t="s">
        <v>304</v>
      </c>
      <c r="C34" s="5" t="s">
        <v>263</v>
      </c>
      <c r="D34" s="5" t="s">
        <v>305</v>
      </c>
      <c r="E34" s="6">
        <v>2018</v>
      </c>
      <c r="F34" s="5" t="s">
        <v>17</v>
      </c>
      <c r="G34" s="5" t="s">
        <v>456</v>
      </c>
      <c r="H34" s="7">
        <v>51</v>
      </c>
      <c r="I34" s="5">
        <v>34</v>
      </c>
      <c r="J34" s="5" t="s">
        <v>22</v>
      </c>
      <c r="K34" s="5">
        <v>2</v>
      </c>
      <c r="L34" s="5">
        <v>2.5</v>
      </c>
      <c r="M34" s="5">
        <v>14.45</v>
      </c>
      <c r="N34" s="5">
        <v>607.1</v>
      </c>
      <c r="O34" s="5">
        <v>1.5</v>
      </c>
      <c r="P34" s="6">
        <v>4201.3840830449826</v>
      </c>
      <c r="Q34" s="5">
        <v>47.36</v>
      </c>
      <c r="R34" s="5">
        <v>22.91</v>
      </c>
    </row>
    <row r="35" spans="1:18" x14ac:dyDescent="0.25">
      <c r="A35" s="5" t="s">
        <v>261</v>
      </c>
      <c r="B35" s="5" t="s">
        <v>306</v>
      </c>
      <c r="C35" s="5" t="s">
        <v>263</v>
      </c>
      <c r="D35" s="5" t="s">
        <v>307</v>
      </c>
      <c r="E35" s="6">
        <v>2018</v>
      </c>
      <c r="F35" s="5" t="s">
        <v>17</v>
      </c>
      <c r="G35" s="5" t="s">
        <v>456</v>
      </c>
      <c r="H35" s="7">
        <v>51</v>
      </c>
      <c r="I35" s="5">
        <v>36</v>
      </c>
      <c r="J35" s="5" t="s">
        <v>22</v>
      </c>
      <c r="K35" s="5">
        <v>1.5</v>
      </c>
      <c r="L35" s="5">
        <v>2.5</v>
      </c>
      <c r="M35" s="5">
        <v>17.41</v>
      </c>
      <c r="N35" s="5">
        <v>857.2</v>
      </c>
      <c r="O35" s="5">
        <v>1.5</v>
      </c>
      <c r="P35" s="6">
        <v>4923.607122343481</v>
      </c>
      <c r="Q35" s="5">
        <v>49.28</v>
      </c>
      <c r="R35" s="5">
        <v>22.11</v>
      </c>
    </row>
    <row r="36" spans="1:18" x14ac:dyDescent="0.25">
      <c r="A36" s="5" t="s">
        <v>261</v>
      </c>
      <c r="B36" s="5" t="s">
        <v>308</v>
      </c>
      <c r="C36" s="5" t="s">
        <v>263</v>
      </c>
      <c r="D36" s="5" t="s">
        <v>309</v>
      </c>
      <c r="E36" s="6">
        <v>2018</v>
      </c>
      <c r="F36" s="5" t="s">
        <v>17</v>
      </c>
      <c r="G36" s="5" t="s">
        <v>456</v>
      </c>
      <c r="H36" s="7">
        <v>52</v>
      </c>
      <c r="I36" s="5">
        <v>34</v>
      </c>
      <c r="J36" s="5" t="s">
        <v>18</v>
      </c>
      <c r="K36" s="5">
        <v>1.5</v>
      </c>
      <c r="L36" s="5">
        <v>2.5</v>
      </c>
      <c r="M36" s="5">
        <v>15.21</v>
      </c>
      <c r="N36" s="5">
        <v>826.3</v>
      </c>
      <c r="O36" s="5">
        <v>1.5</v>
      </c>
      <c r="P36" s="6">
        <v>5432.6101249178164</v>
      </c>
      <c r="Q36" s="5">
        <v>47.68</v>
      </c>
      <c r="R36" s="5">
        <v>22.22</v>
      </c>
    </row>
    <row r="37" spans="1:18" x14ac:dyDescent="0.25">
      <c r="A37" s="5" t="s">
        <v>261</v>
      </c>
      <c r="B37" s="5" t="s">
        <v>420</v>
      </c>
      <c r="C37" s="5" t="s">
        <v>263</v>
      </c>
      <c r="D37" s="5" t="s">
        <v>421</v>
      </c>
      <c r="E37" s="6">
        <v>2018</v>
      </c>
      <c r="F37" s="5" t="s">
        <v>17</v>
      </c>
      <c r="G37" s="5" t="s">
        <v>456</v>
      </c>
      <c r="H37" s="7">
        <v>58</v>
      </c>
      <c r="I37" s="5">
        <v>38</v>
      </c>
      <c r="J37" s="5" t="s">
        <v>18</v>
      </c>
      <c r="K37" s="5">
        <v>2</v>
      </c>
      <c r="L37" s="5">
        <v>3</v>
      </c>
      <c r="M37" s="5">
        <v>19.190000000000001</v>
      </c>
      <c r="N37" s="5">
        <v>896.7</v>
      </c>
      <c r="O37" s="5">
        <v>2.5</v>
      </c>
      <c r="P37" s="6">
        <v>4672.7462219906201</v>
      </c>
      <c r="Q37" s="5">
        <v>46.37</v>
      </c>
      <c r="R37" s="5">
        <v>22.5</v>
      </c>
    </row>
    <row r="38" spans="1:18" x14ac:dyDescent="0.25">
      <c r="A38" s="5" t="s">
        <v>261</v>
      </c>
      <c r="B38" s="5" t="s">
        <v>310</v>
      </c>
      <c r="C38" s="5" t="s">
        <v>263</v>
      </c>
      <c r="D38" s="5" t="s">
        <v>311</v>
      </c>
      <c r="E38" s="6">
        <v>2018</v>
      </c>
      <c r="F38" s="5" t="s">
        <v>17</v>
      </c>
      <c r="G38" s="5" t="s">
        <v>456</v>
      </c>
      <c r="H38" s="7">
        <v>68</v>
      </c>
      <c r="I38" s="5">
        <v>36</v>
      </c>
      <c r="J38" s="5" t="s">
        <v>22</v>
      </c>
      <c r="K38" s="5">
        <v>1.5</v>
      </c>
      <c r="L38" s="5">
        <v>2.5</v>
      </c>
      <c r="M38" s="5">
        <v>18.760000000000002</v>
      </c>
      <c r="N38" s="5">
        <v>893.4</v>
      </c>
      <c r="O38" s="5">
        <v>1.5</v>
      </c>
      <c r="P38" s="6">
        <v>4762.2601279317696</v>
      </c>
      <c r="Q38" s="5">
        <v>50.47</v>
      </c>
      <c r="R38" s="5">
        <v>20.86</v>
      </c>
    </row>
    <row r="39" spans="1:18" x14ac:dyDescent="0.25">
      <c r="A39" s="5" t="s">
        <v>261</v>
      </c>
      <c r="B39" s="5" t="s">
        <v>312</v>
      </c>
      <c r="C39" s="5" t="s">
        <v>263</v>
      </c>
      <c r="D39" s="5" t="s">
        <v>313</v>
      </c>
      <c r="E39" s="6">
        <v>2018</v>
      </c>
      <c r="F39" s="5" t="s">
        <v>17</v>
      </c>
      <c r="G39" s="5" t="s">
        <v>456</v>
      </c>
      <c r="H39" s="7">
        <v>64</v>
      </c>
      <c r="I39" s="5">
        <v>40</v>
      </c>
      <c r="J39" s="5" t="s">
        <v>22</v>
      </c>
      <c r="K39" s="5">
        <v>1.5</v>
      </c>
      <c r="L39" s="5">
        <v>2.5</v>
      </c>
      <c r="M39" s="5">
        <v>20.27</v>
      </c>
      <c r="N39" s="5">
        <v>1195.5999999999999</v>
      </c>
      <c r="O39" s="5">
        <v>1.5</v>
      </c>
      <c r="P39" s="6">
        <v>5898.3719782930439</v>
      </c>
      <c r="Q39" s="5">
        <v>46.71</v>
      </c>
      <c r="R39" s="5">
        <v>21.17</v>
      </c>
    </row>
    <row r="40" spans="1:18" x14ac:dyDescent="0.25">
      <c r="A40" s="5" t="s">
        <v>261</v>
      </c>
      <c r="B40" s="5" t="s">
        <v>314</v>
      </c>
      <c r="C40" s="5" t="s">
        <v>263</v>
      </c>
      <c r="D40" s="5" t="s">
        <v>315</v>
      </c>
      <c r="E40" s="6">
        <v>2018</v>
      </c>
      <c r="F40" s="5" t="s">
        <v>17</v>
      </c>
      <c r="G40" s="5" t="s">
        <v>456</v>
      </c>
      <c r="H40" s="7">
        <v>62</v>
      </c>
      <c r="I40" s="5">
        <v>40</v>
      </c>
      <c r="J40" s="5" t="s">
        <v>22</v>
      </c>
      <c r="K40" s="5">
        <v>1.5</v>
      </c>
      <c r="L40" s="5">
        <v>2.5</v>
      </c>
      <c r="M40" s="5">
        <v>21.38</v>
      </c>
      <c r="N40" s="5">
        <v>1097</v>
      </c>
      <c r="O40" s="5">
        <v>1.5</v>
      </c>
      <c r="P40" s="6">
        <v>5130.9635173058932</v>
      </c>
      <c r="Q40" s="5">
        <v>48.91</v>
      </c>
      <c r="R40" s="5">
        <v>21.28</v>
      </c>
    </row>
    <row r="41" spans="1:18" x14ac:dyDescent="0.25">
      <c r="A41" s="5" t="s">
        <v>261</v>
      </c>
      <c r="B41" s="5" t="s">
        <v>316</v>
      </c>
      <c r="C41" s="5" t="s">
        <v>263</v>
      </c>
      <c r="D41" s="5" t="s">
        <v>317</v>
      </c>
      <c r="E41" s="6">
        <v>2018</v>
      </c>
      <c r="F41" s="5" t="s">
        <v>17</v>
      </c>
      <c r="G41" s="5" t="s">
        <v>456</v>
      </c>
      <c r="H41" s="7">
        <v>62</v>
      </c>
      <c r="I41" s="5">
        <v>30</v>
      </c>
      <c r="J41" s="5" t="s">
        <v>18</v>
      </c>
      <c r="K41" s="5">
        <v>2</v>
      </c>
      <c r="L41" s="5">
        <v>2.5</v>
      </c>
      <c r="M41" s="5">
        <v>16.3</v>
      </c>
      <c r="N41" s="5">
        <v>867.3</v>
      </c>
      <c r="O41" s="5">
        <v>1.5</v>
      </c>
      <c r="P41" s="6">
        <v>5320.8588957055217</v>
      </c>
      <c r="Q41" s="5">
        <v>43.72</v>
      </c>
      <c r="R41" s="5">
        <v>23.11</v>
      </c>
    </row>
    <row r="42" spans="1:18" x14ac:dyDescent="0.25">
      <c r="A42" s="5" t="s">
        <v>261</v>
      </c>
      <c r="B42" s="5" t="s">
        <v>422</v>
      </c>
      <c r="C42" s="5" t="s">
        <v>263</v>
      </c>
      <c r="D42" s="5" t="s">
        <v>423</v>
      </c>
      <c r="E42" s="6">
        <v>2018</v>
      </c>
      <c r="F42" s="5" t="s">
        <v>17</v>
      </c>
      <c r="G42" s="5" t="s">
        <v>456</v>
      </c>
      <c r="H42" s="7">
        <v>60</v>
      </c>
      <c r="I42" s="5">
        <v>42</v>
      </c>
      <c r="J42" s="5" t="s">
        <v>22</v>
      </c>
      <c r="K42" s="5">
        <v>2</v>
      </c>
      <c r="L42" s="5">
        <v>3</v>
      </c>
      <c r="M42" s="5">
        <v>19.46</v>
      </c>
      <c r="N42" s="5">
        <v>940.6</v>
      </c>
      <c r="O42" s="5">
        <v>1.5</v>
      </c>
      <c r="P42" s="6">
        <v>4833.5046248715316</v>
      </c>
      <c r="Q42" s="5">
        <v>47.69</v>
      </c>
      <c r="R42" s="5">
        <v>22.63</v>
      </c>
    </row>
    <row r="43" spans="1:18" x14ac:dyDescent="0.25">
      <c r="A43" s="5" t="s">
        <v>261</v>
      </c>
      <c r="B43" s="5" t="s">
        <v>318</v>
      </c>
      <c r="C43" s="5" t="s">
        <v>263</v>
      </c>
      <c r="D43" s="5" t="s">
        <v>319</v>
      </c>
      <c r="E43" s="6">
        <v>2018</v>
      </c>
      <c r="F43" s="5" t="s">
        <v>17</v>
      </c>
      <c r="G43" s="5" t="s">
        <v>456</v>
      </c>
      <c r="H43" s="7">
        <v>62</v>
      </c>
      <c r="I43" s="5">
        <v>34</v>
      </c>
      <c r="J43" s="5" t="s">
        <v>18</v>
      </c>
      <c r="K43" s="5">
        <v>1.5</v>
      </c>
      <c r="L43" s="5">
        <v>2.5</v>
      </c>
      <c r="M43" s="5">
        <v>17.47</v>
      </c>
      <c r="N43" s="5">
        <v>807.6</v>
      </c>
      <c r="O43" s="5">
        <v>1.5</v>
      </c>
      <c r="P43" s="6">
        <v>4622.7819118488842</v>
      </c>
      <c r="Q43" s="5">
        <v>48.44</v>
      </c>
      <c r="R43" s="5">
        <v>19.920000000000002</v>
      </c>
    </row>
    <row r="44" spans="1:18" x14ac:dyDescent="0.25">
      <c r="A44" s="5" t="s">
        <v>261</v>
      </c>
      <c r="B44" s="5" t="s">
        <v>320</v>
      </c>
      <c r="C44" s="5" t="s">
        <v>263</v>
      </c>
      <c r="D44" s="5" t="s">
        <v>321</v>
      </c>
      <c r="E44" s="6">
        <v>2018</v>
      </c>
      <c r="F44" s="5" t="s">
        <v>17</v>
      </c>
      <c r="G44" s="5" t="s">
        <v>456</v>
      </c>
      <c r="H44" s="7">
        <v>61</v>
      </c>
      <c r="I44" s="5">
        <v>36</v>
      </c>
      <c r="J44" s="5" t="s">
        <v>22</v>
      </c>
      <c r="K44" s="5">
        <v>1.5</v>
      </c>
      <c r="L44" s="5">
        <v>2.5</v>
      </c>
      <c r="M44" s="5">
        <v>22.34</v>
      </c>
      <c r="N44" s="5">
        <v>1134.0999999999999</v>
      </c>
      <c r="O44" s="5">
        <v>1.5</v>
      </c>
      <c r="P44" s="6">
        <v>5076.5443151298114</v>
      </c>
      <c r="Q44" s="5">
        <v>45.51</v>
      </c>
      <c r="R44" s="5">
        <v>22.85</v>
      </c>
    </row>
    <row r="45" spans="1:18" x14ac:dyDescent="0.25">
      <c r="A45" s="5" t="s">
        <v>261</v>
      </c>
      <c r="B45" s="5" t="s">
        <v>424</v>
      </c>
      <c r="C45" s="5" t="s">
        <v>263</v>
      </c>
      <c r="D45" s="5" t="s">
        <v>425</v>
      </c>
      <c r="E45" s="6">
        <v>2018</v>
      </c>
      <c r="F45" s="5" t="s">
        <v>17</v>
      </c>
      <c r="G45" s="5" t="s">
        <v>456</v>
      </c>
      <c r="H45" s="7">
        <v>61</v>
      </c>
      <c r="I45" s="5">
        <v>40</v>
      </c>
      <c r="J45" s="5" t="s">
        <v>22</v>
      </c>
      <c r="K45" s="5">
        <v>1.5</v>
      </c>
      <c r="L45" s="5">
        <v>3</v>
      </c>
      <c r="M45" s="5">
        <v>18.87</v>
      </c>
      <c r="N45" s="5">
        <v>1032.8</v>
      </c>
      <c r="O45" s="5">
        <v>1.5</v>
      </c>
      <c r="P45" s="6">
        <v>5473.2379438261787</v>
      </c>
      <c r="Q45" s="5">
        <v>43.69</v>
      </c>
      <c r="R45" s="5">
        <v>23.08</v>
      </c>
    </row>
    <row r="46" spans="1:18" x14ac:dyDescent="0.25">
      <c r="A46" s="5" t="s">
        <v>261</v>
      </c>
      <c r="B46" s="5" t="s">
        <v>322</v>
      </c>
      <c r="C46" s="5" t="s">
        <v>263</v>
      </c>
      <c r="D46" s="5" t="s">
        <v>323</v>
      </c>
      <c r="E46" s="6">
        <v>2018</v>
      </c>
      <c r="F46" s="5" t="s">
        <v>17</v>
      </c>
      <c r="G46" s="5" t="s">
        <v>456</v>
      </c>
      <c r="H46" s="7">
        <v>57</v>
      </c>
      <c r="I46" s="5">
        <v>34</v>
      </c>
      <c r="J46" s="5" t="s">
        <v>22</v>
      </c>
      <c r="K46" s="5">
        <v>1.5</v>
      </c>
      <c r="L46" s="5">
        <v>2</v>
      </c>
      <c r="M46" s="5">
        <v>18.62</v>
      </c>
      <c r="N46" s="5">
        <v>1190.7</v>
      </c>
      <c r="O46" s="5">
        <v>1.5</v>
      </c>
      <c r="P46" s="6">
        <v>6394.7368421052633</v>
      </c>
      <c r="Q46" s="5">
        <v>44.53</v>
      </c>
      <c r="R46" s="5">
        <v>23.75</v>
      </c>
    </row>
    <row r="47" spans="1:18" x14ac:dyDescent="0.25">
      <c r="A47" s="5" t="s">
        <v>261</v>
      </c>
      <c r="B47" s="5" t="s">
        <v>324</v>
      </c>
      <c r="C47" s="5" t="s">
        <v>263</v>
      </c>
      <c r="D47" s="5" t="s">
        <v>325</v>
      </c>
      <c r="E47" s="6">
        <v>2018</v>
      </c>
      <c r="F47" s="5" t="s">
        <v>17</v>
      </c>
      <c r="G47" s="5" t="s">
        <v>456</v>
      </c>
      <c r="H47" s="7">
        <v>57</v>
      </c>
      <c r="I47" s="5">
        <v>36</v>
      </c>
      <c r="J47" s="5" t="s">
        <v>18</v>
      </c>
      <c r="K47" s="5">
        <v>1.5</v>
      </c>
      <c r="L47" s="5">
        <v>2</v>
      </c>
      <c r="M47" s="5">
        <v>19.809999999999999</v>
      </c>
      <c r="N47" s="5">
        <v>890.9</v>
      </c>
      <c r="O47" s="5">
        <v>1.5</v>
      </c>
      <c r="P47" s="6">
        <v>4497.2236244321057</v>
      </c>
      <c r="Q47" s="5">
        <v>42.79</v>
      </c>
      <c r="R47" s="5">
        <v>23.45</v>
      </c>
    </row>
    <row r="48" spans="1:18" x14ac:dyDescent="0.25">
      <c r="A48" s="5" t="s">
        <v>261</v>
      </c>
      <c r="B48" s="5" t="s">
        <v>426</v>
      </c>
      <c r="C48" s="5" t="s">
        <v>263</v>
      </c>
      <c r="D48" s="5" t="s">
        <v>427</v>
      </c>
      <c r="E48" s="6">
        <v>2018</v>
      </c>
      <c r="F48" s="5" t="s">
        <v>17</v>
      </c>
      <c r="G48" s="5" t="s">
        <v>456</v>
      </c>
      <c r="H48" s="7">
        <v>59</v>
      </c>
      <c r="I48" s="5">
        <v>38</v>
      </c>
      <c r="J48" s="5" t="s">
        <v>18</v>
      </c>
      <c r="K48" s="5">
        <v>2</v>
      </c>
      <c r="L48" s="5">
        <v>3</v>
      </c>
      <c r="M48" s="5">
        <v>22.69</v>
      </c>
      <c r="N48" s="5">
        <v>962.6</v>
      </c>
      <c r="O48" s="5">
        <v>1.5</v>
      </c>
      <c r="P48" s="6">
        <v>4242.3975319524016</v>
      </c>
      <c r="Q48" s="5">
        <v>44.58</v>
      </c>
      <c r="R48" s="5">
        <v>23.69</v>
      </c>
    </row>
    <row r="49" spans="1:18" x14ac:dyDescent="0.25">
      <c r="A49" s="5" t="s">
        <v>261</v>
      </c>
      <c r="B49" s="5" t="s">
        <v>428</v>
      </c>
      <c r="C49" s="5" t="s">
        <v>263</v>
      </c>
      <c r="D49" s="5" t="s">
        <v>429</v>
      </c>
      <c r="E49" s="6">
        <v>2018</v>
      </c>
      <c r="F49" s="5" t="s">
        <v>17</v>
      </c>
      <c r="G49" s="5" t="s">
        <v>456</v>
      </c>
      <c r="H49" s="7">
        <v>58</v>
      </c>
      <c r="I49" s="5">
        <v>40</v>
      </c>
      <c r="J49" s="5" t="s">
        <v>22</v>
      </c>
      <c r="K49" s="5">
        <v>2</v>
      </c>
      <c r="L49" s="5">
        <v>3</v>
      </c>
      <c r="M49" s="5">
        <v>18.100000000000001</v>
      </c>
      <c r="N49" s="5">
        <v>996.7</v>
      </c>
      <c r="O49" s="5">
        <v>1.5</v>
      </c>
      <c r="P49" s="6">
        <v>5506.629834254144</v>
      </c>
      <c r="Q49" s="5">
        <v>44.1</v>
      </c>
      <c r="R49" s="5">
        <v>23.2</v>
      </c>
    </row>
    <row r="50" spans="1:18" x14ac:dyDescent="0.25">
      <c r="A50" s="5" t="s">
        <v>261</v>
      </c>
      <c r="B50" s="5" t="s">
        <v>326</v>
      </c>
      <c r="C50" s="5" t="s">
        <v>263</v>
      </c>
      <c r="D50" s="5" t="s">
        <v>327</v>
      </c>
      <c r="E50" s="6">
        <v>2018</v>
      </c>
      <c r="F50" s="5" t="s">
        <v>17</v>
      </c>
      <c r="G50" s="5" t="s">
        <v>456</v>
      </c>
      <c r="H50" s="7">
        <v>61</v>
      </c>
      <c r="I50" s="5">
        <v>40</v>
      </c>
      <c r="J50" s="5" t="s">
        <v>18</v>
      </c>
      <c r="K50" s="5">
        <v>1.5</v>
      </c>
      <c r="L50" s="5">
        <v>2.5</v>
      </c>
      <c r="M50" s="5">
        <v>17.93</v>
      </c>
      <c r="N50" s="5">
        <v>1537</v>
      </c>
      <c r="O50" s="5">
        <v>1.5</v>
      </c>
      <c r="P50" s="6">
        <v>8572.2253206915775</v>
      </c>
      <c r="Q50" s="5">
        <v>45.86</v>
      </c>
      <c r="R50" s="5">
        <v>22.96</v>
      </c>
    </row>
    <row r="51" spans="1:18" x14ac:dyDescent="0.25">
      <c r="A51" s="5" t="s">
        <v>261</v>
      </c>
      <c r="B51" s="5" t="s">
        <v>328</v>
      </c>
      <c r="C51" s="5" t="s">
        <v>263</v>
      </c>
      <c r="D51" s="5" t="s">
        <v>329</v>
      </c>
      <c r="E51" s="6">
        <v>2018</v>
      </c>
      <c r="F51" s="5" t="s">
        <v>17</v>
      </c>
      <c r="G51" s="5" t="s">
        <v>456</v>
      </c>
      <c r="H51" s="7">
        <v>58</v>
      </c>
      <c r="I51" s="5">
        <v>38</v>
      </c>
      <c r="J51" s="5" t="s">
        <v>22</v>
      </c>
      <c r="K51" s="5">
        <v>1.5</v>
      </c>
      <c r="L51" s="5">
        <v>2.5</v>
      </c>
      <c r="M51" s="5">
        <v>16.05</v>
      </c>
      <c r="N51" s="5">
        <v>677.6</v>
      </c>
      <c r="O51" s="5">
        <v>1.5</v>
      </c>
      <c r="P51" s="6">
        <v>4221.8068535825541</v>
      </c>
      <c r="Q51" s="5">
        <v>46</v>
      </c>
      <c r="R51" s="5">
        <v>22.52</v>
      </c>
    </row>
    <row r="52" spans="1:18" x14ac:dyDescent="0.25">
      <c r="A52" s="51" t="s">
        <v>261</v>
      </c>
      <c r="B52" s="51" t="s">
        <v>330</v>
      </c>
      <c r="C52" s="51" t="s">
        <v>263</v>
      </c>
      <c r="D52" s="51" t="s">
        <v>331</v>
      </c>
      <c r="E52" s="52">
        <v>2018</v>
      </c>
      <c r="F52" s="51" t="s">
        <v>17</v>
      </c>
      <c r="G52" s="51" t="s">
        <v>456</v>
      </c>
      <c r="H52" s="53">
        <v>70</v>
      </c>
      <c r="I52" s="51">
        <v>42</v>
      </c>
      <c r="J52" s="51" t="s">
        <v>22</v>
      </c>
      <c r="K52" s="51">
        <v>1.5</v>
      </c>
      <c r="L52" s="51">
        <v>2.5</v>
      </c>
      <c r="M52" s="51">
        <v>19.8</v>
      </c>
      <c r="N52" s="51">
        <v>1208.8</v>
      </c>
      <c r="O52" s="51">
        <v>2</v>
      </c>
      <c r="P52" s="52">
        <v>6105.0505050505044</v>
      </c>
      <c r="Q52" s="51">
        <v>43.32</v>
      </c>
      <c r="R52" s="51">
        <v>23.59</v>
      </c>
    </row>
    <row r="53" spans="1:18" x14ac:dyDescent="0.25">
      <c r="A53" s="5" t="s">
        <v>261</v>
      </c>
      <c r="B53" s="5" t="s">
        <v>430</v>
      </c>
      <c r="C53" s="5" t="s">
        <v>263</v>
      </c>
      <c r="D53" s="5" t="s">
        <v>431</v>
      </c>
      <c r="E53" s="6">
        <v>2018</v>
      </c>
      <c r="F53" s="5" t="s">
        <v>17</v>
      </c>
      <c r="G53" s="5" t="s">
        <v>456</v>
      </c>
      <c r="H53" s="7">
        <v>59</v>
      </c>
      <c r="I53" s="5">
        <v>38</v>
      </c>
      <c r="J53" s="5" t="s">
        <v>18</v>
      </c>
      <c r="K53" s="5">
        <v>2</v>
      </c>
      <c r="L53" s="5">
        <v>3</v>
      </c>
      <c r="M53" s="5">
        <v>16.010000000000002</v>
      </c>
      <c r="N53" s="5">
        <v>680.5</v>
      </c>
      <c r="O53" s="5">
        <v>1.5</v>
      </c>
      <c r="P53" s="6">
        <v>4250.4684572142405</v>
      </c>
      <c r="Q53" s="5">
        <v>41.36</v>
      </c>
      <c r="R53" s="5">
        <v>23.66</v>
      </c>
    </row>
    <row r="54" spans="1:18" x14ac:dyDescent="0.25">
      <c r="A54" s="5" t="s">
        <v>261</v>
      </c>
      <c r="B54" s="5" t="s">
        <v>332</v>
      </c>
      <c r="C54" s="5" t="s">
        <v>263</v>
      </c>
      <c r="D54" s="5" t="s">
        <v>333</v>
      </c>
      <c r="E54" s="6">
        <v>2018</v>
      </c>
      <c r="F54" s="5" t="s">
        <v>17</v>
      </c>
      <c r="G54" s="5" t="s">
        <v>456</v>
      </c>
      <c r="H54" s="7">
        <v>60</v>
      </c>
      <c r="I54" s="5">
        <v>40</v>
      </c>
      <c r="J54" s="5" t="s">
        <v>22</v>
      </c>
      <c r="K54" s="5">
        <v>1.5</v>
      </c>
      <c r="L54" s="5">
        <v>2.5</v>
      </c>
      <c r="M54" s="5">
        <v>19.329999999999998</v>
      </c>
      <c r="N54" s="5">
        <v>954.8</v>
      </c>
      <c r="O54" s="5">
        <v>2</v>
      </c>
      <c r="P54" s="6">
        <v>4939.4723228142784</v>
      </c>
      <c r="Q54" s="5">
        <v>43.16</v>
      </c>
      <c r="R54" s="5">
        <v>23.02</v>
      </c>
    </row>
    <row r="55" spans="1:18" x14ac:dyDescent="0.25">
      <c r="A55" s="5" t="s">
        <v>261</v>
      </c>
      <c r="B55" s="5" t="s">
        <v>432</v>
      </c>
      <c r="C55" s="5" t="s">
        <v>263</v>
      </c>
      <c r="D55" s="5" t="s">
        <v>433</v>
      </c>
      <c r="E55" s="6">
        <v>2018</v>
      </c>
      <c r="F55" s="5" t="s">
        <v>17</v>
      </c>
      <c r="G55" s="5" t="s">
        <v>456</v>
      </c>
      <c r="H55" s="7">
        <v>51</v>
      </c>
      <c r="I55" s="5">
        <v>36</v>
      </c>
      <c r="J55" s="5" t="s">
        <v>22</v>
      </c>
      <c r="K55" s="5">
        <v>2</v>
      </c>
      <c r="L55" s="5">
        <v>3</v>
      </c>
      <c r="M55" s="5">
        <v>15.18</v>
      </c>
      <c r="N55" s="5">
        <v>685.3</v>
      </c>
      <c r="O55" s="5">
        <v>1.5</v>
      </c>
      <c r="P55" s="6">
        <v>4514.492753623188</v>
      </c>
      <c r="Q55" s="5">
        <v>47.77</v>
      </c>
      <c r="R55" s="5">
        <v>22.23</v>
      </c>
    </row>
    <row r="56" spans="1:18" x14ac:dyDescent="0.25">
      <c r="A56" s="5" t="s">
        <v>261</v>
      </c>
      <c r="B56" s="5" t="s">
        <v>334</v>
      </c>
      <c r="C56" s="5" t="s">
        <v>263</v>
      </c>
      <c r="D56" s="5" t="s">
        <v>335</v>
      </c>
      <c r="E56" s="6">
        <v>2018</v>
      </c>
      <c r="F56" s="5" t="s">
        <v>17</v>
      </c>
      <c r="G56" s="5" t="s">
        <v>456</v>
      </c>
      <c r="H56" s="7">
        <v>64</v>
      </c>
      <c r="I56" s="5">
        <v>36</v>
      </c>
      <c r="J56" s="5" t="s">
        <v>18</v>
      </c>
      <c r="K56" s="5">
        <v>1.5</v>
      </c>
      <c r="L56" s="5">
        <v>2.5</v>
      </c>
      <c r="M56" s="5">
        <v>15.97</v>
      </c>
      <c r="N56" s="5">
        <v>1317</v>
      </c>
      <c r="O56" s="5">
        <v>1.5</v>
      </c>
      <c r="P56" s="6">
        <v>8246.7125860989363</v>
      </c>
      <c r="Q56" s="5">
        <v>46.14</v>
      </c>
      <c r="R56" s="5">
        <v>21.37</v>
      </c>
    </row>
    <row r="57" spans="1:18" x14ac:dyDescent="0.25">
      <c r="A57" s="5" t="s">
        <v>261</v>
      </c>
      <c r="B57" s="5" t="s">
        <v>336</v>
      </c>
      <c r="C57" s="5" t="s">
        <v>263</v>
      </c>
      <c r="D57" s="5" t="s">
        <v>337</v>
      </c>
      <c r="E57" s="6">
        <v>2018</v>
      </c>
      <c r="F57" s="5" t="s">
        <v>17</v>
      </c>
      <c r="G57" s="5" t="s">
        <v>456</v>
      </c>
      <c r="H57" s="7">
        <v>55</v>
      </c>
      <c r="I57" s="5">
        <v>34</v>
      </c>
      <c r="J57" s="5" t="s">
        <v>18</v>
      </c>
      <c r="K57" s="5">
        <v>1.5</v>
      </c>
      <c r="L57" s="5">
        <v>2</v>
      </c>
      <c r="M57" s="5">
        <v>16.649999999999999</v>
      </c>
      <c r="N57" s="5">
        <v>962.21</v>
      </c>
      <c r="O57" s="5">
        <v>1.5</v>
      </c>
      <c r="P57" s="6">
        <v>5779.0390390390403</v>
      </c>
      <c r="Q57" s="5">
        <v>43.54</v>
      </c>
      <c r="R57" s="5">
        <v>22.94</v>
      </c>
    </row>
    <row r="58" spans="1:18" x14ac:dyDescent="0.25">
      <c r="A58" s="5" t="s">
        <v>261</v>
      </c>
      <c r="B58" s="5" t="s">
        <v>338</v>
      </c>
      <c r="C58" s="5" t="s">
        <v>263</v>
      </c>
      <c r="D58" s="5" t="s">
        <v>339</v>
      </c>
      <c r="E58" s="6">
        <v>2018</v>
      </c>
      <c r="F58" s="5" t="s">
        <v>17</v>
      </c>
      <c r="G58" s="5" t="s">
        <v>456</v>
      </c>
      <c r="H58" s="7">
        <v>56</v>
      </c>
      <c r="I58" s="5">
        <v>34</v>
      </c>
      <c r="J58" s="5" t="s">
        <v>18</v>
      </c>
      <c r="K58" s="5">
        <v>1.5</v>
      </c>
      <c r="L58" s="5">
        <v>2</v>
      </c>
      <c r="M58" s="5">
        <v>16.309999999999999</v>
      </c>
      <c r="N58" s="5">
        <v>1074.4000000000001</v>
      </c>
      <c r="O58" s="5">
        <v>1.5</v>
      </c>
      <c r="P58" s="6">
        <v>6587.369711833232</v>
      </c>
      <c r="Q58" s="5">
        <v>41.5</v>
      </c>
      <c r="R58" s="5">
        <v>24.51</v>
      </c>
    </row>
    <row r="59" spans="1:18" x14ac:dyDescent="0.25">
      <c r="A59" s="5" t="s">
        <v>261</v>
      </c>
      <c r="B59" s="5" t="s">
        <v>340</v>
      </c>
      <c r="C59" s="5" t="s">
        <v>263</v>
      </c>
      <c r="D59" s="5" t="s">
        <v>341</v>
      </c>
      <c r="E59" s="6">
        <v>2018</v>
      </c>
      <c r="F59" s="5" t="s">
        <v>17</v>
      </c>
      <c r="G59" s="5" t="s">
        <v>456</v>
      </c>
      <c r="H59" s="7">
        <v>63</v>
      </c>
      <c r="I59" s="5">
        <v>38</v>
      </c>
      <c r="J59" s="5" t="s">
        <v>18</v>
      </c>
      <c r="K59" s="5">
        <v>1.5</v>
      </c>
      <c r="L59" s="5">
        <v>2.5</v>
      </c>
      <c r="M59" s="5">
        <v>17.899999999999999</v>
      </c>
      <c r="N59" s="5">
        <v>1031.5</v>
      </c>
      <c r="O59" s="5">
        <v>1.5</v>
      </c>
      <c r="P59" s="6">
        <v>5762.5698324022351</v>
      </c>
      <c r="Q59" s="5">
        <v>45.25</v>
      </c>
      <c r="R59" s="5">
        <v>21.94</v>
      </c>
    </row>
    <row r="60" spans="1:18" x14ac:dyDescent="0.25">
      <c r="A60" s="5" t="s">
        <v>261</v>
      </c>
      <c r="B60" s="5" t="s">
        <v>434</v>
      </c>
      <c r="C60" s="5" t="s">
        <v>263</v>
      </c>
      <c r="D60" s="5" t="s">
        <v>435</v>
      </c>
      <c r="E60" s="6">
        <v>2018</v>
      </c>
      <c r="F60" s="5" t="s">
        <v>17</v>
      </c>
      <c r="G60" s="5" t="s">
        <v>456</v>
      </c>
      <c r="H60" s="7">
        <v>58</v>
      </c>
      <c r="I60" s="5">
        <v>34</v>
      </c>
      <c r="J60" s="5" t="s">
        <v>18</v>
      </c>
      <c r="K60" s="5">
        <v>2</v>
      </c>
      <c r="L60" s="5">
        <v>3</v>
      </c>
      <c r="M60" s="5">
        <v>18.649999999999999</v>
      </c>
      <c r="N60" s="5">
        <v>1096.7</v>
      </c>
      <c r="O60" s="5">
        <v>1.5</v>
      </c>
      <c r="P60" s="6">
        <v>5880.4289544235935</v>
      </c>
      <c r="Q60" s="5">
        <v>43.26</v>
      </c>
      <c r="R60" s="5">
        <v>23.84</v>
      </c>
    </row>
    <row r="61" spans="1:18" x14ac:dyDescent="0.25">
      <c r="A61" s="5" t="s">
        <v>261</v>
      </c>
      <c r="B61" s="5" t="s">
        <v>342</v>
      </c>
      <c r="C61" s="5" t="s">
        <v>263</v>
      </c>
      <c r="D61" s="5" t="s">
        <v>343</v>
      </c>
      <c r="E61" s="6">
        <v>2018</v>
      </c>
      <c r="F61" s="5" t="s">
        <v>17</v>
      </c>
      <c r="G61" s="5" t="s">
        <v>456</v>
      </c>
      <c r="H61" s="7">
        <v>57</v>
      </c>
      <c r="I61" s="5">
        <v>38</v>
      </c>
      <c r="J61" s="5" t="s">
        <v>18</v>
      </c>
      <c r="K61" s="5">
        <v>2</v>
      </c>
      <c r="L61" s="5">
        <v>2.5</v>
      </c>
      <c r="M61" s="5">
        <v>20.63</v>
      </c>
      <c r="N61" s="5">
        <v>878.4</v>
      </c>
      <c r="O61" s="5">
        <v>1.5</v>
      </c>
      <c r="P61" s="6">
        <v>4257.8768783325249</v>
      </c>
      <c r="Q61" s="5">
        <v>44.13</v>
      </c>
      <c r="R61" s="5">
        <v>24.69</v>
      </c>
    </row>
    <row r="62" spans="1:18" x14ac:dyDescent="0.25">
      <c r="A62" s="5" t="s">
        <v>261</v>
      </c>
      <c r="B62" s="5" t="s">
        <v>344</v>
      </c>
      <c r="C62" s="5" t="s">
        <v>263</v>
      </c>
      <c r="D62" s="5" t="s">
        <v>345</v>
      </c>
      <c r="E62" s="6">
        <v>2018</v>
      </c>
      <c r="F62" s="5" t="s">
        <v>17</v>
      </c>
      <c r="G62" s="5" t="s">
        <v>456</v>
      </c>
      <c r="H62" s="7">
        <v>49</v>
      </c>
      <c r="I62" s="5">
        <v>36</v>
      </c>
      <c r="J62" s="5" t="s">
        <v>22</v>
      </c>
      <c r="K62" s="5">
        <v>1.5</v>
      </c>
      <c r="L62" s="5">
        <v>2</v>
      </c>
      <c r="M62" s="5">
        <v>18.11</v>
      </c>
      <c r="N62" s="5">
        <v>819.1</v>
      </c>
      <c r="O62" s="5">
        <v>1.5</v>
      </c>
      <c r="P62" s="6">
        <v>4522.915516289343</v>
      </c>
      <c r="Q62" s="5">
        <v>47.82</v>
      </c>
      <c r="R62" s="5">
        <v>22.18</v>
      </c>
    </row>
    <row r="63" spans="1:18" x14ac:dyDescent="0.25">
      <c r="A63" s="5" t="s">
        <v>261</v>
      </c>
      <c r="B63" s="5" t="s">
        <v>346</v>
      </c>
      <c r="C63" s="5" t="s">
        <v>263</v>
      </c>
      <c r="D63" s="5" t="s">
        <v>347</v>
      </c>
      <c r="E63" s="6">
        <v>2018</v>
      </c>
      <c r="F63" s="5" t="s">
        <v>17</v>
      </c>
      <c r="G63" s="5" t="s">
        <v>456</v>
      </c>
      <c r="H63" s="7">
        <v>68</v>
      </c>
      <c r="I63" s="5">
        <v>36</v>
      </c>
      <c r="J63" s="5" t="s">
        <v>18</v>
      </c>
      <c r="K63" s="5">
        <v>1.5</v>
      </c>
      <c r="L63" s="5">
        <v>2</v>
      </c>
      <c r="M63" s="5">
        <v>18.399999999999999</v>
      </c>
      <c r="N63" s="5">
        <v>1557</v>
      </c>
      <c r="O63" s="5">
        <v>1.5</v>
      </c>
      <c r="P63" s="6">
        <v>8461.9565217391319</v>
      </c>
      <c r="Q63" s="5">
        <v>39.49</v>
      </c>
      <c r="R63" s="5">
        <v>24.59</v>
      </c>
    </row>
    <row r="64" spans="1:18" x14ac:dyDescent="0.25">
      <c r="A64" s="5" t="s">
        <v>261</v>
      </c>
      <c r="B64" s="5" t="s">
        <v>348</v>
      </c>
      <c r="C64" s="5" t="s">
        <v>263</v>
      </c>
      <c r="D64" s="5" t="s">
        <v>349</v>
      </c>
      <c r="E64" s="6">
        <v>2018</v>
      </c>
      <c r="F64" s="5" t="s">
        <v>17</v>
      </c>
      <c r="G64" s="5" t="s">
        <v>456</v>
      </c>
      <c r="H64" s="7">
        <v>59</v>
      </c>
      <c r="I64" s="5">
        <v>36</v>
      </c>
      <c r="J64" s="5" t="s">
        <v>18</v>
      </c>
      <c r="K64" s="5">
        <v>1.5</v>
      </c>
      <c r="L64" s="5">
        <v>2.5</v>
      </c>
      <c r="M64" s="5">
        <v>21.85</v>
      </c>
      <c r="N64" s="5">
        <v>996</v>
      </c>
      <c r="O64" s="5">
        <v>1</v>
      </c>
      <c r="P64" s="6">
        <v>4558.3524027459953</v>
      </c>
      <c r="Q64" s="5">
        <v>43.75</v>
      </c>
      <c r="R64" s="5">
        <v>23.27</v>
      </c>
    </row>
    <row r="65" spans="1:18" x14ac:dyDescent="0.25">
      <c r="A65" s="5" t="s">
        <v>261</v>
      </c>
      <c r="B65" s="5" t="s">
        <v>350</v>
      </c>
      <c r="C65" s="5" t="s">
        <v>263</v>
      </c>
      <c r="D65" s="5" t="s">
        <v>351</v>
      </c>
      <c r="E65" s="6">
        <v>2018</v>
      </c>
      <c r="F65" s="5" t="s">
        <v>17</v>
      </c>
      <c r="G65" s="5" t="s">
        <v>456</v>
      </c>
      <c r="H65" s="7">
        <v>58</v>
      </c>
      <c r="I65" s="5">
        <v>36</v>
      </c>
      <c r="J65" s="5" t="s">
        <v>22</v>
      </c>
      <c r="K65" s="5">
        <v>1.5</v>
      </c>
      <c r="L65" s="5">
        <v>2.5</v>
      </c>
      <c r="M65" s="5">
        <v>21.75</v>
      </c>
      <c r="N65" s="5">
        <v>991</v>
      </c>
      <c r="O65" s="5">
        <v>1.5</v>
      </c>
      <c r="P65" s="6">
        <v>4556.3218390804604</v>
      </c>
      <c r="Q65" s="5">
        <v>44.71</v>
      </c>
      <c r="R65" s="5">
        <v>23.26</v>
      </c>
    </row>
    <row r="66" spans="1:18" x14ac:dyDescent="0.25">
      <c r="A66" s="5" t="s">
        <v>261</v>
      </c>
      <c r="B66" s="5" t="s">
        <v>352</v>
      </c>
      <c r="C66" s="5" t="s">
        <v>263</v>
      </c>
      <c r="D66" s="5" t="s">
        <v>353</v>
      </c>
      <c r="E66" s="6">
        <v>2018</v>
      </c>
      <c r="F66" s="5" t="s">
        <v>17</v>
      </c>
      <c r="G66" s="5" t="s">
        <v>456</v>
      </c>
      <c r="H66" s="7">
        <v>57</v>
      </c>
      <c r="I66" s="5">
        <v>40</v>
      </c>
      <c r="J66" s="5" t="s">
        <v>22</v>
      </c>
      <c r="K66" s="5">
        <v>1.5</v>
      </c>
      <c r="L66" s="5">
        <v>2.5</v>
      </c>
      <c r="M66" s="5">
        <v>19.68</v>
      </c>
      <c r="N66" s="5">
        <v>1017.5</v>
      </c>
      <c r="O66" s="5">
        <v>1.5</v>
      </c>
      <c r="P66" s="6">
        <v>5170.2235772357726</v>
      </c>
      <c r="Q66" s="5">
        <v>47.55</v>
      </c>
      <c r="R66" s="5">
        <v>21.68</v>
      </c>
    </row>
    <row r="67" spans="1:18" x14ac:dyDescent="0.25">
      <c r="A67" s="51" t="s">
        <v>261</v>
      </c>
      <c r="B67" s="51" t="s">
        <v>354</v>
      </c>
      <c r="C67" s="51" t="s">
        <v>263</v>
      </c>
      <c r="D67" s="51" t="s">
        <v>355</v>
      </c>
      <c r="E67" s="52">
        <v>2018</v>
      </c>
      <c r="F67" s="51" t="s">
        <v>17</v>
      </c>
      <c r="G67" s="51" t="s">
        <v>456</v>
      </c>
      <c r="H67" s="53">
        <v>70</v>
      </c>
      <c r="I67" s="51">
        <v>34</v>
      </c>
      <c r="J67" s="51" t="s">
        <v>22</v>
      </c>
      <c r="K67" s="51">
        <v>1.5</v>
      </c>
      <c r="L67" s="51">
        <v>2</v>
      </c>
      <c r="M67" s="51">
        <v>19.54</v>
      </c>
      <c r="N67" s="51">
        <v>1090</v>
      </c>
      <c r="O67" s="51">
        <v>1.5</v>
      </c>
      <c r="P67" s="52">
        <v>5578.3009211873086</v>
      </c>
      <c r="Q67" s="51">
        <v>43.59</v>
      </c>
      <c r="R67" s="51">
        <v>23.62</v>
      </c>
    </row>
    <row r="68" spans="1:18" x14ac:dyDescent="0.25">
      <c r="A68" s="5" t="s">
        <v>261</v>
      </c>
      <c r="B68" s="5" t="s">
        <v>356</v>
      </c>
      <c r="C68" s="5" t="s">
        <v>263</v>
      </c>
      <c r="D68" s="5" t="s">
        <v>357</v>
      </c>
      <c r="E68" s="6">
        <v>2018</v>
      </c>
      <c r="F68" s="5" t="s">
        <v>17</v>
      </c>
      <c r="G68" s="5" t="s">
        <v>456</v>
      </c>
      <c r="H68" s="7">
        <v>54</v>
      </c>
      <c r="I68" s="5">
        <v>32</v>
      </c>
      <c r="J68" s="5" t="s">
        <v>18</v>
      </c>
      <c r="K68" s="5">
        <v>1.5</v>
      </c>
      <c r="L68" s="5">
        <v>2.5</v>
      </c>
      <c r="M68" s="5">
        <v>15.06</v>
      </c>
      <c r="N68" s="5">
        <v>1116.3</v>
      </c>
      <c r="O68" s="5">
        <v>1.5</v>
      </c>
      <c r="P68" s="6">
        <v>7412.3505976095612</v>
      </c>
      <c r="Q68" s="5">
        <v>45.53</v>
      </c>
      <c r="R68" s="5">
        <v>21.54</v>
      </c>
    </row>
    <row r="69" spans="1:18" x14ac:dyDescent="0.25">
      <c r="A69" s="5" t="s">
        <v>261</v>
      </c>
      <c r="B69" s="5" t="s">
        <v>358</v>
      </c>
      <c r="C69" s="5" t="s">
        <v>263</v>
      </c>
      <c r="D69" s="5" t="s">
        <v>359</v>
      </c>
      <c r="E69" s="6">
        <v>2018</v>
      </c>
      <c r="F69" s="5" t="s">
        <v>17</v>
      </c>
      <c r="G69" s="5" t="s">
        <v>456</v>
      </c>
      <c r="H69" s="7">
        <v>52</v>
      </c>
      <c r="I69" s="5">
        <v>34</v>
      </c>
      <c r="J69" s="5" t="s">
        <v>18</v>
      </c>
      <c r="K69" s="5">
        <v>1.5</v>
      </c>
      <c r="L69" s="5">
        <v>2.5</v>
      </c>
      <c r="M69" s="5">
        <v>16.09</v>
      </c>
      <c r="N69" s="5">
        <v>909.2</v>
      </c>
      <c r="O69" s="5">
        <v>1.5</v>
      </c>
      <c r="P69" s="6">
        <v>5650.7147296457433</v>
      </c>
      <c r="Q69" s="5">
        <v>47.09</v>
      </c>
      <c r="R69" s="5">
        <v>23.11</v>
      </c>
    </row>
    <row r="70" spans="1:18" x14ac:dyDescent="0.25">
      <c r="A70" s="5" t="s">
        <v>261</v>
      </c>
      <c r="B70" s="5" t="s">
        <v>360</v>
      </c>
      <c r="C70" s="5" t="s">
        <v>263</v>
      </c>
      <c r="D70" s="5" t="s">
        <v>361</v>
      </c>
      <c r="E70" s="6">
        <v>2018</v>
      </c>
      <c r="F70" s="5" t="s">
        <v>17</v>
      </c>
      <c r="G70" s="5" t="s">
        <v>456</v>
      </c>
      <c r="H70" s="7">
        <v>51</v>
      </c>
      <c r="I70" s="5">
        <v>34</v>
      </c>
      <c r="J70" s="5" t="s">
        <v>22</v>
      </c>
      <c r="K70" s="5">
        <v>1.5</v>
      </c>
      <c r="L70" s="5">
        <v>2.5</v>
      </c>
      <c r="M70" s="5">
        <v>13.43</v>
      </c>
      <c r="N70" s="5">
        <v>909.7</v>
      </c>
      <c r="O70" s="5">
        <v>1.5</v>
      </c>
      <c r="P70" s="6">
        <v>6773.6411020104242</v>
      </c>
      <c r="Q70" s="5">
        <v>44.14</v>
      </c>
      <c r="R70" s="5">
        <v>24.09</v>
      </c>
    </row>
    <row r="71" spans="1:18" x14ac:dyDescent="0.25">
      <c r="A71" s="5" t="s">
        <v>261</v>
      </c>
      <c r="B71" s="5" t="s">
        <v>362</v>
      </c>
      <c r="C71" s="5" t="s">
        <v>263</v>
      </c>
      <c r="D71" s="5" t="s">
        <v>363</v>
      </c>
      <c r="E71" s="6">
        <v>2018</v>
      </c>
      <c r="F71" s="5" t="s">
        <v>17</v>
      </c>
      <c r="G71" s="5" t="s">
        <v>456</v>
      </c>
      <c r="H71" s="7">
        <v>60</v>
      </c>
      <c r="I71" s="5">
        <v>38</v>
      </c>
      <c r="J71" s="5" t="s">
        <v>18</v>
      </c>
      <c r="K71" s="5">
        <v>1.5</v>
      </c>
      <c r="L71" s="5">
        <v>2.5</v>
      </c>
      <c r="M71" s="5">
        <v>20.18</v>
      </c>
      <c r="N71" s="5">
        <v>1002.5</v>
      </c>
      <c r="O71" s="5">
        <v>1</v>
      </c>
      <c r="P71" s="6">
        <v>4967.7898909811693</v>
      </c>
      <c r="Q71" s="5">
        <v>49.87</v>
      </c>
      <c r="R71" s="5">
        <v>21.35</v>
      </c>
    </row>
    <row r="72" spans="1:18" x14ac:dyDescent="0.25">
      <c r="A72" s="5" t="s">
        <v>261</v>
      </c>
      <c r="B72" s="5" t="s">
        <v>436</v>
      </c>
      <c r="C72" s="5" t="s">
        <v>263</v>
      </c>
      <c r="D72" s="5" t="s">
        <v>437</v>
      </c>
      <c r="E72" s="6">
        <v>2018</v>
      </c>
      <c r="F72" s="5" t="s">
        <v>17</v>
      </c>
      <c r="G72" s="5" t="s">
        <v>456</v>
      </c>
      <c r="H72" s="7">
        <v>54</v>
      </c>
      <c r="I72" s="5">
        <v>38</v>
      </c>
      <c r="J72" s="5" t="s">
        <v>22</v>
      </c>
      <c r="K72" s="5">
        <v>2</v>
      </c>
      <c r="L72" s="5">
        <v>3</v>
      </c>
      <c r="M72" s="5">
        <v>18.23</v>
      </c>
      <c r="N72" s="5">
        <v>1552.3</v>
      </c>
      <c r="O72" s="5">
        <v>2</v>
      </c>
      <c r="P72" s="6">
        <v>8515.0850246845857</v>
      </c>
      <c r="Q72" s="5">
        <v>43.18</v>
      </c>
      <c r="R72" s="5">
        <v>24.49</v>
      </c>
    </row>
    <row r="73" spans="1:18" x14ac:dyDescent="0.25">
      <c r="A73" s="5" t="s">
        <v>261</v>
      </c>
      <c r="B73" s="5" t="s">
        <v>364</v>
      </c>
      <c r="C73" s="5" t="s">
        <v>263</v>
      </c>
      <c r="D73" s="5" t="s">
        <v>365</v>
      </c>
      <c r="E73" s="6">
        <v>2018</v>
      </c>
      <c r="F73" s="5" t="s">
        <v>17</v>
      </c>
      <c r="G73" s="5" t="s">
        <v>456</v>
      </c>
      <c r="H73" s="7">
        <v>59</v>
      </c>
      <c r="I73" s="5">
        <v>36</v>
      </c>
      <c r="J73" s="5" t="s">
        <v>22</v>
      </c>
      <c r="K73" s="5">
        <v>1.5</v>
      </c>
      <c r="L73" s="5">
        <v>2</v>
      </c>
      <c r="M73" s="5">
        <v>19.59</v>
      </c>
      <c r="N73" s="5">
        <v>1162.5</v>
      </c>
      <c r="O73" s="5">
        <v>1.5</v>
      </c>
      <c r="P73" s="6">
        <v>5934.1500765696783</v>
      </c>
      <c r="Q73" s="5">
        <v>44.67</v>
      </c>
      <c r="R73" s="5">
        <v>22.92</v>
      </c>
    </row>
    <row r="74" spans="1:18" x14ac:dyDescent="0.25">
      <c r="A74" s="5" t="s">
        <v>261</v>
      </c>
      <c r="B74" s="5" t="s">
        <v>366</v>
      </c>
      <c r="C74" s="5" t="s">
        <v>263</v>
      </c>
      <c r="D74" s="5" t="s">
        <v>367</v>
      </c>
      <c r="E74" s="6">
        <v>2018</v>
      </c>
      <c r="F74" s="5" t="s">
        <v>17</v>
      </c>
      <c r="G74" s="5" t="s">
        <v>456</v>
      </c>
      <c r="H74" s="7">
        <v>61</v>
      </c>
      <c r="I74" s="5">
        <v>42</v>
      </c>
      <c r="J74" s="5" t="s">
        <v>18</v>
      </c>
      <c r="K74" s="5">
        <v>1.5</v>
      </c>
      <c r="L74" s="5">
        <v>2.5</v>
      </c>
      <c r="M74" s="5">
        <v>18.38</v>
      </c>
      <c r="N74" s="5">
        <v>1058.5</v>
      </c>
      <c r="O74" s="5">
        <v>1.5</v>
      </c>
      <c r="P74" s="6">
        <v>5758.9771490750818</v>
      </c>
      <c r="Q74" s="5">
        <v>43.83</v>
      </c>
      <c r="R74" s="5">
        <v>23.94</v>
      </c>
    </row>
    <row r="75" spans="1:18" x14ac:dyDescent="0.25">
      <c r="A75" s="5" t="s">
        <v>261</v>
      </c>
      <c r="B75" s="5" t="s">
        <v>368</v>
      </c>
      <c r="C75" s="5" t="s">
        <v>263</v>
      </c>
      <c r="D75" s="5" t="s">
        <v>369</v>
      </c>
      <c r="E75" s="6">
        <v>2018</v>
      </c>
      <c r="F75" s="5" t="s">
        <v>17</v>
      </c>
      <c r="G75" s="5" t="s">
        <v>456</v>
      </c>
      <c r="H75" s="7">
        <v>58</v>
      </c>
      <c r="I75" s="5">
        <v>40</v>
      </c>
      <c r="J75" s="5" t="s">
        <v>22</v>
      </c>
      <c r="K75" s="5">
        <v>1.5</v>
      </c>
      <c r="L75" s="5">
        <v>2.5</v>
      </c>
      <c r="M75" s="5">
        <v>17.670000000000002</v>
      </c>
      <c r="N75" s="5">
        <v>1075.7</v>
      </c>
      <c r="O75" s="5">
        <v>1.5</v>
      </c>
      <c r="P75" s="6">
        <v>6087.7192982456136</v>
      </c>
      <c r="Q75" s="5">
        <v>46.9</v>
      </c>
      <c r="R75" s="5">
        <v>21.46</v>
      </c>
    </row>
    <row r="76" spans="1:18" x14ac:dyDescent="0.25">
      <c r="A76" s="5" t="s">
        <v>261</v>
      </c>
      <c r="B76" s="5" t="s">
        <v>370</v>
      </c>
      <c r="C76" s="5" t="s">
        <v>263</v>
      </c>
      <c r="D76" s="5" t="s">
        <v>371</v>
      </c>
      <c r="E76" s="6">
        <v>2018</v>
      </c>
      <c r="F76" s="5" t="s">
        <v>17</v>
      </c>
      <c r="G76" s="5" t="s">
        <v>456</v>
      </c>
      <c r="H76" s="7">
        <v>58</v>
      </c>
      <c r="I76" s="5">
        <v>38</v>
      </c>
      <c r="J76" s="5" t="s">
        <v>18</v>
      </c>
      <c r="K76" s="5">
        <v>1.5</v>
      </c>
      <c r="L76" s="5">
        <v>2.5</v>
      </c>
      <c r="M76" s="5">
        <v>16.57</v>
      </c>
      <c r="N76" s="5">
        <v>957.1</v>
      </c>
      <c r="O76" s="5">
        <v>1.5</v>
      </c>
      <c r="P76" s="6">
        <v>5776.1013880506944</v>
      </c>
      <c r="Q76" s="5">
        <v>48.86</v>
      </c>
      <c r="R76" s="5">
        <v>19.86</v>
      </c>
    </row>
    <row r="77" spans="1:18" x14ac:dyDescent="0.25">
      <c r="A77" s="5" t="s">
        <v>261</v>
      </c>
      <c r="B77" s="5" t="s">
        <v>372</v>
      </c>
      <c r="C77" s="5" t="s">
        <v>263</v>
      </c>
      <c r="D77" s="5" t="s">
        <v>373</v>
      </c>
      <c r="E77" s="6">
        <v>2018</v>
      </c>
      <c r="F77" s="5" t="s">
        <v>17</v>
      </c>
      <c r="G77" s="5" t="s">
        <v>456</v>
      </c>
      <c r="H77" s="7">
        <v>58</v>
      </c>
      <c r="I77" s="5">
        <v>38</v>
      </c>
      <c r="J77" s="5" t="s">
        <v>18</v>
      </c>
      <c r="K77" s="5">
        <v>2</v>
      </c>
      <c r="L77" s="5">
        <v>2.5</v>
      </c>
      <c r="M77" s="5">
        <v>16.73</v>
      </c>
      <c r="N77" s="5">
        <v>1115.8</v>
      </c>
      <c r="O77" s="5">
        <v>1.5</v>
      </c>
      <c r="P77" s="6">
        <v>6669.4560669456068</v>
      </c>
      <c r="Q77" s="5">
        <v>44.2</v>
      </c>
      <c r="R77" s="5">
        <v>21.86</v>
      </c>
    </row>
    <row r="78" spans="1:18" x14ac:dyDescent="0.25">
      <c r="A78" s="5" t="s">
        <v>261</v>
      </c>
      <c r="B78" s="5" t="s">
        <v>374</v>
      </c>
      <c r="C78" s="5" t="s">
        <v>263</v>
      </c>
      <c r="D78" s="5" t="s">
        <v>375</v>
      </c>
      <c r="E78" s="6">
        <v>2018</v>
      </c>
      <c r="F78" s="5" t="s">
        <v>17</v>
      </c>
      <c r="G78" s="5" t="s">
        <v>456</v>
      </c>
      <c r="H78" s="7">
        <v>54</v>
      </c>
      <c r="I78" s="5">
        <v>42</v>
      </c>
      <c r="J78" s="5" t="s">
        <v>22</v>
      </c>
      <c r="K78" s="5">
        <v>1.5</v>
      </c>
      <c r="L78" s="5">
        <v>2</v>
      </c>
      <c r="M78" s="5">
        <v>16.23</v>
      </c>
      <c r="N78" s="5">
        <v>1019.7</v>
      </c>
      <c r="O78" s="5">
        <v>1.5</v>
      </c>
      <c r="P78" s="6">
        <v>6282.8096118299445</v>
      </c>
      <c r="Q78" s="5">
        <v>44.05</v>
      </c>
      <c r="R78" s="5">
        <v>23.42</v>
      </c>
    </row>
    <row r="79" spans="1:18" x14ac:dyDescent="0.25">
      <c r="A79" s="5" t="s">
        <v>261</v>
      </c>
      <c r="B79" s="5" t="s">
        <v>376</v>
      </c>
      <c r="C79" s="5" t="s">
        <v>263</v>
      </c>
      <c r="D79" s="5" t="s">
        <v>377</v>
      </c>
      <c r="E79" s="6">
        <v>2018</v>
      </c>
      <c r="F79" s="5" t="s">
        <v>17</v>
      </c>
      <c r="G79" s="5" t="s">
        <v>456</v>
      </c>
      <c r="H79" s="7">
        <v>58</v>
      </c>
      <c r="I79" s="5">
        <v>38</v>
      </c>
      <c r="J79" s="5" t="s">
        <v>22</v>
      </c>
      <c r="K79" s="5">
        <v>2</v>
      </c>
      <c r="L79" s="5">
        <v>2.5</v>
      </c>
      <c r="M79" s="5">
        <v>18.68</v>
      </c>
      <c r="N79" s="5">
        <v>905.2</v>
      </c>
      <c r="O79" s="5">
        <v>1.5</v>
      </c>
      <c r="P79" s="6">
        <v>4845.824411134904</v>
      </c>
      <c r="Q79" s="5">
        <v>44.91</v>
      </c>
      <c r="R79" s="5">
        <v>23.6</v>
      </c>
    </row>
    <row r="80" spans="1:18" x14ac:dyDescent="0.25">
      <c r="A80" s="5" t="s">
        <v>261</v>
      </c>
      <c r="B80" s="5" t="s">
        <v>378</v>
      </c>
      <c r="C80" s="5" t="s">
        <v>263</v>
      </c>
      <c r="D80" s="5" t="s">
        <v>379</v>
      </c>
      <c r="E80" s="6">
        <v>2018</v>
      </c>
      <c r="F80" s="5" t="s">
        <v>17</v>
      </c>
      <c r="G80" s="5" t="s">
        <v>456</v>
      </c>
      <c r="H80" s="7">
        <v>62</v>
      </c>
      <c r="I80" s="5">
        <v>42</v>
      </c>
      <c r="J80" s="5" t="s">
        <v>18</v>
      </c>
      <c r="K80" s="5">
        <v>1.5</v>
      </c>
      <c r="L80" s="5">
        <v>2</v>
      </c>
      <c r="M80" s="5">
        <v>20.29</v>
      </c>
      <c r="N80" s="5">
        <v>1045.4000000000001</v>
      </c>
      <c r="O80" s="5">
        <v>1.5</v>
      </c>
      <c r="P80" s="6">
        <v>5152.2917693445052</v>
      </c>
      <c r="Q80" s="5">
        <v>48.74</v>
      </c>
      <c r="R80" s="5">
        <v>21.43</v>
      </c>
    </row>
    <row r="81" spans="1:18" x14ac:dyDescent="0.25">
      <c r="A81" s="5" t="s">
        <v>261</v>
      </c>
      <c r="B81" s="5" t="s">
        <v>438</v>
      </c>
      <c r="C81" s="5" t="s">
        <v>263</v>
      </c>
      <c r="D81" s="5" t="s">
        <v>439</v>
      </c>
      <c r="E81" s="6">
        <v>2018</v>
      </c>
      <c r="F81" s="5" t="s">
        <v>17</v>
      </c>
      <c r="G81" s="5" t="s">
        <v>456</v>
      </c>
      <c r="H81" s="7">
        <v>58</v>
      </c>
      <c r="I81" s="5">
        <v>38</v>
      </c>
      <c r="J81" s="5" t="s">
        <v>18</v>
      </c>
      <c r="K81" s="5">
        <v>2</v>
      </c>
      <c r="L81" s="5">
        <v>3</v>
      </c>
      <c r="M81" s="5">
        <v>15.88</v>
      </c>
      <c r="N81" s="5">
        <v>741.2</v>
      </c>
      <c r="O81" s="5">
        <v>1.5</v>
      </c>
      <c r="P81" s="6">
        <v>4667.5062972292189</v>
      </c>
      <c r="Q81" s="5">
        <v>47.78</v>
      </c>
      <c r="R81" s="5">
        <v>21.32</v>
      </c>
    </row>
    <row r="82" spans="1:18" x14ac:dyDescent="0.25">
      <c r="A82" s="5" t="s">
        <v>261</v>
      </c>
      <c r="B82" s="5" t="s">
        <v>380</v>
      </c>
      <c r="C82" s="5" t="s">
        <v>263</v>
      </c>
      <c r="D82" s="5" t="s">
        <v>381</v>
      </c>
      <c r="E82" s="6">
        <v>2018</v>
      </c>
      <c r="F82" s="5" t="s">
        <v>17</v>
      </c>
      <c r="G82" s="5" t="s">
        <v>456</v>
      </c>
      <c r="H82" s="7">
        <v>60</v>
      </c>
      <c r="I82" s="5">
        <v>36</v>
      </c>
      <c r="J82" s="5" t="s">
        <v>18</v>
      </c>
      <c r="K82" s="5">
        <v>1.5</v>
      </c>
      <c r="L82" s="5">
        <v>2.5</v>
      </c>
      <c r="M82" s="5">
        <v>19.3</v>
      </c>
      <c r="N82" s="5">
        <v>1130</v>
      </c>
      <c r="O82" s="5">
        <v>1.5</v>
      </c>
      <c r="P82" s="6">
        <v>5854.9222797927459</v>
      </c>
      <c r="Q82" s="5">
        <v>42.16</v>
      </c>
      <c r="R82" s="5">
        <v>24.62</v>
      </c>
    </row>
    <row r="83" spans="1:18" x14ac:dyDescent="0.25">
      <c r="A83" s="5" t="s">
        <v>261</v>
      </c>
      <c r="B83" s="5" t="s">
        <v>382</v>
      </c>
      <c r="C83" s="5" t="s">
        <v>263</v>
      </c>
      <c r="D83" s="5" t="s">
        <v>383</v>
      </c>
      <c r="E83" s="6">
        <v>2018</v>
      </c>
      <c r="F83" s="5" t="s">
        <v>17</v>
      </c>
      <c r="G83" s="5" t="s">
        <v>456</v>
      </c>
      <c r="H83" s="7">
        <v>62</v>
      </c>
      <c r="I83" s="5">
        <v>44</v>
      </c>
      <c r="J83" s="5" t="s">
        <v>22</v>
      </c>
      <c r="K83" s="5">
        <v>1.5</v>
      </c>
      <c r="L83" s="5">
        <v>2.5</v>
      </c>
      <c r="M83" s="5">
        <v>18.89</v>
      </c>
      <c r="N83" s="5">
        <v>1609.5</v>
      </c>
      <c r="O83" s="5">
        <v>1.5</v>
      </c>
      <c r="P83" s="6">
        <v>8520.3811540497609</v>
      </c>
      <c r="Q83" s="5">
        <v>45.15</v>
      </c>
      <c r="R83" s="5">
        <v>23</v>
      </c>
    </row>
    <row r="84" spans="1:18" x14ac:dyDescent="0.25">
      <c r="A84" s="5" t="s">
        <v>261</v>
      </c>
      <c r="B84" s="5" t="s">
        <v>440</v>
      </c>
      <c r="C84" s="5" t="s">
        <v>263</v>
      </c>
      <c r="D84" s="5" t="s">
        <v>441</v>
      </c>
      <c r="E84" s="6">
        <v>2018</v>
      </c>
      <c r="F84" s="5" t="s">
        <v>17</v>
      </c>
      <c r="G84" s="5" t="s">
        <v>456</v>
      </c>
      <c r="H84" s="7">
        <v>63</v>
      </c>
      <c r="I84" s="5">
        <v>38</v>
      </c>
      <c r="J84" s="5" t="s">
        <v>18</v>
      </c>
      <c r="K84" s="5">
        <v>2</v>
      </c>
      <c r="L84" s="5">
        <v>3</v>
      </c>
      <c r="M84" s="5">
        <v>15.69</v>
      </c>
      <c r="N84" s="5">
        <v>1365.5</v>
      </c>
      <c r="O84" s="5">
        <v>1.5</v>
      </c>
      <c r="P84" s="6">
        <v>8702.9955385595931</v>
      </c>
      <c r="Q84" s="5">
        <v>47.76</v>
      </c>
      <c r="R84" s="5">
        <v>21.64</v>
      </c>
    </row>
    <row r="85" spans="1:18" x14ac:dyDescent="0.25">
      <c r="A85" s="5" t="s">
        <v>261</v>
      </c>
      <c r="B85" s="5" t="s">
        <v>442</v>
      </c>
      <c r="C85" s="5" t="s">
        <v>263</v>
      </c>
      <c r="D85" s="5" t="s">
        <v>443</v>
      </c>
      <c r="E85" s="6">
        <v>2018</v>
      </c>
      <c r="F85" s="5" t="s">
        <v>17</v>
      </c>
      <c r="G85" s="5" t="s">
        <v>456</v>
      </c>
      <c r="H85" s="7">
        <v>64</v>
      </c>
      <c r="I85" s="5">
        <v>40</v>
      </c>
      <c r="J85" s="5" t="s">
        <v>18</v>
      </c>
      <c r="K85" s="5">
        <v>2</v>
      </c>
      <c r="L85" s="5">
        <v>3</v>
      </c>
      <c r="M85" s="5">
        <v>20.67</v>
      </c>
      <c r="N85" s="5">
        <v>1008.9</v>
      </c>
      <c r="O85" s="5">
        <v>1.5</v>
      </c>
      <c r="P85" s="6">
        <v>4880.9869375907101</v>
      </c>
      <c r="Q85" s="5">
        <v>44.24</v>
      </c>
      <c r="R85" s="5">
        <v>23.84</v>
      </c>
    </row>
    <row r="86" spans="1:18" x14ac:dyDescent="0.25">
      <c r="A86" s="5" t="s">
        <v>261</v>
      </c>
      <c r="B86" s="5" t="s">
        <v>444</v>
      </c>
      <c r="C86" s="5" t="s">
        <v>263</v>
      </c>
      <c r="D86" s="5" t="s">
        <v>445</v>
      </c>
      <c r="E86" s="6">
        <v>2018</v>
      </c>
      <c r="F86" s="5" t="s">
        <v>17</v>
      </c>
      <c r="G86" s="5" t="s">
        <v>456</v>
      </c>
      <c r="H86" s="7">
        <v>58</v>
      </c>
      <c r="I86" s="5">
        <v>36</v>
      </c>
      <c r="J86" s="5" t="s">
        <v>18</v>
      </c>
      <c r="K86" s="5">
        <v>1.5</v>
      </c>
      <c r="L86" s="5">
        <v>3</v>
      </c>
      <c r="M86" s="5">
        <v>19.010000000000002</v>
      </c>
      <c r="N86" s="5">
        <v>1143.2</v>
      </c>
      <c r="O86" s="5">
        <v>2</v>
      </c>
      <c r="P86" s="6">
        <v>6013.6770120988949</v>
      </c>
      <c r="Q86" s="5">
        <v>47.29</v>
      </c>
      <c r="R86" s="5">
        <v>21.33</v>
      </c>
    </row>
    <row r="87" spans="1:18" x14ac:dyDescent="0.25">
      <c r="A87" s="5" t="s">
        <v>261</v>
      </c>
      <c r="B87" s="5" t="s">
        <v>384</v>
      </c>
      <c r="C87" s="5" t="s">
        <v>263</v>
      </c>
      <c r="D87" s="5" t="s">
        <v>385</v>
      </c>
      <c r="E87" s="6">
        <v>2018</v>
      </c>
      <c r="F87" s="5" t="s">
        <v>17</v>
      </c>
      <c r="G87" s="5" t="s">
        <v>456</v>
      </c>
      <c r="H87" s="7">
        <v>58</v>
      </c>
      <c r="I87" s="5">
        <v>34</v>
      </c>
      <c r="J87" s="5" t="s">
        <v>18</v>
      </c>
      <c r="K87" s="5">
        <v>1.5</v>
      </c>
      <c r="L87" s="5">
        <v>2</v>
      </c>
      <c r="M87" s="5">
        <v>18.559999999999999</v>
      </c>
      <c r="N87" s="5">
        <v>1070.8</v>
      </c>
      <c r="O87" s="5">
        <v>1.5</v>
      </c>
      <c r="P87" s="6">
        <v>5769.3965517241377</v>
      </c>
      <c r="Q87" s="5">
        <v>44.26</v>
      </c>
      <c r="R87" s="5">
        <v>23.75</v>
      </c>
    </row>
    <row r="88" spans="1:18" x14ac:dyDescent="0.25">
      <c r="A88" s="5" t="s">
        <v>261</v>
      </c>
      <c r="B88" s="5" t="s">
        <v>386</v>
      </c>
      <c r="C88" s="5" t="s">
        <v>263</v>
      </c>
      <c r="D88" s="5" t="s">
        <v>387</v>
      </c>
      <c r="E88" s="6">
        <v>2018</v>
      </c>
      <c r="F88" s="5" t="s">
        <v>17</v>
      </c>
      <c r="G88" s="5" t="s">
        <v>456</v>
      </c>
      <c r="H88" s="7">
        <v>63</v>
      </c>
      <c r="I88" s="5">
        <v>34</v>
      </c>
      <c r="J88" s="5" t="s">
        <v>18</v>
      </c>
      <c r="K88" s="5">
        <v>1.5</v>
      </c>
      <c r="L88" s="5">
        <v>2.5</v>
      </c>
      <c r="M88" s="5">
        <v>16.170000000000002</v>
      </c>
      <c r="N88" s="5">
        <v>1286.8</v>
      </c>
      <c r="O88" s="5">
        <v>1.5</v>
      </c>
      <c r="P88" s="6">
        <v>7957.9468150896719</v>
      </c>
      <c r="Q88" s="5">
        <v>45.81</v>
      </c>
      <c r="R88" s="5">
        <v>22.26</v>
      </c>
    </row>
    <row r="89" spans="1:18" x14ac:dyDescent="0.25">
      <c r="A89" s="5" t="s">
        <v>261</v>
      </c>
      <c r="B89" s="5" t="s">
        <v>388</v>
      </c>
      <c r="C89" s="5" t="s">
        <v>263</v>
      </c>
      <c r="D89" s="5" t="s">
        <v>389</v>
      </c>
      <c r="E89" s="6">
        <v>2018</v>
      </c>
      <c r="F89" s="5" t="s">
        <v>17</v>
      </c>
      <c r="G89" s="5" t="s">
        <v>456</v>
      </c>
      <c r="H89" s="7">
        <v>52</v>
      </c>
      <c r="I89" s="5">
        <v>28</v>
      </c>
      <c r="J89" s="5" t="s">
        <v>18</v>
      </c>
      <c r="K89" s="5">
        <v>1.5</v>
      </c>
      <c r="L89" s="5">
        <v>2.5</v>
      </c>
      <c r="M89" s="5">
        <v>13.35</v>
      </c>
      <c r="N89" s="5">
        <v>823.8</v>
      </c>
      <c r="O89" s="5">
        <v>2.5</v>
      </c>
      <c r="P89" s="6">
        <v>6170.786516853932</v>
      </c>
      <c r="Q89" s="5">
        <v>46.68</v>
      </c>
      <c r="R89" s="5">
        <v>21.17</v>
      </c>
    </row>
    <row r="90" spans="1:18" x14ac:dyDescent="0.25">
      <c r="A90" s="5" t="s">
        <v>261</v>
      </c>
      <c r="B90" s="5" t="s">
        <v>446</v>
      </c>
      <c r="C90" s="5" t="s">
        <v>263</v>
      </c>
      <c r="D90" s="5" t="s">
        <v>447</v>
      </c>
      <c r="E90" s="6">
        <v>2018</v>
      </c>
      <c r="F90" s="5" t="s">
        <v>17</v>
      </c>
      <c r="G90" s="5" t="s">
        <v>456</v>
      </c>
      <c r="H90" s="7">
        <v>52</v>
      </c>
      <c r="I90" s="5">
        <v>34</v>
      </c>
      <c r="J90" s="5" t="s">
        <v>22</v>
      </c>
      <c r="K90" s="5">
        <v>2</v>
      </c>
      <c r="L90" s="5">
        <v>3</v>
      </c>
      <c r="M90" s="5">
        <v>17.89</v>
      </c>
      <c r="N90" s="5">
        <v>930.8</v>
      </c>
      <c r="O90" s="5">
        <v>2</v>
      </c>
      <c r="P90" s="6">
        <v>5202.9066517607598</v>
      </c>
      <c r="Q90" s="5">
        <v>43.66</v>
      </c>
      <c r="R90" s="5">
        <v>24.53</v>
      </c>
    </row>
    <row r="91" spans="1:18" x14ac:dyDescent="0.25">
      <c r="A91" s="5" t="s">
        <v>261</v>
      </c>
      <c r="B91" s="5" t="s">
        <v>448</v>
      </c>
      <c r="C91" s="5" t="s">
        <v>263</v>
      </c>
      <c r="D91" s="5" t="s">
        <v>449</v>
      </c>
      <c r="E91" s="6">
        <v>2018</v>
      </c>
      <c r="F91" s="5" t="s">
        <v>17</v>
      </c>
      <c r="G91" s="5" t="s">
        <v>456</v>
      </c>
      <c r="H91" s="7">
        <v>56</v>
      </c>
      <c r="I91" s="5">
        <v>32</v>
      </c>
      <c r="J91" s="5" t="s">
        <v>22</v>
      </c>
      <c r="K91" s="5">
        <v>1.5</v>
      </c>
      <c r="L91" s="5">
        <v>3</v>
      </c>
      <c r="M91" s="5">
        <v>17.04</v>
      </c>
      <c r="N91" s="5">
        <v>1302.9000000000001</v>
      </c>
      <c r="O91" s="5">
        <v>1.5</v>
      </c>
      <c r="P91" s="6">
        <v>7646.1267605633811</v>
      </c>
      <c r="Q91" s="5">
        <v>44.57</v>
      </c>
      <c r="R91" s="5">
        <v>22.98</v>
      </c>
    </row>
    <row r="92" spans="1:18" x14ac:dyDescent="0.25">
      <c r="A92" s="5" t="s">
        <v>261</v>
      </c>
      <c r="B92" s="5" t="s">
        <v>450</v>
      </c>
      <c r="C92" s="5" t="s">
        <v>263</v>
      </c>
      <c r="D92" s="5" t="s">
        <v>451</v>
      </c>
      <c r="E92" s="6">
        <v>2018</v>
      </c>
      <c r="F92" s="5" t="s">
        <v>17</v>
      </c>
      <c r="G92" s="5" t="s">
        <v>456</v>
      </c>
      <c r="H92" s="7">
        <v>59</v>
      </c>
      <c r="I92" s="5">
        <v>36</v>
      </c>
      <c r="J92" s="5" t="s">
        <v>22</v>
      </c>
      <c r="K92" s="5">
        <v>1.5</v>
      </c>
      <c r="L92" s="5">
        <v>3</v>
      </c>
      <c r="M92" s="5">
        <v>19.59</v>
      </c>
      <c r="N92" s="5">
        <v>1449.7</v>
      </c>
      <c r="O92" s="5">
        <v>2</v>
      </c>
      <c r="P92" s="6">
        <v>7400.2041858090861</v>
      </c>
      <c r="Q92" s="5">
        <v>48.28</v>
      </c>
      <c r="R92" s="5">
        <v>20.47</v>
      </c>
    </row>
    <row r="93" spans="1:18" s="60" customFormat="1" x14ac:dyDescent="0.25">
      <c r="A93" s="5" t="s">
        <v>261</v>
      </c>
      <c r="B93" s="5" t="s">
        <v>390</v>
      </c>
      <c r="C93" s="5" t="s">
        <v>263</v>
      </c>
      <c r="D93" s="5" t="s">
        <v>391</v>
      </c>
      <c r="E93" s="6">
        <v>2018</v>
      </c>
      <c r="F93" s="5" t="s">
        <v>17</v>
      </c>
      <c r="G93" s="5" t="s">
        <v>456</v>
      </c>
      <c r="H93" s="7">
        <v>59</v>
      </c>
      <c r="I93" s="5">
        <v>45</v>
      </c>
      <c r="J93" s="5" t="s">
        <v>18</v>
      </c>
      <c r="K93" s="5">
        <v>1.5</v>
      </c>
      <c r="L93" s="5">
        <v>2.5</v>
      </c>
      <c r="M93" s="5">
        <v>15.97</v>
      </c>
      <c r="N93" s="5">
        <v>766</v>
      </c>
      <c r="O93" s="5">
        <v>1.5</v>
      </c>
      <c r="P93" s="6">
        <v>4796.4934251721979</v>
      </c>
      <c r="Q93" s="5">
        <v>42.42</v>
      </c>
      <c r="R93" s="5">
        <v>23.72</v>
      </c>
    </row>
    <row r="94" spans="1:18" s="60" customFormat="1" x14ac:dyDescent="0.25">
      <c r="A94" s="5" t="s">
        <v>261</v>
      </c>
      <c r="B94" s="5" t="s">
        <v>392</v>
      </c>
      <c r="C94" s="5" t="s">
        <v>263</v>
      </c>
      <c r="D94" s="5" t="s">
        <v>393</v>
      </c>
      <c r="E94" s="6">
        <v>2018</v>
      </c>
      <c r="F94" s="5" t="s">
        <v>17</v>
      </c>
      <c r="G94" s="5" t="s">
        <v>456</v>
      </c>
      <c r="H94" s="7">
        <v>61</v>
      </c>
      <c r="I94" s="5">
        <v>36</v>
      </c>
      <c r="J94" s="5" t="s">
        <v>18</v>
      </c>
      <c r="K94" s="5">
        <v>1.5</v>
      </c>
      <c r="L94" s="5">
        <v>2.5</v>
      </c>
      <c r="M94" s="5">
        <v>18.05</v>
      </c>
      <c r="N94" s="5">
        <v>1395.6</v>
      </c>
      <c r="O94" s="5">
        <v>1.5</v>
      </c>
      <c r="P94" s="6">
        <v>7731.8559556786695</v>
      </c>
      <c r="Q94" s="5">
        <v>42.17</v>
      </c>
      <c r="R94" s="5">
        <v>23.76</v>
      </c>
    </row>
    <row r="95" spans="1:18" s="60" customFormat="1" x14ac:dyDescent="0.25">
      <c r="A95" s="5" t="s">
        <v>261</v>
      </c>
      <c r="B95" s="5" t="s">
        <v>394</v>
      </c>
      <c r="C95" s="5" t="s">
        <v>263</v>
      </c>
      <c r="D95" s="5" t="s">
        <v>395</v>
      </c>
      <c r="E95" s="6">
        <v>2018</v>
      </c>
      <c r="F95" s="5" t="s">
        <v>17</v>
      </c>
      <c r="G95" s="5" t="s">
        <v>456</v>
      </c>
      <c r="H95" s="7">
        <v>61</v>
      </c>
      <c r="I95" s="5">
        <v>34</v>
      </c>
      <c r="J95" s="5" t="s">
        <v>18</v>
      </c>
      <c r="K95" s="5">
        <v>1.5</v>
      </c>
      <c r="L95" s="5">
        <v>2.5</v>
      </c>
      <c r="M95" s="5">
        <v>15.57</v>
      </c>
      <c r="N95" s="5">
        <v>997.8</v>
      </c>
      <c r="O95" s="5">
        <v>1.5</v>
      </c>
      <c r="P95" s="6">
        <v>6408.4778420038529</v>
      </c>
      <c r="Q95" s="5">
        <v>43.07</v>
      </c>
      <c r="R95" s="5">
        <v>23.18</v>
      </c>
    </row>
  </sheetData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92"/>
  <sheetViews>
    <sheetView topLeftCell="R4" workbookViewId="0">
      <selection sqref="A1:R41"/>
    </sheetView>
  </sheetViews>
  <sheetFormatPr defaultRowHeight="15" x14ac:dyDescent="0.25"/>
  <cols>
    <col min="1" max="1" width="27.7109375" bestFit="1" customWidth="1"/>
    <col min="2" max="2" width="18.7109375" bestFit="1" customWidth="1"/>
    <col min="3" max="3" width="21.28515625" bestFit="1" customWidth="1"/>
    <col min="4" max="4" width="23.7109375" bestFit="1" customWidth="1"/>
    <col min="5" max="5" width="19.85546875" bestFit="1" customWidth="1"/>
    <col min="6" max="6" width="19.42578125" bestFit="1" customWidth="1"/>
    <col min="7" max="7" width="18" bestFit="1" customWidth="1"/>
    <col min="8" max="8" width="17.7109375" bestFit="1" customWidth="1"/>
    <col min="9" max="9" width="17.28515625" bestFit="1" customWidth="1"/>
    <col min="10" max="10" width="19.140625" bestFit="1" customWidth="1"/>
    <col min="11" max="11" width="18.7109375" bestFit="1" customWidth="1"/>
    <col min="12" max="12" width="24.140625" bestFit="1" customWidth="1"/>
    <col min="13" max="13" width="34.140625" bestFit="1" customWidth="1"/>
    <col min="14" max="14" width="29.140625" bestFit="1" customWidth="1"/>
    <col min="15" max="15" width="17" bestFit="1" customWidth="1"/>
    <col min="16" max="16" width="42" bestFit="1" customWidth="1"/>
    <col min="17" max="17" width="37.28515625" bestFit="1" customWidth="1"/>
    <col min="18" max="18" width="31.28515625" bestFit="1" customWidth="1"/>
    <col min="20" max="20" width="19.5703125" bestFit="1" customWidth="1"/>
    <col min="21" max="21" width="15.85546875" bestFit="1" customWidth="1"/>
    <col min="22" max="22" width="19.5703125" bestFit="1" customWidth="1"/>
    <col min="23" max="23" width="15.85546875" bestFit="1" customWidth="1"/>
    <col min="24" max="24" width="19.5703125" bestFit="1" customWidth="1"/>
    <col min="25" max="25" width="14.85546875" bestFit="1" customWidth="1"/>
    <col min="26" max="26" width="19.5703125" bestFit="1" customWidth="1"/>
    <col min="27" max="27" width="14.85546875" bestFit="1" customWidth="1"/>
    <col min="28" max="28" width="24.5703125" bestFit="1" customWidth="1"/>
    <col min="29" max="29" width="15.85546875" bestFit="1" customWidth="1"/>
    <col min="30" max="30" width="19.5703125" bestFit="1" customWidth="1"/>
    <col min="31" max="31" width="15.85546875" bestFit="1" customWidth="1"/>
    <col min="32" max="32" width="19.5703125" bestFit="1" customWidth="1"/>
    <col min="33" max="33" width="14.85546875" bestFit="1" customWidth="1"/>
  </cols>
  <sheetData>
    <row r="1" spans="1:33" ht="15.75" thickBot="1" x14ac:dyDescent="0.3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452</v>
      </c>
      <c r="H1" s="61" t="s">
        <v>260</v>
      </c>
      <c r="I1" s="61" t="s">
        <v>7</v>
      </c>
      <c r="J1" s="61" t="s">
        <v>8</v>
      </c>
      <c r="K1" s="61" t="s">
        <v>9</v>
      </c>
      <c r="L1" s="61" t="s">
        <v>10</v>
      </c>
      <c r="M1" s="61" t="s">
        <v>11</v>
      </c>
      <c r="N1" s="61" t="s">
        <v>12</v>
      </c>
      <c r="O1" s="61" t="s">
        <v>13</v>
      </c>
      <c r="P1" s="61" t="s">
        <v>259</v>
      </c>
      <c r="Q1" s="61" t="s">
        <v>454</v>
      </c>
      <c r="R1" s="61" t="s">
        <v>455</v>
      </c>
      <c r="T1" s="99" t="s">
        <v>471</v>
      </c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1"/>
    </row>
    <row r="2" spans="1:33" ht="15.75" thickBot="1" x14ac:dyDescent="0.3">
      <c r="A2" s="56" t="s">
        <v>261</v>
      </c>
      <c r="B2" s="56" t="s">
        <v>267</v>
      </c>
      <c r="C2" s="56" t="s">
        <v>263</v>
      </c>
      <c r="D2" s="56" t="s">
        <v>268</v>
      </c>
      <c r="E2" s="57">
        <v>2018</v>
      </c>
      <c r="F2" s="56" t="s">
        <v>17</v>
      </c>
      <c r="G2" s="56" t="s">
        <v>456</v>
      </c>
      <c r="H2" s="58">
        <v>59</v>
      </c>
      <c r="I2" s="56">
        <v>40</v>
      </c>
      <c r="J2" s="56" t="s">
        <v>18</v>
      </c>
      <c r="K2" s="56">
        <v>2</v>
      </c>
      <c r="L2" s="56">
        <v>2.5</v>
      </c>
      <c r="M2" s="56">
        <v>16.79</v>
      </c>
      <c r="N2" s="56">
        <v>1196.2</v>
      </c>
      <c r="O2" s="56">
        <v>1.5</v>
      </c>
      <c r="P2" s="57">
        <v>7124.4788564621804</v>
      </c>
      <c r="Q2" s="56">
        <v>47.7</v>
      </c>
      <c r="R2" s="56">
        <v>22.3</v>
      </c>
      <c r="T2" s="102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4"/>
    </row>
    <row r="3" spans="1:33" x14ac:dyDescent="0.25">
      <c r="A3" s="15" t="s">
        <v>261</v>
      </c>
      <c r="B3" s="56" t="s">
        <v>398</v>
      </c>
      <c r="C3" s="56" t="s">
        <v>263</v>
      </c>
      <c r="D3" s="56" t="s">
        <v>399</v>
      </c>
      <c r="E3" s="57">
        <v>2018</v>
      </c>
      <c r="F3" s="56" t="s">
        <v>17</v>
      </c>
      <c r="G3" s="56" t="s">
        <v>456</v>
      </c>
      <c r="H3" s="58">
        <v>58</v>
      </c>
      <c r="I3" s="56">
        <v>36</v>
      </c>
      <c r="J3" s="56" t="s">
        <v>18</v>
      </c>
      <c r="K3" s="56">
        <v>2</v>
      </c>
      <c r="L3" s="56">
        <v>3</v>
      </c>
      <c r="M3" s="56">
        <v>18</v>
      </c>
      <c r="N3" s="56">
        <v>1335.1</v>
      </c>
      <c r="O3" s="56">
        <v>2</v>
      </c>
      <c r="P3" s="57">
        <v>7417.2222222222217</v>
      </c>
      <c r="Q3" s="56">
        <v>44.31</v>
      </c>
      <c r="R3" s="15">
        <v>23.23</v>
      </c>
      <c r="T3" s="28" t="s">
        <v>260</v>
      </c>
      <c r="U3" s="30"/>
      <c r="V3" s="28" t="s">
        <v>10</v>
      </c>
      <c r="W3" s="30"/>
      <c r="X3" s="28" t="s">
        <v>11</v>
      </c>
      <c r="Y3" s="30"/>
      <c r="Z3" s="28" t="s">
        <v>12</v>
      </c>
      <c r="AA3" s="30"/>
      <c r="AB3" s="28" t="s">
        <v>259</v>
      </c>
      <c r="AC3" s="30"/>
      <c r="AD3" s="28" t="s">
        <v>454</v>
      </c>
      <c r="AE3" s="30"/>
      <c r="AF3" s="29" t="s">
        <v>455</v>
      </c>
      <c r="AG3" s="30"/>
    </row>
    <row r="4" spans="1:33" x14ac:dyDescent="0.25">
      <c r="A4" s="15" t="s">
        <v>261</v>
      </c>
      <c r="B4" s="56" t="s">
        <v>400</v>
      </c>
      <c r="C4" s="56" t="s">
        <v>263</v>
      </c>
      <c r="D4" s="56" t="s">
        <v>401</v>
      </c>
      <c r="E4" s="57">
        <v>2018</v>
      </c>
      <c r="F4" s="56" t="s">
        <v>17</v>
      </c>
      <c r="G4" s="56" t="s">
        <v>456</v>
      </c>
      <c r="H4" s="58">
        <v>54</v>
      </c>
      <c r="I4" s="56">
        <v>30</v>
      </c>
      <c r="J4" s="56" t="s">
        <v>18</v>
      </c>
      <c r="K4" s="56">
        <v>1.5</v>
      </c>
      <c r="L4" s="56">
        <v>3</v>
      </c>
      <c r="M4" s="56">
        <v>14.86</v>
      </c>
      <c r="N4" s="56">
        <v>743.6</v>
      </c>
      <c r="O4" s="56">
        <v>1.5</v>
      </c>
      <c r="P4" s="57">
        <v>5004.0376850605653</v>
      </c>
      <c r="Q4" s="56">
        <v>45.92</v>
      </c>
      <c r="R4" s="15">
        <v>22.08</v>
      </c>
      <c r="T4" s="31"/>
      <c r="U4" s="33"/>
      <c r="V4" s="31"/>
      <c r="W4" s="33"/>
      <c r="X4" s="31"/>
      <c r="Y4" s="33"/>
      <c r="Z4" s="31"/>
      <c r="AA4" s="33"/>
      <c r="AB4" s="31"/>
      <c r="AC4" s="33"/>
      <c r="AD4" s="31"/>
      <c r="AE4" s="33"/>
      <c r="AF4" s="32"/>
      <c r="AG4" s="33"/>
    </row>
    <row r="5" spans="1:33" x14ac:dyDescent="0.25">
      <c r="A5" s="15" t="s">
        <v>261</v>
      </c>
      <c r="B5" s="56" t="s">
        <v>402</v>
      </c>
      <c r="C5" s="56" t="s">
        <v>263</v>
      </c>
      <c r="D5" s="56" t="s">
        <v>403</v>
      </c>
      <c r="E5" s="57">
        <v>2018</v>
      </c>
      <c r="F5" s="56" t="s">
        <v>17</v>
      </c>
      <c r="G5" s="56" t="s">
        <v>456</v>
      </c>
      <c r="H5" s="58">
        <v>51</v>
      </c>
      <c r="I5" s="56">
        <v>38</v>
      </c>
      <c r="J5" s="56" t="s">
        <v>22</v>
      </c>
      <c r="K5" s="56">
        <v>2</v>
      </c>
      <c r="L5" s="56">
        <v>3</v>
      </c>
      <c r="M5" s="56">
        <v>14.96</v>
      </c>
      <c r="N5" s="56">
        <v>927.3</v>
      </c>
      <c r="O5" s="56">
        <v>2</v>
      </c>
      <c r="P5" s="57">
        <v>6198.5294117647054</v>
      </c>
      <c r="Q5" s="56">
        <v>41.81</v>
      </c>
      <c r="R5" s="15">
        <v>25.6</v>
      </c>
      <c r="T5" s="31" t="s">
        <v>457</v>
      </c>
      <c r="U5" s="33">
        <v>55.924999999999997</v>
      </c>
      <c r="V5" s="31" t="s">
        <v>457</v>
      </c>
      <c r="W5" s="33">
        <v>2.5750000000000002</v>
      </c>
      <c r="X5" s="31" t="s">
        <v>457</v>
      </c>
      <c r="Y5" s="33">
        <v>17.810499999999998</v>
      </c>
      <c r="Z5" s="31" t="s">
        <v>457</v>
      </c>
      <c r="AA5" s="33">
        <v>1019.7352500000003</v>
      </c>
      <c r="AB5" s="31" t="s">
        <v>457</v>
      </c>
      <c r="AC5" s="33">
        <v>5760.5673144245502</v>
      </c>
      <c r="AD5" s="31" t="s">
        <v>457</v>
      </c>
      <c r="AE5" s="33">
        <v>45.467750000000009</v>
      </c>
      <c r="AF5" s="32" t="s">
        <v>457</v>
      </c>
      <c r="AG5" s="33">
        <v>22.81825000000001</v>
      </c>
    </row>
    <row r="6" spans="1:33" x14ac:dyDescent="0.25">
      <c r="A6" s="56" t="s">
        <v>261</v>
      </c>
      <c r="B6" s="56" t="s">
        <v>275</v>
      </c>
      <c r="C6" s="56" t="s">
        <v>263</v>
      </c>
      <c r="D6" s="56" t="s">
        <v>276</v>
      </c>
      <c r="E6" s="57">
        <v>2018</v>
      </c>
      <c r="F6" s="56" t="s">
        <v>17</v>
      </c>
      <c r="G6" s="56" t="s">
        <v>456</v>
      </c>
      <c r="H6" s="58">
        <v>59</v>
      </c>
      <c r="I6" s="56">
        <v>36</v>
      </c>
      <c r="J6" s="56" t="s">
        <v>18</v>
      </c>
      <c r="K6" s="56">
        <v>1.5</v>
      </c>
      <c r="L6" s="56">
        <v>2.5</v>
      </c>
      <c r="M6" s="56">
        <v>18.510000000000002</v>
      </c>
      <c r="N6" s="56">
        <v>1059.3</v>
      </c>
      <c r="O6" s="56">
        <v>2</v>
      </c>
      <c r="P6" s="57">
        <v>5722.8525121555913</v>
      </c>
      <c r="Q6" s="56">
        <v>43.89</v>
      </c>
      <c r="R6" s="56">
        <v>23.33</v>
      </c>
      <c r="T6" s="31" t="s">
        <v>458</v>
      </c>
      <c r="U6" s="33">
        <v>0.43321620705056973</v>
      </c>
      <c r="V6" s="31" t="s">
        <v>458</v>
      </c>
      <c r="W6" s="33">
        <v>5.8149894723982444E-2</v>
      </c>
      <c r="X6" s="31" t="s">
        <v>458</v>
      </c>
      <c r="Y6" s="33">
        <v>0.2797354404909515</v>
      </c>
      <c r="Z6" s="31" t="s">
        <v>458</v>
      </c>
      <c r="AA6" s="33">
        <v>28.51245162539853</v>
      </c>
      <c r="AB6" s="31" t="s">
        <v>458</v>
      </c>
      <c r="AC6" s="33">
        <v>165.39056255103247</v>
      </c>
      <c r="AD6" s="31" t="s">
        <v>458</v>
      </c>
      <c r="AE6" s="33">
        <v>0.33062498848819716</v>
      </c>
      <c r="AF6" s="32" t="s">
        <v>458</v>
      </c>
      <c r="AG6" s="33">
        <v>0.19599773922688829</v>
      </c>
    </row>
    <row r="7" spans="1:33" x14ac:dyDescent="0.25">
      <c r="A7" s="15" t="s">
        <v>261</v>
      </c>
      <c r="B7" s="56" t="s">
        <v>284</v>
      </c>
      <c r="C7" s="56" t="s">
        <v>263</v>
      </c>
      <c r="D7" s="56" t="s">
        <v>285</v>
      </c>
      <c r="E7" s="57">
        <v>2018</v>
      </c>
      <c r="F7" s="56" t="s">
        <v>17</v>
      </c>
      <c r="G7" s="56" t="s">
        <v>456</v>
      </c>
      <c r="H7" s="58">
        <v>54</v>
      </c>
      <c r="I7" s="56">
        <v>34</v>
      </c>
      <c r="J7" s="56" t="s">
        <v>18</v>
      </c>
      <c r="K7" s="56">
        <v>1.5</v>
      </c>
      <c r="L7" s="56">
        <v>2.5</v>
      </c>
      <c r="M7" s="56">
        <v>18.059999999999999</v>
      </c>
      <c r="N7" s="56">
        <v>970</v>
      </c>
      <c r="O7" s="56">
        <v>2</v>
      </c>
      <c r="P7" s="57">
        <v>5370.9856035437433</v>
      </c>
      <c r="Q7" s="56">
        <v>45.48</v>
      </c>
      <c r="R7" s="15">
        <v>23.03</v>
      </c>
      <c r="T7" s="31" t="s">
        <v>459</v>
      </c>
      <c r="U7" s="33">
        <v>57</v>
      </c>
      <c r="V7" s="31" t="s">
        <v>459</v>
      </c>
      <c r="W7" s="33">
        <v>2.5</v>
      </c>
      <c r="X7" s="31" t="s">
        <v>459</v>
      </c>
      <c r="Y7" s="33">
        <v>17.984999999999999</v>
      </c>
      <c r="Z7" s="31" t="s">
        <v>459</v>
      </c>
      <c r="AA7" s="33">
        <v>996.35</v>
      </c>
      <c r="AB7" s="31" t="s">
        <v>459</v>
      </c>
      <c r="AC7" s="33">
        <v>5746.124531939864</v>
      </c>
      <c r="AD7" s="31" t="s">
        <v>459</v>
      </c>
      <c r="AE7" s="33">
        <v>44.81</v>
      </c>
      <c r="AF7" s="32" t="s">
        <v>459</v>
      </c>
      <c r="AG7" s="33">
        <v>23.07</v>
      </c>
    </row>
    <row r="8" spans="1:33" x14ac:dyDescent="0.25">
      <c r="A8" s="15" t="s">
        <v>261</v>
      </c>
      <c r="B8" s="56" t="s">
        <v>286</v>
      </c>
      <c r="C8" s="56" t="s">
        <v>263</v>
      </c>
      <c r="D8" s="56" t="s">
        <v>287</v>
      </c>
      <c r="E8" s="57">
        <v>2018</v>
      </c>
      <c r="F8" s="56" t="s">
        <v>17</v>
      </c>
      <c r="G8" s="56" t="s">
        <v>456</v>
      </c>
      <c r="H8" s="58">
        <v>58</v>
      </c>
      <c r="I8" s="56">
        <v>28</v>
      </c>
      <c r="J8" s="56" t="s">
        <v>22</v>
      </c>
      <c r="K8" s="56">
        <v>1.5</v>
      </c>
      <c r="L8" s="56">
        <v>2.5</v>
      </c>
      <c r="M8" s="56">
        <v>18.68</v>
      </c>
      <c r="N8" s="56">
        <v>1112.8</v>
      </c>
      <c r="O8" s="56">
        <v>2</v>
      </c>
      <c r="P8" s="57">
        <v>5957.1734475374733</v>
      </c>
      <c r="Q8" s="56">
        <v>48.36</v>
      </c>
      <c r="R8" s="15">
        <v>21.31</v>
      </c>
      <c r="T8" s="31" t="s">
        <v>460</v>
      </c>
      <c r="U8" s="33">
        <v>58</v>
      </c>
      <c r="V8" s="31" t="s">
        <v>460</v>
      </c>
      <c r="W8" s="33">
        <v>2.5</v>
      </c>
      <c r="X8" s="31" t="s">
        <v>460</v>
      </c>
      <c r="Y8" s="33">
        <v>18.68</v>
      </c>
      <c r="Z8" s="31" t="s">
        <v>460</v>
      </c>
      <c r="AA8" s="33" t="e">
        <v>#N/A</v>
      </c>
      <c r="AB8" s="31" t="s">
        <v>460</v>
      </c>
      <c r="AC8" s="33" t="e">
        <v>#N/A</v>
      </c>
      <c r="AD8" s="31" t="s">
        <v>460</v>
      </c>
      <c r="AE8" s="33" t="e">
        <v>#N/A</v>
      </c>
      <c r="AF8" s="32" t="s">
        <v>460</v>
      </c>
      <c r="AG8" s="33">
        <v>23.75</v>
      </c>
    </row>
    <row r="9" spans="1:33" x14ac:dyDescent="0.25">
      <c r="A9" s="15" t="s">
        <v>261</v>
      </c>
      <c r="B9" s="56" t="s">
        <v>408</v>
      </c>
      <c r="C9" s="56" t="s">
        <v>263</v>
      </c>
      <c r="D9" s="56" t="s">
        <v>409</v>
      </c>
      <c r="E9" s="57">
        <v>2018</v>
      </c>
      <c r="F9" s="56" t="s">
        <v>17</v>
      </c>
      <c r="G9" s="56" t="s">
        <v>456</v>
      </c>
      <c r="H9" s="58">
        <v>58</v>
      </c>
      <c r="I9" s="56">
        <v>36</v>
      </c>
      <c r="J9" s="56" t="s">
        <v>22</v>
      </c>
      <c r="K9" s="56">
        <v>2</v>
      </c>
      <c r="L9" s="56">
        <v>3</v>
      </c>
      <c r="M9" s="56">
        <v>16.809999999999999</v>
      </c>
      <c r="N9" s="56">
        <v>864.6</v>
      </c>
      <c r="O9" s="56">
        <v>2.5</v>
      </c>
      <c r="P9" s="57">
        <v>5143.3670434265323</v>
      </c>
      <c r="Q9" s="56">
        <v>44.98</v>
      </c>
      <c r="R9" s="15">
        <v>23.8</v>
      </c>
      <c r="T9" s="31" t="s">
        <v>461</v>
      </c>
      <c r="U9" s="33">
        <v>2.7398998671577917</v>
      </c>
      <c r="V9" s="31" t="s">
        <v>461</v>
      </c>
      <c r="W9" s="33">
        <v>0.36777222605358562</v>
      </c>
      <c r="X9" s="31" t="s">
        <v>461</v>
      </c>
      <c r="Y9" s="33">
        <v>1.7692022684437942</v>
      </c>
      <c r="Z9" s="31" t="s">
        <v>461</v>
      </c>
      <c r="AA9" s="33">
        <v>180.32857762325875</v>
      </c>
      <c r="AB9" s="31" t="s">
        <v>461</v>
      </c>
      <c r="AC9" s="33">
        <v>1046.021762315622</v>
      </c>
      <c r="AD9" s="31" t="s">
        <v>461</v>
      </c>
      <c r="AE9" s="33">
        <v>2.0910560299793071</v>
      </c>
      <c r="AF9" s="32" t="s">
        <v>461</v>
      </c>
      <c r="AG9" s="33">
        <v>1.2395985444013931</v>
      </c>
    </row>
    <row r="10" spans="1:33" x14ac:dyDescent="0.25">
      <c r="A10" s="15" t="s">
        <v>261</v>
      </c>
      <c r="B10" s="56" t="s">
        <v>288</v>
      </c>
      <c r="C10" s="56" t="s">
        <v>263</v>
      </c>
      <c r="D10" s="56" t="s">
        <v>289</v>
      </c>
      <c r="E10" s="57">
        <v>2018</v>
      </c>
      <c r="F10" s="56" t="s">
        <v>17</v>
      </c>
      <c r="G10" s="56" t="s">
        <v>456</v>
      </c>
      <c r="H10" s="58">
        <v>51</v>
      </c>
      <c r="I10" s="56">
        <v>40</v>
      </c>
      <c r="J10" s="56" t="s">
        <v>18</v>
      </c>
      <c r="K10" s="56">
        <v>1.5</v>
      </c>
      <c r="L10" s="56">
        <v>2.5</v>
      </c>
      <c r="M10" s="56">
        <v>17.97</v>
      </c>
      <c r="N10" s="56">
        <v>770.3</v>
      </c>
      <c r="O10" s="56">
        <v>2.5</v>
      </c>
      <c r="P10" s="57">
        <v>4286.5887590428492</v>
      </c>
      <c r="Q10" s="56">
        <v>45.34</v>
      </c>
      <c r="R10" s="15">
        <v>23.12</v>
      </c>
      <c r="T10" s="31" t="s">
        <v>462</v>
      </c>
      <c r="U10" s="33">
        <v>7.5070512820512842</v>
      </c>
      <c r="V10" s="31" t="s">
        <v>462</v>
      </c>
      <c r="W10" s="33">
        <v>0.13525641025640966</v>
      </c>
      <c r="X10" s="31" t="s">
        <v>462</v>
      </c>
      <c r="Y10" s="33">
        <v>3.1300766666666671</v>
      </c>
      <c r="Z10" s="31" t="s">
        <v>462</v>
      </c>
      <c r="AA10" s="33">
        <v>32518.395907627659</v>
      </c>
      <c r="AB10" s="31" t="s">
        <v>462</v>
      </c>
      <c r="AC10" s="33">
        <v>1094161.5272378798</v>
      </c>
      <c r="AD10" s="31" t="s">
        <v>462</v>
      </c>
      <c r="AE10" s="33">
        <v>4.3725153205128207</v>
      </c>
      <c r="AF10" s="32" t="s">
        <v>462</v>
      </c>
      <c r="AG10" s="33">
        <v>1.5366045512820525</v>
      </c>
    </row>
    <row r="11" spans="1:33" x14ac:dyDescent="0.25">
      <c r="A11" s="56" t="s">
        <v>261</v>
      </c>
      <c r="B11" s="56" t="s">
        <v>290</v>
      </c>
      <c r="C11" s="56" t="s">
        <v>263</v>
      </c>
      <c r="D11" s="56" t="s">
        <v>291</v>
      </c>
      <c r="E11" s="57">
        <v>2018</v>
      </c>
      <c r="F11" s="56" t="s">
        <v>17</v>
      </c>
      <c r="G11" s="56" t="s">
        <v>456</v>
      </c>
      <c r="H11" s="58">
        <v>58</v>
      </c>
      <c r="I11" s="56">
        <v>28</v>
      </c>
      <c r="J11" s="56" t="s">
        <v>18</v>
      </c>
      <c r="K11" s="56">
        <v>1.5</v>
      </c>
      <c r="L11" s="56">
        <v>2</v>
      </c>
      <c r="M11" s="56">
        <v>16.690000000000001</v>
      </c>
      <c r="N11" s="56">
        <v>997.9</v>
      </c>
      <c r="O11" s="56">
        <v>2</v>
      </c>
      <c r="P11" s="57">
        <v>5979.0293588975428</v>
      </c>
      <c r="Q11" s="56">
        <v>46.33</v>
      </c>
      <c r="R11" s="56">
        <v>22.15</v>
      </c>
      <c r="T11" s="31" t="s">
        <v>463</v>
      </c>
      <c r="U11" s="33">
        <v>-0.98064412125518396</v>
      </c>
      <c r="V11" s="31" t="s">
        <v>463</v>
      </c>
      <c r="W11" s="33">
        <v>-1.0680362676995849</v>
      </c>
      <c r="X11" s="31" t="s">
        <v>463</v>
      </c>
      <c r="Y11" s="33">
        <v>0.51857560973937922</v>
      </c>
      <c r="Z11" s="31" t="s">
        <v>463</v>
      </c>
      <c r="AA11" s="33">
        <v>1.1840683157277101</v>
      </c>
      <c r="AB11" s="31" t="s">
        <v>463</v>
      </c>
      <c r="AC11" s="33">
        <v>-0.10532634509734828</v>
      </c>
      <c r="AD11" s="31" t="s">
        <v>463</v>
      </c>
      <c r="AE11" s="33">
        <v>-0.89617972664435674</v>
      </c>
      <c r="AF11" s="32" t="s">
        <v>463</v>
      </c>
      <c r="AG11" s="33">
        <v>-0.19307484010059817</v>
      </c>
    </row>
    <row r="12" spans="1:33" x14ac:dyDescent="0.25">
      <c r="A12" s="15" t="s">
        <v>261</v>
      </c>
      <c r="B12" s="56" t="s">
        <v>412</v>
      </c>
      <c r="C12" s="56" t="s">
        <v>263</v>
      </c>
      <c r="D12" s="56" t="s">
        <v>413</v>
      </c>
      <c r="E12" s="57">
        <v>2018</v>
      </c>
      <c r="F12" s="56" t="s">
        <v>17</v>
      </c>
      <c r="G12" s="56" t="s">
        <v>456</v>
      </c>
      <c r="H12" s="58">
        <v>53</v>
      </c>
      <c r="I12" s="56">
        <v>32</v>
      </c>
      <c r="J12" s="56" t="s">
        <v>22</v>
      </c>
      <c r="K12" s="56">
        <v>2</v>
      </c>
      <c r="L12" s="56">
        <v>3</v>
      </c>
      <c r="M12" s="56">
        <v>18.09</v>
      </c>
      <c r="N12" s="56">
        <v>803.3</v>
      </c>
      <c r="O12" s="56">
        <v>1.5</v>
      </c>
      <c r="P12" s="57">
        <v>4440.5749032614704</v>
      </c>
      <c r="Q12" s="56">
        <v>47.1</v>
      </c>
      <c r="R12" s="15">
        <v>22.45</v>
      </c>
      <c r="T12" s="31" t="s">
        <v>464</v>
      </c>
      <c r="U12" s="33">
        <v>-0.68118654816435098</v>
      </c>
      <c r="V12" s="31" t="s">
        <v>464</v>
      </c>
      <c r="W12" s="33">
        <v>-0.24620203614098846</v>
      </c>
      <c r="X12" s="31" t="s">
        <v>464</v>
      </c>
      <c r="Y12" s="33">
        <v>1.0935662543675999E-3</v>
      </c>
      <c r="Z12" s="31" t="s">
        <v>464</v>
      </c>
      <c r="AA12" s="33">
        <v>0.93688979292683638</v>
      </c>
      <c r="AB12" s="31" t="s">
        <v>464</v>
      </c>
      <c r="AC12" s="33">
        <v>0.59004789000421842</v>
      </c>
      <c r="AD12" s="31" t="s">
        <v>464</v>
      </c>
      <c r="AE12" s="33">
        <v>0.27593463124995693</v>
      </c>
      <c r="AF12" s="32" t="s">
        <v>464</v>
      </c>
      <c r="AG12" s="33">
        <v>-0.1676705683420523</v>
      </c>
    </row>
    <row r="13" spans="1:33" x14ac:dyDescent="0.25">
      <c r="A13" s="15" t="s">
        <v>261</v>
      </c>
      <c r="B13" s="56" t="s">
        <v>414</v>
      </c>
      <c r="C13" s="56" t="s">
        <v>263</v>
      </c>
      <c r="D13" s="56" t="s">
        <v>415</v>
      </c>
      <c r="E13" s="57">
        <v>2018</v>
      </c>
      <c r="F13" s="56" t="s">
        <v>17</v>
      </c>
      <c r="G13" s="56" t="s">
        <v>456</v>
      </c>
      <c r="H13" s="58">
        <v>54</v>
      </c>
      <c r="I13" s="56">
        <v>32</v>
      </c>
      <c r="J13" s="56" t="s">
        <v>22</v>
      </c>
      <c r="K13" s="56">
        <v>2</v>
      </c>
      <c r="L13" s="56">
        <v>3</v>
      </c>
      <c r="M13" s="56">
        <v>17.8</v>
      </c>
      <c r="N13" s="56">
        <v>1008</v>
      </c>
      <c r="O13" s="56">
        <v>1.5</v>
      </c>
      <c r="P13" s="57">
        <v>5662.9213483146068</v>
      </c>
      <c r="Q13" s="56">
        <v>48.91</v>
      </c>
      <c r="R13" s="15">
        <v>21.89</v>
      </c>
      <c r="T13" s="31" t="s">
        <v>465</v>
      </c>
      <c r="U13" s="33">
        <v>8</v>
      </c>
      <c r="V13" s="31" t="s">
        <v>465</v>
      </c>
      <c r="W13" s="33">
        <v>1</v>
      </c>
      <c r="X13" s="31" t="s">
        <v>465</v>
      </c>
      <c r="Y13" s="33">
        <v>8.4200000000000017</v>
      </c>
      <c r="Z13" s="31" t="s">
        <v>465</v>
      </c>
      <c r="AA13" s="33">
        <v>811.09999999999991</v>
      </c>
      <c r="AB13" s="31" t="s">
        <v>465</v>
      </c>
      <c r="AC13" s="33">
        <v>4257.2081463520608</v>
      </c>
      <c r="AD13" s="31" t="s">
        <v>465</v>
      </c>
      <c r="AE13" s="33">
        <v>7.7800000000000011</v>
      </c>
      <c r="AF13" s="32" t="s">
        <v>465</v>
      </c>
      <c r="AG13" s="33">
        <v>5.740000000000002</v>
      </c>
    </row>
    <row r="14" spans="1:33" x14ac:dyDescent="0.25">
      <c r="A14" s="15" t="s">
        <v>261</v>
      </c>
      <c r="B14" s="56" t="s">
        <v>296</v>
      </c>
      <c r="C14" s="56" t="s">
        <v>263</v>
      </c>
      <c r="D14" s="56" t="s">
        <v>297</v>
      </c>
      <c r="E14" s="57">
        <v>2018</v>
      </c>
      <c r="F14" s="56" t="s">
        <v>17</v>
      </c>
      <c r="G14" s="56" t="s">
        <v>456</v>
      </c>
      <c r="H14" s="58">
        <v>57</v>
      </c>
      <c r="I14" s="56">
        <v>38</v>
      </c>
      <c r="J14" s="56" t="s">
        <v>22</v>
      </c>
      <c r="K14" s="56">
        <v>2</v>
      </c>
      <c r="L14" s="56">
        <v>2.5</v>
      </c>
      <c r="M14" s="56">
        <v>18.63</v>
      </c>
      <c r="N14" s="56">
        <v>809</v>
      </c>
      <c r="O14" s="56">
        <v>2.5</v>
      </c>
      <c r="P14" s="57">
        <v>4342.4584004294156</v>
      </c>
      <c r="Q14" s="56">
        <v>49.14</v>
      </c>
      <c r="R14" s="15">
        <v>21.43</v>
      </c>
      <c r="T14" s="31" t="s">
        <v>466</v>
      </c>
      <c r="U14" s="33">
        <v>51</v>
      </c>
      <c r="V14" s="31" t="s">
        <v>466</v>
      </c>
      <c r="W14" s="33">
        <v>2</v>
      </c>
      <c r="X14" s="31" t="s">
        <v>466</v>
      </c>
      <c r="Y14" s="33">
        <v>13.43</v>
      </c>
      <c r="Z14" s="31" t="s">
        <v>466</v>
      </c>
      <c r="AA14" s="33">
        <v>741.2</v>
      </c>
      <c r="AB14" s="31" t="s">
        <v>466</v>
      </c>
      <c r="AC14" s="33">
        <v>4257.8768783325249</v>
      </c>
      <c r="AD14" s="31" t="s">
        <v>466</v>
      </c>
      <c r="AE14" s="33">
        <v>41.5</v>
      </c>
      <c r="AF14" s="32" t="s">
        <v>466</v>
      </c>
      <c r="AG14" s="33">
        <v>19.86</v>
      </c>
    </row>
    <row r="15" spans="1:33" x14ac:dyDescent="0.25">
      <c r="A15" s="15" t="s">
        <v>261</v>
      </c>
      <c r="B15" s="56" t="s">
        <v>300</v>
      </c>
      <c r="C15" s="56" t="s">
        <v>263</v>
      </c>
      <c r="D15" s="56" t="s">
        <v>301</v>
      </c>
      <c r="E15" s="57">
        <v>2018</v>
      </c>
      <c r="F15" s="56" t="s">
        <v>17</v>
      </c>
      <c r="G15" s="56" t="s">
        <v>456</v>
      </c>
      <c r="H15" s="58">
        <v>51</v>
      </c>
      <c r="I15" s="56">
        <v>36</v>
      </c>
      <c r="J15" s="56" t="s">
        <v>18</v>
      </c>
      <c r="K15" s="56">
        <v>1.5</v>
      </c>
      <c r="L15" s="56">
        <v>2</v>
      </c>
      <c r="M15" s="56">
        <v>17.55</v>
      </c>
      <c r="N15" s="56">
        <v>876.1</v>
      </c>
      <c r="O15" s="56">
        <v>2.5</v>
      </c>
      <c r="P15" s="57">
        <v>4992.0227920227926</v>
      </c>
      <c r="Q15" s="56">
        <v>47.26</v>
      </c>
      <c r="R15" s="15">
        <v>21.73</v>
      </c>
      <c r="T15" s="31" t="s">
        <v>467</v>
      </c>
      <c r="U15" s="33">
        <v>59</v>
      </c>
      <c r="V15" s="31" t="s">
        <v>467</v>
      </c>
      <c r="W15" s="33">
        <v>3</v>
      </c>
      <c r="X15" s="31" t="s">
        <v>467</v>
      </c>
      <c r="Y15" s="33">
        <v>21.85</v>
      </c>
      <c r="Z15" s="31" t="s">
        <v>467</v>
      </c>
      <c r="AA15" s="33">
        <v>1552.3</v>
      </c>
      <c r="AB15" s="31" t="s">
        <v>467</v>
      </c>
      <c r="AC15" s="33">
        <v>8515.0850246845857</v>
      </c>
      <c r="AD15" s="31" t="s">
        <v>467</v>
      </c>
      <c r="AE15" s="33">
        <v>49.28</v>
      </c>
      <c r="AF15" s="32" t="s">
        <v>467</v>
      </c>
      <c r="AG15" s="33">
        <v>25.6</v>
      </c>
    </row>
    <row r="16" spans="1:33" x14ac:dyDescent="0.25">
      <c r="A16" s="15" t="s">
        <v>261</v>
      </c>
      <c r="B16" s="56" t="s">
        <v>306</v>
      </c>
      <c r="C16" s="56" t="s">
        <v>263</v>
      </c>
      <c r="D16" s="56" t="s">
        <v>307</v>
      </c>
      <c r="E16" s="57">
        <v>2018</v>
      </c>
      <c r="F16" s="56" t="s">
        <v>17</v>
      </c>
      <c r="G16" s="56" t="s">
        <v>456</v>
      </c>
      <c r="H16" s="58">
        <v>51</v>
      </c>
      <c r="I16" s="56">
        <v>36</v>
      </c>
      <c r="J16" s="56" t="s">
        <v>22</v>
      </c>
      <c r="K16" s="56">
        <v>1.5</v>
      </c>
      <c r="L16" s="56">
        <v>2.5</v>
      </c>
      <c r="M16" s="56">
        <v>17.41</v>
      </c>
      <c r="N16" s="56">
        <v>857.2</v>
      </c>
      <c r="O16" s="56">
        <v>1.5</v>
      </c>
      <c r="P16" s="57">
        <v>4923.607122343481</v>
      </c>
      <c r="Q16" s="56">
        <v>49.28</v>
      </c>
      <c r="R16" s="15">
        <v>22.11</v>
      </c>
      <c r="T16" s="31" t="s">
        <v>468</v>
      </c>
      <c r="U16" s="33">
        <v>2237</v>
      </c>
      <c r="V16" s="31" t="s">
        <v>468</v>
      </c>
      <c r="W16" s="33">
        <v>103</v>
      </c>
      <c r="X16" s="31" t="s">
        <v>468</v>
      </c>
      <c r="Y16" s="33">
        <v>712.42</v>
      </c>
      <c r="Z16" s="31" t="s">
        <v>468</v>
      </c>
      <c r="AA16" s="33">
        <v>40789.410000000011</v>
      </c>
      <c r="AB16" s="31" t="s">
        <v>468</v>
      </c>
      <c r="AC16" s="33">
        <v>230422.69257698202</v>
      </c>
      <c r="AD16" s="31" t="s">
        <v>468</v>
      </c>
      <c r="AE16" s="33">
        <v>1818.7100000000003</v>
      </c>
      <c r="AF16" s="32" t="s">
        <v>468</v>
      </c>
      <c r="AG16" s="33">
        <v>912.73000000000036</v>
      </c>
    </row>
    <row r="17" spans="1:33" ht="15.75" thickBot="1" x14ac:dyDescent="0.3">
      <c r="A17" s="56" t="s">
        <v>261</v>
      </c>
      <c r="B17" s="56" t="s">
        <v>308</v>
      </c>
      <c r="C17" s="56" t="s">
        <v>263</v>
      </c>
      <c r="D17" s="56" t="s">
        <v>309</v>
      </c>
      <c r="E17" s="57">
        <v>2018</v>
      </c>
      <c r="F17" s="56" t="s">
        <v>17</v>
      </c>
      <c r="G17" s="56" t="s">
        <v>456</v>
      </c>
      <c r="H17" s="58">
        <v>52</v>
      </c>
      <c r="I17" s="56">
        <v>34</v>
      </c>
      <c r="J17" s="56" t="s">
        <v>18</v>
      </c>
      <c r="K17" s="56">
        <v>1.5</v>
      </c>
      <c r="L17" s="56">
        <v>2.5</v>
      </c>
      <c r="M17" s="56">
        <v>15.21</v>
      </c>
      <c r="N17" s="56">
        <v>826.3</v>
      </c>
      <c r="O17" s="56">
        <v>1.5</v>
      </c>
      <c r="P17" s="57">
        <v>5432.6101249178164</v>
      </c>
      <c r="Q17" s="56">
        <v>47.68</v>
      </c>
      <c r="R17" s="56">
        <v>22.22</v>
      </c>
      <c r="T17" s="34" t="s">
        <v>469</v>
      </c>
      <c r="U17" s="36">
        <v>40</v>
      </c>
      <c r="V17" s="34" t="s">
        <v>469</v>
      </c>
      <c r="W17" s="36">
        <v>40</v>
      </c>
      <c r="X17" s="34" t="s">
        <v>469</v>
      </c>
      <c r="Y17" s="36">
        <v>40</v>
      </c>
      <c r="Z17" s="34" t="s">
        <v>469</v>
      </c>
      <c r="AA17" s="36">
        <v>40</v>
      </c>
      <c r="AB17" s="34" t="s">
        <v>469</v>
      </c>
      <c r="AC17" s="36">
        <v>40</v>
      </c>
      <c r="AD17" s="34" t="s">
        <v>469</v>
      </c>
      <c r="AE17" s="36">
        <v>40</v>
      </c>
      <c r="AF17" s="35" t="s">
        <v>469</v>
      </c>
      <c r="AG17" s="36">
        <v>40</v>
      </c>
    </row>
    <row r="18" spans="1:33" x14ac:dyDescent="0.25">
      <c r="A18" s="15" t="s">
        <v>261</v>
      </c>
      <c r="B18" s="56" t="s">
        <v>322</v>
      </c>
      <c r="C18" s="56" t="s">
        <v>263</v>
      </c>
      <c r="D18" s="56" t="s">
        <v>323</v>
      </c>
      <c r="E18" s="57">
        <v>2018</v>
      </c>
      <c r="F18" s="56" t="s">
        <v>17</v>
      </c>
      <c r="G18" s="56" t="s">
        <v>456</v>
      </c>
      <c r="H18" s="58">
        <v>57</v>
      </c>
      <c r="I18" s="56">
        <v>34</v>
      </c>
      <c r="J18" s="56" t="s">
        <v>22</v>
      </c>
      <c r="K18" s="56">
        <v>1.5</v>
      </c>
      <c r="L18" s="56">
        <v>2</v>
      </c>
      <c r="M18" s="56">
        <v>18.62</v>
      </c>
      <c r="N18" s="56">
        <v>1190.7</v>
      </c>
      <c r="O18" s="56">
        <v>1.5</v>
      </c>
      <c r="P18" s="57">
        <v>6394.7368421052633</v>
      </c>
      <c r="Q18" s="56">
        <v>44.53</v>
      </c>
      <c r="R18" s="15">
        <v>23.75</v>
      </c>
    </row>
    <row r="19" spans="1:33" x14ac:dyDescent="0.25">
      <c r="A19" s="15" t="s">
        <v>261</v>
      </c>
      <c r="B19" s="56" t="s">
        <v>324</v>
      </c>
      <c r="C19" s="56" t="s">
        <v>263</v>
      </c>
      <c r="D19" s="56" t="s">
        <v>325</v>
      </c>
      <c r="E19" s="57">
        <v>2018</v>
      </c>
      <c r="F19" s="56" t="s">
        <v>17</v>
      </c>
      <c r="G19" s="56" t="s">
        <v>456</v>
      </c>
      <c r="H19" s="58">
        <v>57</v>
      </c>
      <c r="I19" s="56">
        <v>36</v>
      </c>
      <c r="J19" s="56" t="s">
        <v>18</v>
      </c>
      <c r="K19" s="56">
        <v>1.5</v>
      </c>
      <c r="L19" s="56">
        <v>2</v>
      </c>
      <c r="M19" s="56">
        <v>19.809999999999999</v>
      </c>
      <c r="N19" s="56">
        <v>890.9</v>
      </c>
      <c r="O19" s="56">
        <v>1.5</v>
      </c>
      <c r="P19" s="57">
        <v>4497.2236244321057</v>
      </c>
      <c r="Q19" s="56">
        <v>42.79</v>
      </c>
      <c r="R19" s="15">
        <v>23.45</v>
      </c>
    </row>
    <row r="20" spans="1:33" x14ac:dyDescent="0.25">
      <c r="A20" s="15" t="s">
        <v>261</v>
      </c>
      <c r="B20" s="56" t="s">
        <v>428</v>
      </c>
      <c r="C20" s="56" t="s">
        <v>263</v>
      </c>
      <c r="D20" s="56" t="s">
        <v>429</v>
      </c>
      <c r="E20" s="57">
        <v>2018</v>
      </c>
      <c r="F20" s="56" t="s">
        <v>17</v>
      </c>
      <c r="G20" s="56" t="s">
        <v>456</v>
      </c>
      <c r="H20" s="58">
        <v>58</v>
      </c>
      <c r="I20" s="56">
        <v>40</v>
      </c>
      <c r="J20" s="56" t="s">
        <v>22</v>
      </c>
      <c r="K20" s="56">
        <v>2</v>
      </c>
      <c r="L20" s="56">
        <v>3</v>
      </c>
      <c r="M20" s="56">
        <v>18.100000000000001</v>
      </c>
      <c r="N20" s="56">
        <v>996.7</v>
      </c>
      <c r="O20" s="56">
        <v>1.5</v>
      </c>
      <c r="P20" s="57">
        <v>5506.629834254144</v>
      </c>
      <c r="Q20" s="56">
        <v>44.1</v>
      </c>
      <c r="R20" s="15">
        <v>23.2</v>
      </c>
    </row>
    <row r="21" spans="1:33" x14ac:dyDescent="0.25">
      <c r="A21" s="15" t="s">
        <v>261</v>
      </c>
      <c r="B21" s="56" t="s">
        <v>336</v>
      </c>
      <c r="C21" s="56" t="s">
        <v>263</v>
      </c>
      <c r="D21" s="56" t="s">
        <v>337</v>
      </c>
      <c r="E21" s="57">
        <v>2018</v>
      </c>
      <c r="F21" s="56" t="s">
        <v>17</v>
      </c>
      <c r="G21" s="56" t="s">
        <v>456</v>
      </c>
      <c r="H21" s="58">
        <v>55</v>
      </c>
      <c r="I21" s="56">
        <v>34</v>
      </c>
      <c r="J21" s="56" t="s">
        <v>18</v>
      </c>
      <c r="K21" s="56">
        <v>1.5</v>
      </c>
      <c r="L21" s="56">
        <v>2</v>
      </c>
      <c r="M21" s="56">
        <v>16.649999999999999</v>
      </c>
      <c r="N21" s="56">
        <v>962.21</v>
      </c>
      <c r="O21" s="56">
        <v>1.5</v>
      </c>
      <c r="P21" s="57">
        <v>5779.0390390390403</v>
      </c>
      <c r="Q21" s="56">
        <v>43.54</v>
      </c>
      <c r="R21" s="15">
        <v>22.94</v>
      </c>
    </row>
    <row r="22" spans="1:33" x14ac:dyDescent="0.25">
      <c r="A22" s="15" t="s">
        <v>261</v>
      </c>
      <c r="B22" s="56" t="s">
        <v>338</v>
      </c>
      <c r="C22" s="56" t="s">
        <v>263</v>
      </c>
      <c r="D22" s="56" t="s">
        <v>339</v>
      </c>
      <c r="E22" s="57">
        <v>2018</v>
      </c>
      <c r="F22" s="56" t="s">
        <v>17</v>
      </c>
      <c r="G22" s="56" t="s">
        <v>456</v>
      </c>
      <c r="H22" s="58">
        <v>56</v>
      </c>
      <c r="I22" s="56">
        <v>34</v>
      </c>
      <c r="J22" s="56" t="s">
        <v>18</v>
      </c>
      <c r="K22" s="56">
        <v>1.5</v>
      </c>
      <c r="L22" s="56">
        <v>2</v>
      </c>
      <c r="M22" s="56">
        <v>16.309999999999999</v>
      </c>
      <c r="N22" s="56">
        <v>1074.4000000000001</v>
      </c>
      <c r="O22" s="56">
        <v>1.5</v>
      </c>
      <c r="P22" s="57">
        <v>6587.369711833232</v>
      </c>
      <c r="Q22" s="56">
        <v>41.5</v>
      </c>
      <c r="R22" s="15">
        <v>24.51</v>
      </c>
    </row>
    <row r="23" spans="1:33" x14ac:dyDescent="0.25">
      <c r="A23" s="15" t="s">
        <v>261</v>
      </c>
      <c r="B23" s="56" t="s">
        <v>434</v>
      </c>
      <c r="C23" s="56" t="s">
        <v>263</v>
      </c>
      <c r="D23" s="56" t="s">
        <v>435</v>
      </c>
      <c r="E23" s="57">
        <v>2018</v>
      </c>
      <c r="F23" s="56" t="s">
        <v>17</v>
      </c>
      <c r="G23" s="56" t="s">
        <v>456</v>
      </c>
      <c r="H23" s="58">
        <v>58</v>
      </c>
      <c r="I23" s="56">
        <v>34</v>
      </c>
      <c r="J23" s="56" t="s">
        <v>18</v>
      </c>
      <c r="K23" s="56">
        <v>2</v>
      </c>
      <c r="L23" s="56">
        <v>3</v>
      </c>
      <c r="M23" s="56">
        <v>18.649999999999999</v>
      </c>
      <c r="N23" s="56">
        <v>1096.7</v>
      </c>
      <c r="O23" s="56">
        <v>1.5</v>
      </c>
      <c r="P23" s="57">
        <v>5880.4289544235935</v>
      </c>
      <c r="Q23" s="56">
        <v>43.26</v>
      </c>
      <c r="R23" s="15">
        <v>23.84</v>
      </c>
    </row>
    <row r="24" spans="1:33" x14ac:dyDescent="0.25">
      <c r="A24" s="56" t="s">
        <v>261</v>
      </c>
      <c r="B24" s="56" t="s">
        <v>344</v>
      </c>
      <c r="C24" s="56" t="s">
        <v>263</v>
      </c>
      <c r="D24" s="56" t="s">
        <v>345</v>
      </c>
      <c r="E24" s="57">
        <v>2018</v>
      </c>
      <c r="F24" s="56" t="s">
        <v>17</v>
      </c>
      <c r="G24" s="56" t="s">
        <v>456</v>
      </c>
      <c r="H24" s="58">
        <v>49</v>
      </c>
      <c r="I24" s="56">
        <v>36</v>
      </c>
      <c r="J24" s="56" t="s">
        <v>22</v>
      </c>
      <c r="K24" s="56">
        <v>1.5</v>
      </c>
      <c r="L24" s="56">
        <v>2</v>
      </c>
      <c r="M24" s="56">
        <v>18.11</v>
      </c>
      <c r="N24" s="56">
        <v>819.1</v>
      </c>
      <c r="O24" s="56">
        <v>1.5</v>
      </c>
      <c r="P24" s="57">
        <v>4522.915516289343</v>
      </c>
      <c r="Q24" s="56">
        <v>47.82</v>
      </c>
      <c r="R24" s="56">
        <v>22.18</v>
      </c>
    </row>
    <row r="25" spans="1:33" x14ac:dyDescent="0.25">
      <c r="A25" s="15" t="s">
        <v>261</v>
      </c>
      <c r="B25" s="56" t="s">
        <v>348</v>
      </c>
      <c r="C25" s="56" t="s">
        <v>263</v>
      </c>
      <c r="D25" s="56" t="s">
        <v>349</v>
      </c>
      <c r="E25" s="57">
        <v>2018</v>
      </c>
      <c r="F25" s="56" t="s">
        <v>17</v>
      </c>
      <c r="G25" s="56" t="s">
        <v>456</v>
      </c>
      <c r="H25" s="58">
        <v>59</v>
      </c>
      <c r="I25" s="56">
        <v>36</v>
      </c>
      <c r="J25" s="56" t="s">
        <v>18</v>
      </c>
      <c r="K25" s="56">
        <v>1.5</v>
      </c>
      <c r="L25" s="56">
        <v>2.5</v>
      </c>
      <c r="M25" s="56">
        <v>21.85</v>
      </c>
      <c r="N25" s="56">
        <v>996</v>
      </c>
      <c r="O25" s="56">
        <v>1</v>
      </c>
      <c r="P25" s="57">
        <v>4558.3524027459953</v>
      </c>
      <c r="Q25" s="56">
        <v>43.75</v>
      </c>
      <c r="R25" s="15">
        <v>23.27</v>
      </c>
    </row>
    <row r="26" spans="1:33" x14ac:dyDescent="0.25">
      <c r="A26" s="15" t="s">
        <v>261</v>
      </c>
      <c r="B26" s="56" t="s">
        <v>350</v>
      </c>
      <c r="C26" s="56" t="s">
        <v>263</v>
      </c>
      <c r="D26" s="56" t="s">
        <v>351</v>
      </c>
      <c r="E26" s="57">
        <v>2018</v>
      </c>
      <c r="F26" s="56" t="s">
        <v>17</v>
      </c>
      <c r="G26" s="56" t="s">
        <v>456</v>
      </c>
      <c r="H26" s="58">
        <v>58</v>
      </c>
      <c r="I26" s="56">
        <v>36</v>
      </c>
      <c r="J26" s="56" t="s">
        <v>22</v>
      </c>
      <c r="K26" s="56">
        <v>1.5</v>
      </c>
      <c r="L26" s="56">
        <v>2.5</v>
      </c>
      <c r="M26" s="56">
        <v>21.75</v>
      </c>
      <c r="N26" s="56">
        <v>991</v>
      </c>
      <c r="O26" s="56">
        <v>1.5</v>
      </c>
      <c r="P26" s="57">
        <v>4556.3218390804604</v>
      </c>
      <c r="Q26" s="56">
        <v>44.71</v>
      </c>
      <c r="R26" s="15">
        <v>23.26</v>
      </c>
    </row>
    <row r="27" spans="1:33" x14ac:dyDescent="0.25">
      <c r="A27" s="15" t="s">
        <v>261</v>
      </c>
      <c r="B27" s="56" t="s">
        <v>352</v>
      </c>
      <c r="C27" s="56" t="s">
        <v>263</v>
      </c>
      <c r="D27" s="56" t="s">
        <v>353</v>
      </c>
      <c r="E27" s="57">
        <v>2018</v>
      </c>
      <c r="F27" s="56" t="s">
        <v>17</v>
      </c>
      <c r="G27" s="56" t="s">
        <v>456</v>
      </c>
      <c r="H27" s="58">
        <v>57</v>
      </c>
      <c r="I27" s="56">
        <v>40</v>
      </c>
      <c r="J27" s="56" t="s">
        <v>22</v>
      </c>
      <c r="K27" s="56">
        <v>1.5</v>
      </c>
      <c r="L27" s="56">
        <v>2.5</v>
      </c>
      <c r="M27" s="56">
        <v>19.68</v>
      </c>
      <c r="N27" s="56">
        <v>1017.5</v>
      </c>
      <c r="O27" s="56">
        <v>1.5</v>
      </c>
      <c r="P27" s="57">
        <v>5170.2235772357726</v>
      </c>
      <c r="Q27" s="56">
        <v>47.55</v>
      </c>
      <c r="R27" s="15">
        <v>21.68</v>
      </c>
    </row>
    <row r="28" spans="1:33" x14ac:dyDescent="0.25">
      <c r="A28" s="15" t="s">
        <v>261</v>
      </c>
      <c r="B28" s="56" t="s">
        <v>356</v>
      </c>
      <c r="C28" s="56" t="s">
        <v>263</v>
      </c>
      <c r="D28" s="56" t="s">
        <v>357</v>
      </c>
      <c r="E28" s="57">
        <v>2018</v>
      </c>
      <c r="F28" s="56" t="s">
        <v>17</v>
      </c>
      <c r="G28" s="56" t="s">
        <v>456</v>
      </c>
      <c r="H28" s="58">
        <v>54</v>
      </c>
      <c r="I28" s="56">
        <v>32</v>
      </c>
      <c r="J28" s="56" t="s">
        <v>18</v>
      </c>
      <c r="K28" s="56">
        <v>1.5</v>
      </c>
      <c r="L28" s="56">
        <v>2.5</v>
      </c>
      <c r="M28" s="56">
        <v>15.06</v>
      </c>
      <c r="N28" s="56">
        <v>1116.3</v>
      </c>
      <c r="O28" s="56">
        <v>1.5</v>
      </c>
      <c r="P28" s="57">
        <v>7412.3505976095612</v>
      </c>
      <c r="Q28" s="56">
        <v>45.53</v>
      </c>
      <c r="R28" s="15">
        <v>21.54</v>
      </c>
    </row>
    <row r="29" spans="1:33" x14ac:dyDescent="0.25">
      <c r="A29" s="15" t="s">
        <v>261</v>
      </c>
      <c r="B29" s="56" t="s">
        <v>360</v>
      </c>
      <c r="C29" s="56" t="s">
        <v>263</v>
      </c>
      <c r="D29" s="56" t="s">
        <v>361</v>
      </c>
      <c r="E29" s="57">
        <v>2018</v>
      </c>
      <c r="F29" s="56" t="s">
        <v>17</v>
      </c>
      <c r="G29" s="56" t="s">
        <v>456</v>
      </c>
      <c r="H29" s="58">
        <v>51</v>
      </c>
      <c r="I29" s="56">
        <v>34</v>
      </c>
      <c r="J29" s="56" t="s">
        <v>22</v>
      </c>
      <c r="K29" s="56">
        <v>1.5</v>
      </c>
      <c r="L29" s="56">
        <v>2.5</v>
      </c>
      <c r="M29" s="56">
        <v>13.43</v>
      </c>
      <c r="N29" s="56">
        <v>909.7</v>
      </c>
      <c r="O29" s="56">
        <v>1.5</v>
      </c>
      <c r="P29" s="57">
        <v>6773.6411020104242</v>
      </c>
      <c r="Q29" s="56">
        <v>44.14</v>
      </c>
      <c r="R29" s="15">
        <v>24.09</v>
      </c>
    </row>
    <row r="30" spans="1:33" x14ac:dyDescent="0.25">
      <c r="A30" s="15" t="s">
        <v>261</v>
      </c>
      <c r="B30" s="56" t="s">
        <v>436</v>
      </c>
      <c r="C30" s="56" t="s">
        <v>263</v>
      </c>
      <c r="D30" s="56" t="s">
        <v>437</v>
      </c>
      <c r="E30" s="57">
        <v>2018</v>
      </c>
      <c r="F30" s="56" t="s">
        <v>17</v>
      </c>
      <c r="G30" s="56" t="s">
        <v>456</v>
      </c>
      <c r="H30" s="58">
        <v>54</v>
      </c>
      <c r="I30" s="56">
        <v>38</v>
      </c>
      <c r="J30" s="56" t="s">
        <v>22</v>
      </c>
      <c r="K30" s="56">
        <v>2</v>
      </c>
      <c r="L30" s="56">
        <v>3</v>
      </c>
      <c r="M30" s="56">
        <v>18.23</v>
      </c>
      <c r="N30" s="56">
        <v>1552.3</v>
      </c>
      <c r="O30" s="56">
        <v>2</v>
      </c>
      <c r="P30" s="57">
        <v>8515.0850246845857</v>
      </c>
      <c r="Q30" s="56">
        <v>43.18</v>
      </c>
      <c r="R30" s="15">
        <v>24.49</v>
      </c>
    </row>
    <row r="31" spans="1:33" x14ac:dyDescent="0.25">
      <c r="A31" s="56" t="s">
        <v>261</v>
      </c>
      <c r="B31" s="56" t="s">
        <v>364</v>
      </c>
      <c r="C31" s="56" t="s">
        <v>263</v>
      </c>
      <c r="D31" s="56" t="s">
        <v>365</v>
      </c>
      <c r="E31" s="57">
        <v>2018</v>
      </c>
      <c r="F31" s="56" t="s">
        <v>17</v>
      </c>
      <c r="G31" s="56" t="s">
        <v>456</v>
      </c>
      <c r="H31" s="58">
        <v>59</v>
      </c>
      <c r="I31" s="56">
        <v>36</v>
      </c>
      <c r="J31" s="56" t="s">
        <v>22</v>
      </c>
      <c r="K31" s="56">
        <v>1.5</v>
      </c>
      <c r="L31" s="56">
        <v>2</v>
      </c>
      <c r="M31" s="56">
        <v>19.59</v>
      </c>
      <c r="N31" s="56">
        <v>1162.5</v>
      </c>
      <c r="O31" s="56">
        <v>1.5</v>
      </c>
      <c r="P31" s="57">
        <v>5934.1500765696783</v>
      </c>
      <c r="Q31" s="56">
        <v>44.67</v>
      </c>
      <c r="R31" s="56">
        <v>22.92</v>
      </c>
    </row>
    <row r="32" spans="1:33" x14ac:dyDescent="0.25">
      <c r="A32" s="15" t="s">
        <v>261</v>
      </c>
      <c r="B32" s="56" t="s">
        <v>368</v>
      </c>
      <c r="C32" s="56" t="s">
        <v>263</v>
      </c>
      <c r="D32" s="56" t="s">
        <v>369</v>
      </c>
      <c r="E32" s="57">
        <v>2018</v>
      </c>
      <c r="F32" s="56" t="s">
        <v>17</v>
      </c>
      <c r="G32" s="56" t="s">
        <v>456</v>
      </c>
      <c r="H32" s="58">
        <v>58</v>
      </c>
      <c r="I32" s="56">
        <v>40</v>
      </c>
      <c r="J32" s="56" t="s">
        <v>22</v>
      </c>
      <c r="K32" s="56">
        <v>1.5</v>
      </c>
      <c r="L32" s="56">
        <v>2.5</v>
      </c>
      <c r="M32" s="56">
        <v>17.670000000000002</v>
      </c>
      <c r="N32" s="56">
        <v>1075.7</v>
      </c>
      <c r="O32" s="56">
        <v>1.5</v>
      </c>
      <c r="P32" s="57">
        <v>6087.7192982456136</v>
      </c>
      <c r="Q32" s="56">
        <v>46.9</v>
      </c>
      <c r="R32" s="15">
        <v>21.46</v>
      </c>
    </row>
    <row r="33" spans="1:26" x14ac:dyDescent="0.25">
      <c r="A33" s="15" t="s">
        <v>261</v>
      </c>
      <c r="B33" s="56" t="s">
        <v>370</v>
      </c>
      <c r="C33" s="56" t="s">
        <v>263</v>
      </c>
      <c r="D33" s="56" t="s">
        <v>371</v>
      </c>
      <c r="E33" s="57">
        <v>2018</v>
      </c>
      <c r="F33" s="56" t="s">
        <v>17</v>
      </c>
      <c r="G33" s="56" t="s">
        <v>456</v>
      </c>
      <c r="H33" s="58">
        <v>58</v>
      </c>
      <c r="I33" s="56">
        <v>38</v>
      </c>
      <c r="J33" s="56" t="s">
        <v>18</v>
      </c>
      <c r="K33" s="56">
        <v>1.5</v>
      </c>
      <c r="L33" s="56">
        <v>2.5</v>
      </c>
      <c r="M33" s="56">
        <v>16.57</v>
      </c>
      <c r="N33" s="56">
        <v>957.1</v>
      </c>
      <c r="O33" s="56">
        <v>1.5</v>
      </c>
      <c r="P33" s="57">
        <v>5776.1013880506944</v>
      </c>
      <c r="Q33" s="56">
        <v>48.86</v>
      </c>
      <c r="R33" s="15">
        <v>19.86</v>
      </c>
    </row>
    <row r="34" spans="1:26" x14ac:dyDescent="0.25">
      <c r="A34" s="15" t="s">
        <v>261</v>
      </c>
      <c r="B34" s="56" t="s">
        <v>374</v>
      </c>
      <c r="C34" s="56" t="s">
        <v>263</v>
      </c>
      <c r="D34" s="56" t="s">
        <v>375</v>
      </c>
      <c r="E34" s="57">
        <v>2018</v>
      </c>
      <c r="F34" s="56" t="s">
        <v>17</v>
      </c>
      <c r="G34" s="56" t="s">
        <v>456</v>
      </c>
      <c r="H34" s="58">
        <v>54</v>
      </c>
      <c r="I34" s="56">
        <v>42</v>
      </c>
      <c r="J34" s="56" t="s">
        <v>22</v>
      </c>
      <c r="K34" s="56">
        <v>1.5</v>
      </c>
      <c r="L34" s="56">
        <v>2</v>
      </c>
      <c r="M34" s="56">
        <v>16.23</v>
      </c>
      <c r="N34" s="56">
        <v>1019.7</v>
      </c>
      <c r="O34" s="56">
        <v>1.5</v>
      </c>
      <c r="P34" s="57">
        <v>6282.8096118299445</v>
      </c>
      <c r="Q34" s="56">
        <v>44.05</v>
      </c>
      <c r="R34" s="15">
        <v>23.42</v>
      </c>
    </row>
    <row r="35" spans="1:26" x14ac:dyDescent="0.25">
      <c r="A35" s="15" t="s">
        <v>261</v>
      </c>
      <c r="B35" s="56" t="s">
        <v>376</v>
      </c>
      <c r="C35" s="56" t="s">
        <v>263</v>
      </c>
      <c r="D35" s="56" t="s">
        <v>377</v>
      </c>
      <c r="E35" s="57">
        <v>2018</v>
      </c>
      <c r="F35" s="56" t="s">
        <v>17</v>
      </c>
      <c r="G35" s="56" t="s">
        <v>456</v>
      </c>
      <c r="H35" s="58">
        <v>58</v>
      </c>
      <c r="I35" s="56">
        <v>38</v>
      </c>
      <c r="J35" s="56" t="s">
        <v>22</v>
      </c>
      <c r="K35" s="56">
        <v>2</v>
      </c>
      <c r="L35" s="56">
        <v>2.5</v>
      </c>
      <c r="M35" s="56">
        <v>18.68</v>
      </c>
      <c r="N35" s="56">
        <v>905.2</v>
      </c>
      <c r="O35" s="56">
        <v>1.5</v>
      </c>
      <c r="P35" s="57">
        <v>4845.824411134904</v>
      </c>
      <c r="Q35" s="56">
        <v>44.91</v>
      </c>
      <c r="R35" s="15">
        <v>23.6</v>
      </c>
    </row>
    <row r="36" spans="1:26" x14ac:dyDescent="0.25">
      <c r="A36" s="15" t="s">
        <v>261</v>
      </c>
      <c r="B36" s="56" t="s">
        <v>438</v>
      </c>
      <c r="C36" s="56" t="s">
        <v>263</v>
      </c>
      <c r="D36" s="56" t="s">
        <v>439</v>
      </c>
      <c r="E36" s="57">
        <v>2018</v>
      </c>
      <c r="F36" s="56" t="s">
        <v>17</v>
      </c>
      <c r="G36" s="56" t="s">
        <v>456</v>
      </c>
      <c r="H36" s="58">
        <v>58</v>
      </c>
      <c r="I36" s="56">
        <v>38</v>
      </c>
      <c r="J36" s="56" t="s">
        <v>18</v>
      </c>
      <c r="K36" s="56">
        <v>2</v>
      </c>
      <c r="L36" s="56">
        <v>3</v>
      </c>
      <c r="M36" s="56">
        <v>15.88</v>
      </c>
      <c r="N36" s="56">
        <v>741.2</v>
      </c>
      <c r="O36" s="56">
        <v>1.5</v>
      </c>
      <c r="P36" s="57">
        <v>4667.5062972292189</v>
      </c>
      <c r="Q36" s="56">
        <v>47.78</v>
      </c>
      <c r="R36" s="15">
        <v>21.32</v>
      </c>
    </row>
    <row r="37" spans="1:26" x14ac:dyDescent="0.25">
      <c r="A37" s="15" t="s">
        <v>261</v>
      </c>
      <c r="B37" s="56" t="s">
        <v>384</v>
      </c>
      <c r="C37" s="56" t="s">
        <v>263</v>
      </c>
      <c r="D37" s="56" t="s">
        <v>385</v>
      </c>
      <c r="E37" s="57">
        <v>2018</v>
      </c>
      <c r="F37" s="56" t="s">
        <v>17</v>
      </c>
      <c r="G37" s="56" t="s">
        <v>456</v>
      </c>
      <c r="H37" s="58">
        <v>58</v>
      </c>
      <c r="I37" s="56">
        <v>34</v>
      </c>
      <c r="J37" s="56" t="s">
        <v>18</v>
      </c>
      <c r="K37" s="56">
        <v>1.5</v>
      </c>
      <c r="L37" s="56">
        <v>2</v>
      </c>
      <c r="M37" s="56">
        <v>18.559999999999999</v>
      </c>
      <c r="N37" s="56">
        <v>1070.8</v>
      </c>
      <c r="O37" s="56">
        <v>1.5</v>
      </c>
      <c r="P37" s="57">
        <v>5769.3965517241377</v>
      </c>
      <c r="Q37" s="56">
        <v>44.26</v>
      </c>
      <c r="R37" s="15">
        <v>23.75</v>
      </c>
    </row>
    <row r="38" spans="1:26" x14ac:dyDescent="0.25">
      <c r="A38" s="56" t="s">
        <v>261</v>
      </c>
      <c r="B38" s="56" t="s">
        <v>388</v>
      </c>
      <c r="C38" s="56" t="s">
        <v>263</v>
      </c>
      <c r="D38" s="56" t="s">
        <v>389</v>
      </c>
      <c r="E38" s="57">
        <v>2018</v>
      </c>
      <c r="F38" s="56" t="s">
        <v>17</v>
      </c>
      <c r="G38" s="56" t="s">
        <v>456</v>
      </c>
      <c r="H38" s="58">
        <v>52</v>
      </c>
      <c r="I38" s="56">
        <v>28</v>
      </c>
      <c r="J38" s="56" t="s">
        <v>18</v>
      </c>
      <c r="K38" s="56">
        <v>1.5</v>
      </c>
      <c r="L38" s="56">
        <v>2.5</v>
      </c>
      <c r="M38" s="56">
        <v>13.35</v>
      </c>
      <c r="N38" s="56">
        <v>823.8</v>
      </c>
      <c r="O38" s="56">
        <v>2.5</v>
      </c>
      <c r="P38" s="57">
        <v>6170.786516853932</v>
      </c>
      <c r="Q38" s="56">
        <v>46.68</v>
      </c>
      <c r="R38" s="56">
        <v>21.17</v>
      </c>
    </row>
    <row r="39" spans="1:26" x14ac:dyDescent="0.25">
      <c r="A39" s="15" t="s">
        <v>261</v>
      </c>
      <c r="B39" s="56" t="s">
        <v>446</v>
      </c>
      <c r="C39" s="56" t="s">
        <v>263</v>
      </c>
      <c r="D39" s="56" t="s">
        <v>447</v>
      </c>
      <c r="E39" s="57">
        <v>2018</v>
      </c>
      <c r="F39" s="56" t="s">
        <v>17</v>
      </c>
      <c r="G39" s="56" t="s">
        <v>456</v>
      </c>
      <c r="H39" s="58">
        <v>52</v>
      </c>
      <c r="I39" s="56">
        <v>34</v>
      </c>
      <c r="J39" s="56" t="s">
        <v>22</v>
      </c>
      <c r="K39" s="56">
        <v>2</v>
      </c>
      <c r="L39" s="56">
        <v>3</v>
      </c>
      <c r="M39" s="56">
        <v>17.89</v>
      </c>
      <c r="N39" s="56">
        <v>930.8</v>
      </c>
      <c r="O39" s="56">
        <v>2</v>
      </c>
      <c r="P39" s="57">
        <v>5202.9066517607598</v>
      </c>
      <c r="Q39" s="56">
        <v>43.66</v>
      </c>
      <c r="R39" s="15">
        <v>24.53</v>
      </c>
    </row>
    <row r="40" spans="1:26" x14ac:dyDescent="0.25">
      <c r="A40" s="15" t="s">
        <v>261</v>
      </c>
      <c r="B40" s="56" t="s">
        <v>448</v>
      </c>
      <c r="C40" s="56" t="s">
        <v>263</v>
      </c>
      <c r="D40" s="56" t="s">
        <v>449</v>
      </c>
      <c r="E40" s="57">
        <v>2018</v>
      </c>
      <c r="F40" s="56" t="s">
        <v>17</v>
      </c>
      <c r="G40" s="56" t="s">
        <v>456</v>
      </c>
      <c r="H40" s="58">
        <v>56</v>
      </c>
      <c r="I40" s="56">
        <v>32</v>
      </c>
      <c r="J40" s="56" t="s">
        <v>22</v>
      </c>
      <c r="K40" s="56">
        <v>1.5</v>
      </c>
      <c r="L40" s="56">
        <v>3</v>
      </c>
      <c r="M40" s="56">
        <v>17.04</v>
      </c>
      <c r="N40" s="56">
        <v>1302.9000000000001</v>
      </c>
      <c r="O40" s="56">
        <v>1.5</v>
      </c>
      <c r="P40" s="57">
        <v>7646.1267605633811</v>
      </c>
      <c r="Q40" s="56">
        <v>44.57</v>
      </c>
      <c r="R40" s="15">
        <v>22.98</v>
      </c>
    </row>
    <row r="41" spans="1:26" x14ac:dyDescent="0.25">
      <c r="A41" s="15" t="s">
        <v>261</v>
      </c>
      <c r="B41" s="56" t="s">
        <v>450</v>
      </c>
      <c r="C41" s="56" t="s">
        <v>263</v>
      </c>
      <c r="D41" s="56" t="s">
        <v>451</v>
      </c>
      <c r="E41" s="57">
        <v>2018</v>
      </c>
      <c r="F41" s="56" t="s">
        <v>17</v>
      </c>
      <c r="G41" s="56" t="s">
        <v>456</v>
      </c>
      <c r="H41" s="58">
        <v>59</v>
      </c>
      <c r="I41" s="56">
        <v>36</v>
      </c>
      <c r="J41" s="56" t="s">
        <v>22</v>
      </c>
      <c r="K41" s="56">
        <v>1.5</v>
      </c>
      <c r="L41" s="56">
        <v>3</v>
      </c>
      <c r="M41" s="56">
        <v>19.59</v>
      </c>
      <c r="N41" s="56">
        <v>1449.7</v>
      </c>
      <c r="O41" s="56">
        <v>2</v>
      </c>
      <c r="P41" s="57">
        <v>7400.2041858090861</v>
      </c>
      <c r="Q41" s="56">
        <v>48.28</v>
      </c>
      <c r="R41" s="15">
        <v>20.47</v>
      </c>
    </row>
    <row r="42" spans="1:26" x14ac:dyDescent="0.25">
      <c r="B42" s="15"/>
      <c r="C42" s="15"/>
    </row>
    <row r="43" spans="1:26" x14ac:dyDescent="0.25">
      <c r="B43" s="56"/>
      <c r="C43" s="56"/>
    </row>
    <row r="44" spans="1:26" x14ac:dyDescent="0.25">
      <c r="B44" s="56"/>
      <c r="C44" s="56"/>
    </row>
    <row r="45" spans="1:26" x14ac:dyDescent="0.25">
      <c r="B45" s="56"/>
      <c r="C45" s="56"/>
      <c r="T45" s="14"/>
      <c r="U45" s="14"/>
      <c r="V45" s="14"/>
      <c r="W45" s="14"/>
      <c r="X45" s="14"/>
      <c r="Y45" s="14"/>
      <c r="Z45" s="14"/>
    </row>
    <row r="46" spans="1:26" x14ac:dyDescent="0.25">
      <c r="B46" s="56"/>
      <c r="C46" s="56"/>
      <c r="T46" s="17"/>
      <c r="U46" s="15"/>
      <c r="V46" s="15"/>
      <c r="W46" s="15"/>
      <c r="X46" s="16"/>
      <c r="Y46" s="15"/>
      <c r="Z46" s="15"/>
    </row>
    <row r="47" spans="1:26" x14ac:dyDescent="0.25">
      <c r="B47" s="56"/>
      <c r="C47" s="56"/>
      <c r="T47" s="17"/>
      <c r="U47" s="15"/>
      <c r="V47" s="15"/>
      <c r="W47" s="15"/>
      <c r="X47" s="16"/>
      <c r="Y47" s="15"/>
      <c r="Z47" s="15"/>
    </row>
    <row r="48" spans="1:26" x14ac:dyDescent="0.25">
      <c r="B48" s="56"/>
      <c r="C48" s="56"/>
      <c r="T48" s="17"/>
      <c r="U48" s="15"/>
      <c r="V48" s="15"/>
      <c r="W48" s="15"/>
      <c r="X48" s="16"/>
      <c r="Y48" s="15"/>
      <c r="Z48" s="15"/>
    </row>
    <row r="49" spans="2:26" x14ac:dyDescent="0.25">
      <c r="B49" s="56"/>
      <c r="C49" s="56"/>
      <c r="T49" s="17"/>
      <c r="U49" s="15"/>
      <c r="V49" s="15"/>
      <c r="W49" s="15"/>
      <c r="X49" s="16"/>
      <c r="Y49" s="15"/>
      <c r="Z49" s="15"/>
    </row>
    <row r="50" spans="2:26" x14ac:dyDescent="0.25">
      <c r="B50" s="56"/>
      <c r="C50" s="56"/>
      <c r="T50" s="17"/>
      <c r="U50" s="15"/>
      <c r="V50" s="15"/>
      <c r="W50" s="15"/>
      <c r="X50" s="16"/>
      <c r="Y50" s="15"/>
      <c r="Z50" s="15"/>
    </row>
    <row r="51" spans="2:26" x14ac:dyDescent="0.25">
      <c r="B51" s="56"/>
      <c r="C51" s="56"/>
      <c r="T51" s="17"/>
      <c r="U51" s="15"/>
      <c r="V51" s="15"/>
      <c r="W51" s="15"/>
      <c r="X51" s="16"/>
      <c r="Y51" s="15"/>
      <c r="Z51" s="15"/>
    </row>
    <row r="52" spans="2:26" x14ac:dyDescent="0.25">
      <c r="B52" s="56"/>
      <c r="C52" s="56"/>
      <c r="T52" s="17"/>
      <c r="U52" s="15"/>
      <c r="V52" s="15"/>
      <c r="W52" s="15"/>
      <c r="X52" s="16"/>
      <c r="Y52" s="15"/>
      <c r="Z52" s="15"/>
    </row>
    <row r="53" spans="2:26" x14ac:dyDescent="0.25">
      <c r="B53" s="56"/>
      <c r="C53" s="56"/>
      <c r="T53" s="17"/>
      <c r="U53" s="15"/>
      <c r="V53" s="15"/>
      <c r="W53" s="15"/>
      <c r="X53" s="16"/>
      <c r="Y53" s="15"/>
      <c r="Z53" s="15"/>
    </row>
    <row r="54" spans="2:26" x14ac:dyDescent="0.25">
      <c r="B54" s="56"/>
      <c r="C54" s="56"/>
      <c r="T54" s="17"/>
      <c r="U54" s="15"/>
      <c r="V54" s="15"/>
      <c r="W54" s="15"/>
      <c r="X54" s="16"/>
      <c r="Y54" s="15"/>
      <c r="Z54" s="15"/>
    </row>
    <row r="55" spans="2:26" x14ac:dyDescent="0.25">
      <c r="B55" s="56"/>
      <c r="C55" s="56"/>
      <c r="T55" s="17"/>
      <c r="U55" s="15"/>
      <c r="V55" s="15"/>
      <c r="W55" s="15"/>
      <c r="X55" s="16"/>
      <c r="Y55" s="15"/>
      <c r="Z55" s="15"/>
    </row>
    <row r="56" spans="2:26" x14ac:dyDescent="0.25">
      <c r="B56" s="56"/>
      <c r="C56" s="56"/>
      <c r="T56" s="17"/>
      <c r="U56" s="15"/>
      <c r="V56" s="15"/>
      <c r="W56" s="15"/>
      <c r="X56" s="16"/>
      <c r="Y56" s="15"/>
      <c r="Z56" s="15"/>
    </row>
    <row r="57" spans="2:26" x14ac:dyDescent="0.25">
      <c r="B57" s="56"/>
      <c r="C57" s="56"/>
      <c r="T57" s="17"/>
      <c r="U57" s="15"/>
      <c r="V57" s="15"/>
      <c r="W57" s="15"/>
      <c r="X57" s="16"/>
      <c r="Y57" s="15"/>
      <c r="Z57" s="15"/>
    </row>
    <row r="58" spans="2:26" x14ac:dyDescent="0.25">
      <c r="B58" s="56"/>
      <c r="C58" s="56"/>
      <c r="T58" s="17"/>
      <c r="U58" s="15"/>
      <c r="V58" s="15"/>
      <c r="W58" s="15"/>
      <c r="X58" s="16"/>
      <c r="Y58" s="15"/>
      <c r="Z58" s="15"/>
    </row>
    <row r="59" spans="2:26" x14ac:dyDescent="0.25">
      <c r="B59" s="56"/>
      <c r="C59" s="56"/>
      <c r="T59" s="17"/>
      <c r="U59" s="15"/>
      <c r="V59" s="15"/>
      <c r="W59" s="15"/>
      <c r="X59" s="16"/>
      <c r="Y59" s="15"/>
      <c r="Z59" s="15"/>
    </row>
    <row r="60" spans="2:26" x14ac:dyDescent="0.25">
      <c r="B60" s="56"/>
      <c r="C60" s="56"/>
      <c r="T60" s="17"/>
      <c r="U60" s="15"/>
      <c r="V60" s="15"/>
      <c r="W60" s="15"/>
      <c r="X60" s="16"/>
      <c r="Y60" s="15"/>
      <c r="Z60" s="15"/>
    </row>
    <row r="61" spans="2:26" x14ac:dyDescent="0.25">
      <c r="B61" s="56"/>
      <c r="C61" s="56"/>
      <c r="T61" s="17"/>
      <c r="U61" s="15"/>
      <c r="V61" s="15"/>
      <c r="W61" s="15"/>
      <c r="X61" s="16"/>
      <c r="Y61" s="15"/>
      <c r="Z61" s="15"/>
    </row>
    <row r="62" spans="2:26" x14ac:dyDescent="0.25">
      <c r="B62" s="56"/>
      <c r="C62" s="56"/>
      <c r="T62" s="17"/>
      <c r="U62" s="15"/>
      <c r="V62" s="15"/>
      <c r="W62" s="15"/>
      <c r="X62" s="16"/>
      <c r="Y62" s="15"/>
      <c r="Z62" s="15"/>
    </row>
    <row r="63" spans="2:26" x14ac:dyDescent="0.25">
      <c r="B63" s="56"/>
      <c r="C63" s="56"/>
      <c r="T63" s="17"/>
      <c r="U63" s="15"/>
      <c r="V63" s="15"/>
      <c r="W63" s="15"/>
      <c r="X63" s="16"/>
      <c r="Y63" s="15"/>
      <c r="Z63" s="15"/>
    </row>
    <row r="64" spans="2:26" x14ac:dyDescent="0.25">
      <c r="B64" s="56"/>
      <c r="C64" s="56"/>
      <c r="T64" s="17"/>
      <c r="U64" s="15"/>
      <c r="V64" s="15"/>
      <c r="W64" s="15"/>
      <c r="X64" s="16"/>
      <c r="Y64" s="15"/>
      <c r="Z64" s="15"/>
    </row>
    <row r="65" spans="2:26" x14ac:dyDescent="0.25">
      <c r="B65" s="56"/>
      <c r="C65" s="56"/>
      <c r="T65" s="17"/>
      <c r="U65" s="15"/>
      <c r="V65" s="15"/>
      <c r="W65" s="15"/>
      <c r="X65" s="16"/>
      <c r="Y65" s="15"/>
      <c r="Z65" s="15"/>
    </row>
    <row r="66" spans="2:26" x14ac:dyDescent="0.25">
      <c r="B66" s="56"/>
      <c r="C66" s="56"/>
      <c r="T66" s="17"/>
      <c r="U66" s="15"/>
      <c r="V66" s="15"/>
      <c r="W66" s="15"/>
      <c r="X66" s="16"/>
      <c r="Y66" s="15"/>
      <c r="Z66" s="15"/>
    </row>
    <row r="67" spans="2:26" x14ac:dyDescent="0.25">
      <c r="B67" s="56"/>
      <c r="C67" s="56"/>
      <c r="T67" s="17"/>
      <c r="U67" s="15"/>
      <c r="V67" s="15"/>
      <c r="W67" s="15"/>
      <c r="X67" s="16"/>
      <c r="Y67" s="15"/>
      <c r="Z67" s="15"/>
    </row>
    <row r="68" spans="2:26" x14ac:dyDescent="0.25">
      <c r="B68" s="56"/>
      <c r="C68" s="56"/>
      <c r="T68" s="17"/>
      <c r="U68" s="15"/>
      <c r="V68" s="15"/>
      <c r="W68" s="15"/>
      <c r="X68" s="16"/>
      <c r="Y68" s="15"/>
      <c r="Z68" s="15"/>
    </row>
    <row r="69" spans="2:26" x14ac:dyDescent="0.25">
      <c r="B69" s="56"/>
      <c r="C69" s="56"/>
      <c r="T69" s="17"/>
      <c r="U69" s="15"/>
      <c r="V69" s="15"/>
      <c r="W69" s="15"/>
      <c r="X69" s="16"/>
      <c r="Y69" s="15"/>
      <c r="Z69" s="15"/>
    </row>
    <row r="70" spans="2:26" x14ac:dyDescent="0.25">
      <c r="B70" s="56"/>
      <c r="C70" s="56"/>
      <c r="T70" s="17"/>
      <c r="U70" s="15"/>
      <c r="V70" s="15"/>
      <c r="W70" s="15"/>
      <c r="X70" s="16"/>
      <c r="Y70" s="15"/>
      <c r="Z70" s="15"/>
    </row>
    <row r="71" spans="2:26" x14ac:dyDescent="0.25">
      <c r="B71" s="56"/>
      <c r="C71" s="56"/>
      <c r="T71" s="17"/>
      <c r="U71" s="15"/>
      <c r="V71" s="15"/>
      <c r="W71" s="15"/>
      <c r="X71" s="16"/>
      <c r="Y71" s="15"/>
      <c r="Z71" s="15"/>
    </row>
    <row r="72" spans="2:26" x14ac:dyDescent="0.25">
      <c r="B72" s="56"/>
      <c r="C72" s="56"/>
      <c r="T72" s="17"/>
      <c r="U72" s="15"/>
      <c r="V72" s="15"/>
      <c r="W72" s="15"/>
      <c r="X72" s="16"/>
      <c r="Y72" s="15"/>
      <c r="Z72" s="15"/>
    </row>
    <row r="73" spans="2:26" x14ac:dyDescent="0.25">
      <c r="B73" s="56"/>
      <c r="C73" s="56"/>
      <c r="T73" s="17"/>
      <c r="U73" s="15"/>
      <c r="V73" s="15"/>
      <c r="W73" s="15"/>
      <c r="X73" s="16"/>
      <c r="Y73" s="15"/>
      <c r="Z73" s="15"/>
    </row>
    <row r="74" spans="2:26" x14ac:dyDescent="0.25">
      <c r="B74" s="56"/>
      <c r="C74" s="56"/>
      <c r="T74" s="17"/>
      <c r="U74" s="15"/>
      <c r="V74" s="15"/>
      <c r="W74" s="15"/>
      <c r="X74" s="16"/>
      <c r="Y74" s="15"/>
      <c r="Z74" s="15"/>
    </row>
    <row r="75" spans="2:26" x14ac:dyDescent="0.25">
      <c r="B75" s="56"/>
      <c r="C75" s="56"/>
      <c r="T75" s="17"/>
      <c r="U75" s="15"/>
      <c r="V75" s="15"/>
      <c r="W75" s="15"/>
      <c r="X75" s="16"/>
      <c r="Y75" s="15"/>
      <c r="Z75" s="15"/>
    </row>
    <row r="76" spans="2:26" x14ac:dyDescent="0.25">
      <c r="B76" s="56"/>
      <c r="C76" s="56"/>
      <c r="T76" s="17"/>
      <c r="U76" s="15"/>
      <c r="V76" s="15"/>
      <c r="W76" s="15"/>
      <c r="X76" s="16"/>
      <c r="Y76" s="15"/>
      <c r="Z76" s="15"/>
    </row>
    <row r="77" spans="2:26" x14ac:dyDescent="0.25">
      <c r="B77" s="56"/>
      <c r="C77" s="56"/>
      <c r="T77" s="17"/>
      <c r="U77" s="15"/>
      <c r="V77" s="15"/>
      <c r="W77" s="15"/>
      <c r="X77" s="16"/>
      <c r="Y77" s="15"/>
      <c r="Z77" s="15"/>
    </row>
    <row r="78" spans="2:26" x14ac:dyDescent="0.25">
      <c r="B78" s="56"/>
      <c r="C78" s="56"/>
      <c r="T78" s="17"/>
      <c r="U78" s="15"/>
      <c r="V78" s="15"/>
      <c r="W78" s="15"/>
      <c r="X78" s="16"/>
      <c r="Y78" s="15"/>
      <c r="Z78" s="15"/>
    </row>
    <row r="79" spans="2:26" x14ac:dyDescent="0.25">
      <c r="B79" s="56"/>
      <c r="C79" s="56"/>
      <c r="T79" s="17"/>
      <c r="U79" s="15"/>
      <c r="V79" s="15"/>
      <c r="W79" s="15"/>
      <c r="X79" s="16"/>
      <c r="Y79" s="15"/>
      <c r="Z79" s="15"/>
    </row>
    <row r="80" spans="2:26" x14ac:dyDescent="0.25">
      <c r="B80" s="56"/>
      <c r="C80" s="56"/>
      <c r="T80" s="17"/>
      <c r="U80" s="15"/>
      <c r="V80" s="15"/>
      <c r="W80" s="15"/>
      <c r="X80" s="16"/>
      <c r="Y80" s="15"/>
      <c r="Z80" s="15"/>
    </row>
    <row r="81" spans="2:26" x14ac:dyDescent="0.25">
      <c r="B81" s="56"/>
      <c r="C81" s="56"/>
      <c r="T81" s="17"/>
      <c r="U81" s="15"/>
      <c r="V81" s="15"/>
      <c r="W81" s="15"/>
      <c r="X81" s="16"/>
      <c r="Y81" s="15"/>
      <c r="Z81" s="15"/>
    </row>
    <row r="82" spans="2:26" ht="15.75" thickBot="1" x14ac:dyDescent="0.3">
      <c r="B82" s="68"/>
      <c r="C82" s="69"/>
      <c r="T82" s="17"/>
      <c r="U82" s="15"/>
      <c r="V82" s="15"/>
      <c r="W82" s="15"/>
      <c r="X82" s="16"/>
      <c r="Y82" s="15"/>
      <c r="Z82" s="15"/>
    </row>
    <row r="83" spans="2:26" x14ac:dyDescent="0.25">
      <c r="T83" s="17"/>
      <c r="U83" s="15"/>
      <c r="V83" s="15"/>
      <c r="W83" s="15"/>
      <c r="X83" s="16"/>
      <c r="Y83" s="15"/>
      <c r="Z83" s="15"/>
    </row>
    <row r="84" spans="2:26" x14ac:dyDescent="0.25">
      <c r="T84" s="17"/>
      <c r="U84" s="15"/>
      <c r="V84" s="15"/>
      <c r="W84" s="15"/>
      <c r="X84" s="16"/>
      <c r="Y84" s="15"/>
      <c r="Z84" s="15"/>
    </row>
    <row r="85" spans="2:26" x14ac:dyDescent="0.25">
      <c r="T85" s="17"/>
      <c r="U85" s="15"/>
      <c r="V85" s="15"/>
      <c r="W85" s="15"/>
      <c r="X85" s="16"/>
      <c r="Y85" s="15"/>
      <c r="Z85" s="15"/>
    </row>
    <row r="86" spans="2:26" x14ac:dyDescent="0.25">
      <c r="T86" s="17"/>
      <c r="U86" s="15"/>
      <c r="V86" s="15"/>
      <c r="W86" s="15"/>
      <c r="X86" s="16"/>
      <c r="Y86" s="15"/>
      <c r="Z86" s="15"/>
    </row>
    <row r="87" spans="2:26" x14ac:dyDescent="0.25">
      <c r="T87" s="17"/>
      <c r="U87" s="15"/>
      <c r="V87" s="15"/>
      <c r="W87" s="15"/>
      <c r="X87" s="16"/>
      <c r="Y87" s="15"/>
      <c r="Z87" s="15"/>
    </row>
    <row r="88" spans="2:26" x14ac:dyDescent="0.25">
      <c r="T88" s="17"/>
      <c r="U88" s="15"/>
      <c r="V88" s="15"/>
      <c r="W88" s="15"/>
      <c r="X88" s="16"/>
      <c r="Y88" s="15"/>
      <c r="Z88" s="15"/>
    </row>
    <row r="89" spans="2:26" x14ac:dyDescent="0.25">
      <c r="T89" s="17"/>
      <c r="U89" s="15"/>
      <c r="V89" s="15"/>
      <c r="W89" s="15"/>
      <c r="X89" s="16"/>
      <c r="Y89" s="15"/>
      <c r="Z89" s="15"/>
    </row>
    <row r="90" spans="2:26" x14ac:dyDescent="0.25">
      <c r="T90" s="17"/>
      <c r="U90" s="15"/>
      <c r="V90" s="15"/>
      <c r="W90" s="15"/>
      <c r="X90" s="16"/>
      <c r="Y90" s="15"/>
      <c r="Z90" s="15"/>
    </row>
    <row r="91" spans="2:26" x14ac:dyDescent="0.25">
      <c r="T91" s="17"/>
      <c r="U91" s="15"/>
      <c r="V91" s="15"/>
      <c r="W91" s="15"/>
      <c r="X91" s="16"/>
      <c r="Y91" s="15"/>
      <c r="Z91" s="15"/>
    </row>
    <row r="92" spans="2:26" x14ac:dyDescent="0.25">
      <c r="T92" s="17"/>
      <c r="U92" s="15"/>
      <c r="V92" s="15"/>
      <c r="W92" s="15"/>
      <c r="X92" s="16"/>
      <c r="Y92" s="15"/>
      <c r="Z92" s="15"/>
    </row>
  </sheetData>
  <mergeCells count="1">
    <mergeCell ref="T1:AG2"/>
  </mergeCells>
  <conditionalFormatting sqref="B41:C42">
    <cfRule type="duplicateValues" dxfId="119" priority="4"/>
  </conditionalFormatting>
  <conditionalFormatting sqref="B82">
    <cfRule type="duplicateValues" dxfId="118" priority="3"/>
  </conditionalFormatting>
  <conditionalFormatting sqref="C43:C82">
    <cfRule type="duplicateValues" dxfId="117" priority="2"/>
  </conditionalFormatting>
  <conditionalFormatting sqref="B43:C82">
    <cfRule type="duplicateValues" dxfId="116" priority="1"/>
  </conditionalFormatting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82"/>
  <sheetViews>
    <sheetView topLeftCell="D1" zoomScale="85" zoomScaleNormal="85" workbookViewId="0">
      <selection sqref="A1:R41"/>
    </sheetView>
  </sheetViews>
  <sheetFormatPr defaultRowHeight="15" x14ac:dyDescent="0.25"/>
  <cols>
    <col min="1" max="1" width="23.28515625" bestFit="1" customWidth="1"/>
    <col min="2" max="2" width="15.7109375" bestFit="1" customWidth="1"/>
    <col min="3" max="3" width="17.5703125" bestFit="1" customWidth="1"/>
    <col min="4" max="4" width="19.85546875" bestFit="1" customWidth="1"/>
    <col min="5" max="5" width="16" bestFit="1" customWidth="1"/>
    <col min="6" max="6" width="15.7109375" bestFit="1" customWidth="1"/>
    <col min="7" max="8" width="14.7109375" bestFit="1" customWidth="1"/>
    <col min="9" max="9" width="13.7109375" bestFit="1" customWidth="1"/>
    <col min="10" max="11" width="15.42578125" bestFit="1" customWidth="1"/>
    <col min="12" max="12" width="20.7109375" bestFit="1" customWidth="1"/>
    <col min="13" max="13" width="29.7109375" bestFit="1" customWidth="1"/>
    <col min="14" max="14" width="24.85546875" bestFit="1" customWidth="1"/>
    <col min="15" max="15" width="13.85546875" bestFit="1" customWidth="1"/>
    <col min="16" max="16" width="37.28515625" bestFit="1" customWidth="1"/>
    <col min="17" max="17" width="31.5703125" bestFit="1" customWidth="1"/>
    <col min="18" max="18" width="26.140625" bestFit="1" customWidth="1"/>
    <col min="20" max="20" width="19.5703125" bestFit="1" customWidth="1"/>
    <col min="21" max="21" width="14.85546875" bestFit="1" customWidth="1"/>
    <col min="22" max="22" width="19.5703125" bestFit="1" customWidth="1"/>
    <col min="23" max="23" width="15.85546875" bestFit="1" customWidth="1"/>
    <col min="24" max="24" width="19.5703125" bestFit="1" customWidth="1"/>
    <col min="25" max="25" width="15.85546875" bestFit="1" customWidth="1"/>
    <col min="26" max="26" width="19.5703125" bestFit="1" customWidth="1"/>
    <col min="27" max="27" width="14.85546875" bestFit="1" customWidth="1"/>
    <col min="28" max="28" width="24.5703125" bestFit="1" customWidth="1"/>
    <col min="29" max="29" width="14.85546875" bestFit="1" customWidth="1"/>
    <col min="30" max="30" width="19.5703125" bestFit="1" customWidth="1"/>
    <col min="31" max="31" width="15.85546875" bestFit="1" customWidth="1"/>
    <col min="32" max="32" width="19.5703125" bestFit="1" customWidth="1"/>
    <col min="33" max="33" width="15.85546875" bestFit="1" customWidth="1"/>
  </cols>
  <sheetData>
    <row r="1" spans="1:33" ht="15.75" thickBot="1" x14ac:dyDescent="0.3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452</v>
      </c>
      <c r="H1" s="61" t="s">
        <v>260</v>
      </c>
      <c r="I1" s="61" t="s">
        <v>7</v>
      </c>
      <c r="J1" s="61" t="s">
        <v>8</v>
      </c>
      <c r="K1" s="61" t="s">
        <v>9</v>
      </c>
      <c r="L1" s="61" t="s">
        <v>10</v>
      </c>
      <c r="M1" s="61" t="s">
        <v>11</v>
      </c>
      <c r="N1" s="61" t="s">
        <v>12</v>
      </c>
      <c r="O1" s="61" t="s">
        <v>13</v>
      </c>
      <c r="P1" s="61" t="s">
        <v>259</v>
      </c>
      <c r="Q1" s="61" t="s">
        <v>454</v>
      </c>
      <c r="R1" s="61" t="s">
        <v>455</v>
      </c>
      <c r="T1" s="93" t="s">
        <v>471</v>
      </c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5"/>
    </row>
    <row r="2" spans="1:33" ht="15.75" thickBot="1" x14ac:dyDescent="0.3">
      <c r="A2" s="15" t="s">
        <v>261</v>
      </c>
      <c r="B2" s="56" t="s">
        <v>262</v>
      </c>
      <c r="C2" s="56" t="s">
        <v>263</v>
      </c>
      <c r="D2" s="56" t="s">
        <v>264</v>
      </c>
      <c r="E2" s="57">
        <v>2018</v>
      </c>
      <c r="F2" s="56" t="s">
        <v>17</v>
      </c>
      <c r="G2" s="56" t="s">
        <v>456</v>
      </c>
      <c r="H2" s="58">
        <v>63</v>
      </c>
      <c r="I2" s="56">
        <v>34</v>
      </c>
      <c r="J2" s="56" t="s">
        <v>22</v>
      </c>
      <c r="K2" s="56">
        <v>1.5</v>
      </c>
      <c r="L2" s="56">
        <v>2.5</v>
      </c>
      <c r="M2" s="56">
        <v>19.57</v>
      </c>
      <c r="N2" s="56">
        <v>1103.5</v>
      </c>
      <c r="O2" s="56">
        <v>2.5</v>
      </c>
      <c r="P2" s="57">
        <v>5638.7327542156363</v>
      </c>
      <c r="Q2" s="56">
        <v>48.42</v>
      </c>
      <c r="R2" s="15">
        <v>21.56</v>
      </c>
      <c r="T2" s="96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8"/>
    </row>
    <row r="3" spans="1:33" x14ac:dyDescent="0.25">
      <c r="A3" s="15" t="s">
        <v>261</v>
      </c>
      <c r="B3" s="56" t="s">
        <v>265</v>
      </c>
      <c r="C3" s="56" t="s">
        <v>263</v>
      </c>
      <c r="D3" s="56" t="s">
        <v>266</v>
      </c>
      <c r="E3" s="57">
        <v>2018</v>
      </c>
      <c r="F3" s="56" t="s">
        <v>17</v>
      </c>
      <c r="G3" s="56" t="s">
        <v>456</v>
      </c>
      <c r="H3" s="58">
        <v>65</v>
      </c>
      <c r="I3" s="56">
        <v>34</v>
      </c>
      <c r="J3" s="56" t="s">
        <v>18</v>
      </c>
      <c r="K3" s="56">
        <v>1.5</v>
      </c>
      <c r="L3" s="56">
        <v>2.5</v>
      </c>
      <c r="M3" s="56">
        <v>20.5</v>
      </c>
      <c r="N3" s="56">
        <v>943.6</v>
      </c>
      <c r="O3" s="56">
        <v>1.5</v>
      </c>
      <c r="P3" s="57">
        <v>4602.9268292682927</v>
      </c>
      <c r="Q3" s="56">
        <v>44.13</v>
      </c>
      <c r="R3" s="15">
        <v>23.45</v>
      </c>
      <c r="T3" s="20" t="s">
        <v>260</v>
      </c>
      <c r="U3" s="21"/>
      <c r="V3" s="20" t="s">
        <v>10</v>
      </c>
      <c r="W3" s="21"/>
      <c r="X3" s="20" t="s">
        <v>11</v>
      </c>
      <c r="Y3" s="21"/>
      <c r="Z3" s="20" t="s">
        <v>12</v>
      </c>
      <c r="AA3" s="21"/>
      <c r="AB3" s="20" t="s">
        <v>259</v>
      </c>
      <c r="AC3" s="21"/>
      <c r="AD3" s="20" t="s">
        <v>454</v>
      </c>
      <c r="AE3" s="21"/>
      <c r="AF3" s="19" t="s">
        <v>455</v>
      </c>
      <c r="AG3" s="21"/>
    </row>
    <row r="4" spans="1:33" x14ac:dyDescent="0.25">
      <c r="A4" s="15" t="s">
        <v>261</v>
      </c>
      <c r="B4" s="56" t="s">
        <v>269</v>
      </c>
      <c r="C4" s="56" t="s">
        <v>263</v>
      </c>
      <c r="D4" s="56" t="s">
        <v>270</v>
      </c>
      <c r="E4" s="57">
        <v>2018</v>
      </c>
      <c r="F4" s="56" t="s">
        <v>17</v>
      </c>
      <c r="G4" s="56" t="s">
        <v>456</v>
      </c>
      <c r="H4" s="58">
        <v>63</v>
      </c>
      <c r="I4" s="56">
        <v>38</v>
      </c>
      <c r="J4" s="56" t="s">
        <v>18</v>
      </c>
      <c r="K4" s="56">
        <v>1.5</v>
      </c>
      <c r="L4" s="56">
        <v>2</v>
      </c>
      <c r="M4" s="56">
        <v>11.32</v>
      </c>
      <c r="N4" s="56">
        <v>1140.3</v>
      </c>
      <c r="O4" s="56">
        <v>1.5</v>
      </c>
      <c r="P4" s="57">
        <v>10073.321554770317</v>
      </c>
      <c r="Q4" s="56">
        <v>44.64</v>
      </c>
      <c r="R4" s="15">
        <v>22.37</v>
      </c>
      <c r="T4" s="22"/>
      <c r="U4" s="24"/>
      <c r="V4" s="22"/>
      <c r="W4" s="24"/>
      <c r="X4" s="22"/>
      <c r="Y4" s="24"/>
      <c r="Z4" s="22"/>
      <c r="AA4" s="24"/>
      <c r="AB4" s="22"/>
      <c r="AC4" s="24"/>
      <c r="AD4" s="22"/>
      <c r="AE4" s="24"/>
      <c r="AF4" s="23"/>
      <c r="AG4" s="24"/>
    </row>
    <row r="5" spans="1:33" x14ac:dyDescent="0.25">
      <c r="A5" s="15" t="s">
        <v>261</v>
      </c>
      <c r="B5" s="56" t="s">
        <v>271</v>
      </c>
      <c r="C5" s="56" t="s">
        <v>263</v>
      </c>
      <c r="D5" s="56" t="s">
        <v>272</v>
      </c>
      <c r="E5" s="57">
        <v>2018</v>
      </c>
      <c r="F5" s="56" t="s">
        <v>17</v>
      </c>
      <c r="G5" s="56" t="s">
        <v>456</v>
      </c>
      <c r="H5" s="58">
        <v>62</v>
      </c>
      <c r="I5" s="56">
        <v>34</v>
      </c>
      <c r="J5" s="56" t="s">
        <v>18</v>
      </c>
      <c r="K5" s="56">
        <v>1.5</v>
      </c>
      <c r="L5" s="56">
        <v>2</v>
      </c>
      <c r="M5" s="56">
        <v>23.11</v>
      </c>
      <c r="N5" s="56">
        <v>1035.5</v>
      </c>
      <c r="O5" s="56">
        <v>2.5</v>
      </c>
      <c r="P5" s="57">
        <v>4480.7442665512763</v>
      </c>
      <c r="Q5" s="56">
        <v>42.12</v>
      </c>
      <c r="R5" s="15">
        <v>23.61</v>
      </c>
      <c r="T5" s="22" t="s">
        <v>457</v>
      </c>
      <c r="U5" s="24">
        <v>62.05</v>
      </c>
      <c r="V5" s="22" t="s">
        <v>457</v>
      </c>
      <c r="W5" s="24">
        <v>2.5499999999999998</v>
      </c>
      <c r="X5" s="22" t="s">
        <v>457</v>
      </c>
      <c r="Y5" s="24">
        <v>18.549000000000003</v>
      </c>
      <c r="Z5" s="22" t="s">
        <v>457</v>
      </c>
      <c r="AA5" s="24">
        <v>1064.2550000000001</v>
      </c>
      <c r="AB5" s="22" t="s">
        <v>457</v>
      </c>
      <c r="AC5" s="24">
        <v>5844.6941856595131</v>
      </c>
      <c r="AD5" s="22" t="s">
        <v>457</v>
      </c>
      <c r="AE5" s="24">
        <v>45.341750000000012</v>
      </c>
      <c r="AF5" s="23" t="s">
        <v>457</v>
      </c>
      <c r="AG5" s="24">
        <v>22.524250000000002</v>
      </c>
    </row>
    <row r="6" spans="1:33" x14ac:dyDescent="0.25">
      <c r="A6" s="15" t="s">
        <v>261</v>
      </c>
      <c r="B6" s="56" t="s">
        <v>273</v>
      </c>
      <c r="C6" s="56" t="s">
        <v>263</v>
      </c>
      <c r="D6" s="56" t="s">
        <v>274</v>
      </c>
      <c r="E6" s="57">
        <v>2018</v>
      </c>
      <c r="F6" s="56" t="s">
        <v>17</v>
      </c>
      <c r="G6" s="56" t="s">
        <v>456</v>
      </c>
      <c r="H6" s="58">
        <v>62</v>
      </c>
      <c r="I6" s="56">
        <v>40</v>
      </c>
      <c r="J6" s="56" t="s">
        <v>22</v>
      </c>
      <c r="K6" s="56">
        <v>1.5</v>
      </c>
      <c r="L6" s="56">
        <v>2.5</v>
      </c>
      <c r="M6" s="56">
        <v>20.59</v>
      </c>
      <c r="N6" s="56">
        <v>931.9</v>
      </c>
      <c r="O6" s="56">
        <v>2</v>
      </c>
      <c r="P6" s="57">
        <v>4525.9834871296744</v>
      </c>
      <c r="Q6" s="56">
        <v>47.31</v>
      </c>
      <c r="R6" s="15">
        <v>21.53</v>
      </c>
      <c r="T6" s="22" t="s">
        <v>458</v>
      </c>
      <c r="U6" s="24">
        <v>0.36330039841318568</v>
      </c>
      <c r="V6" s="22" t="s">
        <v>458</v>
      </c>
      <c r="W6" s="24">
        <v>4.999999999999985E-2</v>
      </c>
      <c r="X6" s="22" t="s">
        <v>458</v>
      </c>
      <c r="Y6" s="24">
        <v>0.37922454615999462</v>
      </c>
      <c r="Z6" s="22" t="s">
        <v>458</v>
      </c>
      <c r="AA6" s="24">
        <v>35.366102659293489</v>
      </c>
      <c r="AB6" s="22" t="s">
        <v>458</v>
      </c>
      <c r="AC6" s="24">
        <v>245.69538448183093</v>
      </c>
      <c r="AD6" s="22" t="s">
        <v>458</v>
      </c>
      <c r="AE6" s="24">
        <v>0.40898528083037095</v>
      </c>
      <c r="AF6" s="23" t="s">
        <v>458</v>
      </c>
      <c r="AG6" s="24">
        <v>0.17112182176629423</v>
      </c>
    </row>
    <row r="7" spans="1:33" x14ac:dyDescent="0.25">
      <c r="A7" s="15" t="s">
        <v>261</v>
      </c>
      <c r="B7" s="56" t="s">
        <v>277</v>
      </c>
      <c r="C7" s="56" t="s">
        <v>263</v>
      </c>
      <c r="D7" s="56" t="s">
        <v>278</v>
      </c>
      <c r="E7" s="57">
        <v>2018</v>
      </c>
      <c r="F7" s="56" t="s">
        <v>17</v>
      </c>
      <c r="G7" s="56" t="s">
        <v>456</v>
      </c>
      <c r="H7" s="58">
        <v>60</v>
      </c>
      <c r="I7" s="56">
        <v>34</v>
      </c>
      <c r="J7" s="56" t="s">
        <v>18</v>
      </c>
      <c r="K7" s="56">
        <v>1.5</v>
      </c>
      <c r="L7" s="56">
        <v>2.5</v>
      </c>
      <c r="M7" s="56">
        <v>18.13</v>
      </c>
      <c r="N7" s="56">
        <v>967</v>
      </c>
      <c r="O7" s="56">
        <v>2</v>
      </c>
      <c r="P7" s="57">
        <v>5333.7010479867622</v>
      </c>
      <c r="Q7" s="56">
        <v>43.69</v>
      </c>
      <c r="R7" s="15">
        <v>22.75</v>
      </c>
      <c r="T7" s="22" t="s">
        <v>459</v>
      </c>
      <c r="U7" s="24">
        <v>62</v>
      </c>
      <c r="V7" s="22" t="s">
        <v>459</v>
      </c>
      <c r="W7" s="24">
        <v>2.5</v>
      </c>
      <c r="X7" s="22" t="s">
        <v>459</v>
      </c>
      <c r="Y7" s="24">
        <v>18.815000000000001</v>
      </c>
      <c r="Z7" s="22" t="s">
        <v>459</v>
      </c>
      <c r="AA7" s="24">
        <v>1020.2</v>
      </c>
      <c r="AB7" s="22" t="s">
        <v>459</v>
      </c>
      <c r="AC7" s="24">
        <v>5236.5753325250134</v>
      </c>
      <c r="AD7" s="22" t="s">
        <v>459</v>
      </c>
      <c r="AE7" s="24">
        <v>45.2</v>
      </c>
      <c r="AF7" s="23" t="s">
        <v>459</v>
      </c>
      <c r="AG7" s="24">
        <v>22.689999999999998</v>
      </c>
    </row>
    <row r="8" spans="1:33" x14ac:dyDescent="0.25">
      <c r="A8" s="15" t="s">
        <v>261</v>
      </c>
      <c r="B8" s="56" t="s">
        <v>279</v>
      </c>
      <c r="C8" s="56" t="s">
        <v>263</v>
      </c>
      <c r="D8" s="56" t="s">
        <v>280</v>
      </c>
      <c r="E8" s="57">
        <v>2018</v>
      </c>
      <c r="F8" s="56" t="s">
        <v>17</v>
      </c>
      <c r="G8" s="56" t="s">
        <v>456</v>
      </c>
      <c r="H8" s="58">
        <v>59</v>
      </c>
      <c r="I8" s="56">
        <v>34</v>
      </c>
      <c r="J8" s="56" t="s">
        <v>22</v>
      </c>
      <c r="K8" s="56">
        <v>1.5</v>
      </c>
      <c r="L8" s="56">
        <v>2.5</v>
      </c>
      <c r="M8" s="56">
        <v>15.38</v>
      </c>
      <c r="N8" s="56">
        <v>749.7</v>
      </c>
      <c r="O8" s="56">
        <v>2</v>
      </c>
      <c r="P8" s="57">
        <v>4874.5123537061118</v>
      </c>
      <c r="Q8" s="56">
        <v>41.22</v>
      </c>
      <c r="R8" s="15">
        <v>23.17</v>
      </c>
      <c r="T8" s="22" t="s">
        <v>460</v>
      </c>
      <c r="U8" s="24">
        <v>62</v>
      </c>
      <c r="V8" s="22" t="s">
        <v>460</v>
      </c>
      <c r="W8" s="24">
        <v>2.5</v>
      </c>
      <c r="X8" s="22" t="s">
        <v>460</v>
      </c>
      <c r="Y8" s="24">
        <v>15.97</v>
      </c>
      <c r="Z8" s="22" t="s">
        <v>460</v>
      </c>
      <c r="AA8" s="24" t="e">
        <v>#N/A</v>
      </c>
      <c r="AB8" s="22" t="s">
        <v>460</v>
      </c>
      <c r="AC8" s="24" t="e">
        <v>#N/A</v>
      </c>
      <c r="AD8" s="22" t="s">
        <v>460</v>
      </c>
      <c r="AE8" s="24">
        <v>43.69</v>
      </c>
      <c r="AF8" s="23" t="s">
        <v>460</v>
      </c>
      <c r="AG8" s="24" t="e">
        <v>#N/A</v>
      </c>
    </row>
    <row r="9" spans="1:33" x14ac:dyDescent="0.25">
      <c r="A9" s="56" t="s">
        <v>261</v>
      </c>
      <c r="B9" s="56" t="s">
        <v>404</v>
      </c>
      <c r="C9" s="56" t="s">
        <v>263</v>
      </c>
      <c r="D9" s="56" t="s">
        <v>405</v>
      </c>
      <c r="E9" s="57">
        <v>2018</v>
      </c>
      <c r="F9" s="56" t="s">
        <v>17</v>
      </c>
      <c r="G9" s="56" t="s">
        <v>456</v>
      </c>
      <c r="H9" s="58">
        <v>59</v>
      </c>
      <c r="I9" s="56">
        <v>36</v>
      </c>
      <c r="J9" s="56" t="s">
        <v>22</v>
      </c>
      <c r="K9" s="56">
        <v>2</v>
      </c>
      <c r="L9" s="56">
        <v>3</v>
      </c>
      <c r="M9" s="56">
        <v>15.94</v>
      </c>
      <c r="N9" s="56">
        <v>1109.7</v>
      </c>
      <c r="O9" s="56">
        <v>2</v>
      </c>
      <c r="P9" s="57">
        <v>6961.7314930991224</v>
      </c>
      <c r="Q9" s="56">
        <v>45.99</v>
      </c>
      <c r="R9" s="56">
        <v>22.05</v>
      </c>
      <c r="T9" s="22" t="s">
        <v>461</v>
      </c>
      <c r="U9" s="24">
        <v>2.2977134676645776</v>
      </c>
      <c r="V9" s="22" t="s">
        <v>461</v>
      </c>
      <c r="W9" s="24">
        <v>0.316227766016837</v>
      </c>
      <c r="X9" s="22" t="s">
        <v>461</v>
      </c>
      <c r="Y9" s="24">
        <v>2.398426621018487</v>
      </c>
      <c r="Z9" s="22" t="s">
        <v>461</v>
      </c>
      <c r="AA9" s="24">
        <v>223.67487273341064</v>
      </c>
      <c r="AB9" s="22" t="s">
        <v>461</v>
      </c>
      <c r="AC9" s="24">
        <v>1553.9140511067494</v>
      </c>
      <c r="AD9" s="22" t="s">
        <v>461</v>
      </c>
      <c r="AE9" s="24">
        <v>2.5866500338151459</v>
      </c>
      <c r="AF9" s="23" t="s">
        <v>461</v>
      </c>
      <c r="AG9" s="24">
        <v>1.0822694282777348</v>
      </c>
    </row>
    <row r="10" spans="1:33" x14ac:dyDescent="0.25">
      <c r="A10" s="15" t="s">
        <v>261</v>
      </c>
      <c r="B10" s="56" t="s">
        <v>406</v>
      </c>
      <c r="C10" s="56" t="s">
        <v>263</v>
      </c>
      <c r="D10" s="56" t="s">
        <v>407</v>
      </c>
      <c r="E10" s="57">
        <v>2018</v>
      </c>
      <c r="F10" s="56" t="s">
        <v>17</v>
      </c>
      <c r="G10" s="56" t="s">
        <v>456</v>
      </c>
      <c r="H10" s="58">
        <v>60</v>
      </c>
      <c r="I10" s="56">
        <v>38</v>
      </c>
      <c r="J10" s="56" t="s">
        <v>18</v>
      </c>
      <c r="K10" s="56">
        <v>2</v>
      </c>
      <c r="L10" s="56">
        <v>3</v>
      </c>
      <c r="M10" s="56">
        <v>16.940000000000001</v>
      </c>
      <c r="N10" s="56">
        <v>1384.9</v>
      </c>
      <c r="O10" s="56">
        <v>1.5</v>
      </c>
      <c r="P10" s="57">
        <v>8175.3246753246758</v>
      </c>
      <c r="Q10" s="56">
        <v>45.75</v>
      </c>
      <c r="R10" s="15">
        <v>22.14</v>
      </c>
      <c r="T10" s="22" t="s">
        <v>462</v>
      </c>
      <c r="U10" s="24">
        <v>5.2794871794871785</v>
      </c>
      <c r="V10" s="22" t="s">
        <v>462</v>
      </c>
      <c r="W10" s="24">
        <v>9.9999999999999423E-2</v>
      </c>
      <c r="X10" s="22" t="s">
        <v>462</v>
      </c>
      <c r="Y10" s="24">
        <v>5.7524502564101567</v>
      </c>
      <c r="Z10" s="22" t="s">
        <v>462</v>
      </c>
      <c r="AA10" s="24">
        <v>50030.448692307451</v>
      </c>
      <c r="AB10" s="22" t="s">
        <v>462</v>
      </c>
      <c r="AC10" s="24">
        <v>2414648.8782269894</v>
      </c>
      <c r="AD10" s="22" t="s">
        <v>462</v>
      </c>
      <c r="AE10" s="24">
        <v>6.6907583974358955</v>
      </c>
      <c r="AF10" s="23" t="s">
        <v>462</v>
      </c>
      <c r="AG10" s="24">
        <v>1.1713071153846146</v>
      </c>
    </row>
    <row r="11" spans="1:33" x14ac:dyDescent="0.25">
      <c r="A11" s="15" t="s">
        <v>261</v>
      </c>
      <c r="B11" s="56" t="s">
        <v>410</v>
      </c>
      <c r="C11" s="56" t="s">
        <v>263</v>
      </c>
      <c r="D11" s="56" t="s">
        <v>411</v>
      </c>
      <c r="E11" s="57">
        <v>2018</v>
      </c>
      <c r="F11" s="56" t="s">
        <v>17</v>
      </c>
      <c r="G11" s="56" t="s">
        <v>456</v>
      </c>
      <c r="H11" s="58">
        <v>61</v>
      </c>
      <c r="I11" s="56">
        <v>40</v>
      </c>
      <c r="J11" s="56" t="s">
        <v>22</v>
      </c>
      <c r="K11" s="56">
        <v>1.5</v>
      </c>
      <c r="L11" s="56">
        <v>3</v>
      </c>
      <c r="M11" s="56">
        <v>17.79</v>
      </c>
      <c r="N11" s="56">
        <v>845.4</v>
      </c>
      <c r="O11" s="56">
        <v>2.5</v>
      </c>
      <c r="P11" s="57">
        <v>4752.1079258010122</v>
      </c>
      <c r="Q11" s="56">
        <v>48.13</v>
      </c>
      <c r="R11" s="15">
        <v>21.6</v>
      </c>
      <c r="T11" s="22" t="s">
        <v>463</v>
      </c>
      <c r="U11" s="24">
        <v>1.4324704658192551</v>
      </c>
      <c r="V11" s="22" t="s">
        <v>463</v>
      </c>
      <c r="W11" s="24">
        <v>-0.37640879746142852</v>
      </c>
      <c r="X11" s="22" t="s">
        <v>463</v>
      </c>
      <c r="Y11" s="24">
        <v>0.76501549838006921</v>
      </c>
      <c r="Z11" s="22" t="s">
        <v>463</v>
      </c>
      <c r="AA11" s="24">
        <v>0.20140065469075275</v>
      </c>
      <c r="AB11" s="22" t="s">
        <v>463</v>
      </c>
      <c r="AC11" s="24">
        <v>0.23477649878803408</v>
      </c>
      <c r="AD11" s="22" t="s">
        <v>463</v>
      </c>
      <c r="AE11" s="24">
        <v>-0.58403054105961516</v>
      </c>
      <c r="AF11" s="23" t="s">
        <v>463</v>
      </c>
      <c r="AG11" s="24">
        <v>-0.53237805818469264</v>
      </c>
    </row>
    <row r="12" spans="1:33" x14ac:dyDescent="0.25">
      <c r="A12" s="15" t="s">
        <v>261</v>
      </c>
      <c r="B12" s="56" t="s">
        <v>294</v>
      </c>
      <c r="C12" s="56" t="s">
        <v>263</v>
      </c>
      <c r="D12" s="56" t="s">
        <v>295</v>
      </c>
      <c r="E12" s="57">
        <v>2018</v>
      </c>
      <c r="F12" s="56" t="s">
        <v>17</v>
      </c>
      <c r="G12" s="56" t="s">
        <v>456</v>
      </c>
      <c r="H12" s="58">
        <v>62</v>
      </c>
      <c r="I12" s="56">
        <v>32</v>
      </c>
      <c r="J12" s="56" t="s">
        <v>18</v>
      </c>
      <c r="K12" s="56">
        <v>1.5</v>
      </c>
      <c r="L12" s="56">
        <v>2</v>
      </c>
      <c r="M12" s="56">
        <v>15.41</v>
      </c>
      <c r="N12" s="56">
        <v>847.7</v>
      </c>
      <c r="O12" s="56">
        <v>1.5</v>
      </c>
      <c r="P12" s="57">
        <v>5500.9733939000653</v>
      </c>
      <c r="Q12" s="56">
        <v>46.87</v>
      </c>
      <c r="R12" s="15">
        <v>21.73</v>
      </c>
      <c r="T12" s="22" t="s">
        <v>464</v>
      </c>
      <c r="U12" s="24">
        <v>1.1505542861768947</v>
      </c>
      <c r="V12" s="22" t="s">
        <v>464</v>
      </c>
      <c r="W12" s="24">
        <v>-7.6816461380606701E-2</v>
      </c>
      <c r="X12" s="22" t="s">
        <v>464</v>
      </c>
      <c r="Y12" s="24">
        <v>-0.49295856286907447</v>
      </c>
      <c r="Z12" s="22" t="s">
        <v>464</v>
      </c>
      <c r="AA12" s="24">
        <v>0.80170618453285958</v>
      </c>
      <c r="AB12" s="22" t="s">
        <v>464</v>
      </c>
      <c r="AC12" s="24">
        <v>1.1949057869122648</v>
      </c>
      <c r="AD12" s="22" t="s">
        <v>464</v>
      </c>
      <c r="AE12" s="24">
        <v>-5.7226958340835132E-2</v>
      </c>
      <c r="AF12" s="23" t="s">
        <v>464</v>
      </c>
      <c r="AG12" s="24">
        <v>-7.1165765268014186E-2</v>
      </c>
    </row>
    <row r="13" spans="1:33" x14ac:dyDescent="0.25">
      <c r="A13" s="15" t="s">
        <v>261</v>
      </c>
      <c r="B13" s="56" t="s">
        <v>298</v>
      </c>
      <c r="C13" s="56" t="s">
        <v>263</v>
      </c>
      <c r="D13" s="56" t="s">
        <v>299</v>
      </c>
      <c r="E13" s="57">
        <v>2018</v>
      </c>
      <c r="F13" s="56" t="s">
        <v>17</v>
      </c>
      <c r="G13" s="56" t="s">
        <v>456</v>
      </c>
      <c r="H13" s="58">
        <v>68</v>
      </c>
      <c r="I13" s="56">
        <v>38</v>
      </c>
      <c r="J13" s="56" t="s">
        <v>22</v>
      </c>
      <c r="K13" s="56">
        <v>1.5</v>
      </c>
      <c r="L13" s="56">
        <v>2</v>
      </c>
      <c r="M13" s="56">
        <v>19.72</v>
      </c>
      <c r="N13" s="56">
        <v>952.3</v>
      </c>
      <c r="O13" s="56">
        <v>2.5</v>
      </c>
      <c r="P13" s="57">
        <v>4829.1075050709942</v>
      </c>
      <c r="Q13" s="56">
        <v>44.92</v>
      </c>
      <c r="R13" s="15">
        <v>22.81</v>
      </c>
      <c r="T13" s="22" t="s">
        <v>465</v>
      </c>
      <c r="U13" s="24">
        <v>9</v>
      </c>
      <c r="V13" s="22" t="s">
        <v>465</v>
      </c>
      <c r="W13" s="24">
        <v>1</v>
      </c>
      <c r="X13" s="22" t="s">
        <v>465</v>
      </c>
      <c r="Y13" s="24">
        <v>11.79</v>
      </c>
      <c r="Z13" s="22" t="s">
        <v>465</v>
      </c>
      <c r="AA13" s="24">
        <v>929</v>
      </c>
      <c r="AB13" s="22" t="s">
        <v>465</v>
      </c>
      <c r="AC13" s="24">
        <v>5839.7551212038825</v>
      </c>
      <c r="AD13" s="22" t="s">
        <v>465</v>
      </c>
      <c r="AE13" s="24">
        <v>10.979999999999997</v>
      </c>
      <c r="AF13" s="23" t="s">
        <v>465</v>
      </c>
      <c r="AG13" s="24">
        <v>4.6999999999999993</v>
      </c>
    </row>
    <row r="14" spans="1:33" x14ac:dyDescent="0.25">
      <c r="A14" s="15" t="s">
        <v>261</v>
      </c>
      <c r="B14" s="56" t="s">
        <v>302</v>
      </c>
      <c r="C14" s="56" t="s">
        <v>263</v>
      </c>
      <c r="D14" s="56" t="s">
        <v>303</v>
      </c>
      <c r="E14" s="57">
        <v>2018</v>
      </c>
      <c r="F14" s="56" t="s">
        <v>17</v>
      </c>
      <c r="G14" s="56" t="s">
        <v>456</v>
      </c>
      <c r="H14" s="58">
        <v>61</v>
      </c>
      <c r="I14" s="56">
        <v>38</v>
      </c>
      <c r="J14" s="56" t="s">
        <v>22</v>
      </c>
      <c r="K14" s="56">
        <v>1.5</v>
      </c>
      <c r="L14" s="56">
        <v>2.5</v>
      </c>
      <c r="M14" s="56">
        <v>21.45</v>
      </c>
      <c r="N14" s="56">
        <v>908.1</v>
      </c>
      <c r="O14" s="56">
        <v>2.5</v>
      </c>
      <c r="P14" s="57">
        <v>4233.5664335664342</v>
      </c>
      <c r="Q14" s="56">
        <v>47.6</v>
      </c>
      <c r="R14" s="15">
        <v>21.9</v>
      </c>
      <c r="T14" s="22" t="s">
        <v>466</v>
      </c>
      <c r="U14" s="24">
        <v>59</v>
      </c>
      <c r="V14" s="22" t="s">
        <v>466</v>
      </c>
      <c r="W14" s="24">
        <v>2</v>
      </c>
      <c r="X14" s="22" t="s">
        <v>466</v>
      </c>
      <c r="Y14" s="24">
        <v>11.32</v>
      </c>
      <c r="Z14" s="22" t="s">
        <v>466</v>
      </c>
      <c r="AA14" s="24">
        <v>680.5</v>
      </c>
      <c r="AB14" s="22" t="s">
        <v>466</v>
      </c>
      <c r="AC14" s="24">
        <v>4233.5664335664342</v>
      </c>
      <c r="AD14" s="22" t="s">
        <v>466</v>
      </c>
      <c r="AE14" s="24">
        <v>39.49</v>
      </c>
      <c r="AF14" s="23" t="s">
        <v>466</v>
      </c>
      <c r="AG14" s="24">
        <v>19.920000000000002</v>
      </c>
    </row>
    <row r="15" spans="1:33" x14ac:dyDescent="0.25">
      <c r="A15" s="15" t="s">
        <v>261</v>
      </c>
      <c r="B15" s="56" t="s">
        <v>416</v>
      </c>
      <c r="C15" s="56" t="s">
        <v>263</v>
      </c>
      <c r="D15" s="56" t="s">
        <v>417</v>
      </c>
      <c r="E15" s="57">
        <v>2018</v>
      </c>
      <c r="F15" s="56" t="s">
        <v>17</v>
      </c>
      <c r="G15" s="56" t="s">
        <v>456</v>
      </c>
      <c r="H15" s="58">
        <v>62</v>
      </c>
      <c r="I15" s="56">
        <v>45</v>
      </c>
      <c r="J15" s="56" t="s">
        <v>22</v>
      </c>
      <c r="K15" s="56">
        <v>2</v>
      </c>
      <c r="L15" s="56">
        <v>3</v>
      </c>
      <c r="M15" s="56">
        <v>20.55</v>
      </c>
      <c r="N15" s="56">
        <v>1185</v>
      </c>
      <c r="O15" s="56">
        <v>1.5</v>
      </c>
      <c r="P15" s="57">
        <v>5766.4233576642328</v>
      </c>
      <c r="Q15" s="56">
        <v>47.87</v>
      </c>
      <c r="R15" s="15">
        <v>21.7</v>
      </c>
      <c r="T15" s="22" t="s">
        <v>467</v>
      </c>
      <c r="U15" s="24">
        <v>68</v>
      </c>
      <c r="V15" s="22" t="s">
        <v>467</v>
      </c>
      <c r="W15" s="24">
        <v>3</v>
      </c>
      <c r="X15" s="22" t="s">
        <v>467</v>
      </c>
      <c r="Y15" s="24">
        <v>23.11</v>
      </c>
      <c r="Z15" s="22" t="s">
        <v>467</v>
      </c>
      <c r="AA15" s="24">
        <v>1609.5</v>
      </c>
      <c r="AB15" s="22" t="s">
        <v>467</v>
      </c>
      <c r="AC15" s="24">
        <v>10073.321554770317</v>
      </c>
      <c r="AD15" s="22" t="s">
        <v>467</v>
      </c>
      <c r="AE15" s="24">
        <v>50.47</v>
      </c>
      <c r="AF15" s="23" t="s">
        <v>467</v>
      </c>
      <c r="AG15" s="24">
        <v>24.62</v>
      </c>
    </row>
    <row r="16" spans="1:33" x14ac:dyDescent="0.25">
      <c r="A16" s="15" t="s">
        <v>261</v>
      </c>
      <c r="B16" s="56" t="s">
        <v>418</v>
      </c>
      <c r="C16" s="56" t="s">
        <v>263</v>
      </c>
      <c r="D16" s="56" t="s">
        <v>419</v>
      </c>
      <c r="E16" s="57">
        <v>2018</v>
      </c>
      <c r="F16" s="56" t="s">
        <v>17</v>
      </c>
      <c r="G16" s="56" t="s">
        <v>456</v>
      </c>
      <c r="H16" s="58">
        <v>64</v>
      </c>
      <c r="I16" s="56">
        <v>45</v>
      </c>
      <c r="J16" s="56" t="s">
        <v>22</v>
      </c>
      <c r="K16" s="56">
        <v>1.5</v>
      </c>
      <c r="L16" s="56">
        <v>3</v>
      </c>
      <c r="M16" s="56">
        <v>19.260000000000002</v>
      </c>
      <c r="N16" s="56">
        <v>900</v>
      </c>
      <c r="O16" s="56">
        <v>1.5</v>
      </c>
      <c r="P16" s="57">
        <v>4672.8971962616815</v>
      </c>
      <c r="Q16" s="56">
        <v>44.8</v>
      </c>
      <c r="R16" s="15">
        <v>21.78</v>
      </c>
      <c r="T16" s="22" t="s">
        <v>468</v>
      </c>
      <c r="U16" s="24">
        <v>2482</v>
      </c>
      <c r="V16" s="22" t="s">
        <v>468</v>
      </c>
      <c r="W16" s="24">
        <v>102</v>
      </c>
      <c r="X16" s="22" t="s">
        <v>468</v>
      </c>
      <c r="Y16" s="24">
        <v>741.96000000000015</v>
      </c>
      <c r="Z16" s="22" t="s">
        <v>468</v>
      </c>
      <c r="AA16" s="24">
        <v>42570.200000000004</v>
      </c>
      <c r="AB16" s="22" t="s">
        <v>468</v>
      </c>
      <c r="AC16" s="24">
        <v>233787.76742638051</v>
      </c>
      <c r="AD16" s="22" t="s">
        <v>468</v>
      </c>
      <c r="AE16" s="24">
        <v>1813.6700000000005</v>
      </c>
      <c r="AF16" s="23" t="s">
        <v>468</v>
      </c>
      <c r="AG16" s="24">
        <v>900.97</v>
      </c>
    </row>
    <row r="17" spans="1:33" ht="15.75" thickBot="1" x14ac:dyDescent="0.3">
      <c r="A17" s="15" t="s">
        <v>261</v>
      </c>
      <c r="B17" s="56" t="s">
        <v>310</v>
      </c>
      <c r="C17" s="56" t="s">
        <v>263</v>
      </c>
      <c r="D17" s="56" t="s">
        <v>311</v>
      </c>
      <c r="E17" s="57">
        <v>2018</v>
      </c>
      <c r="F17" s="56" t="s">
        <v>17</v>
      </c>
      <c r="G17" s="56" t="s">
        <v>456</v>
      </c>
      <c r="H17" s="58">
        <v>68</v>
      </c>
      <c r="I17" s="56">
        <v>36</v>
      </c>
      <c r="J17" s="56" t="s">
        <v>22</v>
      </c>
      <c r="K17" s="56">
        <v>1.5</v>
      </c>
      <c r="L17" s="56">
        <v>2.5</v>
      </c>
      <c r="M17" s="56">
        <v>18.760000000000002</v>
      </c>
      <c r="N17" s="56">
        <v>893.4</v>
      </c>
      <c r="O17" s="56">
        <v>1.5</v>
      </c>
      <c r="P17" s="57">
        <v>4762.2601279317696</v>
      </c>
      <c r="Q17" s="56">
        <v>50.47</v>
      </c>
      <c r="R17" s="15">
        <v>20.86</v>
      </c>
      <c r="T17" s="25" t="s">
        <v>469</v>
      </c>
      <c r="U17" s="27">
        <v>40</v>
      </c>
      <c r="V17" s="25" t="s">
        <v>469</v>
      </c>
      <c r="W17" s="27">
        <v>40</v>
      </c>
      <c r="X17" s="25" t="s">
        <v>469</v>
      </c>
      <c r="Y17" s="27">
        <v>40</v>
      </c>
      <c r="Z17" s="25" t="s">
        <v>469</v>
      </c>
      <c r="AA17" s="27">
        <v>40</v>
      </c>
      <c r="AB17" s="25" t="s">
        <v>469</v>
      </c>
      <c r="AC17" s="27">
        <v>40</v>
      </c>
      <c r="AD17" s="25" t="s">
        <v>469</v>
      </c>
      <c r="AE17" s="27">
        <v>40</v>
      </c>
      <c r="AF17" s="26" t="s">
        <v>469</v>
      </c>
      <c r="AG17" s="27">
        <v>40</v>
      </c>
    </row>
    <row r="18" spans="1:33" x14ac:dyDescent="0.25">
      <c r="A18" s="15" t="s">
        <v>261</v>
      </c>
      <c r="B18" s="56" t="s">
        <v>312</v>
      </c>
      <c r="C18" s="56" t="s">
        <v>263</v>
      </c>
      <c r="D18" s="56" t="s">
        <v>313</v>
      </c>
      <c r="E18" s="57">
        <v>2018</v>
      </c>
      <c r="F18" s="56" t="s">
        <v>17</v>
      </c>
      <c r="G18" s="56" t="s">
        <v>456</v>
      </c>
      <c r="H18" s="58">
        <v>64</v>
      </c>
      <c r="I18" s="56">
        <v>40</v>
      </c>
      <c r="J18" s="56" t="s">
        <v>22</v>
      </c>
      <c r="K18" s="56">
        <v>1.5</v>
      </c>
      <c r="L18" s="56">
        <v>2.5</v>
      </c>
      <c r="M18" s="56">
        <v>20.27</v>
      </c>
      <c r="N18" s="56">
        <v>1195.5999999999999</v>
      </c>
      <c r="O18" s="56">
        <v>1.5</v>
      </c>
      <c r="P18" s="57">
        <v>5898.3719782930439</v>
      </c>
      <c r="Q18" s="56">
        <v>46.71</v>
      </c>
      <c r="R18" s="15">
        <v>21.17</v>
      </c>
    </row>
    <row r="19" spans="1:33" x14ac:dyDescent="0.25">
      <c r="A19" s="15" t="s">
        <v>261</v>
      </c>
      <c r="B19" s="56" t="s">
        <v>314</v>
      </c>
      <c r="C19" s="56" t="s">
        <v>263</v>
      </c>
      <c r="D19" s="56" t="s">
        <v>315</v>
      </c>
      <c r="E19" s="57">
        <v>2018</v>
      </c>
      <c r="F19" s="56" t="s">
        <v>17</v>
      </c>
      <c r="G19" s="56" t="s">
        <v>456</v>
      </c>
      <c r="H19" s="58">
        <v>62</v>
      </c>
      <c r="I19" s="56">
        <v>40</v>
      </c>
      <c r="J19" s="56" t="s">
        <v>22</v>
      </c>
      <c r="K19" s="56">
        <v>1.5</v>
      </c>
      <c r="L19" s="56">
        <v>2.5</v>
      </c>
      <c r="M19" s="56">
        <v>21.38</v>
      </c>
      <c r="N19" s="56">
        <v>1097</v>
      </c>
      <c r="O19" s="56">
        <v>1.5</v>
      </c>
      <c r="P19" s="57">
        <v>5130.9635173058932</v>
      </c>
      <c r="Q19" s="56">
        <v>48.91</v>
      </c>
      <c r="R19" s="15">
        <v>21.28</v>
      </c>
    </row>
    <row r="20" spans="1:33" x14ac:dyDescent="0.25">
      <c r="A20" s="15" t="s">
        <v>261</v>
      </c>
      <c r="B20" s="56" t="s">
        <v>316</v>
      </c>
      <c r="C20" s="56" t="s">
        <v>263</v>
      </c>
      <c r="D20" s="56" t="s">
        <v>317</v>
      </c>
      <c r="E20" s="57">
        <v>2018</v>
      </c>
      <c r="F20" s="56" t="s">
        <v>17</v>
      </c>
      <c r="G20" s="56" t="s">
        <v>456</v>
      </c>
      <c r="H20" s="58">
        <v>62</v>
      </c>
      <c r="I20" s="56">
        <v>30</v>
      </c>
      <c r="J20" s="56" t="s">
        <v>18</v>
      </c>
      <c r="K20" s="56">
        <v>2</v>
      </c>
      <c r="L20" s="56">
        <v>2.5</v>
      </c>
      <c r="M20" s="56">
        <v>16.3</v>
      </c>
      <c r="N20" s="56">
        <v>867.3</v>
      </c>
      <c r="O20" s="56">
        <v>1.5</v>
      </c>
      <c r="P20" s="57">
        <v>5320.8588957055217</v>
      </c>
      <c r="Q20" s="56">
        <v>43.72</v>
      </c>
      <c r="R20" s="15">
        <v>23.11</v>
      </c>
    </row>
    <row r="21" spans="1:33" x14ac:dyDescent="0.25">
      <c r="A21" s="15" t="s">
        <v>261</v>
      </c>
      <c r="B21" s="56" t="s">
        <v>422</v>
      </c>
      <c r="C21" s="56" t="s">
        <v>263</v>
      </c>
      <c r="D21" s="56" t="s">
        <v>423</v>
      </c>
      <c r="E21" s="57">
        <v>2018</v>
      </c>
      <c r="F21" s="56" t="s">
        <v>17</v>
      </c>
      <c r="G21" s="56" t="s">
        <v>456</v>
      </c>
      <c r="H21" s="58">
        <v>60</v>
      </c>
      <c r="I21" s="56">
        <v>42</v>
      </c>
      <c r="J21" s="56" t="s">
        <v>22</v>
      </c>
      <c r="K21" s="56">
        <v>2</v>
      </c>
      <c r="L21" s="56">
        <v>3</v>
      </c>
      <c r="M21" s="56">
        <v>19.46</v>
      </c>
      <c r="N21" s="56">
        <v>940.6</v>
      </c>
      <c r="O21" s="56">
        <v>1.5</v>
      </c>
      <c r="P21" s="57">
        <v>4833.5046248715316</v>
      </c>
      <c r="Q21" s="56">
        <v>47.69</v>
      </c>
      <c r="R21" s="15">
        <v>22.63</v>
      </c>
    </row>
    <row r="22" spans="1:33" x14ac:dyDescent="0.25">
      <c r="A22" s="15" t="s">
        <v>261</v>
      </c>
      <c r="B22" s="56" t="s">
        <v>318</v>
      </c>
      <c r="C22" s="56" t="s">
        <v>263</v>
      </c>
      <c r="D22" s="56" t="s">
        <v>319</v>
      </c>
      <c r="E22" s="57">
        <v>2018</v>
      </c>
      <c r="F22" s="56" t="s">
        <v>17</v>
      </c>
      <c r="G22" s="56" t="s">
        <v>456</v>
      </c>
      <c r="H22" s="58">
        <v>62</v>
      </c>
      <c r="I22" s="56">
        <v>34</v>
      </c>
      <c r="J22" s="56" t="s">
        <v>18</v>
      </c>
      <c r="K22" s="56">
        <v>1.5</v>
      </c>
      <c r="L22" s="56">
        <v>2.5</v>
      </c>
      <c r="M22" s="56">
        <v>17.47</v>
      </c>
      <c r="N22" s="56">
        <v>807.6</v>
      </c>
      <c r="O22" s="56">
        <v>1.5</v>
      </c>
      <c r="P22" s="57">
        <v>4622.7819118488842</v>
      </c>
      <c r="Q22" s="56">
        <v>48.44</v>
      </c>
      <c r="R22" s="15">
        <v>19.920000000000002</v>
      </c>
    </row>
    <row r="23" spans="1:33" x14ac:dyDescent="0.25">
      <c r="A23" s="15" t="s">
        <v>261</v>
      </c>
      <c r="B23" s="56" t="s">
        <v>320</v>
      </c>
      <c r="C23" s="56" t="s">
        <v>263</v>
      </c>
      <c r="D23" s="56" t="s">
        <v>321</v>
      </c>
      <c r="E23" s="57">
        <v>2018</v>
      </c>
      <c r="F23" s="56" t="s">
        <v>17</v>
      </c>
      <c r="G23" s="56" t="s">
        <v>456</v>
      </c>
      <c r="H23" s="58">
        <v>61</v>
      </c>
      <c r="I23" s="56">
        <v>36</v>
      </c>
      <c r="J23" s="56" t="s">
        <v>22</v>
      </c>
      <c r="K23" s="56">
        <v>1.5</v>
      </c>
      <c r="L23" s="56">
        <v>2.5</v>
      </c>
      <c r="M23" s="56">
        <v>22.34</v>
      </c>
      <c r="N23" s="56">
        <v>1134.0999999999999</v>
      </c>
      <c r="O23" s="56">
        <v>1.5</v>
      </c>
      <c r="P23" s="57">
        <v>5076.5443151298114</v>
      </c>
      <c r="Q23" s="56">
        <v>45.51</v>
      </c>
      <c r="R23" s="15">
        <v>22.85</v>
      </c>
    </row>
    <row r="24" spans="1:33" x14ac:dyDescent="0.25">
      <c r="A24" s="15" t="s">
        <v>261</v>
      </c>
      <c r="B24" s="56" t="s">
        <v>424</v>
      </c>
      <c r="C24" s="56" t="s">
        <v>263</v>
      </c>
      <c r="D24" s="56" t="s">
        <v>425</v>
      </c>
      <c r="E24" s="57">
        <v>2018</v>
      </c>
      <c r="F24" s="56" t="s">
        <v>17</v>
      </c>
      <c r="G24" s="56" t="s">
        <v>456</v>
      </c>
      <c r="H24" s="58">
        <v>61</v>
      </c>
      <c r="I24" s="56">
        <v>40</v>
      </c>
      <c r="J24" s="56" t="s">
        <v>22</v>
      </c>
      <c r="K24" s="56">
        <v>1.5</v>
      </c>
      <c r="L24" s="56">
        <v>3</v>
      </c>
      <c r="M24" s="56">
        <v>18.87</v>
      </c>
      <c r="N24" s="56">
        <v>1032.8</v>
      </c>
      <c r="O24" s="56">
        <v>1.5</v>
      </c>
      <c r="P24" s="57">
        <v>5473.2379438261787</v>
      </c>
      <c r="Q24" s="56">
        <v>43.69</v>
      </c>
      <c r="R24" s="15">
        <v>23.08</v>
      </c>
    </row>
    <row r="25" spans="1:33" x14ac:dyDescent="0.25">
      <c r="A25" s="15" t="s">
        <v>261</v>
      </c>
      <c r="B25" s="56" t="s">
        <v>326</v>
      </c>
      <c r="C25" s="56" t="s">
        <v>263</v>
      </c>
      <c r="D25" s="56" t="s">
        <v>327</v>
      </c>
      <c r="E25" s="57">
        <v>2018</v>
      </c>
      <c r="F25" s="56" t="s">
        <v>17</v>
      </c>
      <c r="G25" s="56" t="s">
        <v>456</v>
      </c>
      <c r="H25" s="58">
        <v>61</v>
      </c>
      <c r="I25" s="56">
        <v>40</v>
      </c>
      <c r="J25" s="56" t="s">
        <v>18</v>
      </c>
      <c r="K25" s="56">
        <v>1.5</v>
      </c>
      <c r="L25" s="56">
        <v>2.5</v>
      </c>
      <c r="M25" s="56">
        <v>17.93</v>
      </c>
      <c r="N25" s="56">
        <v>1537</v>
      </c>
      <c r="O25" s="56">
        <v>1.5</v>
      </c>
      <c r="P25" s="57">
        <v>8572.2253206915775</v>
      </c>
      <c r="Q25" s="56">
        <v>45.86</v>
      </c>
      <c r="R25" s="15">
        <v>22.96</v>
      </c>
    </row>
    <row r="26" spans="1:33" x14ac:dyDescent="0.25">
      <c r="A26" s="56" t="s">
        <v>261</v>
      </c>
      <c r="B26" s="56" t="s">
        <v>330</v>
      </c>
      <c r="C26" s="56" t="s">
        <v>263</v>
      </c>
      <c r="D26" s="56" t="s">
        <v>331</v>
      </c>
      <c r="E26" s="57">
        <v>2018</v>
      </c>
      <c r="F26" s="56" t="s">
        <v>17</v>
      </c>
      <c r="G26" s="56" t="s">
        <v>456</v>
      </c>
      <c r="H26" s="58">
        <v>70</v>
      </c>
      <c r="I26" s="56">
        <v>42</v>
      </c>
      <c r="J26" s="56" t="s">
        <v>22</v>
      </c>
      <c r="K26" s="56">
        <v>1.5</v>
      </c>
      <c r="L26" s="56">
        <v>2.5</v>
      </c>
      <c r="M26" s="56">
        <v>19.8</v>
      </c>
      <c r="N26" s="56">
        <v>1208.8</v>
      </c>
      <c r="O26" s="56">
        <v>2</v>
      </c>
      <c r="P26" s="57">
        <v>6105.0505050505044</v>
      </c>
      <c r="Q26" s="56">
        <v>43.32</v>
      </c>
      <c r="R26" s="56">
        <v>23.59</v>
      </c>
    </row>
    <row r="27" spans="1:33" x14ac:dyDescent="0.25">
      <c r="A27" s="15" t="s">
        <v>261</v>
      </c>
      <c r="B27" s="56" t="s">
        <v>332</v>
      </c>
      <c r="C27" s="56" t="s">
        <v>263</v>
      </c>
      <c r="D27" s="56" t="s">
        <v>333</v>
      </c>
      <c r="E27" s="57">
        <v>2018</v>
      </c>
      <c r="F27" s="56" t="s">
        <v>17</v>
      </c>
      <c r="G27" s="56" t="s">
        <v>456</v>
      </c>
      <c r="H27" s="58">
        <v>60</v>
      </c>
      <c r="I27" s="56">
        <v>40</v>
      </c>
      <c r="J27" s="56" t="s">
        <v>22</v>
      </c>
      <c r="K27" s="56">
        <v>1.5</v>
      </c>
      <c r="L27" s="56">
        <v>2.5</v>
      </c>
      <c r="M27" s="56">
        <v>19.329999999999998</v>
      </c>
      <c r="N27" s="56">
        <v>954.8</v>
      </c>
      <c r="O27" s="56">
        <v>2</v>
      </c>
      <c r="P27" s="57">
        <v>4939.4723228142784</v>
      </c>
      <c r="Q27" s="56">
        <v>43.16</v>
      </c>
      <c r="R27" s="15">
        <v>23.02</v>
      </c>
    </row>
    <row r="28" spans="1:33" x14ac:dyDescent="0.25">
      <c r="A28" s="15" t="s">
        <v>261</v>
      </c>
      <c r="B28" s="56" t="s">
        <v>334</v>
      </c>
      <c r="C28" s="56" t="s">
        <v>263</v>
      </c>
      <c r="D28" s="56" t="s">
        <v>335</v>
      </c>
      <c r="E28" s="57">
        <v>2018</v>
      </c>
      <c r="F28" s="56" t="s">
        <v>17</v>
      </c>
      <c r="G28" s="56" t="s">
        <v>456</v>
      </c>
      <c r="H28" s="58">
        <v>64</v>
      </c>
      <c r="I28" s="56">
        <v>36</v>
      </c>
      <c r="J28" s="56" t="s">
        <v>18</v>
      </c>
      <c r="K28" s="56">
        <v>1.5</v>
      </c>
      <c r="L28" s="56">
        <v>2.5</v>
      </c>
      <c r="M28" s="56">
        <v>15.97</v>
      </c>
      <c r="N28" s="56">
        <v>1317</v>
      </c>
      <c r="O28" s="56">
        <v>1.5</v>
      </c>
      <c r="P28" s="57">
        <v>8246.7125860989363</v>
      </c>
      <c r="Q28" s="56">
        <v>46.14</v>
      </c>
      <c r="R28" s="15">
        <v>21.37</v>
      </c>
    </row>
    <row r="29" spans="1:33" x14ac:dyDescent="0.25">
      <c r="A29" s="15" t="s">
        <v>261</v>
      </c>
      <c r="B29" s="56" t="s">
        <v>340</v>
      </c>
      <c r="C29" s="56" t="s">
        <v>263</v>
      </c>
      <c r="D29" s="56" t="s">
        <v>341</v>
      </c>
      <c r="E29" s="57">
        <v>2018</v>
      </c>
      <c r="F29" s="56" t="s">
        <v>17</v>
      </c>
      <c r="G29" s="56" t="s">
        <v>456</v>
      </c>
      <c r="H29" s="58">
        <v>63</v>
      </c>
      <c r="I29" s="56">
        <v>38</v>
      </c>
      <c r="J29" s="56" t="s">
        <v>18</v>
      </c>
      <c r="K29" s="56">
        <v>1.5</v>
      </c>
      <c r="L29" s="56">
        <v>2.5</v>
      </c>
      <c r="M29" s="56">
        <v>17.899999999999999</v>
      </c>
      <c r="N29" s="56">
        <v>1031.5</v>
      </c>
      <c r="O29" s="56">
        <v>1.5</v>
      </c>
      <c r="P29" s="57">
        <v>5762.5698324022351</v>
      </c>
      <c r="Q29" s="56">
        <v>45.25</v>
      </c>
      <c r="R29" s="15">
        <v>21.94</v>
      </c>
    </row>
    <row r="30" spans="1:33" x14ac:dyDescent="0.25">
      <c r="A30" s="15" t="s">
        <v>261</v>
      </c>
      <c r="B30" s="56" t="s">
        <v>346</v>
      </c>
      <c r="C30" s="56" t="s">
        <v>263</v>
      </c>
      <c r="D30" s="56" t="s">
        <v>347</v>
      </c>
      <c r="E30" s="57">
        <v>2018</v>
      </c>
      <c r="F30" s="56" t="s">
        <v>17</v>
      </c>
      <c r="G30" s="56" t="s">
        <v>456</v>
      </c>
      <c r="H30" s="58">
        <v>68</v>
      </c>
      <c r="I30" s="56">
        <v>36</v>
      </c>
      <c r="J30" s="56" t="s">
        <v>18</v>
      </c>
      <c r="K30" s="56">
        <v>1.5</v>
      </c>
      <c r="L30" s="56">
        <v>2</v>
      </c>
      <c r="M30" s="56">
        <v>18.399999999999999</v>
      </c>
      <c r="N30" s="56">
        <v>1557</v>
      </c>
      <c r="O30" s="56">
        <v>1.5</v>
      </c>
      <c r="P30" s="57">
        <v>8461.9565217391319</v>
      </c>
      <c r="Q30" s="56">
        <v>39.49</v>
      </c>
      <c r="R30" s="15">
        <v>24.59</v>
      </c>
    </row>
    <row r="31" spans="1:33" x14ac:dyDescent="0.25">
      <c r="A31" s="15" t="s">
        <v>261</v>
      </c>
      <c r="B31" s="56" t="s">
        <v>362</v>
      </c>
      <c r="C31" s="56" t="s">
        <v>263</v>
      </c>
      <c r="D31" s="56" t="s">
        <v>363</v>
      </c>
      <c r="E31" s="57">
        <v>2018</v>
      </c>
      <c r="F31" s="56" t="s">
        <v>17</v>
      </c>
      <c r="G31" s="56" t="s">
        <v>456</v>
      </c>
      <c r="H31" s="58">
        <v>60</v>
      </c>
      <c r="I31" s="56">
        <v>38</v>
      </c>
      <c r="J31" s="56" t="s">
        <v>18</v>
      </c>
      <c r="K31" s="56">
        <v>1.5</v>
      </c>
      <c r="L31" s="56">
        <v>2.5</v>
      </c>
      <c r="M31" s="56">
        <v>20.18</v>
      </c>
      <c r="N31" s="56">
        <v>1002.5</v>
      </c>
      <c r="O31" s="56">
        <v>1</v>
      </c>
      <c r="P31" s="57">
        <v>4967.7898909811693</v>
      </c>
      <c r="Q31" s="56">
        <v>49.87</v>
      </c>
      <c r="R31" s="15">
        <v>21.35</v>
      </c>
    </row>
    <row r="32" spans="1:33" x14ac:dyDescent="0.25">
      <c r="A32" s="15" t="s">
        <v>261</v>
      </c>
      <c r="B32" s="56" t="s">
        <v>366</v>
      </c>
      <c r="C32" s="56" t="s">
        <v>263</v>
      </c>
      <c r="D32" s="56" t="s">
        <v>367</v>
      </c>
      <c r="E32" s="57">
        <v>2018</v>
      </c>
      <c r="F32" s="56" t="s">
        <v>17</v>
      </c>
      <c r="G32" s="56" t="s">
        <v>456</v>
      </c>
      <c r="H32" s="58">
        <v>61</v>
      </c>
      <c r="I32" s="56">
        <v>42</v>
      </c>
      <c r="J32" s="56" t="s">
        <v>18</v>
      </c>
      <c r="K32" s="56">
        <v>1.5</v>
      </c>
      <c r="L32" s="56">
        <v>2.5</v>
      </c>
      <c r="M32" s="56">
        <v>18.38</v>
      </c>
      <c r="N32" s="56">
        <v>1058.5</v>
      </c>
      <c r="O32" s="56">
        <v>1.5</v>
      </c>
      <c r="P32" s="57">
        <v>5758.9771490750818</v>
      </c>
      <c r="Q32" s="56">
        <v>43.83</v>
      </c>
      <c r="R32" s="15">
        <v>23.94</v>
      </c>
    </row>
    <row r="33" spans="1:27" x14ac:dyDescent="0.25">
      <c r="A33" s="15" t="s">
        <v>261</v>
      </c>
      <c r="B33" s="56" t="s">
        <v>378</v>
      </c>
      <c r="C33" s="56" t="s">
        <v>263</v>
      </c>
      <c r="D33" s="56" t="s">
        <v>379</v>
      </c>
      <c r="E33" s="57">
        <v>2018</v>
      </c>
      <c r="F33" s="56" t="s">
        <v>17</v>
      </c>
      <c r="G33" s="56" t="s">
        <v>456</v>
      </c>
      <c r="H33" s="58">
        <v>62</v>
      </c>
      <c r="I33" s="56">
        <v>42</v>
      </c>
      <c r="J33" s="56" t="s">
        <v>18</v>
      </c>
      <c r="K33" s="56">
        <v>1.5</v>
      </c>
      <c r="L33" s="56">
        <v>2</v>
      </c>
      <c r="M33" s="56">
        <v>20.29</v>
      </c>
      <c r="N33" s="56">
        <v>1045.4000000000001</v>
      </c>
      <c r="O33" s="56">
        <v>1.5</v>
      </c>
      <c r="P33" s="57">
        <v>5152.2917693445052</v>
      </c>
      <c r="Q33" s="56">
        <v>48.74</v>
      </c>
      <c r="R33" s="15">
        <v>21.43</v>
      </c>
    </row>
    <row r="34" spans="1:27" x14ac:dyDescent="0.25">
      <c r="A34" s="15" t="s">
        <v>261</v>
      </c>
      <c r="B34" s="56" t="s">
        <v>380</v>
      </c>
      <c r="C34" s="56" t="s">
        <v>263</v>
      </c>
      <c r="D34" s="56" t="s">
        <v>381</v>
      </c>
      <c r="E34" s="57">
        <v>2018</v>
      </c>
      <c r="F34" s="56" t="s">
        <v>17</v>
      </c>
      <c r="G34" s="56" t="s">
        <v>456</v>
      </c>
      <c r="H34" s="58">
        <v>60</v>
      </c>
      <c r="I34" s="56">
        <v>36</v>
      </c>
      <c r="J34" s="56" t="s">
        <v>18</v>
      </c>
      <c r="K34" s="56">
        <v>1.5</v>
      </c>
      <c r="L34" s="56">
        <v>2.5</v>
      </c>
      <c r="M34" s="56">
        <v>19.3</v>
      </c>
      <c r="N34" s="56">
        <v>1130</v>
      </c>
      <c r="O34" s="56">
        <v>1.5</v>
      </c>
      <c r="P34" s="57">
        <v>5854.9222797927459</v>
      </c>
      <c r="Q34" s="56">
        <v>42.16</v>
      </c>
      <c r="R34" s="15">
        <v>24.62</v>
      </c>
    </row>
    <row r="35" spans="1:27" x14ac:dyDescent="0.25">
      <c r="A35" s="15" t="s">
        <v>261</v>
      </c>
      <c r="B35" s="56" t="s">
        <v>382</v>
      </c>
      <c r="C35" s="56" t="s">
        <v>263</v>
      </c>
      <c r="D35" s="56" t="s">
        <v>383</v>
      </c>
      <c r="E35" s="57">
        <v>2018</v>
      </c>
      <c r="F35" s="56" t="s">
        <v>17</v>
      </c>
      <c r="G35" s="56" t="s">
        <v>456</v>
      </c>
      <c r="H35" s="58">
        <v>62</v>
      </c>
      <c r="I35" s="56">
        <v>44</v>
      </c>
      <c r="J35" s="56" t="s">
        <v>22</v>
      </c>
      <c r="K35" s="56">
        <v>1.5</v>
      </c>
      <c r="L35" s="56">
        <v>2.5</v>
      </c>
      <c r="M35" s="56">
        <v>18.89</v>
      </c>
      <c r="N35" s="56">
        <v>1609.5</v>
      </c>
      <c r="O35" s="56">
        <v>1.5</v>
      </c>
      <c r="P35" s="57">
        <v>8520.3811540497609</v>
      </c>
      <c r="Q35" s="56">
        <v>45.15</v>
      </c>
      <c r="R35" s="15">
        <v>23</v>
      </c>
    </row>
    <row r="36" spans="1:27" x14ac:dyDescent="0.25">
      <c r="A36" s="15" t="s">
        <v>261</v>
      </c>
      <c r="B36" s="56" t="s">
        <v>440</v>
      </c>
      <c r="C36" s="56" t="s">
        <v>263</v>
      </c>
      <c r="D36" s="56" t="s">
        <v>441</v>
      </c>
      <c r="E36" s="57">
        <v>2018</v>
      </c>
      <c r="F36" s="56" t="s">
        <v>17</v>
      </c>
      <c r="G36" s="56" t="s">
        <v>456</v>
      </c>
      <c r="H36" s="58">
        <v>63</v>
      </c>
      <c r="I36" s="56">
        <v>38</v>
      </c>
      <c r="J36" s="56" t="s">
        <v>18</v>
      </c>
      <c r="K36" s="56">
        <v>2</v>
      </c>
      <c r="L36" s="56">
        <v>3</v>
      </c>
      <c r="M36" s="56">
        <v>15.69</v>
      </c>
      <c r="N36" s="56">
        <v>1365.5</v>
      </c>
      <c r="O36" s="56">
        <v>1.5</v>
      </c>
      <c r="P36" s="57">
        <v>8702.9955385595931</v>
      </c>
      <c r="Q36" s="56">
        <v>47.76</v>
      </c>
      <c r="R36" s="15">
        <v>21.64</v>
      </c>
    </row>
    <row r="37" spans="1:27" x14ac:dyDescent="0.25">
      <c r="A37" s="15" t="s">
        <v>261</v>
      </c>
      <c r="B37" s="56" t="s">
        <v>442</v>
      </c>
      <c r="C37" s="56" t="s">
        <v>263</v>
      </c>
      <c r="D37" s="56" t="s">
        <v>443</v>
      </c>
      <c r="E37" s="57">
        <v>2018</v>
      </c>
      <c r="F37" s="56" t="s">
        <v>17</v>
      </c>
      <c r="G37" s="56" t="s">
        <v>456</v>
      </c>
      <c r="H37" s="58">
        <v>64</v>
      </c>
      <c r="I37" s="56">
        <v>40</v>
      </c>
      <c r="J37" s="56" t="s">
        <v>18</v>
      </c>
      <c r="K37" s="56">
        <v>2</v>
      </c>
      <c r="L37" s="56">
        <v>3</v>
      </c>
      <c r="M37" s="56">
        <v>20.67</v>
      </c>
      <c r="N37" s="56">
        <v>1008.9</v>
      </c>
      <c r="O37" s="56">
        <v>1.5</v>
      </c>
      <c r="P37" s="57">
        <v>4880.9869375907101</v>
      </c>
      <c r="Q37" s="56">
        <v>44.24</v>
      </c>
      <c r="R37" s="15">
        <v>23.84</v>
      </c>
    </row>
    <row r="38" spans="1:27" x14ac:dyDescent="0.25">
      <c r="A38" s="54" t="s">
        <v>261</v>
      </c>
      <c r="B38" s="56" t="s">
        <v>386</v>
      </c>
      <c r="C38" s="56" t="s">
        <v>263</v>
      </c>
      <c r="D38" s="56" t="s">
        <v>387</v>
      </c>
      <c r="E38" s="57">
        <v>2018</v>
      </c>
      <c r="F38" s="56" t="s">
        <v>17</v>
      </c>
      <c r="G38" s="56" t="s">
        <v>456</v>
      </c>
      <c r="H38" s="58">
        <v>63</v>
      </c>
      <c r="I38" s="56">
        <v>34</v>
      </c>
      <c r="J38" s="56" t="s">
        <v>18</v>
      </c>
      <c r="K38" s="56">
        <v>1.5</v>
      </c>
      <c r="L38" s="56">
        <v>2.5</v>
      </c>
      <c r="M38" s="56">
        <v>16.170000000000002</v>
      </c>
      <c r="N38" s="56">
        <v>1286.8</v>
      </c>
      <c r="O38" s="56">
        <v>1.5</v>
      </c>
      <c r="P38" s="57">
        <v>7957.9468150896719</v>
      </c>
      <c r="Q38" s="56">
        <v>45.81</v>
      </c>
      <c r="R38" s="18">
        <v>22.26</v>
      </c>
    </row>
    <row r="39" spans="1:27" x14ac:dyDescent="0.25">
      <c r="A39" s="15" t="s">
        <v>261</v>
      </c>
      <c r="B39" s="56" t="s">
        <v>390</v>
      </c>
      <c r="C39" s="56" t="s">
        <v>263</v>
      </c>
      <c r="D39" s="56" t="s">
        <v>391</v>
      </c>
      <c r="E39" s="57">
        <v>2018</v>
      </c>
      <c r="F39" s="56" t="s">
        <v>17</v>
      </c>
      <c r="G39" s="56" t="s">
        <v>456</v>
      </c>
      <c r="H39" s="58">
        <v>59</v>
      </c>
      <c r="I39" s="56">
        <v>45</v>
      </c>
      <c r="J39" s="56" t="s">
        <v>18</v>
      </c>
      <c r="K39" s="56">
        <v>1.5</v>
      </c>
      <c r="L39" s="56">
        <v>2.5</v>
      </c>
      <c r="M39" s="56">
        <v>15.97</v>
      </c>
      <c r="N39" s="56">
        <v>766</v>
      </c>
      <c r="O39" s="56">
        <v>1.5</v>
      </c>
      <c r="P39" s="57">
        <v>4796.4934251721979</v>
      </c>
      <c r="Q39" s="56">
        <v>42.42</v>
      </c>
      <c r="R39" s="15">
        <v>23.72</v>
      </c>
    </row>
    <row r="40" spans="1:27" x14ac:dyDescent="0.25">
      <c r="A40" s="15" t="s">
        <v>261</v>
      </c>
      <c r="B40" s="56" t="s">
        <v>392</v>
      </c>
      <c r="C40" s="56" t="s">
        <v>263</v>
      </c>
      <c r="D40" s="56" t="s">
        <v>393</v>
      </c>
      <c r="E40" s="57">
        <v>2018</v>
      </c>
      <c r="F40" s="56" t="s">
        <v>17</v>
      </c>
      <c r="G40" s="56" t="s">
        <v>456</v>
      </c>
      <c r="H40" s="58">
        <v>61</v>
      </c>
      <c r="I40" s="56">
        <v>36</v>
      </c>
      <c r="J40" s="56" t="s">
        <v>18</v>
      </c>
      <c r="K40" s="56">
        <v>1.5</v>
      </c>
      <c r="L40" s="56">
        <v>2.5</v>
      </c>
      <c r="M40" s="56">
        <v>18.05</v>
      </c>
      <c r="N40" s="56">
        <v>1395.6</v>
      </c>
      <c r="O40" s="56">
        <v>1.5</v>
      </c>
      <c r="P40" s="57">
        <v>7731.8559556786695</v>
      </c>
      <c r="Q40" s="56">
        <v>42.17</v>
      </c>
      <c r="R40" s="15">
        <v>23.76</v>
      </c>
    </row>
    <row r="41" spans="1:27" x14ac:dyDescent="0.25">
      <c r="A41" s="15" t="s">
        <v>261</v>
      </c>
      <c r="B41" s="56" t="s">
        <v>394</v>
      </c>
      <c r="C41" s="56" t="s">
        <v>263</v>
      </c>
      <c r="D41" s="56" t="s">
        <v>395</v>
      </c>
      <c r="E41" s="57">
        <v>2018</v>
      </c>
      <c r="F41" s="56" t="s">
        <v>17</v>
      </c>
      <c r="G41" s="56" t="s">
        <v>456</v>
      </c>
      <c r="H41" s="58">
        <v>61</v>
      </c>
      <c r="I41" s="56">
        <v>34</v>
      </c>
      <c r="J41" s="56" t="s">
        <v>18</v>
      </c>
      <c r="K41" s="56">
        <v>1.5</v>
      </c>
      <c r="L41" s="56">
        <v>2.5</v>
      </c>
      <c r="M41" s="56">
        <v>15.57</v>
      </c>
      <c r="N41" s="56">
        <v>997.8</v>
      </c>
      <c r="O41" s="56">
        <v>1.5</v>
      </c>
      <c r="P41" s="57">
        <v>6408.4778420038529</v>
      </c>
      <c r="Q41" s="56">
        <v>43.07</v>
      </c>
      <c r="R41" s="15">
        <v>23.18</v>
      </c>
    </row>
    <row r="42" spans="1:27" x14ac:dyDescent="0.25">
      <c r="U42" s="59"/>
      <c r="V42" s="59"/>
      <c r="W42" s="59"/>
      <c r="X42" s="59"/>
      <c r="Y42" s="59"/>
      <c r="Z42" s="59"/>
      <c r="AA42" s="59"/>
    </row>
    <row r="43" spans="1:27" x14ac:dyDescent="0.25">
      <c r="U43" s="17"/>
      <c r="V43" s="15"/>
      <c r="W43" s="15"/>
      <c r="X43" s="15"/>
      <c r="Y43" s="16"/>
      <c r="Z43" s="15"/>
      <c r="AA43" s="15"/>
    </row>
    <row r="44" spans="1:27" x14ac:dyDescent="0.25">
      <c r="U44" s="17"/>
      <c r="V44" s="15"/>
      <c r="W44" s="15"/>
      <c r="X44" s="15"/>
      <c r="Y44" s="16"/>
      <c r="Z44" s="15"/>
      <c r="AA44" s="15"/>
    </row>
    <row r="45" spans="1:27" x14ac:dyDescent="0.25">
      <c r="U45" s="17"/>
      <c r="V45" s="15"/>
      <c r="W45" s="15"/>
      <c r="X45" s="15"/>
      <c r="Y45" s="16"/>
      <c r="Z45" s="15"/>
      <c r="AA45" s="15"/>
    </row>
    <row r="46" spans="1:27" x14ac:dyDescent="0.25">
      <c r="U46" s="17"/>
      <c r="V46" s="15"/>
      <c r="W46" s="15"/>
      <c r="X46" s="15"/>
      <c r="Y46" s="16"/>
      <c r="Z46" s="15"/>
      <c r="AA46" s="15"/>
    </row>
    <row r="47" spans="1:27" x14ac:dyDescent="0.25">
      <c r="U47" s="17"/>
      <c r="V47" s="15"/>
      <c r="W47" s="15"/>
      <c r="X47" s="15"/>
      <c r="Y47" s="16"/>
      <c r="Z47" s="15"/>
      <c r="AA47" s="15"/>
    </row>
    <row r="48" spans="1:27" x14ac:dyDescent="0.25">
      <c r="U48" s="17"/>
      <c r="V48" s="15"/>
      <c r="W48" s="15"/>
      <c r="X48" s="15"/>
      <c r="Y48" s="16"/>
      <c r="Z48" s="15"/>
      <c r="AA48" s="15"/>
    </row>
    <row r="49" spans="21:27" x14ac:dyDescent="0.25">
      <c r="U49" s="17"/>
      <c r="V49" s="15"/>
      <c r="W49" s="15"/>
      <c r="X49" s="15"/>
      <c r="Y49" s="16"/>
      <c r="Z49" s="15"/>
      <c r="AA49" s="15"/>
    </row>
    <row r="50" spans="21:27" x14ac:dyDescent="0.25">
      <c r="U50" s="17"/>
      <c r="V50" s="15"/>
      <c r="W50" s="15"/>
      <c r="X50" s="15"/>
      <c r="Y50" s="16"/>
      <c r="Z50" s="15"/>
      <c r="AA50" s="15"/>
    </row>
    <row r="51" spans="21:27" x14ac:dyDescent="0.25">
      <c r="U51" s="17"/>
      <c r="V51" s="15"/>
      <c r="W51" s="15"/>
      <c r="X51" s="15"/>
      <c r="Y51" s="16"/>
      <c r="Z51" s="15"/>
      <c r="AA51" s="15"/>
    </row>
    <row r="52" spans="21:27" x14ac:dyDescent="0.25">
      <c r="U52" s="17"/>
      <c r="V52" s="15"/>
      <c r="W52" s="15"/>
      <c r="X52" s="15"/>
      <c r="Y52" s="16"/>
      <c r="Z52" s="15"/>
      <c r="AA52" s="15"/>
    </row>
    <row r="53" spans="21:27" x14ac:dyDescent="0.25">
      <c r="U53" s="17"/>
      <c r="V53" s="15"/>
      <c r="W53" s="15"/>
      <c r="X53" s="15"/>
      <c r="Y53" s="16"/>
      <c r="Z53" s="15"/>
      <c r="AA53" s="15"/>
    </row>
    <row r="54" spans="21:27" x14ac:dyDescent="0.25">
      <c r="U54" s="17"/>
      <c r="V54" s="15"/>
      <c r="W54" s="15"/>
      <c r="X54" s="15"/>
      <c r="Y54" s="16"/>
      <c r="Z54" s="15"/>
      <c r="AA54" s="15"/>
    </row>
    <row r="55" spans="21:27" x14ac:dyDescent="0.25">
      <c r="U55" s="17"/>
      <c r="V55" s="15"/>
      <c r="W55" s="15"/>
      <c r="X55" s="15"/>
      <c r="Y55" s="16"/>
      <c r="Z55" s="15"/>
      <c r="AA55" s="15"/>
    </row>
    <row r="56" spans="21:27" x14ac:dyDescent="0.25">
      <c r="U56" s="17"/>
      <c r="V56" s="15"/>
      <c r="W56" s="15"/>
      <c r="X56" s="15"/>
      <c r="Y56" s="16"/>
      <c r="Z56" s="15"/>
      <c r="AA56" s="15"/>
    </row>
    <row r="57" spans="21:27" x14ac:dyDescent="0.25">
      <c r="U57" s="17"/>
      <c r="V57" s="15"/>
      <c r="W57" s="15"/>
      <c r="X57" s="15"/>
      <c r="Y57" s="16"/>
      <c r="Z57" s="15"/>
      <c r="AA57" s="15"/>
    </row>
    <row r="58" spans="21:27" x14ac:dyDescent="0.25">
      <c r="U58" s="17"/>
      <c r="V58" s="15"/>
      <c r="W58" s="15"/>
      <c r="X58" s="15"/>
      <c r="Y58" s="16"/>
      <c r="Z58" s="15"/>
      <c r="AA58" s="15"/>
    </row>
    <row r="59" spans="21:27" x14ac:dyDescent="0.25">
      <c r="U59" s="17"/>
      <c r="V59" s="15"/>
      <c r="W59" s="15"/>
      <c r="X59" s="15"/>
      <c r="Y59" s="16"/>
      <c r="Z59" s="15"/>
      <c r="AA59" s="15"/>
    </row>
    <row r="60" spans="21:27" x14ac:dyDescent="0.25">
      <c r="U60" s="17"/>
      <c r="V60" s="15"/>
      <c r="W60" s="15"/>
      <c r="X60" s="15"/>
      <c r="Y60" s="16"/>
      <c r="Z60" s="15"/>
      <c r="AA60" s="15"/>
    </row>
    <row r="61" spans="21:27" x14ac:dyDescent="0.25">
      <c r="U61" s="17"/>
      <c r="V61" s="15"/>
      <c r="W61" s="15"/>
      <c r="X61" s="15"/>
      <c r="Y61" s="16"/>
      <c r="Z61" s="15"/>
      <c r="AA61" s="15"/>
    </row>
    <row r="62" spans="21:27" x14ac:dyDescent="0.25">
      <c r="U62" s="17"/>
      <c r="V62" s="15"/>
      <c r="W62" s="15"/>
      <c r="X62" s="15"/>
      <c r="Y62" s="16"/>
      <c r="Z62" s="15"/>
      <c r="AA62" s="15"/>
    </row>
    <row r="63" spans="21:27" x14ac:dyDescent="0.25">
      <c r="U63" s="17"/>
      <c r="V63" s="15"/>
      <c r="W63" s="15"/>
      <c r="X63" s="15"/>
      <c r="Y63" s="16"/>
      <c r="Z63" s="15"/>
      <c r="AA63" s="15"/>
    </row>
    <row r="64" spans="21:27" x14ac:dyDescent="0.25">
      <c r="U64" s="17"/>
      <c r="V64" s="15"/>
      <c r="W64" s="15"/>
      <c r="X64" s="15"/>
      <c r="Y64" s="16"/>
      <c r="Z64" s="15"/>
      <c r="AA64" s="15"/>
    </row>
    <row r="65" spans="21:27" x14ac:dyDescent="0.25">
      <c r="U65" s="17"/>
      <c r="V65" s="15"/>
      <c r="W65" s="15"/>
      <c r="X65" s="15"/>
      <c r="Y65" s="16"/>
      <c r="Z65" s="15"/>
      <c r="AA65" s="15"/>
    </row>
    <row r="66" spans="21:27" x14ac:dyDescent="0.25">
      <c r="U66" s="17"/>
      <c r="V66" s="15"/>
      <c r="W66" s="15"/>
      <c r="X66" s="15"/>
      <c r="Y66" s="16"/>
      <c r="Z66" s="15"/>
      <c r="AA66" s="15"/>
    </row>
    <row r="67" spans="21:27" x14ac:dyDescent="0.25">
      <c r="U67" s="17"/>
      <c r="V67" s="15"/>
      <c r="W67" s="15"/>
      <c r="X67" s="15"/>
      <c r="Y67" s="16"/>
      <c r="Z67" s="15"/>
      <c r="AA67" s="15"/>
    </row>
    <row r="68" spans="21:27" x14ac:dyDescent="0.25">
      <c r="U68" s="17"/>
      <c r="V68" s="15"/>
      <c r="W68" s="15"/>
      <c r="X68" s="15"/>
      <c r="Y68" s="16"/>
      <c r="Z68" s="15"/>
      <c r="AA68" s="15"/>
    </row>
    <row r="69" spans="21:27" x14ac:dyDescent="0.25">
      <c r="U69" s="17"/>
      <c r="V69" s="15"/>
      <c r="W69" s="15"/>
      <c r="X69" s="15"/>
      <c r="Y69" s="16"/>
      <c r="Z69" s="15"/>
      <c r="AA69" s="15"/>
    </row>
    <row r="70" spans="21:27" x14ac:dyDescent="0.25">
      <c r="U70" s="17"/>
      <c r="V70" s="15"/>
      <c r="W70" s="15"/>
      <c r="X70" s="15"/>
      <c r="Y70" s="16"/>
      <c r="Z70" s="15"/>
      <c r="AA70" s="15"/>
    </row>
    <row r="71" spans="21:27" x14ac:dyDescent="0.25">
      <c r="U71" s="17"/>
      <c r="V71" s="15"/>
      <c r="W71" s="15"/>
      <c r="X71" s="15"/>
      <c r="Y71" s="16"/>
      <c r="Z71" s="15"/>
      <c r="AA71" s="15"/>
    </row>
    <row r="72" spans="21:27" x14ac:dyDescent="0.25">
      <c r="U72" s="17"/>
      <c r="V72" s="15"/>
      <c r="W72" s="15"/>
      <c r="X72" s="15"/>
      <c r="Y72" s="16"/>
      <c r="Z72" s="15"/>
      <c r="AA72" s="15"/>
    </row>
    <row r="73" spans="21:27" x14ac:dyDescent="0.25">
      <c r="U73" s="17"/>
      <c r="V73" s="15"/>
      <c r="W73" s="15"/>
      <c r="X73" s="15"/>
      <c r="Y73" s="16"/>
      <c r="Z73" s="15"/>
      <c r="AA73" s="15"/>
    </row>
    <row r="74" spans="21:27" x14ac:dyDescent="0.25">
      <c r="U74" s="17"/>
      <c r="V74" s="15"/>
      <c r="W74" s="15"/>
      <c r="X74" s="15"/>
      <c r="Y74" s="16"/>
      <c r="Z74" s="15"/>
      <c r="AA74" s="15"/>
    </row>
    <row r="75" spans="21:27" x14ac:dyDescent="0.25">
      <c r="U75" s="17"/>
      <c r="V75" s="15"/>
      <c r="W75" s="15"/>
      <c r="X75" s="15"/>
      <c r="Y75" s="16"/>
      <c r="Z75" s="15"/>
      <c r="AA75" s="15"/>
    </row>
    <row r="76" spans="21:27" x14ac:dyDescent="0.25">
      <c r="U76" s="17"/>
      <c r="V76" s="15"/>
      <c r="W76" s="15"/>
      <c r="X76" s="15"/>
      <c r="Y76" s="16"/>
      <c r="Z76" s="15"/>
      <c r="AA76" s="15"/>
    </row>
    <row r="77" spans="21:27" x14ac:dyDescent="0.25">
      <c r="U77" s="17"/>
      <c r="V77" s="15"/>
      <c r="W77" s="15"/>
      <c r="X77" s="15"/>
      <c r="Y77" s="16"/>
      <c r="Z77" s="15"/>
      <c r="AA77" s="15"/>
    </row>
    <row r="78" spans="21:27" x14ac:dyDescent="0.25">
      <c r="U78" s="17"/>
      <c r="V78" s="15"/>
      <c r="W78" s="15"/>
      <c r="X78" s="15"/>
      <c r="Y78" s="16"/>
      <c r="Z78" s="15"/>
      <c r="AA78" s="15"/>
    </row>
    <row r="79" spans="21:27" x14ac:dyDescent="0.25">
      <c r="U79" s="17"/>
      <c r="V79" s="15"/>
      <c r="W79" s="15"/>
      <c r="X79" s="15"/>
      <c r="Y79" s="16"/>
      <c r="Z79" s="15"/>
      <c r="AA79" s="15"/>
    </row>
    <row r="80" spans="21:27" x14ac:dyDescent="0.25">
      <c r="U80" s="17"/>
      <c r="V80" s="15"/>
      <c r="W80" s="15"/>
      <c r="X80" s="15"/>
      <c r="Y80" s="16"/>
      <c r="Z80" s="15"/>
      <c r="AA80" s="15"/>
    </row>
    <row r="81" spans="21:27" x14ac:dyDescent="0.25">
      <c r="U81" s="17"/>
      <c r="V81" s="15"/>
      <c r="W81" s="15"/>
      <c r="X81" s="15"/>
      <c r="Y81" s="16"/>
      <c r="Z81" s="15"/>
      <c r="AA81" s="15"/>
    </row>
    <row r="82" spans="21:27" x14ac:dyDescent="0.25">
      <c r="U82" s="17"/>
      <c r="V82" s="15"/>
      <c r="W82" s="15"/>
      <c r="X82" s="15"/>
      <c r="Y82" s="16"/>
      <c r="Z82" s="15"/>
      <c r="AA82" s="15"/>
    </row>
  </sheetData>
  <mergeCells count="1">
    <mergeCell ref="T1:AG2"/>
  </mergeCells>
  <conditionalFormatting sqref="B2:B41">
    <cfRule type="duplicateValues" dxfId="93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T173"/>
  <sheetViews>
    <sheetView workbookViewId="0">
      <selection activeCell="U24" sqref="U24"/>
    </sheetView>
  </sheetViews>
  <sheetFormatPr defaultRowHeight="15" x14ac:dyDescent="0.25"/>
  <cols>
    <col min="1" max="1" width="19.28515625" bestFit="1" customWidth="1"/>
    <col min="2" max="2" width="9.42578125" bestFit="1" customWidth="1"/>
    <col min="3" max="3" width="10.28515625" bestFit="1" customWidth="1"/>
    <col min="4" max="4" width="12.7109375" bestFit="1" customWidth="1"/>
    <col min="6" max="6" width="19.28515625" bestFit="1" customWidth="1"/>
    <col min="7" max="7" width="9.42578125" bestFit="1" customWidth="1"/>
    <col min="8" max="8" width="10.28515625" bestFit="1" customWidth="1"/>
    <col min="9" max="9" width="12.7109375" bestFit="1" customWidth="1"/>
    <col min="11" max="11" width="19.28515625" bestFit="1" customWidth="1"/>
    <col min="12" max="12" width="9.42578125" bestFit="1" customWidth="1"/>
    <col min="13" max="13" width="10.28515625" bestFit="1" customWidth="1"/>
    <col min="14" max="14" width="12.7109375" bestFit="1" customWidth="1"/>
    <col min="15" max="15" width="17.85546875" bestFit="1" customWidth="1"/>
    <col min="16" max="16" width="14" bestFit="1" customWidth="1"/>
    <col min="17" max="17" width="15" bestFit="1" customWidth="1"/>
    <col min="18" max="18" width="25.28515625" bestFit="1" customWidth="1"/>
    <col min="19" max="19" width="18.42578125" bestFit="1" customWidth="1"/>
  </cols>
  <sheetData>
    <row r="1" spans="1:20" ht="15" customHeight="1" x14ac:dyDescent="0.25">
      <c r="A1" s="105" t="s">
        <v>472</v>
      </c>
      <c r="B1" s="106"/>
      <c r="C1" s="106"/>
      <c r="D1" s="107"/>
      <c r="E1" s="65"/>
      <c r="F1" s="105" t="s">
        <v>473</v>
      </c>
      <c r="G1" s="106"/>
      <c r="H1" s="106"/>
      <c r="I1" s="107"/>
      <c r="K1" s="105" t="s">
        <v>476</v>
      </c>
      <c r="L1" s="106"/>
      <c r="M1" s="106"/>
      <c r="N1" s="106"/>
      <c r="O1" s="106"/>
      <c r="P1" s="106"/>
      <c r="Q1" s="106"/>
      <c r="R1" s="107"/>
    </row>
    <row r="2" spans="1:20" ht="15.75" customHeight="1" thickBot="1" x14ac:dyDescent="0.3">
      <c r="A2" s="108"/>
      <c r="B2" s="109"/>
      <c r="C2" s="109"/>
      <c r="D2" s="110"/>
      <c r="E2" s="65"/>
      <c r="F2" s="108"/>
      <c r="G2" s="109"/>
      <c r="H2" s="109"/>
      <c r="I2" s="110"/>
      <c r="K2" s="108"/>
      <c r="L2" s="109"/>
      <c r="M2" s="109"/>
      <c r="N2" s="109"/>
      <c r="O2" s="109"/>
      <c r="P2" s="109"/>
      <c r="Q2" s="109"/>
      <c r="R2" s="110"/>
    </row>
    <row r="3" spans="1:20" ht="15.75" thickBot="1" x14ac:dyDescent="0.3">
      <c r="A3" s="63" t="s">
        <v>0</v>
      </c>
      <c r="B3" s="63" t="s">
        <v>1</v>
      </c>
      <c r="C3" s="63" t="s">
        <v>2</v>
      </c>
      <c r="D3" s="63" t="s">
        <v>3</v>
      </c>
      <c r="E3" s="65"/>
      <c r="F3" s="83" t="s">
        <v>0</v>
      </c>
      <c r="G3" s="63" t="s">
        <v>1</v>
      </c>
      <c r="H3" s="63" t="s">
        <v>2</v>
      </c>
      <c r="I3" s="84" t="s">
        <v>3</v>
      </c>
      <c r="K3" s="66" t="s">
        <v>0</v>
      </c>
      <c r="L3" s="66" t="s">
        <v>1</v>
      </c>
      <c r="M3" s="66" t="s">
        <v>2</v>
      </c>
      <c r="N3" s="66" t="s">
        <v>3</v>
      </c>
      <c r="O3" s="67" t="s">
        <v>477</v>
      </c>
      <c r="P3" s="67" t="s">
        <v>476</v>
      </c>
      <c r="Q3" s="67" t="s">
        <v>478</v>
      </c>
      <c r="R3" s="67" t="s">
        <v>259</v>
      </c>
      <c r="S3" t="s">
        <v>479</v>
      </c>
      <c r="T3">
        <f>AVERAGE(Table68[Difference])</f>
        <v>32.70123529411763</v>
      </c>
    </row>
    <row r="4" spans="1:20" x14ac:dyDescent="0.25">
      <c r="A4" s="15" t="s">
        <v>14</v>
      </c>
      <c r="B4" s="15" t="s">
        <v>102</v>
      </c>
      <c r="C4" s="15" t="s">
        <v>20</v>
      </c>
      <c r="D4" s="15" t="s">
        <v>103</v>
      </c>
      <c r="E4" s="65"/>
      <c r="F4" s="54" t="s">
        <v>14</v>
      </c>
      <c r="G4" s="15" t="s">
        <v>23</v>
      </c>
      <c r="H4" s="15" t="s">
        <v>20</v>
      </c>
      <c r="I4" s="18" t="s">
        <v>24</v>
      </c>
      <c r="K4" s="15" t="s">
        <v>14</v>
      </c>
      <c r="L4" s="15" t="s">
        <v>23</v>
      </c>
      <c r="M4" s="62" t="str">
        <f>INDEX(Table19[Cross], MATCH(Table68[[#This Row],[Row]], Table19[Row], 0))</f>
        <v>MX15-1</v>
      </c>
      <c r="N4" s="62" t="str">
        <f>INDEX(Table19[PlantNo], MATCH(Table68[[#This Row],[Row]], Table19[Row], 0))</f>
        <v>4</v>
      </c>
      <c r="O4" s="62">
        <f>INDEX(Table19[Bulk Weight], MATCH(Table68[[#This Row],[Row]], Table19[Row], 0))</f>
        <v>1639.5</v>
      </c>
      <c r="P4" s="62">
        <v>1380.6</v>
      </c>
      <c r="Q4" s="62">
        <f>IF(ISBLANK(Table68[[#This Row],[Reweight]]), 0, Table68[[#This Row],[Initial Weight]]-Table68[[#This Row],[Reweight]])</f>
        <v>258.90000000000009</v>
      </c>
      <c r="R4" s="82">
        <f>(Table68[[#This Row],[Reweight]]/INDEX(Table19[100 seed weight], MATCH(Table68[[#This Row],[Row]], Table19[Row], 0)))*100</f>
        <v>8788.033099936345</v>
      </c>
    </row>
    <row r="5" spans="1:20" x14ac:dyDescent="0.25">
      <c r="A5" s="15" t="s">
        <v>14</v>
      </c>
      <c r="B5" s="15" t="s">
        <v>36</v>
      </c>
      <c r="C5" s="15" t="s">
        <v>20</v>
      </c>
      <c r="D5" s="15" t="s">
        <v>37</v>
      </c>
      <c r="E5" s="65"/>
      <c r="F5" s="54" t="s">
        <v>14</v>
      </c>
      <c r="G5" s="15" t="s">
        <v>25</v>
      </c>
      <c r="H5" s="15" t="s">
        <v>20</v>
      </c>
      <c r="I5" s="18" t="s">
        <v>26</v>
      </c>
      <c r="K5" s="15" t="s">
        <v>14</v>
      </c>
      <c r="L5" s="15" t="s">
        <v>25</v>
      </c>
      <c r="M5" s="62" t="str">
        <f>INDEX(Table19[Cross], MATCH(Table68[[#This Row],[Row]], Table19[Row], 0))</f>
        <v>MX15-1</v>
      </c>
      <c r="N5" s="62" t="str">
        <f>INDEX(Table19[PlantNo], MATCH(Table68[[#This Row],[Row]], Table19[Row], 0))</f>
        <v>7</v>
      </c>
      <c r="O5" s="62">
        <f>INDEX(Table19[Bulk Weight], MATCH(Table68[[#This Row],[Row]], Table19[Row], 0))</f>
        <v>1181.9000000000001</v>
      </c>
      <c r="P5" s="62">
        <v>1153.7</v>
      </c>
      <c r="Q5" s="62">
        <f>IF(ISBLANK(Table68[[#This Row],[Reweight]]), 0, Table68[[#This Row],[Initial Weight]]-Table68[[#This Row],[Reweight]])</f>
        <v>28.200000000000045</v>
      </c>
      <c r="R5" s="82">
        <f>(Table68[[#This Row],[Reweight]]/INDEX(Table19[100 seed weight], MATCH(Table68[[#This Row],[Row]], Table19[Row], 0)))*100</f>
        <v>6577.5370581527941</v>
      </c>
    </row>
    <row r="6" spans="1:20" x14ac:dyDescent="0.25">
      <c r="A6" s="15" t="s">
        <v>14</v>
      </c>
      <c r="B6" s="15" t="s">
        <v>45</v>
      </c>
      <c r="C6" s="15" t="s">
        <v>20</v>
      </c>
      <c r="D6" s="15" t="s">
        <v>46</v>
      </c>
      <c r="E6" s="65"/>
      <c r="F6" s="54" t="s">
        <v>14</v>
      </c>
      <c r="G6" s="15" t="s">
        <v>38</v>
      </c>
      <c r="H6" s="15" t="s">
        <v>20</v>
      </c>
      <c r="I6" s="18" t="s">
        <v>39</v>
      </c>
      <c r="K6" s="71" t="s">
        <v>14</v>
      </c>
      <c r="L6" s="71" t="s">
        <v>31</v>
      </c>
      <c r="M6" s="72" t="str">
        <f>INDEX(Table19[Cross], MATCH(Table68[[#This Row],[Row]], Table19[Row], 0))</f>
        <v>MX15-1</v>
      </c>
      <c r="N6" s="72" t="str">
        <f>INDEX(Table19[PlantNo], MATCH(Table68[[#This Row],[Row]], Table19[Row], 0))</f>
        <v>12</v>
      </c>
      <c r="O6" s="72">
        <f>INDEX(Table19[Bulk Weight], MATCH(Table68[[#This Row],[Row]], Table19[Row], 0))</f>
        <v>659.3</v>
      </c>
      <c r="P6" s="72">
        <v>644.70000000000005</v>
      </c>
      <c r="Q6" s="72">
        <f>IF(ISBLANK(Table68[[#This Row],[Reweight]]), 0, Table68[[#This Row],[Initial Weight]]-Table68[[#This Row],[Reweight]])</f>
        <v>14.599999999999909</v>
      </c>
      <c r="R6" s="82">
        <f>(Table68[[#This Row],[Reweight]]/INDEX(Table19[100 seed weight], MATCH(Table68[[#This Row],[Row]], Table19[Row], 0)))*100</f>
        <v>4108.9866156787766</v>
      </c>
    </row>
    <row r="7" spans="1:20" x14ac:dyDescent="0.25">
      <c r="A7" s="15" t="s">
        <v>14</v>
      </c>
      <c r="B7" s="15" t="s">
        <v>128</v>
      </c>
      <c r="C7" s="15" t="s">
        <v>20</v>
      </c>
      <c r="D7" s="15" t="s">
        <v>129</v>
      </c>
      <c r="E7" s="65"/>
      <c r="F7" s="54" t="s">
        <v>14</v>
      </c>
      <c r="G7" s="15" t="s">
        <v>41</v>
      </c>
      <c r="H7" s="15" t="s">
        <v>20</v>
      </c>
      <c r="I7" s="18" t="s">
        <v>42</v>
      </c>
      <c r="K7" s="15" t="s">
        <v>14</v>
      </c>
      <c r="L7" s="15" t="s">
        <v>33</v>
      </c>
      <c r="M7" s="62" t="str">
        <f>INDEX(Table19[Cross], MATCH(Table68[[#This Row],[Row]], Table19[Row], 0))</f>
        <v>MX15-1</v>
      </c>
      <c r="N7" s="62" t="str">
        <f>INDEX(Table19[PlantNo], MATCH(Table68[[#This Row],[Row]], Table19[Row], 0))</f>
        <v>13</v>
      </c>
      <c r="O7" s="62">
        <f>INDEX(Table19[Bulk Weight], MATCH(Table68[[#This Row],[Row]], Table19[Row], 0))</f>
        <v>1060.8</v>
      </c>
      <c r="P7" s="62">
        <v>1039.8</v>
      </c>
      <c r="Q7" s="62">
        <f>IF(ISBLANK(Table68[[#This Row],[Reweight]]), 0, Table68[[#This Row],[Initial Weight]]-Table68[[#This Row],[Reweight]])</f>
        <v>21</v>
      </c>
      <c r="R7" s="82">
        <f>(Table68[[#This Row],[Reweight]]/INDEX(Table19[100 seed weight], MATCH(Table68[[#This Row],[Row]], Table19[Row], 0)))*100</f>
        <v>7491.3544668587892</v>
      </c>
    </row>
    <row r="8" spans="1:20" x14ac:dyDescent="0.25">
      <c r="A8" s="15" t="s">
        <v>14</v>
      </c>
      <c r="B8" s="15" t="s">
        <v>170</v>
      </c>
      <c r="C8" s="15" t="s">
        <v>20</v>
      </c>
      <c r="D8" s="15" t="s">
        <v>171</v>
      </c>
      <c r="E8" s="65"/>
      <c r="F8" s="54" t="s">
        <v>14</v>
      </c>
      <c r="G8" s="15" t="s">
        <v>47</v>
      </c>
      <c r="H8" s="15" t="s">
        <v>20</v>
      </c>
      <c r="I8" s="18" t="s">
        <v>48</v>
      </c>
      <c r="K8" s="15" t="s">
        <v>14</v>
      </c>
      <c r="L8" s="15" t="s">
        <v>38</v>
      </c>
      <c r="M8" s="62" t="str">
        <f>INDEX(Table19[Cross], MATCH(Table68[[#This Row],[Row]], Table19[Row], 0))</f>
        <v>MX15-1</v>
      </c>
      <c r="N8" s="62" t="str">
        <f>INDEX(Table19[PlantNo], MATCH(Table68[[#This Row],[Row]], Table19[Row], 0))</f>
        <v>17</v>
      </c>
      <c r="O8" s="62">
        <f>INDEX(Table19[Bulk Weight], MATCH(Table68[[#This Row],[Row]], Table19[Row], 0))</f>
        <v>1362.2</v>
      </c>
      <c r="P8" s="62">
        <v>1306</v>
      </c>
      <c r="Q8" s="62">
        <f>IF(ISBLANK(Table68[[#This Row],[Reweight]]), 0, Table68[[#This Row],[Initial Weight]]-Table68[[#This Row],[Reweight]])</f>
        <v>56.200000000000045</v>
      </c>
      <c r="R8" s="82">
        <f>(Table68[[#This Row],[Reweight]]/INDEX(Table19[100 seed weight], MATCH(Table68[[#This Row],[Row]], Table19[Row], 0)))*100</f>
        <v>7048.0302212628158</v>
      </c>
    </row>
    <row r="9" spans="1:20" x14ac:dyDescent="0.25">
      <c r="A9" s="15" t="s">
        <v>14</v>
      </c>
      <c r="B9" s="15" t="s">
        <v>182</v>
      </c>
      <c r="C9" s="15" t="s">
        <v>20</v>
      </c>
      <c r="D9" s="15" t="s">
        <v>183</v>
      </c>
      <c r="E9" s="65"/>
      <c r="F9" s="54" t="s">
        <v>14</v>
      </c>
      <c r="G9" s="15" t="s">
        <v>72</v>
      </c>
      <c r="H9" s="15" t="s">
        <v>20</v>
      </c>
      <c r="I9" s="18" t="s">
        <v>56</v>
      </c>
      <c r="K9" s="15" t="s">
        <v>14</v>
      </c>
      <c r="L9" s="15" t="s">
        <v>41</v>
      </c>
      <c r="M9" s="62" t="str">
        <f>INDEX(Table19[Cross], MATCH(Table68[[#This Row],[Row]], Table19[Row], 0))</f>
        <v>MX15-1</v>
      </c>
      <c r="N9" s="62" t="str">
        <f>INDEX(Table19[PlantNo], MATCH(Table68[[#This Row],[Row]], Table19[Row], 0))</f>
        <v>20</v>
      </c>
      <c r="O9" s="62">
        <f>INDEX(Table19[Bulk Weight], MATCH(Table68[[#This Row],[Row]], Table19[Row], 0))</f>
        <v>1105.3</v>
      </c>
      <c r="P9" s="62">
        <v>1095.0999999999999</v>
      </c>
      <c r="Q9" s="62">
        <f>IF(ISBLANK(Table68[[#This Row],[Reweight]]), 0, Table68[[#This Row],[Initial Weight]]-Table68[[#This Row],[Reweight]])</f>
        <v>10.200000000000045</v>
      </c>
      <c r="R9" s="82">
        <f>(Table68[[#This Row],[Reweight]]/INDEX(Table19[100 seed weight], MATCH(Table68[[#This Row],[Row]], Table19[Row], 0)))*100</f>
        <v>5544.8101265822779</v>
      </c>
    </row>
    <row r="10" spans="1:20" x14ac:dyDescent="0.25">
      <c r="A10" s="15" t="s">
        <v>14</v>
      </c>
      <c r="B10" s="15" t="s">
        <v>216</v>
      </c>
      <c r="C10" s="15" t="s">
        <v>20</v>
      </c>
      <c r="D10" s="15" t="s">
        <v>217</v>
      </c>
      <c r="E10" s="65"/>
      <c r="F10" s="54" t="s">
        <v>14</v>
      </c>
      <c r="G10" s="15" t="s">
        <v>75</v>
      </c>
      <c r="H10" s="15" t="s">
        <v>20</v>
      </c>
      <c r="I10" s="18" t="s">
        <v>76</v>
      </c>
      <c r="K10" s="15" t="s">
        <v>14</v>
      </c>
      <c r="L10" s="15" t="s">
        <v>45</v>
      </c>
      <c r="M10" s="62" t="str">
        <f>INDEX(Table19[Cross], MATCH(Table68[[#This Row],[Row]], Table19[Row], 0))</f>
        <v>MX15-1</v>
      </c>
      <c r="N10" s="62" t="str">
        <f>INDEX(Table19[PlantNo], MATCH(Table68[[#This Row],[Row]], Table19[Row], 0))</f>
        <v>22</v>
      </c>
      <c r="O10" s="62">
        <f>INDEX(Table19[Bulk Weight], MATCH(Table68[[#This Row],[Row]], Table19[Row], 0))</f>
        <v>814.8</v>
      </c>
      <c r="P10" s="62">
        <v>796.3</v>
      </c>
      <c r="Q10" s="62">
        <f>IF(ISBLANK(Table68[[#This Row],[Reweight]]), 0, Table68[[#This Row],[Initial Weight]]-Table68[[#This Row],[Reweight]])</f>
        <v>18.5</v>
      </c>
      <c r="R10" s="82">
        <f>(Table68[[#This Row],[Reweight]]/INDEX(Table19[100 seed weight], MATCH(Table68[[#This Row],[Row]], Table19[Row], 0)))*100</f>
        <v>5351.478494623655</v>
      </c>
    </row>
    <row r="11" spans="1:20" x14ac:dyDescent="0.25">
      <c r="A11" s="15" t="s">
        <v>14</v>
      </c>
      <c r="B11" s="15" t="s">
        <v>226</v>
      </c>
      <c r="C11" s="15" t="s">
        <v>20</v>
      </c>
      <c r="D11" s="15" t="s">
        <v>227</v>
      </c>
      <c r="E11" s="65"/>
      <c r="F11" s="54" t="s">
        <v>14</v>
      </c>
      <c r="G11" s="15" t="s">
        <v>81</v>
      </c>
      <c r="H11" s="15" t="s">
        <v>20</v>
      </c>
      <c r="I11" s="18" t="s">
        <v>40</v>
      </c>
      <c r="K11" s="15" t="s">
        <v>14</v>
      </c>
      <c r="L11" s="15" t="s">
        <v>47</v>
      </c>
      <c r="M11" s="62" t="str">
        <f>INDEX(Table19[Cross], MATCH(Table68[[#This Row],[Row]], Table19[Row], 0))</f>
        <v>MX15-1</v>
      </c>
      <c r="N11" s="62" t="str">
        <f>INDEX(Table19[PlantNo], MATCH(Table68[[#This Row],[Row]], Table19[Row], 0))</f>
        <v>25</v>
      </c>
      <c r="O11" s="62">
        <f>INDEX(Table19[Bulk Weight], MATCH(Table68[[#This Row],[Row]], Table19[Row], 0))</f>
        <v>1187</v>
      </c>
      <c r="P11" s="62">
        <v>1160.5</v>
      </c>
      <c r="Q11" s="62">
        <f>IF(ISBLANK(Table68[[#This Row],[Reweight]]), 0, Table68[[#This Row],[Initial Weight]]-Table68[[#This Row],[Reweight]])</f>
        <v>26.5</v>
      </c>
      <c r="R11" s="82">
        <f>(Table68[[#This Row],[Reweight]]/INDEX(Table19[100 seed weight], MATCH(Table68[[#This Row],[Row]], Table19[Row], 0)))*100</f>
        <v>7235.0374064837906</v>
      </c>
    </row>
    <row r="12" spans="1:20" x14ac:dyDescent="0.25">
      <c r="A12" s="15" t="s">
        <v>14</v>
      </c>
      <c r="B12" s="15" t="s">
        <v>140</v>
      </c>
      <c r="C12" s="15" t="s">
        <v>20</v>
      </c>
      <c r="D12" s="15" t="s">
        <v>141</v>
      </c>
      <c r="E12" s="65"/>
      <c r="F12" s="54" t="s">
        <v>14</v>
      </c>
      <c r="G12" s="15" t="s">
        <v>83</v>
      </c>
      <c r="H12" s="15" t="s">
        <v>20</v>
      </c>
      <c r="I12" s="18" t="s">
        <v>67</v>
      </c>
      <c r="K12" s="15" t="s">
        <v>14</v>
      </c>
      <c r="L12" s="15" t="s">
        <v>49</v>
      </c>
      <c r="M12" s="62" t="str">
        <f>INDEX(Table19[Cross], MATCH(Table68[[#This Row],[Row]], Table19[Row], 0))</f>
        <v>MX15-1</v>
      </c>
      <c r="N12" s="62" t="str">
        <f>INDEX(Table19[PlantNo], MATCH(Table68[[#This Row],[Row]], Table19[Row], 0))</f>
        <v>26</v>
      </c>
      <c r="O12" s="62">
        <f>INDEX(Table19[Bulk Weight], MATCH(Table68[[#This Row],[Row]], Table19[Row], 0))</f>
        <v>1268.9000000000001</v>
      </c>
      <c r="P12" s="62">
        <v>1244.8</v>
      </c>
      <c r="Q12" s="62">
        <f>IF(ISBLANK(Table68[[#This Row],[Reweight]]), 0, Table68[[#This Row],[Initial Weight]]-Table68[[#This Row],[Reweight]])</f>
        <v>24.100000000000136</v>
      </c>
      <c r="R12" s="82">
        <f>(Table68[[#This Row],[Reweight]]/INDEX(Table19[100 seed weight], MATCH(Table68[[#This Row],[Row]], Table19[Row], 0)))*100</f>
        <v>8205.669083717863</v>
      </c>
    </row>
    <row r="13" spans="1:20" x14ac:dyDescent="0.25">
      <c r="A13" s="15" t="s">
        <v>14</v>
      </c>
      <c r="B13" s="15" t="s">
        <v>236</v>
      </c>
      <c r="C13" s="15" t="s">
        <v>20</v>
      </c>
      <c r="D13" s="15" t="s">
        <v>237</v>
      </c>
      <c r="E13" s="65"/>
      <c r="F13" s="54" t="s">
        <v>14</v>
      </c>
      <c r="G13" s="15" t="s">
        <v>88</v>
      </c>
      <c r="H13" s="15" t="s">
        <v>20</v>
      </c>
      <c r="I13" s="18" t="s">
        <v>89</v>
      </c>
      <c r="K13" s="15" t="s">
        <v>14</v>
      </c>
      <c r="L13" s="15" t="s">
        <v>59</v>
      </c>
      <c r="M13" s="62" t="str">
        <f>INDEX(Table19[Cross], MATCH(Table68[[#This Row],[Row]], Table19[Row], 0))</f>
        <v>MX15-1</v>
      </c>
      <c r="N13" s="62" t="str">
        <f>INDEX(Table19[PlantNo], MATCH(Table68[[#This Row],[Row]], Table19[Row], 0))</f>
        <v>32</v>
      </c>
      <c r="O13" s="62">
        <f>INDEX(Table19[Bulk Weight], MATCH(Table68[[#This Row],[Row]], Table19[Row], 0))</f>
        <v>1185.3</v>
      </c>
      <c r="P13" s="62">
        <v>1129.0999999999999</v>
      </c>
      <c r="Q13" s="62">
        <f>IF(ISBLANK(Table68[[#This Row],[Reweight]]), 0, Table68[[#This Row],[Initial Weight]]-Table68[[#This Row],[Reweight]])</f>
        <v>56.200000000000045</v>
      </c>
      <c r="R13" s="82">
        <f>(Table68[[#This Row],[Reweight]]/INDEX(Table19[100 seed weight], MATCH(Table68[[#This Row],[Row]], Table19[Row], 0)))*100</f>
        <v>7979.5053003533567</v>
      </c>
    </row>
    <row r="14" spans="1:20" x14ac:dyDescent="0.25">
      <c r="A14" s="15" t="s">
        <v>14</v>
      </c>
      <c r="B14" s="15" t="s">
        <v>242</v>
      </c>
      <c r="C14" s="15" t="s">
        <v>20</v>
      </c>
      <c r="D14" s="15" t="s">
        <v>243</v>
      </c>
      <c r="E14" s="65"/>
      <c r="F14" s="54" t="s">
        <v>14</v>
      </c>
      <c r="G14" s="15" t="s">
        <v>98</v>
      </c>
      <c r="H14" s="15" t="s">
        <v>20</v>
      </c>
      <c r="I14" s="18" t="s">
        <v>99</v>
      </c>
      <c r="K14" s="15" t="s">
        <v>14</v>
      </c>
      <c r="L14" s="15" t="s">
        <v>61</v>
      </c>
      <c r="M14" s="62" t="str">
        <f>INDEX(Table19[Cross], MATCH(Table68[[#This Row],[Row]], Table19[Row], 0))</f>
        <v>MX15-1</v>
      </c>
      <c r="N14" s="62" t="str">
        <f>INDEX(Table19[PlantNo], MATCH(Table68[[#This Row],[Row]], Table19[Row], 0))</f>
        <v>34</v>
      </c>
      <c r="O14" s="62">
        <f>INDEX(Table19[Bulk Weight], MATCH(Table68[[#This Row],[Row]], Table19[Row], 0))</f>
        <v>1024.7</v>
      </c>
      <c r="P14" s="62">
        <v>981.8</v>
      </c>
      <c r="Q14" s="62">
        <f>IF(ISBLANK(Table68[[#This Row],[Reweight]]), 0, Table68[[#This Row],[Initial Weight]]-Table68[[#This Row],[Reweight]])</f>
        <v>42.900000000000091</v>
      </c>
      <c r="R14" s="82">
        <f>(Table68[[#This Row],[Reweight]]/INDEX(Table19[100 seed weight], MATCH(Table68[[#This Row],[Row]], Table19[Row], 0)))*100</f>
        <v>6163.2140615191456</v>
      </c>
    </row>
    <row r="15" spans="1:20" x14ac:dyDescent="0.25">
      <c r="A15" s="15" t="s">
        <v>14</v>
      </c>
      <c r="B15" s="15" t="s">
        <v>104</v>
      </c>
      <c r="C15" s="15" t="s">
        <v>20</v>
      </c>
      <c r="D15" s="15" t="s">
        <v>105</v>
      </c>
      <c r="E15" s="65"/>
      <c r="F15" s="54" t="s">
        <v>14</v>
      </c>
      <c r="G15" s="15" t="s">
        <v>106</v>
      </c>
      <c r="H15" s="15" t="s">
        <v>20</v>
      </c>
      <c r="I15" s="18" t="s">
        <v>107</v>
      </c>
      <c r="K15" s="15" t="s">
        <v>14</v>
      </c>
      <c r="L15" s="15" t="s">
        <v>72</v>
      </c>
      <c r="M15" s="62" t="str">
        <f>INDEX(Table19[Cross], MATCH(Table68[[#This Row],[Row]], Table19[Row], 0))</f>
        <v>MX15-1</v>
      </c>
      <c r="N15" s="62" t="str">
        <f>INDEX(Table19[PlantNo], MATCH(Table68[[#This Row],[Row]], Table19[Row], 0))</f>
        <v>42</v>
      </c>
      <c r="O15" s="62">
        <f>INDEX(Table19[Bulk Weight], MATCH(Table68[[#This Row],[Row]], Table19[Row], 0))</f>
        <v>1239.3</v>
      </c>
      <c r="P15" s="62">
        <v>1222.5999999999999</v>
      </c>
      <c r="Q15" s="62">
        <f>IF(ISBLANK(Table68[[#This Row],[Reweight]]), 0, Table68[[#This Row],[Initial Weight]]-Table68[[#This Row],[Reweight]])</f>
        <v>16.700000000000045</v>
      </c>
      <c r="R15" s="82">
        <f>(Table68[[#This Row],[Reweight]]/INDEX(Table19[100 seed weight], MATCH(Table68[[#This Row],[Row]], Table19[Row], 0)))*100</f>
        <v>7574.9690210656754</v>
      </c>
    </row>
    <row r="16" spans="1:20" x14ac:dyDescent="0.25">
      <c r="A16" s="15" t="s">
        <v>14</v>
      </c>
      <c r="B16" s="15" t="s">
        <v>194</v>
      </c>
      <c r="C16" s="15" t="s">
        <v>20</v>
      </c>
      <c r="D16" s="15" t="s">
        <v>195</v>
      </c>
      <c r="E16" s="65"/>
      <c r="F16" s="54" t="s">
        <v>14</v>
      </c>
      <c r="G16" s="15" t="s">
        <v>108</v>
      </c>
      <c r="H16" s="15" t="s">
        <v>20</v>
      </c>
      <c r="I16" s="18" t="s">
        <v>109</v>
      </c>
      <c r="K16" s="15" t="s">
        <v>14</v>
      </c>
      <c r="L16" s="15" t="s">
        <v>75</v>
      </c>
      <c r="M16" s="62" t="str">
        <f>INDEX(Table19[Cross], MATCH(Table68[[#This Row],[Row]], Table19[Row], 0))</f>
        <v>MX15-1</v>
      </c>
      <c r="N16" s="62" t="str">
        <f>INDEX(Table19[PlantNo], MATCH(Table68[[#This Row],[Row]], Table19[Row], 0))</f>
        <v>44</v>
      </c>
      <c r="O16" s="62">
        <f>INDEX(Table19[Bulk Weight], MATCH(Table68[[#This Row],[Row]], Table19[Row], 0))</f>
        <v>1403.7</v>
      </c>
      <c r="P16" s="62">
        <v>1334.5</v>
      </c>
      <c r="Q16" s="62">
        <f>IF(ISBLANK(Table68[[#This Row],[Reweight]]), 0, Table68[[#This Row],[Initial Weight]]-Table68[[#This Row],[Reweight]])</f>
        <v>69.200000000000045</v>
      </c>
      <c r="R16" s="82">
        <f>(Table68[[#This Row],[Reweight]]/INDEX(Table19[100 seed weight], MATCH(Table68[[#This Row],[Row]], Table19[Row], 0)))*100</f>
        <v>8097.694174757281</v>
      </c>
    </row>
    <row r="17" spans="1:18" x14ac:dyDescent="0.25">
      <c r="A17" s="15" t="s">
        <v>14</v>
      </c>
      <c r="B17" s="15" t="s">
        <v>224</v>
      </c>
      <c r="C17" s="15" t="s">
        <v>20</v>
      </c>
      <c r="D17" s="15" t="s">
        <v>225</v>
      </c>
      <c r="E17" s="65"/>
      <c r="F17" s="54" t="s">
        <v>14</v>
      </c>
      <c r="G17" s="15" t="s">
        <v>110</v>
      </c>
      <c r="H17" s="15" t="s">
        <v>20</v>
      </c>
      <c r="I17" s="18" t="s">
        <v>111</v>
      </c>
      <c r="K17" s="15" t="s">
        <v>14</v>
      </c>
      <c r="L17" s="15" t="s">
        <v>77</v>
      </c>
      <c r="M17" s="62" t="str">
        <f>INDEX(Table19[Cross], MATCH(Table68[[#This Row],[Row]], Table19[Row], 0))</f>
        <v>MX15-1</v>
      </c>
      <c r="N17" s="62" t="str">
        <f>INDEX(Table19[PlantNo], MATCH(Table68[[#This Row],[Row]], Table19[Row], 0))</f>
        <v>48</v>
      </c>
      <c r="O17" s="62">
        <f>INDEX(Table19[Bulk Weight], MATCH(Table68[[#This Row],[Row]], Table19[Row], 0))</f>
        <v>770.2</v>
      </c>
      <c r="P17" s="62">
        <v>773.2</v>
      </c>
      <c r="Q17" s="62">
        <f>IF(ISBLANK(Table68[[#This Row],[Reweight]]), 0, Table68[[#This Row],[Initial Weight]]-Table68[[#This Row],[Reweight]])</f>
        <v>-3</v>
      </c>
      <c r="R17" s="82">
        <f>(Table68[[#This Row],[Reweight]]/INDEX(Table19[100 seed weight], MATCH(Table68[[#This Row],[Row]], Table19[Row], 0)))*100</f>
        <v>5656.1814191660578</v>
      </c>
    </row>
    <row r="18" spans="1:18" x14ac:dyDescent="0.25">
      <c r="A18" s="15" t="s">
        <v>14</v>
      </c>
      <c r="B18" s="15" t="s">
        <v>248</v>
      </c>
      <c r="C18" s="15" t="s">
        <v>20</v>
      </c>
      <c r="D18" s="15" t="s">
        <v>249</v>
      </c>
      <c r="E18" s="65"/>
      <c r="F18" s="54" t="s">
        <v>14</v>
      </c>
      <c r="G18" s="15" t="s">
        <v>112</v>
      </c>
      <c r="H18" s="15" t="s">
        <v>20</v>
      </c>
      <c r="I18" s="18" t="s">
        <v>113</v>
      </c>
      <c r="K18" s="15" t="s">
        <v>14</v>
      </c>
      <c r="L18" s="15" t="s">
        <v>79</v>
      </c>
      <c r="M18" s="62" t="str">
        <f>INDEX(Table19[Cross], MATCH(Table68[[#This Row],[Row]], Table19[Row], 0))</f>
        <v>MX15-1</v>
      </c>
      <c r="N18" s="62" t="str">
        <f>INDEX(Table19[PlantNo], MATCH(Table68[[#This Row],[Row]], Table19[Row], 0))</f>
        <v>49</v>
      </c>
      <c r="O18" s="62">
        <f>INDEX(Table19[Bulk Weight], MATCH(Table68[[#This Row],[Row]], Table19[Row], 0))</f>
        <v>788.5</v>
      </c>
      <c r="P18" s="62">
        <v>773.1</v>
      </c>
      <c r="Q18" s="62">
        <f>IF(ISBLANK(Table68[[#This Row],[Reweight]]), 0, Table68[[#This Row],[Initial Weight]]-Table68[[#This Row],[Reweight]])</f>
        <v>15.399999999999977</v>
      </c>
      <c r="R18" s="82">
        <f>(Table68[[#This Row],[Reweight]]/INDEX(Table19[100 seed weight], MATCH(Table68[[#This Row],[Row]], Table19[Row], 0)))*100</f>
        <v>4968.508997429306</v>
      </c>
    </row>
    <row r="19" spans="1:18" x14ac:dyDescent="0.25">
      <c r="A19" s="15" t="s">
        <v>14</v>
      </c>
      <c r="B19" s="15" t="s">
        <v>33</v>
      </c>
      <c r="C19" s="15" t="s">
        <v>20</v>
      </c>
      <c r="D19" s="15" t="s">
        <v>34</v>
      </c>
      <c r="E19" s="65"/>
      <c r="F19" s="54" t="s">
        <v>14</v>
      </c>
      <c r="G19" s="15" t="s">
        <v>114</v>
      </c>
      <c r="H19" s="15" t="s">
        <v>20</v>
      </c>
      <c r="I19" s="18" t="s">
        <v>115</v>
      </c>
      <c r="K19" s="15" t="s">
        <v>14</v>
      </c>
      <c r="L19" s="15" t="s">
        <v>81</v>
      </c>
      <c r="M19" s="62" t="str">
        <f>INDEX(Table19[Cross], MATCH(Table68[[#This Row],[Row]], Table19[Row], 0))</f>
        <v>MX15-1</v>
      </c>
      <c r="N19" s="62" t="str">
        <f>INDEX(Table19[PlantNo], MATCH(Table68[[#This Row],[Row]], Table19[Row], 0))</f>
        <v>52</v>
      </c>
      <c r="O19" s="62">
        <f>INDEX(Table19[Bulk Weight], MATCH(Table68[[#This Row],[Row]], Table19[Row], 0))</f>
        <v>705.3</v>
      </c>
      <c r="P19" s="62">
        <v>695.2</v>
      </c>
      <c r="Q19" s="62">
        <f>IF(ISBLANK(Table68[[#This Row],[Reweight]]), 0, Table68[[#This Row],[Initial Weight]]-Table68[[#This Row],[Reweight]])</f>
        <v>10.099999999999909</v>
      </c>
      <c r="R19" s="82">
        <f>(Table68[[#This Row],[Reweight]]/INDEX(Table19[100 seed weight], MATCH(Table68[[#This Row],[Row]], Table19[Row], 0)))*100</f>
        <v>4386.1198738170351</v>
      </c>
    </row>
    <row r="20" spans="1:18" x14ac:dyDescent="0.25">
      <c r="A20" s="15" t="s">
        <v>14</v>
      </c>
      <c r="B20" s="15" t="s">
        <v>77</v>
      </c>
      <c r="C20" s="15" t="s">
        <v>20</v>
      </c>
      <c r="D20" s="15" t="s">
        <v>78</v>
      </c>
      <c r="E20" s="65"/>
      <c r="F20" s="54" t="s">
        <v>14</v>
      </c>
      <c r="G20" s="15" t="s">
        <v>118</v>
      </c>
      <c r="H20" s="15" t="s">
        <v>20</v>
      </c>
      <c r="I20" s="18" t="s">
        <v>119</v>
      </c>
      <c r="K20" s="15" t="s">
        <v>14</v>
      </c>
      <c r="L20" s="15" t="s">
        <v>83</v>
      </c>
      <c r="M20" s="62" t="str">
        <f>INDEX(Table19[Cross], MATCH(Table68[[#This Row],[Row]], Table19[Row], 0))</f>
        <v>MX15-1</v>
      </c>
      <c r="N20" s="62" t="str">
        <f>INDEX(Table19[PlantNo], MATCH(Table68[[#This Row],[Row]], Table19[Row], 0))</f>
        <v>56</v>
      </c>
      <c r="O20" s="62">
        <f>INDEX(Table19[Bulk Weight], MATCH(Table68[[#This Row],[Row]], Table19[Row], 0))</f>
        <v>1111.3</v>
      </c>
      <c r="P20" s="62">
        <v>1107.5</v>
      </c>
      <c r="Q20" s="62">
        <f>IF(ISBLANK(Table68[[#This Row],[Reweight]]), 0, Table68[[#This Row],[Initial Weight]]-Table68[[#This Row],[Reweight]])</f>
        <v>3.7999999999999545</v>
      </c>
      <c r="R20" s="82">
        <f>(Table68[[#This Row],[Reweight]]/INDEX(Table19[100 seed weight], MATCH(Table68[[#This Row],[Row]], Table19[Row], 0)))*100</f>
        <v>7488.1676808654502</v>
      </c>
    </row>
    <row r="21" spans="1:18" x14ac:dyDescent="0.25">
      <c r="A21" s="15" t="s">
        <v>14</v>
      </c>
      <c r="B21" s="15" t="s">
        <v>79</v>
      </c>
      <c r="C21" s="15" t="s">
        <v>20</v>
      </c>
      <c r="D21" s="15" t="s">
        <v>35</v>
      </c>
      <c r="E21" s="65"/>
      <c r="F21" s="54" t="s">
        <v>14</v>
      </c>
      <c r="G21" s="15" t="s">
        <v>122</v>
      </c>
      <c r="H21" s="15" t="s">
        <v>20</v>
      </c>
      <c r="I21" s="18" t="s">
        <v>123</v>
      </c>
      <c r="K21" s="15" t="s">
        <v>14</v>
      </c>
      <c r="L21" s="15" t="s">
        <v>86</v>
      </c>
      <c r="M21" s="62" t="str">
        <f>INDEX(Table19[Cross], MATCH(Table68[[#This Row],[Row]], Table19[Row], 0))</f>
        <v>MX15-1</v>
      </c>
      <c r="N21" s="62" t="str">
        <f>INDEX(Table19[PlantNo], MATCH(Table68[[#This Row],[Row]], Table19[Row], 0))</f>
        <v>62</v>
      </c>
      <c r="O21" s="62">
        <f>INDEX(Table19[Bulk Weight], MATCH(Table68[[#This Row],[Row]], Table19[Row], 0))</f>
        <v>1099.0999999999999</v>
      </c>
      <c r="P21" s="62">
        <v>1047.0999999999999</v>
      </c>
      <c r="Q21" s="62">
        <f>IF(ISBLANK(Table68[[#This Row],[Reweight]]), 0, Table68[[#This Row],[Initial Weight]]-Table68[[#This Row],[Reweight]])</f>
        <v>52</v>
      </c>
      <c r="R21" s="82">
        <f>(Table68[[#This Row],[Reweight]]/INDEX(Table19[100 seed weight], MATCH(Table68[[#This Row],[Row]], Table19[Row], 0)))*100</f>
        <v>6443.6923076923067</v>
      </c>
    </row>
    <row r="22" spans="1:18" x14ac:dyDescent="0.25">
      <c r="A22" s="15" t="s">
        <v>14</v>
      </c>
      <c r="B22" s="15" t="s">
        <v>86</v>
      </c>
      <c r="C22" s="15" t="s">
        <v>20</v>
      </c>
      <c r="D22" s="15" t="s">
        <v>87</v>
      </c>
      <c r="E22" s="65"/>
      <c r="F22" s="54" t="s">
        <v>14</v>
      </c>
      <c r="G22" s="15" t="s">
        <v>138</v>
      </c>
      <c r="H22" s="15" t="s">
        <v>20</v>
      </c>
      <c r="I22" s="18" t="s">
        <v>139</v>
      </c>
      <c r="K22" s="15" t="s">
        <v>14</v>
      </c>
      <c r="L22" s="15" t="s">
        <v>88</v>
      </c>
      <c r="M22" s="62" t="str">
        <f>INDEX(Table19[Cross], MATCH(Table68[[#This Row],[Row]], Table19[Row], 0))</f>
        <v>MX15-1</v>
      </c>
      <c r="N22" s="62" t="str">
        <f>INDEX(Table19[PlantNo], MATCH(Table68[[#This Row],[Row]], Table19[Row], 0))</f>
        <v>63</v>
      </c>
      <c r="O22" s="62">
        <f>INDEX(Table19[Bulk Weight], MATCH(Table68[[#This Row],[Row]], Table19[Row], 0))</f>
        <v>663.6</v>
      </c>
      <c r="P22" s="62">
        <v>659.7</v>
      </c>
      <c r="Q22" s="62">
        <f>IF(ISBLANK(Table68[[#This Row],[Reweight]]), 0, Table68[[#This Row],[Initial Weight]]-Table68[[#This Row],[Reweight]])</f>
        <v>3.8999999999999773</v>
      </c>
      <c r="R22" s="82">
        <f>(Table68[[#This Row],[Reweight]]/INDEX(Table19[100 seed weight], MATCH(Table68[[#This Row],[Row]], Table19[Row], 0)))*100</f>
        <v>4337.2781065088757</v>
      </c>
    </row>
    <row r="23" spans="1:18" x14ac:dyDescent="0.25">
      <c r="A23" s="15" t="s">
        <v>14</v>
      </c>
      <c r="B23" s="15" t="s">
        <v>96</v>
      </c>
      <c r="C23" s="15" t="s">
        <v>20</v>
      </c>
      <c r="D23" s="15" t="s">
        <v>97</v>
      </c>
      <c r="E23" s="65"/>
      <c r="F23" s="54" t="s">
        <v>14</v>
      </c>
      <c r="G23" s="15" t="s">
        <v>142</v>
      </c>
      <c r="H23" s="15" t="s">
        <v>20</v>
      </c>
      <c r="I23" s="18" t="s">
        <v>143</v>
      </c>
      <c r="K23" s="15" t="s">
        <v>14</v>
      </c>
      <c r="L23" s="15" t="s">
        <v>90</v>
      </c>
      <c r="M23" s="62" t="str">
        <f>INDEX(Table19[Cross], MATCH(Table68[[#This Row],[Row]], Table19[Row], 0))</f>
        <v>MX15-1</v>
      </c>
      <c r="N23" s="62" t="str">
        <f>INDEX(Table19[PlantNo], MATCH(Table68[[#This Row],[Row]], Table19[Row], 0))</f>
        <v>64</v>
      </c>
      <c r="O23" s="62">
        <f>INDEX(Table19[Bulk Weight], MATCH(Table68[[#This Row],[Row]], Table19[Row], 0))</f>
        <v>1030.9000000000001</v>
      </c>
      <c r="P23" s="62">
        <v>1007.5</v>
      </c>
      <c r="Q23" s="62">
        <f>IF(ISBLANK(Table68[[#This Row],[Reweight]]), 0, Table68[[#This Row],[Initial Weight]]-Table68[[#This Row],[Reweight]])</f>
        <v>23.400000000000091</v>
      </c>
      <c r="R23" s="82">
        <f>(Table68[[#This Row],[Reweight]]/INDEX(Table19[100 seed weight], MATCH(Table68[[#This Row],[Row]], Table19[Row], 0)))*100</f>
        <v>5986.333927510399</v>
      </c>
    </row>
    <row r="24" spans="1:18" x14ac:dyDescent="0.25">
      <c r="A24" s="15" t="s">
        <v>14</v>
      </c>
      <c r="B24" s="15" t="s">
        <v>168</v>
      </c>
      <c r="C24" s="15" t="s">
        <v>20</v>
      </c>
      <c r="D24" s="15" t="s">
        <v>169</v>
      </c>
      <c r="E24" s="65"/>
      <c r="F24" s="54" t="s">
        <v>14</v>
      </c>
      <c r="G24" s="15" t="s">
        <v>146</v>
      </c>
      <c r="H24" s="15" t="s">
        <v>20</v>
      </c>
      <c r="I24" s="18" t="s">
        <v>147</v>
      </c>
      <c r="K24" s="15" t="s">
        <v>14</v>
      </c>
      <c r="L24" s="15" t="s">
        <v>94</v>
      </c>
      <c r="M24" s="62" t="str">
        <f>INDEX(Table19[Cross], MATCH(Table68[[#This Row],[Row]], Table19[Row], 0))</f>
        <v>MX15-1</v>
      </c>
      <c r="N24" s="62" t="str">
        <f>INDEX(Table19[PlantNo], MATCH(Table68[[#This Row],[Row]], Table19[Row], 0))</f>
        <v>66</v>
      </c>
      <c r="O24" s="62">
        <f>INDEX(Table19[Bulk Weight], MATCH(Table68[[#This Row],[Row]], Table19[Row], 0))</f>
        <v>738</v>
      </c>
      <c r="P24" s="62">
        <v>730</v>
      </c>
      <c r="Q24" s="62">
        <f>IF(ISBLANK(Table68[[#This Row],[Reweight]]), 0, Table68[[#This Row],[Initial Weight]]-Table68[[#This Row],[Reweight]])</f>
        <v>8</v>
      </c>
      <c r="R24" s="82">
        <f>(Table68[[#This Row],[Reweight]]/INDEX(Table19[100 seed weight], MATCH(Table68[[#This Row],[Row]], Table19[Row], 0)))*100</f>
        <v>5101.3277428371766</v>
      </c>
    </row>
    <row r="25" spans="1:18" x14ac:dyDescent="0.25">
      <c r="A25" s="15" t="s">
        <v>14</v>
      </c>
      <c r="B25" s="15" t="s">
        <v>186</v>
      </c>
      <c r="C25" s="15" t="s">
        <v>20</v>
      </c>
      <c r="D25" s="15" t="s">
        <v>187</v>
      </c>
      <c r="E25" s="65"/>
      <c r="F25" s="54" t="s">
        <v>14</v>
      </c>
      <c r="G25" s="15" t="s">
        <v>148</v>
      </c>
      <c r="H25" s="15" t="s">
        <v>20</v>
      </c>
      <c r="I25" s="18" t="s">
        <v>149</v>
      </c>
      <c r="K25" s="15" t="s">
        <v>14</v>
      </c>
      <c r="L25" s="15" t="s">
        <v>96</v>
      </c>
      <c r="M25" s="62" t="str">
        <f>INDEX(Table19[Cross], MATCH(Table68[[#This Row],[Row]], Table19[Row], 0))</f>
        <v>MX15-1</v>
      </c>
      <c r="N25" s="62" t="str">
        <f>INDEX(Table19[PlantNo], MATCH(Table68[[#This Row],[Row]], Table19[Row], 0))</f>
        <v>68</v>
      </c>
      <c r="O25" s="62">
        <f>INDEX(Table19[Bulk Weight], MATCH(Table68[[#This Row],[Row]], Table19[Row], 0))</f>
        <v>1108.7</v>
      </c>
      <c r="P25" s="62">
        <v>1006.7</v>
      </c>
      <c r="Q25" s="62">
        <f>IF(ISBLANK(Table68[[#This Row],[Reweight]]), 0, Table68[[#This Row],[Initial Weight]]-Table68[[#This Row],[Reweight]])</f>
        <v>102</v>
      </c>
      <c r="R25" s="82">
        <f>(Table68[[#This Row],[Reweight]]/INDEX(Table19[100 seed weight], MATCH(Table68[[#This Row],[Row]], Table19[Row], 0)))*100</f>
        <v>6164.7274954072263</v>
      </c>
    </row>
    <row r="26" spans="1:18" x14ac:dyDescent="0.25">
      <c r="A26" s="15" t="s">
        <v>14</v>
      </c>
      <c r="B26" s="15" t="s">
        <v>210</v>
      </c>
      <c r="C26" s="15" t="s">
        <v>20</v>
      </c>
      <c r="D26" s="15" t="s">
        <v>211</v>
      </c>
      <c r="E26" s="65"/>
      <c r="F26" s="54" t="s">
        <v>14</v>
      </c>
      <c r="G26" s="15" t="s">
        <v>150</v>
      </c>
      <c r="H26" s="15" t="s">
        <v>20</v>
      </c>
      <c r="I26" s="18" t="s">
        <v>151</v>
      </c>
      <c r="K26" s="15" t="s">
        <v>14</v>
      </c>
      <c r="L26" s="15" t="s">
        <v>98</v>
      </c>
      <c r="M26" s="62" t="str">
        <f>INDEX(Table19[Cross], MATCH(Table68[[#This Row],[Row]], Table19[Row], 0))</f>
        <v>MX15-1</v>
      </c>
      <c r="N26" s="62" t="str">
        <f>INDEX(Table19[PlantNo], MATCH(Table68[[#This Row],[Row]], Table19[Row], 0))</f>
        <v>69</v>
      </c>
      <c r="O26" s="62">
        <f>INDEX(Table19[Bulk Weight], MATCH(Table68[[#This Row],[Row]], Table19[Row], 0))</f>
        <v>778.9</v>
      </c>
      <c r="P26" s="62">
        <v>758</v>
      </c>
      <c r="Q26" s="62">
        <f>IF(ISBLANK(Table68[[#This Row],[Reweight]]), 0, Table68[[#This Row],[Initial Weight]]-Table68[[#This Row],[Reweight]])</f>
        <v>20.899999999999977</v>
      </c>
      <c r="R26" s="82">
        <f>(Table68[[#This Row],[Reweight]]/INDEX(Table19[100 seed weight], MATCH(Table68[[#This Row],[Row]], Table19[Row], 0)))*100</f>
        <v>4852.7528809218948</v>
      </c>
    </row>
    <row r="27" spans="1:18" x14ac:dyDescent="0.25">
      <c r="A27" s="15" t="s">
        <v>14</v>
      </c>
      <c r="B27" s="15" t="s">
        <v>49</v>
      </c>
      <c r="C27" s="15" t="s">
        <v>20</v>
      </c>
      <c r="D27" s="15" t="s">
        <v>50</v>
      </c>
      <c r="E27" s="65"/>
      <c r="F27" s="54" t="s">
        <v>14</v>
      </c>
      <c r="G27" s="15" t="s">
        <v>158</v>
      </c>
      <c r="H27" s="15" t="s">
        <v>20</v>
      </c>
      <c r="I27" s="18" t="s">
        <v>159</v>
      </c>
      <c r="K27" s="15" t="s">
        <v>14</v>
      </c>
      <c r="L27" s="15" t="s">
        <v>100</v>
      </c>
      <c r="M27" s="62" t="str">
        <f>INDEX(Table19[Cross], MATCH(Table68[[#This Row],[Row]], Table19[Row], 0))</f>
        <v>MX15-1</v>
      </c>
      <c r="N27" s="62" t="str">
        <f>INDEX(Table19[PlantNo], MATCH(Table68[[#This Row],[Row]], Table19[Row], 0))</f>
        <v>71</v>
      </c>
      <c r="O27" s="62">
        <f>INDEX(Table19[Bulk Weight], MATCH(Table68[[#This Row],[Row]], Table19[Row], 0))</f>
        <v>1202.2</v>
      </c>
      <c r="P27" s="62">
        <v>1184</v>
      </c>
      <c r="Q27" s="62">
        <f>IF(ISBLANK(Table68[[#This Row],[Reweight]]), 0, Table68[[#This Row],[Initial Weight]]-Table68[[#This Row],[Reweight]])</f>
        <v>18.200000000000045</v>
      </c>
      <c r="R27" s="82">
        <f>(Table68[[#This Row],[Reweight]]/INDEX(Table19[100 seed weight], MATCH(Table68[[#This Row],[Row]], Table19[Row], 0)))*100</f>
        <v>7154.0785498489431</v>
      </c>
    </row>
    <row r="28" spans="1:18" x14ac:dyDescent="0.25">
      <c r="A28" s="15" t="s">
        <v>14</v>
      </c>
      <c r="B28" s="15" t="s">
        <v>59</v>
      </c>
      <c r="C28" s="15" t="s">
        <v>20</v>
      </c>
      <c r="D28" s="15" t="s">
        <v>60</v>
      </c>
      <c r="E28" s="65"/>
      <c r="F28" s="54" t="s">
        <v>14</v>
      </c>
      <c r="G28" s="15" t="s">
        <v>166</v>
      </c>
      <c r="H28" s="15" t="s">
        <v>20</v>
      </c>
      <c r="I28" s="18" t="s">
        <v>167</v>
      </c>
      <c r="K28" s="15" t="s">
        <v>14</v>
      </c>
      <c r="L28" s="15" t="s">
        <v>102</v>
      </c>
      <c r="M28" s="62" t="str">
        <f>INDEX(Table19[Cross], MATCH(Table68[[#This Row],[Row]], Table19[Row], 0))</f>
        <v>MX15-1</v>
      </c>
      <c r="N28" s="62" t="str">
        <f>INDEX(Table19[PlantNo], MATCH(Table68[[#This Row],[Row]], Table19[Row], 0))</f>
        <v>75</v>
      </c>
      <c r="O28" s="62">
        <f>INDEX(Table19[Bulk Weight], MATCH(Table68[[#This Row],[Row]], Table19[Row], 0))</f>
        <v>673.5</v>
      </c>
      <c r="P28" s="62">
        <v>642</v>
      </c>
      <c r="Q28" s="62">
        <f>IF(ISBLANK(Table68[[#This Row],[Reweight]]), 0, Table68[[#This Row],[Initial Weight]]-Table68[[#This Row],[Reweight]])</f>
        <v>31.5</v>
      </c>
      <c r="R28" s="82">
        <f>(Table68[[#This Row],[Reweight]]/INDEX(Table19[100 seed weight], MATCH(Table68[[#This Row],[Row]], Table19[Row], 0)))*100</f>
        <v>4280</v>
      </c>
    </row>
    <row r="29" spans="1:18" x14ac:dyDescent="0.25">
      <c r="A29" s="15" t="s">
        <v>14</v>
      </c>
      <c r="B29" s="15" t="s">
        <v>61</v>
      </c>
      <c r="C29" s="15" t="s">
        <v>20</v>
      </c>
      <c r="D29" s="15" t="s">
        <v>62</v>
      </c>
      <c r="E29" s="65"/>
      <c r="F29" s="54" t="s">
        <v>14</v>
      </c>
      <c r="G29" s="15" t="s">
        <v>176</v>
      </c>
      <c r="H29" s="15" t="s">
        <v>20</v>
      </c>
      <c r="I29" s="18" t="s">
        <v>177</v>
      </c>
      <c r="K29" s="15" t="s">
        <v>14</v>
      </c>
      <c r="L29" s="15" t="s">
        <v>104</v>
      </c>
      <c r="M29" s="62" t="str">
        <f>INDEX(Table19[Cross], MATCH(Table68[[#This Row],[Row]], Table19[Row], 0))</f>
        <v>MX15-1</v>
      </c>
      <c r="N29" s="62" t="str">
        <f>INDEX(Table19[PlantNo], MATCH(Table68[[#This Row],[Row]], Table19[Row], 0))</f>
        <v>76</v>
      </c>
      <c r="O29" s="62">
        <f>INDEX(Table19[Bulk Weight], MATCH(Table68[[#This Row],[Row]], Table19[Row], 0))</f>
        <v>872.8</v>
      </c>
      <c r="P29" s="62">
        <v>867.4</v>
      </c>
      <c r="Q29" s="62">
        <f>IF(ISBLANK(Table68[[#This Row],[Reweight]]), 0, Table68[[#This Row],[Initial Weight]]-Table68[[#This Row],[Reweight]])</f>
        <v>5.3999999999999773</v>
      </c>
      <c r="R29" s="82">
        <f>(Table68[[#This Row],[Reweight]]/INDEX(Table19[100 seed weight], MATCH(Table68[[#This Row],[Row]], Table19[Row], 0)))*100</f>
        <v>4859.3837535014</v>
      </c>
    </row>
    <row r="30" spans="1:18" x14ac:dyDescent="0.25">
      <c r="A30" s="15" t="s">
        <v>14</v>
      </c>
      <c r="B30" s="15" t="s">
        <v>90</v>
      </c>
      <c r="C30" s="15" t="s">
        <v>20</v>
      </c>
      <c r="D30" s="15" t="s">
        <v>91</v>
      </c>
      <c r="E30" s="65"/>
      <c r="F30" s="54" t="s">
        <v>14</v>
      </c>
      <c r="G30" s="15" t="s">
        <v>188</v>
      </c>
      <c r="H30" s="15" t="s">
        <v>20</v>
      </c>
      <c r="I30" s="18" t="s">
        <v>189</v>
      </c>
      <c r="K30" s="15" t="s">
        <v>14</v>
      </c>
      <c r="L30" s="15" t="s">
        <v>106</v>
      </c>
      <c r="M30" s="62" t="str">
        <f>INDEX(Table19[Cross], MATCH(Table68[[#This Row],[Row]], Table19[Row], 0))</f>
        <v>MX15-1</v>
      </c>
      <c r="N30" s="62" t="str">
        <f>INDEX(Table19[PlantNo], MATCH(Table68[[#This Row],[Row]], Table19[Row], 0))</f>
        <v>77</v>
      </c>
      <c r="O30" s="62">
        <f>INDEX(Table19[Bulk Weight], MATCH(Table68[[#This Row],[Row]], Table19[Row], 0))</f>
        <v>784.8</v>
      </c>
      <c r="P30" s="62">
        <v>768.3</v>
      </c>
      <c r="Q30" s="62">
        <f>IF(ISBLANK(Table68[[#This Row],[Reweight]]), 0, Table68[[#This Row],[Initial Weight]]-Table68[[#This Row],[Reweight]])</f>
        <v>16.5</v>
      </c>
      <c r="R30" s="82">
        <f>(Table68[[#This Row],[Reweight]]/INDEX(Table19[100 seed weight], MATCH(Table68[[#This Row],[Row]], Table19[Row], 0)))*100</f>
        <v>5101.5936254980079</v>
      </c>
    </row>
    <row r="31" spans="1:18" x14ac:dyDescent="0.25">
      <c r="A31" s="15" t="s">
        <v>14</v>
      </c>
      <c r="B31" s="15" t="s">
        <v>94</v>
      </c>
      <c r="C31" s="15" t="s">
        <v>20</v>
      </c>
      <c r="D31" s="15" t="s">
        <v>95</v>
      </c>
      <c r="E31" s="65"/>
      <c r="F31" s="54" t="s">
        <v>14</v>
      </c>
      <c r="G31" s="15" t="s">
        <v>196</v>
      </c>
      <c r="H31" s="15" t="s">
        <v>20</v>
      </c>
      <c r="I31" s="18" t="s">
        <v>197</v>
      </c>
      <c r="K31" s="15" t="s">
        <v>14</v>
      </c>
      <c r="L31" s="15" t="s">
        <v>108</v>
      </c>
      <c r="M31" s="62" t="str">
        <f>INDEX(Table19[Cross], MATCH(Table68[[#This Row],[Row]], Table19[Row], 0))</f>
        <v>MX15-1</v>
      </c>
      <c r="N31" s="62" t="str">
        <f>INDEX(Table19[PlantNo], MATCH(Table68[[#This Row],[Row]], Table19[Row], 0))</f>
        <v>80</v>
      </c>
      <c r="O31" s="62">
        <f>INDEX(Table19[Bulk Weight], MATCH(Table68[[#This Row],[Row]], Table19[Row], 0))</f>
        <v>1296.5</v>
      </c>
      <c r="P31" s="62">
        <v>1071.4000000000001</v>
      </c>
      <c r="Q31" s="62">
        <f>IF(ISBLANK(Table68[[#This Row],[Reweight]]), 0, Table68[[#This Row],[Initial Weight]]-Table68[[#This Row],[Reweight]])</f>
        <v>225.09999999999991</v>
      </c>
      <c r="R31" s="82">
        <f>(Table68[[#This Row],[Reweight]]/INDEX(Table19[100 seed weight], MATCH(Table68[[#This Row],[Row]], Table19[Row], 0)))*100</f>
        <v>6881.1817597944764</v>
      </c>
    </row>
    <row r="32" spans="1:18" x14ac:dyDescent="0.25">
      <c r="A32" s="15" t="s">
        <v>14</v>
      </c>
      <c r="B32" s="15" t="s">
        <v>100</v>
      </c>
      <c r="C32" s="15" t="s">
        <v>20</v>
      </c>
      <c r="D32" s="15" t="s">
        <v>101</v>
      </c>
      <c r="E32" s="65"/>
      <c r="F32" s="54" t="s">
        <v>14</v>
      </c>
      <c r="G32" s="15" t="s">
        <v>198</v>
      </c>
      <c r="H32" s="15" t="s">
        <v>20</v>
      </c>
      <c r="I32" s="18" t="s">
        <v>199</v>
      </c>
      <c r="K32" s="15" t="s">
        <v>14</v>
      </c>
      <c r="L32" s="15" t="s">
        <v>110</v>
      </c>
      <c r="M32" s="62" t="str">
        <f>INDEX(Table19[Cross], MATCH(Table68[[#This Row],[Row]], Table19[Row], 0))</f>
        <v>MX15-1</v>
      </c>
      <c r="N32" s="62" t="str">
        <f>INDEX(Table19[PlantNo], MATCH(Table68[[#This Row],[Row]], Table19[Row], 0))</f>
        <v>82</v>
      </c>
      <c r="O32" s="62">
        <f>INDEX(Table19[Bulk Weight], MATCH(Table68[[#This Row],[Row]], Table19[Row], 0))</f>
        <v>920.2</v>
      </c>
      <c r="P32" s="62">
        <v>916</v>
      </c>
      <c r="Q32" s="62">
        <f>IF(ISBLANK(Table68[[#This Row],[Reweight]]), 0, Table68[[#This Row],[Initial Weight]]-Table68[[#This Row],[Reweight]])</f>
        <v>4.2000000000000455</v>
      </c>
      <c r="R32" s="82">
        <f>(Table68[[#This Row],[Reweight]]/INDEX(Table19[100 seed weight], MATCH(Table68[[#This Row],[Row]], Table19[Row], 0)))*100</f>
        <v>5657.8134651019145</v>
      </c>
    </row>
    <row r="33" spans="1:18" x14ac:dyDescent="0.25">
      <c r="A33" s="15" t="s">
        <v>14</v>
      </c>
      <c r="B33" s="15" t="s">
        <v>120</v>
      </c>
      <c r="C33" s="15" t="s">
        <v>20</v>
      </c>
      <c r="D33" s="15" t="s">
        <v>121</v>
      </c>
      <c r="E33" s="65"/>
      <c r="F33" s="54" t="s">
        <v>14</v>
      </c>
      <c r="G33" s="15" t="s">
        <v>200</v>
      </c>
      <c r="H33" s="15" t="s">
        <v>20</v>
      </c>
      <c r="I33" s="18" t="s">
        <v>201</v>
      </c>
      <c r="K33" s="15" t="s">
        <v>14</v>
      </c>
      <c r="L33" s="15" t="s">
        <v>112</v>
      </c>
      <c r="M33" s="62" t="str">
        <f>INDEX(Table19[Cross], MATCH(Table68[[#This Row],[Row]], Table19[Row], 0))</f>
        <v>MX15-1</v>
      </c>
      <c r="N33" s="62" t="str">
        <f>INDEX(Table19[PlantNo], MATCH(Table68[[#This Row],[Row]], Table19[Row], 0))</f>
        <v>83</v>
      </c>
      <c r="O33" s="62">
        <f>INDEX(Table19[Bulk Weight], MATCH(Table68[[#This Row],[Row]], Table19[Row], 0))</f>
        <v>780</v>
      </c>
      <c r="P33" s="62">
        <v>774.8</v>
      </c>
      <c r="Q33" s="62">
        <f>IF(ISBLANK(Table68[[#This Row],[Reweight]]), 0, Table68[[#This Row],[Initial Weight]]-Table68[[#This Row],[Reweight]])</f>
        <v>5.2000000000000455</v>
      </c>
      <c r="R33" s="82">
        <f>(Table68[[#This Row],[Reweight]]/INDEX(Table19[100 seed weight], MATCH(Table68[[#This Row],[Row]], Table19[Row], 0)))*100</f>
        <v>4512.5218404193356</v>
      </c>
    </row>
    <row r="34" spans="1:18" x14ac:dyDescent="0.25">
      <c r="A34" s="15" t="s">
        <v>14</v>
      </c>
      <c r="B34" s="15" t="s">
        <v>132</v>
      </c>
      <c r="C34" s="15" t="s">
        <v>20</v>
      </c>
      <c r="D34" s="15" t="s">
        <v>133</v>
      </c>
      <c r="E34" s="65"/>
      <c r="F34" s="54" t="s">
        <v>14</v>
      </c>
      <c r="G34" s="15" t="s">
        <v>204</v>
      </c>
      <c r="H34" s="15" t="s">
        <v>20</v>
      </c>
      <c r="I34" s="18" t="s">
        <v>205</v>
      </c>
      <c r="K34" s="15" t="s">
        <v>14</v>
      </c>
      <c r="L34" s="15" t="s">
        <v>114</v>
      </c>
      <c r="M34" s="62" t="str">
        <f>INDEX(Table19[Cross], MATCH(Table68[[#This Row],[Row]], Table19[Row], 0))</f>
        <v>MX15-1</v>
      </c>
      <c r="N34" s="62" t="str">
        <f>INDEX(Table19[PlantNo], MATCH(Table68[[#This Row],[Row]], Table19[Row], 0))</f>
        <v>85</v>
      </c>
      <c r="O34" s="62">
        <f>INDEX(Table19[Bulk Weight], MATCH(Table68[[#This Row],[Row]], Table19[Row], 0))</f>
        <v>711.7</v>
      </c>
      <c r="P34" s="62">
        <v>713.3</v>
      </c>
      <c r="Q34" s="62">
        <f>IF(ISBLANK(Table68[[#This Row],[Reweight]]), 0, Table68[[#This Row],[Initial Weight]]-Table68[[#This Row],[Reweight]])</f>
        <v>-1.5999999999999091</v>
      </c>
      <c r="R34" s="82">
        <f>(Table68[[#This Row],[Reweight]]/INDEX(Table19[100 seed weight], MATCH(Table68[[#This Row],[Row]], Table19[Row], 0)))*100</f>
        <v>4413.9851485148511</v>
      </c>
    </row>
    <row r="35" spans="1:18" x14ac:dyDescent="0.25">
      <c r="A35" s="15" t="s">
        <v>14</v>
      </c>
      <c r="B35" s="15" t="s">
        <v>134</v>
      </c>
      <c r="C35" s="15" t="s">
        <v>20</v>
      </c>
      <c r="D35" s="15" t="s">
        <v>135</v>
      </c>
      <c r="E35" s="65"/>
      <c r="F35" s="54" t="s">
        <v>14</v>
      </c>
      <c r="G35" s="15" t="s">
        <v>212</v>
      </c>
      <c r="H35" s="15" t="s">
        <v>20</v>
      </c>
      <c r="I35" s="18" t="s">
        <v>213</v>
      </c>
      <c r="K35" s="15" t="s">
        <v>14</v>
      </c>
      <c r="L35" s="15" t="s">
        <v>118</v>
      </c>
      <c r="M35" s="62" t="str">
        <f>INDEX(Table19[Cross], MATCH(Table68[[#This Row],[Row]], Table19[Row], 0))</f>
        <v>MX15-1</v>
      </c>
      <c r="N35" s="62" t="str">
        <f>INDEX(Table19[PlantNo], MATCH(Table68[[#This Row],[Row]], Table19[Row], 0))</f>
        <v>91</v>
      </c>
      <c r="O35" s="62">
        <f>INDEX(Table19[Bulk Weight], MATCH(Table68[[#This Row],[Row]], Table19[Row], 0))</f>
        <v>1017.3</v>
      </c>
      <c r="P35" s="62">
        <v>1011.8</v>
      </c>
      <c r="Q35" s="62">
        <f>IF(ISBLANK(Table68[[#This Row],[Reweight]]), 0, Table68[[#This Row],[Initial Weight]]-Table68[[#This Row],[Reweight]])</f>
        <v>5.5</v>
      </c>
      <c r="R35" s="82">
        <f>(Table68[[#This Row],[Reweight]]/INDEX(Table19[100 seed weight], MATCH(Table68[[#This Row],[Row]], Table19[Row], 0)))*100</f>
        <v>6011.8835412953058</v>
      </c>
    </row>
    <row r="36" spans="1:18" x14ac:dyDescent="0.25">
      <c r="A36" s="15" t="s">
        <v>14</v>
      </c>
      <c r="B36" s="15" t="s">
        <v>136</v>
      </c>
      <c r="C36" s="15" t="s">
        <v>20</v>
      </c>
      <c r="D36" s="15" t="s">
        <v>137</v>
      </c>
      <c r="E36" s="65"/>
      <c r="F36" s="54" t="s">
        <v>14</v>
      </c>
      <c r="G36" s="15" t="s">
        <v>220</v>
      </c>
      <c r="H36" s="15" t="s">
        <v>20</v>
      </c>
      <c r="I36" s="18" t="s">
        <v>221</v>
      </c>
      <c r="K36" s="15" t="s">
        <v>14</v>
      </c>
      <c r="L36" s="15" t="s">
        <v>120</v>
      </c>
      <c r="M36" s="62" t="str">
        <f>INDEX(Table19[Cross], MATCH(Table68[[#This Row],[Row]], Table19[Row], 0))</f>
        <v>MX15-1</v>
      </c>
      <c r="N36" s="62" t="str">
        <f>INDEX(Table19[PlantNo], MATCH(Table68[[#This Row],[Row]], Table19[Row], 0))</f>
        <v>93</v>
      </c>
      <c r="O36" s="62">
        <f>INDEX(Table19[Bulk Weight], MATCH(Table68[[#This Row],[Row]], Table19[Row], 0))</f>
        <v>734.2</v>
      </c>
      <c r="P36" s="62">
        <v>730.4</v>
      </c>
      <c r="Q36" s="62">
        <f>IF(ISBLANK(Table68[[#This Row],[Reweight]]), 0, Table68[[#This Row],[Initial Weight]]-Table68[[#This Row],[Reweight]])</f>
        <v>3.8000000000000682</v>
      </c>
      <c r="R36" s="82">
        <f>(Table68[[#This Row],[Reweight]]/INDEX(Table19[100 seed weight], MATCH(Table68[[#This Row],[Row]], Table19[Row], 0)))*100</f>
        <v>4789.5081967213118</v>
      </c>
    </row>
    <row r="37" spans="1:18" x14ac:dyDescent="0.25">
      <c r="A37" s="15" t="s">
        <v>14</v>
      </c>
      <c r="B37" s="15" t="s">
        <v>144</v>
      </c>
      <c r="C37" s="15" t="s">
        <v>20</v>
      </c>
      <c r="D37" s="15" t="s">
        <v>145</v>
      </c>
      <c r="E37" s="65"/>
      <c r="F37" s="54" t="s">
        <v>14</v>
      </c>
      <c r="G37" s="15" t="s">
        <v>238</v>
      </c>
      <c r="H37" s="15" t="s">
        <v>20</v>
      </c>
      <c r="I37" s="18" t="s">
        <v>239</v>
      </c>
      <c r="K37" s="15" t="s">
        <v>14</v>
      </c>
      <c r="L37" s="15" t="s">
        <v>122</v>
      </c>
      <c r="M37" s="62" t="str">
        <f>INDEX(Table19[Cross], MATCH(Table68[[#This Row],[Row]], Table19[Row], 0))</f>
        <v>MX15-1</v>
      </c>
      <c r="N37" s="62" t="str">
        <f>INDEX(Table19[PlantNo], MATCH(Table68[[#This Row],[Row]], Table19[Row], 0))</f>
        <v>95</v>
      </c>
      <c r="O37" s="62">
        <f>INDEX(Table19[Bulk Weight], MATCH(Table68[[#This Row],[Row]], Table19[Row], 0))</f>
        <v>941.6</v>
      </c>
      <c r="P37" s="62">
        <v>928.5</v>
      </c>
      <c r="Q37" s="62">
        <f>IF(ISBLANK(Table68[[#This Row],[Reweight]]), 0, Table68[[#This Row],[Initial Weight]]-Table68[[#This Row],[Reweight]])</f>
        <v>13.100000000000023</v>
      </c>
      <c r="R37" s="82">
        <f>(Table68[[#This Row],[Reweight]]/INDEX(Table19[100 seed weight], MATCH(Table68[[#This Row],[Row]], Table19[Row], 0)))*100</f>
        <v>5752.7881040892189</v>
      </c>
    </row>
    <row r="38" spans="1:18" x14ac:dyDescent="0.25">
      <c r="A38" s="15" t="s">
        <v>14</v>
      </c>
      <c r="B38" s="15" t="s">
        <v>184</v>
      </c>
      <c r="C38" s="15" t="s">
        <v>20</v>
      </c>
      <c r="D38" s="15" t="s">
        <v>185</v>
      </c>
      <c r="E38" s="65"/>
      <c r="F38" s="54" t="s">
        <v>14</v>
      </c>
      <c r="G38" s="15" t="s">
        <v>240</v>
      </c>
      <c r="H38" s="15" t="s">
        <v>20</v>
      </c>
      <c r="I38" s="18" t="s">
        <v>241</v>
      </c>
      <c r="K38" s="15" t="s">
        <v>14</v>
      </c>
      <c r="L38" s="15" t="s">
        <v>128</v>
      </c>
      <c r="M38" s="62" t="str">
        <f>INDEX(Table19[Cross], MATCH(Table68[[#This Row],[Row]], Table19[Row], 0))</f>
        <v>MX15-1</v>
      </c>
      <c r="N38" s="62" t="str">
        <f>INDEX(Table19[PlantNo], MATCH(Table68[[#This Row],[Row]], Table19[Row], 0))</f>
        <v>107</v>
      </c>
      <c r="O38" s="62">
        <f>INDEX(Table19[Bulk Weight], MATCH(Table68[[#This Row],[Row]], Table19[Row], 0))</f>
        <v>833.3</v>
      </c>
      <c r="P38" s="62">
        <v>822.5</v>
      </c>
      <c r="Q38" s="62">
        <f>IF(ISBLANK(Table68[[#This Row],[Reweight]]), 0, Table68[[#This Row],[Initial Weight]]-Table68[[#This Row],[Reweight]])</f>
        <v>10.799999999999955</v>
      </c>
      <c r="R38" s="82">
        <f>(Table68[[#This Row],[Reweight]]/INDEX(Table19[100 seed weight], MATCH(Table68[[#This Row],[Row]], Table19[Row], 0)))*100</f>
        <v>4984.848484848485</v>
      </c>
    </row>
    <row r="39" spans="1:18" x14ac:dyDescent="0.25">
      <c r="A39" s="15" t="s">
        <v>14</v>
      </c>
      <c r="B39" s="15" t="s">
        <v>192</v>
      </c>
      <c r="C39" s="15" t="s">
        <v>20</v>
      </c>
      <c r="D39" s="15" t="s">
        <v>193</v>
      </c>
      <c r="E39" s="65"/>
      <c r="F39" s="54" t="s">
        <v>14</v>
      </c>
      <c r="G39" s="15" t="s">
        <v>244</v>
      </c>
      <c r="H39" s="15" t="s">
        <v>20</v>
      </c>
      <c r="I39" s="18" t="s">
        <v>245</v>
      </c>
      <c r="K39" s="15" t="s">
        <v>14</v>
      </c>
      <c r="L39" s="15" t="s">
        <v>132</v>
      </c>
      <c r="M39" s="62" t="str">
        <f>INDEX(Table19[Cross], MATCH(Table68[[#This Row],[Row]], Table19[Row], 0))</f>
        <v>MX15-1</v>
      </c>
      <c r="N39" s="62" t="str">
        <f>INDEX(Table19[PlantNo], MATCH(Table68[[#This Row],[Row]], Table19[Row], 0))</f>
        <v>112</v>
      </c>
      <c r="O39" s="62">
        <f>INDEX(Table19[Bulk Weight], MATCH(Table68[[#This Row],[Row]], Table19[Row], 0))</f>
        <v>744.8</v>
      </c>
      <c r="P39" s="62">
        <v>743.9</v>
      </c>
      <c r="Q39" s="62">
        <f>IF(ISBLANK(Table68[[#This Row],[Reweight]]), 0, Table68[[#This Row],[Initial Weight]]-Table68[[#This Row],[Reweight]])</f>
        <v>0.89999999999997726</v>
      </c>
      <c r="R39" s="82">
        <f>(Table68[[#This Row],[Reweight]]/INDEX(Table19[100 seed weight], MATCH(Table68[[#This Row],[Row]], Table19[Row], 0)))*100</f>
        <v>4696.3383838383843</v>
      </c>
    </row>
    <row r="40" spans="1:18" x14ac:dyDescent="0.25">
      <c r="A40" s="15" t="s">
        <v>14</v>
      </c>
      <c r="B40" s="15" t="s">
        <v>208</v>
      </c>
      <c r="C40" s="15" t="s">
        <v>20</v>
      </c>
      <c r="D40" s="15" t="s">
        <v>209</v>
      </c>
      <c r="E40" s="65"/>
      <c r="F40" s="54" t="s">
        <v>14</v>
      </c>
      <c r="G40" s="15" t="s">
        <v>246</v>
      </c>
      <c r="H40" s="15" t="s">
        <v>20</v>
      </c>
      <c r="I40" s="18" t="s">
        <v>247</v>
      </c>
      <c r="K40" s="15" t="s">
        <v>14</v>
      </c>
      <c r="L40" s="15" t="s">
        <v>134</v>
      </c>
      <c r="M40" s="62" t="str">
        <f>INDEX(Table19[Cross], MATCH(Table68[[#This Row],[Row]], Table19[Row], 0))</f>
        <v>MX15-1</v>
      </c>
      <c r="N40" s="62" t="str">
        <f>INDEX(Table19[PlantNo], MATCH(Table68[[#This Row],[Row]], Table19[Row], 0))</f>
        <v>113</v>
      </c>
      <c r="O40" s="62">
        <f>INDEX(Table19[Bulk Weight], MATCH(Table68[[#This Row],[Row]], Table19[Row], 0))</f>
        <v>851.6</v>
      </c>
      <c r="P40" s="62">
        <v>857.9</v>
      </c>
      <c r="Q40" s="62">
        <f>IF(ISBLANK(Table68[[#This Row],[Reweight]]), 0, Table68[[#This Row],[Initial Weight]]-Table68[[#This Row],[Reweight]])</f>
        <v>-6.2999999999999545</v>
      </c>
      <c r="R40" s="82">
        <f>(Table68[[#This Row],[Reweight]]/INDEX(Table19[100 seed weight], MATCH(Table68[[#This Row],[Row]], Table19[Row], 0)))*100</f>
        <v>5545.5720749838392</v>
      </c>
    </row>
    <row r="41" spans="1:18" x14ac:dyDescent="0.25">
      <c r="A41" s="54" t="s">
        <v>14</v>
      </c>
      <c r="B41" s="15" t="s">
        <v>214</v>
      </c>
      <c r="C41" s="15" t="s">
        <v>20</v>
      </c>
      <c r="D41" s="15" t="s">
        <v>215</v>
      </c>
      <c r="E41" s="65"/>
      <c r="F41" s="54" t="s">
        <v>14</v>
      </c>
      <c r="G41" s="15" t="s">
        <v>250</v>
      </c>
      <c r="H41" s="15" t="s">
        <v>20</v>
      </c>
      <c r="I41" s="18" t="s">
        <v>251</v>
      </c>
      <c r="K41" s="15" t="s">
        <v>14</v>
      </c>
      <c r="L41" s="15" t="s">
        <v>136</v>
      </c>
      <c r="M41" s="62" t="str">
        <f>INDEX(Table19[Cross], MATCH(Table68[[#This Row],[Row]], Table19[Row], 0))</f>
        <v>MX15-1</v>
      </c>
      <c r="N41" s="62" t="str">
        <f>INDEX(Table19[PlantNo], MATCH(Table68[[#This Row],[Row]], Table19[Row], 0))</f>
        <v>114</v>
      </c>
      <c r="O41" s="62">
        <f>INDEX(Table19[Bulk Weight], MATCH(Table68[[#This Row],[Row]], Table19[Row], 0))</f>
        <v>1056.8</v>
      </c>
      <c r="P41" s="62">
        <v>1058</v>
      </c>
      <c r="Q41" s="62">
        <f>IF(ISBLANK(Table68[[#This Row],[Reweight]]), 0, Table68[[#This Row],[Initial Weight]]-Table68[[#This Row],[Reweight]])</f>
        <v>-1.2000000000000455</v>
      </c>
      <c r="R41" s="82">
        <f>(Table68[[#This Row],[Reweight]]/INDEX(Table19[100 seed weight], MATCH(Table68[[#This Row],[Row]], Table19[Row], 0)))*100</f>
        <v>7015.9151193633943</v>
      </c>
    </row>
    <row r="42" spans="1:18" x14ac:dyDescent="0.25">
      <c r="A42" s="54" t="s">
        <v>14</v>
      </c>
      <c r="B42" s="15" t="s">
        <v>228</v>
      </c>
      <c r="C42" s="15" t="s">
        <v>20</v>
      </c>
      <c r="D42" s="15" t="s">
        <v>229</v>
      </c>
      <c r="E42" s="65"/>
      <c r="F42" s="54" t="s">
        <v>14</v>
      </c>
      <c r="G42" s="15" t="s">
        <v>252</v>
      </c>
      <c r="H42" s="15" t="s">
        <v>20</v>
      </c>
      <c r="I42" s="18" t="s">
        <v>253</v>
      </c>
      <c r="K42" s="15" t="s">
        <v>14</v>
      </c>
      <c r="L42" s="15" t="s">
        <v>138</v>
      </c>
      <c r="M42" s="62" t="str">
        <f>INDEX(Table19[Cross], MATCH(Table68[[#This Row],[Row]], Table19[Row], 0))</f>
        <v>MX15-1</v>
      </c>
      <c r="N42" s="62" t="str">
        <f>INDEX(Table19[PlantNo], MATCH(Table68[[#This Row],[Row]], Table19[Row], 0))</f>
        <v>116</v>
      </c>
      <c r="O42" s="62">
        <f>INDEX(Table19[Bulk Weight], MATCH(Table68[[#This Row],[Row]], Table19[Row], 0))</f>
        <v>927</v>
      </c>
      <c r="P42" s="62">
        <v>905.7</v>
      </c>
      <c r="Q42" s="62">
        <f>IF(ISBLANK(Table68[[#This Row],[Reweight]]), 0, Table68[[#This Row],[Initial Weight]]-Table68[[#This Row],[Reweight]])</f>
        <v>21.299999999999955</v>
      </c>
      <c r="R42" s="82">
        <f>(Table68[[#This Row],[Reweight]]/INDEX(Table19[100 seed weight], MATCH(Table68[[#This Row],[Row]], Table19[Row], 0)))*100</f>
        <v>5099.6621621621625</v>
      </c>
    </row>
    <row r="43" spans="1:18" ht="15.75" thickBot="1" x14ac:dyDescent="0.3">
      <c r="A43" s="54" t="s">
        <v>14</v>
      </c>
      <c r="B43" s="15" t="s">
        <v>232</v>
      </c>
      <c r="C43" s="15" t="s">
        <v>20</v>
      </c>
      <c r="D43" s="15" t="s">
        <v>233</v>
      </c>
      <c r="E43" s="65"/>
      <c r="F43" s="85" t="s">
        <v>14</v>
      </c>
      <c r="G43" s="69" t="s">
        <v>254</v>
      </c>
      <c r="H43" s="69" t="s">
        <v>20</v>
      </c>
      <c r="I43" s="86" t="s">
        <v>255</v>
      </c>
      <c r="K43" s="15" t="s">
        <v>14</v>
      </c>
      <c r="L43" s="15" t="s">
        <v>140</v>
      </c>
      <c r="M43" s="62" t="str">
        <f>INDEX(Table19[Cross], MATCH(Table68[[#This Row],[Row]], Table19[Row], 0))</f>
        <v>MX15-1</v>
      </c>
      <c r="N43" s="62" t="str">
        <f>INDEX(Table19[PlantNo], MATCH(Table68[[#This Row],[Row]], Table19[Row], 0))</f>
        <v>117</v>
      </c>
      <c r="O43" s="62">
        <f>INDEX(Table19[Bulk Weight], MATCH(Table68[[#This Row],[Row]], Table19[Row], 0))</f>
        <v>643.9</v>
      </c>
      <c r="P43" s="62">
        <v>634.79999999999995</v>
      </c>
      <c r="Q43" s="62">
        <f>IF(ISBLANK(Table68[[#This Row],[Reweight]]), 0, Table68[[#This Row],[Initial Weight]]-Table68[[#This Row],[Reweight]])</f>
        <v>9.1000000000000227</v>
      </c>
      <c r="R43" s="82">
        <f>(Table68[[#This Row],[Reweight]]/INDEX(Table19[100 seed weight], MATCH(Table68[[#This Row],[Row]], Table19[Row], 0)))*100</f>
        <v>4251.8419290020092</v>
      </c>
    </row>
    <row r="44" spans="1:18" ht="15.75" thickBot="1" x14ac:dyDescent="0.3">
      <c r="A44" s="65"/>
      <c r="B44" s="65"/>
      <c r="C44" s="65"/>
      <c r="D44" s="65"/>
      <c r="E44" s="65"/>
      <c r="F44" s="65"/>
      <c r="G44" s="65"/>
      <c r="H44" s="65"/>
      <c r="I44" s="65"/>
      <c r="K44" s="15" t="s">
        <v>14</v>
      </c>
      <c r="L44" s="15" t="s">
        <v>142</v>
      </c>
      <c r="M44" s="62" t="str">
        <f>INDEX(Table19[Cross], MATCH(Table68[[#This Row],[Row]], Table19[Row], 0))</f>
        <v>MX15-1</v>
      </c>
      <c r="N44" s="62" t="str">
        <f>INDEX(Table19[PlantNo], MATCH(Table68[[#This Row],[Row]], Table19[Row], 0))</f>
        <v>118</v>
      </c>
      <c r="O44" s="62">
        <f>INDEX(Table19[Bulk Weight], MATCH(Table68[[#This Row],[Row]], Table19[Row], 0))</f>
        <v>710.7</v>
      </c>
      <c r="P44" s="62">
        <v>702.4</v>
      </c>
      <c r="Q44" s="62">
        <f>IF(ISBLANK(Table68[[#This Row],[Reweight]]), 0, Table68[[#This Row],[Initial Weight]]-Table68[[#This Row],[Reweight]])</f>
        <v>8.3000000000000682</v>
      </c>
      <c r="R44" s="82">
        <f>(Table68[[#This Row],[Reweight]]/INDEX(Table19[100 seed weight], MATCH(Table68[[#This Row],[Row]], Table19[Row], 0)))*100</f>
        <v>4670.2127659574471</v>
      </c>
    </row>
    <row r="45" spans="1:18" x14ac:dyDescent="0.25">
      <c r="A45" s="105" t="s">
        <v>474</v>
      </c>
      <c r="B45" s="106"/>
      <c r="C45" s="106"/>
      <c r="D45" s="107"/>
      <c r="E45" s="65"/>
      <c r="F45" s="105" t="s">
        <v>475</v>
      </c>
      <c r="G45" s="106"/>
      <c r="H45" s="106"/>
      <c r="I45" s="107"/>
      <c r="K45" s="15" t="s">
        <v>14</v>
      </c>
      <c r="L45" s="15" t="s">
        <v>144</v>
      </c>
      <c r="M45" s="62" t="str">
        <f>INDEX(Table19[Cross], MATCH(Table68[[#This Row],[Row]], Table19[Row], 0))</f>
        <v>MX15-1</v>
      </c>
      <c r="N45" s="62" t="str">
        <f>INDEX(Table19[PlantNo], MATCH(Table68[[#This Row],[Row]], Table19[Row], 0))</f>
        <v>125</v>
      </c>
      <c r="O45" s="62">
        <f>INDEX(Table19[Bulk Weight], MATCH(Table68[[#This Row],[Row]], Table19[Row], 0))</f>
        <v>947</v>
      </c>
      <c r="P45" s="62">
        <v>950.3</v>
      </c>
      <c r="Q45" s="62">
        <f>IF(ISBLANK(Table68[[#This Row],[Reweight]]), 0, Table68[[#This Row],[Initial Weight]]-Table68[[#This Row],[Reweight]])</f>
        <v>-3.2999999999999545</v>
      </c>
      <c r="R45" s="82">
        <f>(Table68[[#This Row],[Reweight]]/INDEX(Table19[100 seed weight], MATCH(Table68[[#This Row],[Row]], Table19[Row], 0)))*100</f>
        <v>5738.5265700483096</v>
      </c>
    </row>
    <row r="46" spans="1:18" ht="15.75" thickBot="1" x14ac:dyDescent="0.3">
      <c r="A46" s="108"/>
      <c r="B46" s="109"/>
      <c r="C46" s="109"/>
      <c r="D46" s="110"/>
      <c r="E46" s="65"/>
      <c r="F46" s="108"/>
      <c r="G46" s="109"/>
      <c r="H46" s="109"/>
      <c r="I46" s="110"/>
      <c r="K46" s="15" t="s">
        <v>14</v>
      </c>
      <c r="L46" s="15" t="s">
        <v>146</v>
      </c>
      <c r="M46" s="62" t="str">
        <f>INDEX(Table19[Cross], MATCH(Table68[[#This Row],[Row]], Table19[Row], 0))</f>
        <v>MX15-1</v>
      </c>
      <c r="N46" s="62" t="str">
        <f>INDEX(Table19[PlantNo], MATCH(Table68[[#This Row],[Row]], Table19[Row], 0))</f>
        <v>130</v>
      </c>
      <c r="O46" s="62">
        <f>INDEX(Table19[Bulk Weight], MATCH(Table68[[#This Row],[Row]], Table19[Row], 0))</f>
        <v>986.2</v>
      </c>
      <c r="P46" s="62">
        <v>981.9</v>
      </c>
      <c r="Q46" s="62">
        <f>IF(ISBLANK(Table68[[#This Row],[Reweight]]), 0, Table68[[#This Row],[Initial Weight]]-Table68[[#This Row],[Reweight]])</f>
        <v>4.3000000000000682</v>
      </c>
      <c r="R46" s="82">
        <f>(Table68[[#This Row],[Reweight]]/INDEX(Table19[100 seed weight], MATCH(Table68[[#This Row],[Row]], Table19[Row], 0)))*100</f>
        <v>6163.8418079096045</v>
      </c>
    </row>
    <row r="47" spans="1:18" ht="15.75" thickBot="1" x14ac:dyDescent="0.3">
      <c r="A47" s="64" t="s">
        <v>0</v>
      </c>
      <c r="B47" s="64" t="s">
        <v>1</v>
      </c>
      <c r="C47" s="64" t="s">
        <v>2</v>
      </c>
      <c r="D47" s="64" t="s">
        <v>3</v>
      </c>
      <c r="E47" s="65"/>
      <c r="F47" s="64" t="s">
        <v>0</v>
      </c>
      <c r="G47" s="64" t="s">
        <v>1</v>
      </c>
      <c r="H47" s="64" t="s">
        <v>2</v>
      </c>
      <c r="I47" s="64" t="s">
        <v>3</v>
      </c>
      <c r="K47" s="15" t="s">
        <v>14</v>
      </c>
      <c r="L47" s="15" t="s">
        <v>148</v>
      </c>
      <c r="M47" s="62" t="str">
        <f>INDEX(Table19[Cross], MATCH(Table68[[#This Row],[Row]], Table19[Row], 0))</f>
        <v>MX15-1</v>
      </c>
      <c r="N47" s="62" t="str">
        <f>INDEX(Table19[PlantNo], MATCH(Table68[[#This Row],[Row]], Table19[Row], 0))</f>
        <v>131</v>
      </c>
      <c r="O47" s="62">
        <f>INDEX(Table19[Bulk Weight], MATCH(Table68[[#This Row],[Row]], Table19[Row], 0))</f>
        <v>699.3</v>
      </c>
      <c r="P47" s="62">
        <v>696.6</v>
      </c>
      <c r="Q47" s="62">
        <f>IF(ISBLANK(Table68[[#This Row],[Reweight]]), 0, Table68[[#This Row],[Initial Weight]]-Table68[[#This Row],[Reweight]])</f>
        <v>2.6999999999999318</v>
      </c>
      <c r="R47" s="82">
        <f>(Table68[[#This Row],[Reweight]]/INDEX(Table19[100 seed weight], MATCH(Table68[[#This Row],[Row]], Table19[Row], 0)))*100</f>
        <v>4754.9488054607509</v>
      </c>
    </row>
    <row r="48" spans="1:18" x14ac:dyDescent="0.25">
      <c r="A48" s="56" t="s">
        <v>261</v>
      </c>
      <c r="B48" s="56" t="s">
        <v>267</v>
      </c>
      <c r="C48" s="56" t="s">
        <v>263</v>
      </c>
      <c r="D48" s="56" t="s">
        <v>268</v>
      </c>
      <c r="E48" s="65"/>
      <c r="F48" s="15" t="s">
        <v>261</v>
      </c>
      <c r="G48" s="56" t="s">
        <v>262</v>
      </c>
      <c r="H48" s="56" t="s">
        <v>263</v>
      </c>
      <c r="I48" s="56" t="s">
        <v>264</v>
      </c>
      <c r="K48" s="15" t="s">
        <v>14</v>
      </c>
      <c r="L48" s="15" t="s">
        <v>150</v>
      </c>
      <c r="M48" s="62" t="str">
        <f>INDEX(Table19[Cross], MATCH(Table68[[#This Row],[Row]], Table19[Row], 0))</f>
        <v>MX15-1</v>
      </c>
      <c r="N48" s="62" t="str">
        <f>INDEX(Table19[PlantNo], MATCH(Table68[[#This Row],[Row]], Table19[Row], 0))</f>
        <v>141</v>
      </c>
      <c r="O48" s="62">
        <f>INDEX(Table19[Bulk Weight], MATCH(Table68[[#This Row],[Row]], Table19[Row], 0))</f>
        <v>1135.9000000000001</v>
      </c>
      <c r="P48" s="62">
        <v>1138.9000000000001</v>
      </c>
      <c r="Q48" s="62">
        <f>IF(ISBLANK(Table68[[#This Row],[Reweight]]), 0, Table68[[#This Row],[Initial Weight]]-Table68[[#This Row],[Reweight]])</f>
        <v>-3</v>
      </c>
      <c r="R48" s="82">
        <f>(Table68[[#This Row],[Reweight]]/INDEX(Table19[100 seed weight], MATCH(Table68[[#This Row],[Row]], Table19[Row], 0)))*100</f>
        <v>7448.6592544146515</v>
      </c>
    </row>
    <row r="49" spans="1:18" x14ac:dyDescent="0.25">
      <c r="A49" s="15" t="s">
        <v>261</v>
      </c>
      <c r="B49" s="56" t="s">
        <v>398</v>
      </c>
      <c r="C49" s="56" t="s">
        <v>263</v>
      </c>
      <c r="D49" s="56" t="s">
        <v>399</v>
      </c>
      <c r="E49" s="65"/>
      <c r="F49" s="15" t="s">
        <v>261</v>
      </c>
      <c r="G49" s="56" t="s">
        <v>265</v>
      </c>
      <c r="H49" s="56" t="s">
        <v>263</v>
      </c>
      <c r="I49" s="56" t="s">
        <v>266</v>
      </c>
      <c r="K49" s="71" t="s">
        <v>14</v>
      </c>
      <c r="L49" s="71" t="s">
        <v>152</v>
      </c>
      <c r="M49" s="72" t="str">
        <f>INDEX(Table19[Cross], MATCH(Table68[[#This Row],[Row]], Table19[Row], 0))</f>
        <v>MX15-1</v>
      </c>
      <c r="N49" s="72" t="str">
        <f>INDEX(Table19[PlantNo], MATCH(Table68[[#This Row],[Row]], Table19[Row], 0))</f>
        <v>142</v>
      </c>
      <c r="O49" s="72">
        <f>INDEX(Table19[Bulk Weight], MATCH(Table68[[#This Row],[Row]], Table19[Row], 0))</f>
        <v>646.9</v>
      </c>
      <c r="P49" s="72">
        <v>598.9</v>
      </c>
      <c r="Q49" s="72">
        <f>IF(ISBLANK(Table68[[#This Row],[Reweight]]), 0, Table68[[#This Row],[Initial Weight]]-Table68[[#This Row],[Reweight]])</f>
        <v>48</v>
      </c>
      <c r="R49" s="82">
        <f>(Table68[[#This Row],[Reweight]]/INDEX(Table19[100 seed weight], MATCH(Table68[[#This Row],[Row]], Table19[Row], 0)))*100</f>
        <v>4019.4630872483217</v>
      </c>
    </row>
    <row r="50" spans="1:18" x14ac:dyDescent="0.25">
      <c r="A50" s="15" t="s">
        <v>261</v>
      </c>
      <c r="B50" s="56" t="s">
        <v>400</v>
      </c>
      <c r="C50" s="56" t="s">
        <v>263</v>
      </c>
      <c r="D50" s="56" t="s">
        <v>401</v>
      </c>
      <c r="E50" s="65"/>
      <c r="F50" s="15" t="s">
        <v>261</v>
      </c>
      <c r="G50" s="56" t="s">
        <v>269</v>
      </c>
      <c r="H50" s="56" t="s">
        <v>263</v>
      </c>
      <c r="I50" s="56" t="s">
        <v>270</v>
      </c>
      <c r="K50" s="71" t="s">
        <v>14</v>
      </c>
      <c r="L50" s="71" t="s">
        <v>154</v>
      </c>
      <c r="M50" s="72" t="str">
        <f>INDEX(Table19[Cross], MATCH(Table68[[#This Row],[Row]], Table19[Row], 0))</f>
        <v>MX15-1</v>
      </c>
      <c r="N50" s="72" t="str">
        <f>INDEX(Table19[PlantNo], MATCH(Table68[[#This Row],[Row]], Table19[Row], 0))</f>
        <v>143</v>
      </c>
      <c r="O50" s="72">
        <f>INDEX(Table19[Bulk Weight], MATCH(Table68[[#This Row],[Row]], Table19[Row], 0))</f>
        <v>719.4</v>
      </c>
      <c r="P50" s="72">
        <v>677.4</v>
      </c>
      <c r="Q50" s="72">
        <f>IF(ISBLANK(Table68[[#This Row],[Reweight]]), 0, Table68[[#This Row],[Initial Weight]]-Table68[[#This Row],[Reweight]])</f>
        <v>42</v>
      </c>
      <c r="R50" s="82">
        <f>(Table68[[#This Row],[Reweight]]/INDEX(Table19[100 seed weight], MATCH(Table68[[#This Row],[Row]], Table19[Row], 0)))*100</f>
        <v>4181.4814814814818</v>
      </c>
    </row>
    <row r="51" spans="1:18" x14ac:dyDescent="0.25">
      <c r="A51" s="15" t="s">
        <v>261</v>
      </c>
      <c r="B51" s="56" t="s">
        <v>402</v>
      </c>
      <c r="C51" s="56" t="s">
        <v>263</v>
      </c>
      <c r="D51" s="56" t="s">
        <v>403</v>
      </c>
      <c r="E51" s="65"/>
      <c r="F51" s="15" t="s">
        <v>261</v>
      </c>
      <c r="G51" s="56" t="s">
        <v>271</v>
      </c>
      <c r="H51" s="56" t="s">
        <v>263</v>
      </c>
      <c r="I51" s="56" t="s">
        <v>272</v>
      </c>
      <c r="K51" s="15" t="s">
        <v>14</v>
      </c>
      <c r="L51" s="15" t="s">
        <v>158</v>
      </c>
      <c r="M51" s="62" t="str">
        <f>INDEX(Table19[Cross], MATCH(Table68[[#This Row],[Row]], Table19[Row], 0))</f>
        <v>MX15-1</v>
      </c>
      <c r="N51" s="62" t="str">
        <f>INDEX(Table19[PlantNo], MATCH(Table68[[#This Row],[Row]], Table19[Row], 0))</f>
        <v>147</v>
      </c>
      <c r="O51" s="62">
        <f>INDEX(Table19[Bulk Weight], MATCH(Table68[[#This Row],[Row]], Table19[Row], 0))</f>
        <v>701.3</v>
      </c>
      <c r="P51" s="62">
        <v>703</v>
      </c>
      <c r="Q51" s="62">
        <f>IF(ISBLANK(Table68[[#This Row],[Reweight]]), 0, Table68[[#This Row],[Initial Weight]]-Table68[[#This Row],[Reweight]])</f>
        <v>-1.7000000000000455</v>
      </c>
      <c r="R51" s="82">
        <f>(Table68[[#This Row],[Reweight]]/INDEX(Table19[100 seed weight], MATCH(Table68[[#This Row],[Row]], Table19[Row], 0)))*100</f>
        <v>4250.3022974607011</v>
      </c>
    </row>
    <row r="52" spans="1:18" x14ac:dyDescent="0.25">
      <c r="A52" s="56" t="s">
        <v>261</v>
      </c>
      <c r="B52" s="56" t="s">
        <v>275</v>
      </c>
      <c r="C52" s="56" t="s">
        <v>263</v>
      </c>
      <c r="D52" s="56" t="s">
        <v>276</v>
      </c>
      <c r="E52" s="65"/>
      <c r="F52" s="15" t="s">
        <v>261</v>
      </c>
      <c r="G52" s="56" t="s">
        <v>273</v>
      </c>
      <c r="H52" s="56" t="s">
        <v>263</v>
      </c>
      <c r="I52" s="56" t="s">
        <v>274</v>
      </c>
      <c r="K52" s="15" t="s">
        <v>14</v>
      </c>
      <c r="L52" s="15" t="s">
        <v>166</v>
      </c>
      <c r="M52" s="62" t="str">
        <f>INDEX(Table19[Cross], MATCH(Table68[[#This Row],[Row]], Table19[Row], 0))</f>
        <v>MX15-1</v>
      </c>
      <c r="N52" s="62" t="str">
        <f>INDEX(Table19[PlantNo], MATCH(Table68[[#This Row],[Row]], Table19[Row], 0))</f>
        <v>159</v>
      </c>
      <c r="O52" s="62">
        <f>INDEX(Table19[Bulk Weight], MATCH(Table68[[#This Row],[Row]], Table19[Row], 0))</f>
        <v>1034.7</v>
      </c>
      <c r="P52" s="62">
        <v>949.3</v>
      </c>
      <c r="Q52" s="62">
        <f>IF(ISBLANK(Table68[[#This Row],[Reweight]]), 0, Table68[[#This Row],[Initial Weight]]-Table68[[#This Row],[Reweight]])</f>
        <v>85.400000000000091</v>
      </c>
      <c r="R52" s="82">
        <f>(Table68[[#This Row],[Reweight]]/INDEX(Table19[100 seed weight], MATCH(Table68[[#This Row],[Row]], Table19[Row], 0)))*100</f>
        <v>5477.7841892671677</v>
      </c>
    </row>
    <row r="53" spans="1:18" x14ac:dyDescent="0.25">
      <c r="A53" s="15" t="s">
        <v>261</v>
      </c>
      <c r="B53" s="56" t="s">
        <v>284</v>
      </c>
      <c r="C53" s="56" t="s">
        <v>263</v>
      </c>
      <c r="D53" s="56" t="s">
        <v>285</v>
      </c>
      <c r="E53" s="65"/>
      <c r="F53" s="15" t="s">
        <v>261</v>
      </c>
      <c r="G53" s="56" t="s">
        <v>277</v>
      </c>
      <c r="H53" s="56" t="s">
        <v>263</v>
      </c>
      <c r="I53" s="56" t="s">
        <v>278</v>
      </c>
      <c r="K53" s="15" t="s">
        <v>14</v>
      </c>
      <c r="L53" s="15" t="s">
        <v>168</v>
      </c>
      <c r="M53" s="62" t="str">
        <f>INDEX(Table19[Cross], MATCH(Table68[[#This Row],[Row]], Table19[Row], 0))</f>
        <v>MX15-1</v>
      </c>
      <c r="N53" s="62" t="str">
        <f>INDEX(Table19[PlantNo], MATCH(Table68[[#This Row],[Row]], Table19[Row], 0))</f>
        <v>161</v>
      </c>
      <c r="O53" s="62">
        <f>INDEX(Table19[Bulk Weight], MATCH(Table68[[#This Row],[Row]], Table19[Row], 0))</f>
        <v>955.1</v>
      </c>
      <c r="P53" s="62">
        <v>944.2</v>
      </c>
      <c r="Q53" s="62">
        <f>IF(ISBLANK(Table68[[#This Row],[Reweight]]), 0, Table68[[#This Row],[Initial Weight]]-Table68[[#This Row],[Reweight]])</f>
        <v>10.899999999999977</v>
      </c>
      <c r="R53" s="82">
        <f>(Table68[[#This Row],[Reweight]]/INDEX(Table19[100 seed weight], MATCH(Table68[[#This Row],[Row]], Table19[Row], 0)))*100</f>
        <v>5213.6940916620651</v>
      </c>
    </row>
    <row r="54" spans="1:18" x14ac:dyDescent="0.25">
      <c r="A54" s="15" t="s">
        <v>261</v>
      </c>
      <c r="B54" s="56" t="s">
        <v>286</v>
      </c>
      <c r="C54" s="56" t="s">
        <v>263</v>
      </c>
      <c r="D54" s="56" t="s">
        <v>287</v>
      </c>
      <c r="E54" s="65"/>
      <c r="F54" s="15" t="s">
        <v>261</v>
      </c>
      <c r="G54" s="56" t="s">
        <v>279</v>
      </c>
      <c r="H54" s="56" t="s">
        <v>263</v>
      </c>
      <c r="I54" s="56" t="s">
        <v>280</v>
      </c>
      <c r="K54" s="15" t="s">
        <v>14</v>
      </c>
      <c r="L54" s="15" t="s">
        <v>176</v>
      </c>
      <c r="M54" s="62" t="str">
        <f>INDEX(Table19[Cross], MATCH(Table68[[#This Row],[Row]], Table19[Row], 0))</f>
        <v>MX15-1</v>
      </c>
      <c r="N54" s="62" t="str">
        <f>INDEX(Table19[PlantNo], MATCH(Table68[[#This Row],[Row]], Table19[Row], 0))</f>
        <v>172</v>
      </c>
      <c r="O54" s="62">
        <f>INDEX(Table19[Bulk Weight], MATCH(Table68[[#This Row],[Row]], Table19[Row], 0))</f>
        <v>720.7</v>
      </c>
      <c r="P54" s="62">
        <v>700.4</v>
      </c>
      <c r="Q54" s="62">
        <f>IF(ISBLANK(Table68[[#This Row],[Reweight]]), 0, Table68[[#This Row],[Initial Weight]]-Table68[[#This Row],[Reweight]])</f>
        <v>20.300000000000068</v>
      </c>
      <c r="R54" s="82">
        <f>(Table68[[#This Row],[Reweight]]/INDEX(Table19[100 seed weight], MATCH(Table68[[#This Row],[Row]], Table19[Row], 0)))*100</f>
        <v>4268.1291895185859</v>
      </c>
    </row>
    <row r="55" spans="1:18" x14ac:dyDescent="0.25">
      <c r="A55" s="15" t="s">
        <v>261</v>
      </c>
      <c r="B55" s="56" t="s">
        <v>408</v>
      </c>
      <c r="C55" s="56" t="s">
        <v>263</v>
      </c>
      <c r="D55" s="56" t="s">
        <v>409</v>
      </c>
      <c r="E55" s="65"/>
      <c r="F55" s="56" t="s">
        <v>261</v>
      </c>
      <c r="G55" s="56" t="s">
        <v>404</v>
      </c>
      <c r="H55" s="56" t="s">
        <v>263</v>
      </c>
      <c r="I55" s="56" t="s">
        <v>405</v>
      </c>
      <c r="K55" s="15" t="s">
        <v>14</v>
      </c>
      <c r="L55" s="15" t="s">
        <v>182</v>
      </c>
      <c r="M55" s="62" t="str">
        <f>INDEX(Table19[Cross], MATCH(Table68[[#This Row],[Row]], Table19[Row], 0))</f>
        <v>MX15-1</v>
      </c>
      <c r="N55" s="62" t="str">
        <f>INDEX(Table19[PlantNo], MATCH(Table68[[#This Row],[Row]], Table19[Row], 0))</f>
        <v>182</v>
      </c>
      <c r="O55" s="62">
        <f>INDEX(Table19[Bulk Weight], MATCH(Table68[[#This Row],[Row]], Table19[Row], 0))</f>
        <v>768.9</v>
      </c>
      <c r="P55" s="62">
        <v>766.3</v>
      </c>
      <c r="Q55" s="62">
        <f>IF(ISBLANK(Table68[[#This Row],[Reweight]]), 0, Table68[[#This Row],[Initial Weight]]-Table68[[#This Row],[Reweight]])</f>
        <v>2.6000000000000227</v>
      </c>
      <c r="R55" s="82">
        <f>(Table68[[#This Row],[Reweight]]/INDEX(Table19[100 seed weight], MATCH(Table68[[#This Row],[Row]], Table19[Row], 0)))*100</f>
        <v>5351.2569832402232</v>
      </c>
    </row>
    <row r="56" spans="1:18" x14ac:dyDescent="0.25">
      <c r="A56" s="15" t="s">
        <v>261</v>
      </c>
      <c r="B56" s="56" t="s">
        <v>288</v>
      </c>
      <c r="C56" s="56" t="s">
        <v>263</v>
      </c>
      <c r="D56" s="56" t="s">
        <v>289</v>
      </c>
      <c r="E56" s="65"/>
      <c r="F56" s="15" t="s">
        <v>261</v>
      </c>
      <c r="G56" s="56" t="s">
        <v>406</v>
      </c>
      <c r="H56" s="56" t="s">
        <v>263</v>
      </c>
      <c r="I56" s="56" t="s">
        <v>407</v>
      </c>
      <c r="K56" s="15" t="s">
        <v>14</v>
      </c>
      <c r="L56" s="15" t="s">
        <v>184</v>
      </c>
      <c r="M56" s="62" t="str">
        <f>INDEX(Table19[Cross], MATCH(Table68[[#This Row],[Row]], Table19[Row], 0))</f>
        <v>MX15-1</v>
      </c>
      <c r="N56" s="62" t="str">
        <f>INDEX(Table19[PlantNo], MATCH(Table68[[#This Row],[Row]], Table19[Row], 0))</f>
        <v>187</v>
      </c>
      <c r="O56" s="62">
        <f>INDEX(Table19[Bulk Weight], MATCH(Table68[[#This Row],[Row]], Table19[Row], 0))</f>
        <v>942.7</v>
      </c>
      <c r="P56" s="62">
        <v>940.6</v>
      </c>
      <c r="Q56" s="62">
        <f>IF(ISBLANK(Table68[[#This Row],[Reweight]]), 0, Table68[[#This Row],[Initial Weight]]-Table68[[#This Row],[Reweight]])</f>
        <v>2.1000000000000227</v>
      </c>
      <c r="R56" s="82">
        <f>(Table68[[#This Row],[Reweight]]/INDEX(Table19[100 seed weight], MATCH(Table68[[#This Row],[Row]], Table19[Row], 0)))*100</f>
        <v>6464.6048109965632</v>
      </c>
    </row>
    <row r="57" spans="1:18" x14ac:dyDescent="0.25">
      <c r="A57" s="56" t="s">
        <v>261</v>
      </c>
      <c r="B57" s="56" t="s">
        <v>290</v>
      </c>
      <c r="C57" s="56" t="s">
        <v>263</v>
      </c>
      <c r="D57" s="56" t="s">
        <v>291</v>
      </c>
      <c r="E57" s="65"/>
      <c r="F57" s="15" t="s">
        <v>261</v>
      </c>
      <c r="G57" s="56" t="s">
        <v>410</v>
      </c>
      <c r="H57" s="56" t="s">
        <v>263</v>
      </c>
      <c r="I57" s="56" t="s">
        <v>411</v>
      </c>
      <c r="K57" s="15" t="s">
        <v>14</v>
      </c>
      <c r="L57" s="15" t="s">
        <v>186</v>
      </c>
      <c r="M57" s="62" t="str">
        <f>INDEX(Table19[Cross], MATCH(Table68[[#This Row],[Row]], Table19[Row], 0))</f>
        <v>MX15-1</v>
      </c>
      <c r="N57" s="62" t="str">
        <f>INDEX(Table19[PlantNo], MATCH(Table68[[#This Row],[Row]], Table19[Row], 0))</f>
        <v>191</v>
      </c>
      <c r="O57" s="62">
        <f>INDEX(Table19[Bulk Weight], MATCH(Table68[[#This Row],[Row]], Table19[Row], 0))</f>
        <v>1391.2</v>
      </c>
      <c r="P57" s="62">
        <v>1344.7</v>
      </c>
      <c r="Q57" s="62">
        <f>IF(ISBLANK(Table68[[#This Row],[Reweight]]), 0, Table68[[#This Row],[Initial Weight]]-Table68[[#This Row],[Reweight]])</f>
        <v>46.5</v>
      </c>
      <c r="R57" s="82">
        <f>(Table68[[#This Row],[Reweight]]/INDEX(Table19[100 seed weight], MATCH(Table68[[#This Row],[Row]], Table19[Row], 0)))*100</f>
        <v>8139.8305084745771</v>
      </c>
    </row>
    <row r="58" spans="1:18" x14ac:dyDescent="0.25">
      <c r="A58" s="15" t="s">
        <v>261</v>
      </c>
      <c r="B58" s="56" t="s">
        <v>412</v>
      </c>
      <c r="C58" s="56" t="s">
        <v>263</v>
      </c>
      <c r="D58" s="56" t="s">
        <v>413</v>
      </c>
      <c r="E58" s="65"/>
      <c r="F58" s="15" t="s">
        <v>261</v>
      </c>
      <c r="G58" s="56" t="s">
        <v>294</v>
      </c>
      <c r="H58" s="56" t="s">
        <v>263</v>
      </c>
      <c r="I58" s="56" t="s">
        <v>295</v>
      </c>
      <c r="K58" s="15" t="s">
        <v>14</v>
      </c>
      <c r="L58" s="15" t="s">
        <v>188</v>
      </c>
      <c r="M58" s="62" t="str">
        <f>INDEX(Table19[Cross], MATCH(Table68[[#This Row],[Row]], Table19[Row], 0))</f>
        <v>MX15-1</v>
      </c>
      <c r="N58" s="62" t="str">
        <f>INDEX(Table19[PlantNo], MATCH(Table68[[#This Row],[Row]], Table19[Row], 0))</f>
        <v>194</v>
      </c>
      <c r="O58" s="62">
        <f>INDEX(Table19[Bulk Weight], MATCH(Table68[[#This Row],[Row]], Table19[Row], 0))</f>
        <v>882.5</v>
      </c>
      <c r="P58" s="62">
        <v>873.9</v>
      </c>
      <c r="Q58" s="62">
        <f>IF(ISBLANK(Table68[[#This Row],[Reweight]]), 0, Table68[[#This Row],[Initial Weight]]-Table68[[#This Row],[Reweight]])</f>
        <v>8.6000000000000227</v>
      </c>
      <c r="R58" s="82">
        <f>(Table68[[#This Row],[Reweight]]/INDEX(Table19[100 seed weight], MATCH(Table68[[#This Row],[Row]], Table19[Row], 0)))*100</f>
        <v>4716.1359956826764</v>
      </c>
    </row>
    <row r="59" spans="1:18" x14ac:dyDescent="0.25">
      <c r="A59" s="15" t="s">
        <v>261</v>
      </c>
      <c r="B59" s="56" t="s">
        <v>414</v>
      </c>
      <c r="C59" s="56" t="s">
        <v>263</v>
      </c>
      <c r="D59" s="56" t="s">
        <v>415</v>
      </c>
      <c r="E59" s="65"/>
      <c r="F59" s="15" t="s">
        <v>261</v>
      </c>
      <c r="G59" s="56" t="s">
        <v>298</v>
      </c>
      <c r="H59" s="56" t="s">
        <v>263</v>
      </c>
      <c r="I59" s="56" t="s">
        <v>299</v>
      </c>
      <c r="K59" s="15" t="s">
        <v>14</v>
      </c>
      <c r="L59" s="15" t="s">
        <v>192</v>
      </c>
      <c r="M59" s="62" t="str">
        <f>INDEX(Table19[Cross], MATCH(Table68[[#This Row],[Row]], Table19[Row], 0))</f>
        <v>MX15-1</v>
      </c>
      <c r="N59" s="62" t="str">
        <f>INDEX(Table19[PlantNo], MATCH(Table68[[#This Row],[Row]], Table19[Row], 0))</f>
        <v>200</v>
      </c>
      <c r="O59" s="62">
        <f>INDEX(Table19[Bulk Weight], MATCH(Table68[[#This Row],[Row]], Table19[Row], 0))</f>
        <v>958.8</v>
      </c>
      <c r="P59" s="62">
        <v>961.1</v>
      </c>
      <c r="Q59" s="62">
        <f>IF(ISBLANK(Table68[[#This Row],[Reweight]]), 0, Table68[[#This Row],[Initial Weight]]-Table68[[#This Row],[Reweight]])</f>
        <v>-2.3000000000000682</v>
      </c>
      <c r="R59" s="82">
        <f>(Table68[[#This Row],[Reweight]]/INDEX(Table19[100 seed weight], MATCH(Table68[[#This Row],[Row]], Table19[Row], 0)))*100</f>
        <v>5973.2753262896213</v>
      </c>
    </row>
    <row r="60" spans="1:18" x14ac:dyDescent="0.25">
      <c r="A60" s="15" t="s">
        <v>261</v>
      </c>
      <c r="B60" s="56" t="s">
        <v>296</v>
      </c>
      <c r="C60" s="56" t="s">
        <v>263</v>
      </c>
      <c r="D60" s="56" t="s">
        <v>297</v>
      </c>
      <c r="E60" s="65"/>
      <c r="F60" s="15" t="s">
        <v>261</v>
      </c>
      <c r="G60" s="56" t="s">
        <v>302</v>
      </c>
      <c r="H60" s="56" t="s">
        <v>263</v>
      </c>
      <c r="I60" s="56" t="s">
        <v>303</v>
      </c>
      <c r="K60" s="15" t="s">
        <v>14</v>
      </c>
      <c r="L60" s="15" t="s">
        <v>194</v>
      </c>
      <c r="M60" s="62" t="str">
        <f>INDEX(Table19[Cross], MATCH(Table68[[#This Row],[Row]], Table19[Row], 0))</f>
        <v>MX15-1</v>
      </c>
      <c r="N60" s="62" t="str">
        <f>INDEX(Table19[PlantNo], MATCH(Table68[[#This Row],[Row]], Table19[Row], 0))</f>
        <v>208</v>
      </c>
      <c r="O60" s="62">
        <f>INDEX(Table19[Bulk Weight], MATCH(Table68[[#This Row],[Row]], Table19[Row], 0))</f>
        <v>1021.2</v>
      </c>
      <c r="P60" s="62">
        <v>1008.2</v>
      </c>
      <c r="Q60" s="62">
        <f>IF(ISBLANK(Table68[[#This Row],[Reweight]]), 0, Table68[[#This Row],[Initial Weight]]-Table68[[#This Row],[Reweight]])</f>
        <v>13</v>
      </c>
      <c r="R60" s="82">
        <f>(Table68[[#This Row],[Reweight]]/INDEX(Table19[100 seed weight], MATCH(Table68[[#This Row],[Row]], Table19[Row], 0)))*100</f>
        <v>6996.5301873698818</v>
      </c>
    </row>
    <row r="61" spans="1:18" x14ac:dyDescent="0.25">
      <c r="A61" s="15" t="s">
        <v>261</v>
      </c>
      <c r="B61" s="56" t="s">
        <v>300</v>
      </c>
      <c r="C61" s="56" t="s">
        <v>263</v>
      </c>
      <c r="D61" s="56" t="s">
        <v>301</v>
      </c>
      <c r="E61" s="65"/>
      <c r="F61" s="15" t="s">
        <v>261</v>
      </c>
      <c r="G61" s="56" t="s">
        <v>416</v>
      </c>
      <c r="H61" s="56" t="s">
        <v>263</v>
      </c>
      <c r="I61" s="56" t="s">
        <v>417</v>
      </c>
      <c r="K61" s="15" t="s">
        <v>14</v>
      </c>
      <c r="L61" s="15" t="s">
        <v>196</v>
      </c>
      <c r="M61" s="62" t="str">
        <f>INDEX(Table19[Cross], MATCH(Table68[[#This Row],[Row]], Table19[Row], 0))</f>
        <v>MX15-1</v>
      </c>
      <c r="N61" s="62" t="str">
        <f>INDEX(Table19[PlantNo], MATCH(Table68[[#This Row],[Row]], Table19[Row], 0))</f>
        <v>209</v>
      </c>
      <c r="O61" s="62">
        <f>INDEX(Table19[Bulk Weight], MATCH(Table68[[#This Row],[Row]], Table19[Row], 0))</f>
        <v>1391.2</v>
      </c>
      <c r="P61" s="62">
        <v>1375.7</v>
      </c>
      <c r="Q61" s="62">
        <f>IF(ISBLANK(Table68[[#This Row],[Reweight]]), 0, Table68[[#This Row],[Initial Weight]]-Table68[[#This Row],[Reweight]])</f>
        <v>15.5</v>
      </c>
      <c r="R61" s="82">
        <f>(Table68[[#This Row],[Reweight]]/INDEX(Table19[100 seed weight], MATCH(Table68[[#This Row],[Row]], Table19[Row], 0)))*100</f>
        <v>7892.7137119908211</v>
      </c>
    </row>
    <row r="62" spans="1:18" x14ac:dyDescent="0.25">
      <c r="A62" s="15" t="s">
        <v>261</v>
      </c>
      <c r="B62" s="56" t="s">
        <v>306</v>
      </c>
      <c r="C62" s="56" t="s">
        <v>263</v>
      </c>
      <c r="D62" s="56" t="s">
        <v>307</v>
      </c>
      <c r="E62" s="65"/>
      <c r="F62" s="15" t="s">
        <v>261</v>
      </c>
      <c r="G62" s="56" t="s">
        <v>418</v>
      </c>
      <c r="H62" s="56" t="s">
        <v>263</v>
      </c>
      <c r="I62" s="56" t="s">
        <v>419</v>
      </c>
      <c r="K62" s="15" t="s">
        <v>14</v>
      </c>
      <c r="L62" s="15" t="s">
        <v>198</v>
      </c>
      <c r="M62" s="62" t="str">
        <f>INDEX(Table19[Cross], MATCH(Table68[[#This Row],[Row]], Table19[Row], 0))</f>
        <v>MX15-1</v>
      </c>
      <c r="N62" s="62" t="str">
        <f>INDEX(Table19[PlantNo], MATCH(Table68[[#This Row],[Row]], Table19[Row], 0))</f>
        <v>211</v>
      </c>
      <c r="O62" s="62">
        <f>INDEX(Table19[Bulk Weight], MATCH(Table68[[#This Row],[Row]], Table19[Row], 0))</f>
        <v>1030.0999999999999</v>
      </c>
      <c r="P62" s="62">
        <v>996</v>
      </c>
      <c r="Q62" s="62">
        <f>IF(ISBLANK(Table68[[#This Row],[Reweight]]), 0, Table68[[#This Row],[Initial Weight]]-Table68[[#This Row],[Reweight]])</f>
        <v>34.099999999999909</v>
      </c>
      <c r="R62" s="82">
        <f>(Table68[[#This Row],[Reweight]]/INDEX(Table19[100 seed weight], MATCH(Table68[[#This Row],[Row]], Table19[Row], 0)))*100</f>
        <v>5974.8050389922009</v>
      </c>
    </row>
    <row r="63" spans="1:18" x14ac:dyDescent="0.25">
      <c r="A63" s="56" t="s">
        <v>261</v>
      </c>
      <c r="B63" s="56" t="s">
        <v>308</v>
      </c>
      <c r="C63" s="56" t="s">
        <v>263</v>
      </c>
      <c r="D63" s="56" t="s">
        <v>309</v>
      </c>
      <c r="E63" s="65"/>
      <c r="F63" s="15" t="s">
        <v>261</v>
      </c>
      <c r="G63" s="56" t="s">
        <v>310</v>
      </c>
      <c r="H63" s="56" t="s">
        <v>263</v>
      </c>
      <c r="I63" s="56" t="s">
        <v>311</v>
      </c>
      <c r="K63" s="15" t="s">
        <v>14</v>
      </c>
      <c r="L63" s="15" t="s">
        <v>200</v>
      </c>
      <c r="M63" s="62" t="str">
        <f>INDEX(Table19[Cross], MATCH(Table68[[#This Row],[Row]], Table19[Row], 0))</f>
        <v>MX15-1</v>
      </c>
      <c r="N63" s="62" t="str">
        <f>INDEX(Table19[PlantNo], MATCH(Table68[[#This Row],[Row]], Table19[Row], 0))</f>
        <v>212</v>
      </c>
      <c r="O63" s="62">
        <f>INDEX(Table19[Bulk Weight], MATCH(Table68[[#This Row],[Row]], Table19[Row], 0))</f>
        <v>940</v>
      </c>
      <c r="P63" s="62">
        <v>939.9</v>
      </c>
      <c r="Q63" s="62">
        <f>IF(ISBLANK(Table68[[#This Row],[Reweight]]), 0, Table68[[#This Row],[Initial Weight]]-Table68[[#This Row],[Reweight]])</f>
        <v>0.10000000000002274</v>
      </c>
      <c r="R63" s="82">
        <f>(Table68[[#This Row],[Reweight]]/INDEX(Table19[100 seed weight], MATCH(Table68[[#This Row],[Row]], Table19[Row], 0)))*100</f>
        <v>5601.3110846245527</v>
      </c>
    </row>
    <row r="64" spans="1:18" x14ac:dyDescent="0.25">
      <c r="A64" s="15" t="s">
        <v>261</v>
      </c>
      <c r="B64" s="56" t="s">
        <v>322</v>
      </c>
      <c r="C64" s="56" t="s">
        <v>263</v>
      </c>
      <c r="D64" s="56" t="s">
        <v>323</v>
      </c>
      <c r="E64" s="65"/>
      <c r="F64" s="15" t="s">
        <v>261</v>
      </c>
      <c r="G64" s="56" t="s">
        <v>312</v>
      </c>
      <c r="H64" s="56" t="s">
        <v>263</v>
      </c>
      <c r="I64" s="56" t="s">
        <v>313</v>
      </c>
      <c r="K64" s="15" t="s">
        <v>14</v>
      </c>
      <c r="L64" s="15" t="s">
        <v>204</v>
      </c>
      <c r="M64" s="62" t="str">
        <f>INDEX(Table19[Cross], MATCH(Table68[[#This Row],[Row]], Table19[Row], 0))</f>
        <v>MX15-1</v>
      </c>
      <c r="N64" s="62" t="str">
        <f>INDEX(Table19[PlantNo], MATCH(Table68[[#This Row],[Row]], Table19[Row], 0))</f>
        <v>216</v>
      </c>
      <c r="O64" s="62">
        <f>INDEX(Table19[Bulk Weight], MATCH(Table68[[#This Row],[Row]], Table19[Row], 0))</f>
        <v>1349.5</v>
      </c>
      <c r="P64" s="62">
        <v>1307.7</v>
      </c>
      <c r="Q64" s="62">
        <f>IF(ISBLANK(Table68[[#This Row],[Reweight]]), 0, Table68[[#This Row],[Initial Weight]]-Table68[[#This Row],[Reweight]])</f>
        <v>41.799999999999955</v>
      </c>
      <c r="R64" s="82">
        <f>(Table68[[#This Row],[Reweight]]/INDEX(Table19[100 seed weight], MATCH(Table68[[#This Row],[Row]], Table19[Row], 0)))*100</f>
        <v>7779.2980368828084</v>
      </c>
    </row>
    <row r="65" spans="1:18" x14ac:dyDescent="0.25">
      <c r="A65" s="15" t="s">
        <v>261</v>
      </c>
      <c r="B65" s="56" t="s">
        <v>324</v>
      </c>
      <c r="C65" s="56" t="s">
        <v>263</v>
      </c>
      <c r="D65" s="56" t="s">
        <v>325</v>
      </c>
      <c r="E65" s="65"/>
      <c r="F65" s="15" t="s">
        <v>261</v>
      </c>
      <c r="G65" s="56" t="s">
        <v>314</v>
      </c>
      <c r="H65" s="56" t="s">
        <v>263</v>
      </c>
      <c r="I65" s="56" t="s">
        <v>315</v>
      </c>
      <c r="K65" s="71" t="s">
        <v>14</v>
      </c>
      <c r="L65" s="71" t="s">
        <v>206</v>
      </c>
      <c r="M65" s="72" t="str">
        <f>INDEX(Table19[Cross], MATCH(Table68[[#This Row],[Row]], Table19[Row], 0))</f>
        <v>MX15-1</v>
      </c>
      <c r="N65" s="72" t="str">
        <f>INDEX(Table19[PlantNo], MATCH(Table68[[#This Row],[Row]], Table19[Row], 0))</f>
        <v>217</v>
      </c>
      <c r="O65" s="72">
        <f>INDEX(Table19[Bulk Weight], MATCH(Table68[[#This Row],[Row]], Table19[Row], 0))</f>
        <v>762.4</v>
      </c>
      <c r="P65" s="72">
        <v>743</v>
      </c>
      <c r="Q65" s="72">
        <f>IF(ISBLANK(Table68[[#This Row],[Reweight]]), 0, Table68[[#This Row],[Initial Weight]]-Table68[[#This Row],[Reweight]])</f>
        <v>19.399999999999977</v>
      </c>
      <c r="R65" s="82">
        <f>(Table68[[#This Row],[Reweight]]/INDEX(Table19[100 seed weight], MATCH(Table68[[#This Row],[Row]], Table19[Row], 0)))*100</f>
        <v>4116.3434903047091</v>
      </c>
    </row>
    <row r="66" spans="1:18" x14ac:dyDescent="0.25">
      <c r="A66" s="15" t="s">
        <v>261</v>
      </c>
      <c r="B66" s="56" t="s">
        <v>428</v>
      </c>
      <c r="C66" s="56" t="s">
        <v>263</v>
      </c>
      <c r="D66" s="56" t="s">
        <v>429</v>
      </c>
      <c r="E66" s="65"/>
      <c r="F66" s="15" t="s">
        <v>261</v>
      </c>
      <c r="G66" s="56" t="s">
        <v>316</v>
      </c>
      <c r="H66" s="56" t="s">
        <v>263</v>
      </c>
      <c r="I66" s="56" t="s">
        <v>317</v>
      </c>
      <c r="K66" s="15" t="s">
        <v>14</v>
      </c>
      <c r="L66" s="15" t="s">
        <v>208</v>
      </c>
      <c r="M66" s="62" t="str">
        <f>INDEX(Table19[Cross], MATCH(Table68[[#This Row],[Row]], Table19[Row], 0))</f>
        <v>MX15-1</v>
      </c>
      <c r="N66" s="62" t="str">
        <f>INDEX(Table19[PlantNo], MATCH(Table68[[#This Row],[Row]], Table19[Row], 0))</f>
        <v>224</v>
      </c>
      <c r="O66" s="62">
        <f>INDEX(Table19[Bulk Weight], MATCH(Table68[[#This Row],[Row]], Table19[Row], 0))</f>
        <v>951.1</v>
      </c>
      <c r="P66" s="62">
        <v>898.1</v>
      </c>
      <c r="Q66" s="62">
        <f>IF(ISBLANK(Table68[[#This Row],[Reweight]]), 0, Table68[[#This Row],[Initial Weight]]-Table68[[#This Row],[Reweight]])</f>
        <v>53</v>
      </c>
      <c r="R66" s="82">
        <f>(Table68[[#This Row],[Reweight]]/INDEX(Table19[100 seed weight], MATCH(Table68[[#This Row],[Row]], Table19[Row], 0)))*100</f>
        <v>5065.425831923294</v>
      </c>
    </row>
    <row r="67" spans="1:18" x14ac:dyDescent="0.25">
      <c r="A67" s="15" t="s">
        <v>261</v>
      </c>
      <c r="B67" s="56" t="s">
        <v>336</v>
      </c>
      <c r="C67" s="56" t="s">
        <v>263</v>
      </c>
      <c r="D67" s="56" t="s">
        <v>337</v>
      </c>
      <c r="E67" s="65"/>
      <c r="F67" s="15" t="s">
        <v>261</v>
      </c>
      <c r="G67" s="56" t="s">
        <v>422</v>
      </c>
      <c r="H67" s="56" t="s">
        <v>263</v>
      </c>
      <c r="I67" s="56" t="s">
        <v>423</v>
      </c>
      <c r="K67" s="15" t="s">
        <v>14</v>
      </c>
      <c r="L67" s="15" t="s">
        <v>210</v>
      </c>
      <c r="M67" s="62" t="str">
        <f>INDEX(Table19[Cross], MATCH(Table68[[#This Row],[Row]], Table19[Row], 0))</f>
        <v>MX15-1</v>
      </c>
      <c r="N67" s="62" t="str">
        <f>INDEX(Table19[PlantNo], MATCH(Table68[[#This Row],[Row]], Table19[Row], 0))</f>
        <v>227</v>
      </c>
      <c r="O67" s="62">
        <f>INDEX(Table19[Bulk Weight], MATCH(Table68[[#This Row],[Row]], Table19[Row], 0))</f>
        <v>1167.4000000000001</v>
      </c>
      <c r="P67" s="62">
        <v>1155.5999999999999</v>
      </c>
      <c r="Q67" s="62">
        <f>IF(ISBLANK(Table68[[#This Row],[Reweight]]), 0, Table68[[#This Row],[Initial Weight]]-Table68[[#This Row],[Reweight]])</f>
        <v>11.800000000000182</v>
      </c>
      <c r="R67" s="82">
        <f>(Table68[[#This Row],[Reweight]]/INDEX(Table19[100 seed weight], MATCH(Table68[[#This Row],[Row]], Table19[Row], 0)))*100</f>
        <v>7111.3846153846152</v>
      </c>
    </row>
    <row r="68" spans="1:18" x14ac:dyDescent="0.25">
      <c r="A68" s="15" t="s">
        <v>261</v>
      </c>
      <c r="B68" s="56" t="s">
        <v>338</v>
      </c>
      <c r="C68" s="56" t="s">
        <v>263</v>
      </c>
      <c r="D68" s="56" t="s">
        <v>339</v>
      </c>
      <c r="E68" s="65"/>
      <c r="F68" s="15" t="s">
        <v>261</v>
      </c>
      <c r="G68" s="56" t="s">
        <v>318</v>
      </c>
      <c r="H68" s="56" t="s">
        <v>263</v>
      </c>
      <c r="I68" s="56" t="s">
        <v>319</v>
      </c>
      <c r="K68" s="15" t="s">
        <v>14</v>
      </c>
      <c r="L68" s="15" t="s">
        <v>212</v>
      </c>
      <c r="M68" s="62" t="str">
        <f>INDEX(Table19[Cross], MATCH(Table68[[#This Row],[Row]], Table19[Row], 0))</f>
        <v>MX15-1</v>
      </c>
      <c r="N68" s="62" t="str">
        <f>INDEX(Table19[PlantNo], MATCH(Table68[[#This Row],[Row]], Table19[Row], 0))</f>
        <v>229</v>
      </c>
      <c r="O68" s="62">
        <f>INDEX(Table19[Bulk Weight], MATCH(Table68[[#This Row],[Row]], Table19[Row], 0))</f>
        <v>1743</v>
      </c>
      <c r="P68" s="62">
        <v>1709.2</v>
      </c>
      <c r="Q68" s="62">
        <f>IF(ISBLANK(Table68[[#This Row],[Reweight]]), 0, Table68[[#This Row],[Initial Weight]]-Table68[[#This Row],[Reweight]])</f>
        <v>33.799999999999955</v>
      </c>
      <c r="R68" s="82">
        <f>(Table68[[#This Row],[Reweight]]/INDEX(Table19[100 seed weight], MATCH(Table68[[#This Row],[Row]], Table19[Row], 0)))*100</f>
        <v>10473.039215686274</v>
      </c>
    </row>
    <row r="69" spans="1:18" x14ac:dyDescent="0.25">
      <c r="A69" s="15" t="s">
        <v>261</v>
      </c>
      <c r="B69" s="56" t="s">
        <v>434</v>
      </c>
      <c r="C69" s="56" t="s">
        <v>263</v>
      </c>
      <c r="D69" s="56" t="s">
        <v>435</v>
      </c>
      <c r="E69" s="65"/>
      <c r="F69" s="15" t="s">
        <v>261</v>
      </c>
      <c r="G69" s="56" t="s">
        <v>320</v>
      </c>
      <c r="H69" s="56" t="s">
        <v>263</v>
      </c>
      <c r="I69" s="56" t="s">
        <v>321</v>
      </c>
      <c r="K69" s="15" t="s">
        <v>14</v>
      </c>
      <c r="L69" s="15" t="s">
        <v>214</v>
      </c>
      <c r="M69" s="62" t="str">
        <f>INDEX(Table19[Cross], MATCH(Table68[[#This Row],[Row]], Table19[Row], 0))</f>
        <v>MX15-1</v>
      </c>
      <c r="N69" s="62" t="str">
        <f>INDEX(Table19[PlantNo], MATCH(Table68[[#This Row],[Row]], Table19[Row], 0))</f>
        <v>230</v>
      </c>
      <c r="O69" s="62">
        <f>INDEX(Table19[Bulk Weight], MATCH(Table68[[#This Row],[Row]], Table19[Row], 0))</f>
        <v>1012.4</v>
      </c>
      <c r="P69" s="62">
        <v>1000.3</v>
      </c>
      <c r="Q69" s="62">
        <f>IF(ISBLANK(Table68[[#This Row],[Reweight]]), 0, Table68[[#This Row],[Initial Weight]]-Table68[[#This Row],[Reweight]])</f>
        <v>12.100000000000023</v>
      </c>
      <c r="R69" s="82">
        <f>(Table68[[#This Row],[Reweight]]/INDEX(Table19[100 seed weight], MATCH(Table68[[#This Row],[Row]], Table19[Row], 0)))*100</f>
        <v>6503.9011703511051</v>
      </c>
    </row>
    <row r="70" spans="1:18" x14ac:dyDescent="0.25">
      <c r="A70" s="56" t="s">
        <v>261</v>
      </c>
      <c r="B70" s="56" t="s">
        <v>344</v>
      </c>
      <c r="C70" s="56" t="s">
        <v>263</v>
      </c>
      <c r="D70" s="56" t="s">
        <v>345</v>
      </c>
      <c r="E70" s="65"/>
      <c r="F70" s="15" t="s">
        <v>261</v>
      </c>
      <c r="G70" s="56" t="s">
        <v>424</v>
      </c>
      <c r="H70" s="56" t="s">
        <v>263</v>
      </c>
      <c r="I70" s="56" t="s">
        <v>425</v>
      </c>
      <c r="K70" s="15" t="s">
        <v>14</v>
      </c>
      <c r="L70" s="15" t="s">
        <v>220</v>
      </c>
      <c r="M70" s="62" t="str">
        <f>INDEX(Table19[Cross], MATCH(Table68[[#This Row],[Row]], Table19[Row], 0))</f>
        <v>MX15-1</v>
      </c>
      <c r="N70" s="62" t="str">
        <f>INDEX(Table19[PlantNo], MATCH(Table68[[#This Row],[Row]], Table19[Row], 0))</f>
        <v>243</v>
      </c>
      <c r="O70" s="62">
        <f>INDEX(Table19[Bulk Weight], MATCH(Table68[[#This Row],[Row]], Table19[Row], 0))</f>
        <v>1554</v>
      </c>
      <c r="P70" s="62">
        <v>1550.3</v>
      </c>
      <c r="Q70" s="62">
        <f>IF(ISBLANK(Table68[[#This Row],[Reweight]]), 0, Table68[[#This Row],[Initial Weight]]-Table68[[#This Row],[Reweight]])</f>
        <v>3.7000000000000455</v>
      </c>
      <c r="R70" s="82">
        <f>(Table68[[#This Row],[Reweight]]/INDEX(Table19[100 seed weight], MATCH(Table68[[#This Row],[Row]], Table19[Row], 0)))*100</f>
        <v>9830.6911857958148</v>
      </c>
    </row>
    <row r="71" spans="1:18" x14ac:dyDescent="0.25">
      <c r="A71" s="15" t="s">
        <v>261</v>
      </c>
      <c r="B71" s="56" t="s">
        <v>348</v>
      </c>
      <c r="C71" s="56" t="s">
        <v>263</v>
      </c>
      <c r="D71" s="56" t="s">
        <v>349</v>
      </c>
      <c r="E71" s="65"/>
      <c r="F71" s="15" t="s">
        <v>261</v>
      </c>
      <c r="G71" s="56" t="s">
        <v>326</v>
      </c>
      <c r="H71" s="56" t="s">
        <v>263</v>
      </c>
      <c r="I71" s="56" t="s">
        <v>327</v>
      </c>
      <c r="K71" s="15" t="s">
        <v>14</v>
      </c>
      <c r="L71" s="15" t="s">
        <v>224</v>
      </c>
      <c r="M71" s="62" t="str">
        <f>INDEX(Table19[Cross], MATCH(Table68[[#This Row],[Row]], Table19[Row], 0))</f>
        <v>MX15-1</v>
      </c>
      <c r="N71" s="62" t="str">
        <f>INDEX(Table19[PlantNo], MATCH(Table68[[#This Row],[Row]], Table19[Row], 0))</f>
        <v>252</v>
      </c>
      <c r="O71" s="62">
        <f>INDEX(Table19[Bulk Weight], MATCH(Table68[[#This Row],[Row]], Table19[Row], 0))</f>
        <v>1048.0999999999999</v>
      </c>
      <c r="P71" s="62">
        <v>1022.9</v>
      </c>
      <c r="Q71" s="62">
        <f>IF(ISBLANK(Table68[[#This Row],[Reweight]]), 0, Table68[[#This Row],[Initial Weight]]-Table68[[#This Row],[Reweight]])</f>
        <v>25.199999999999932</v>
      </c>
      <c r="R71" s="82">
        <f>(Table68[[#This Row],[Reweight]]/INDEX(Table19[100 seed weight], MATCH(Table68[[#This Row],[Row]], Table19[Row], 0)))*100</f>
        <v>6659.505208333333</v>
      </c>
    </row>
    <row r="72" spans="1:18" x14ac:dyDescent="0.25">
      <c r="A72" s="15" t="s">
        <v>261</v>
      </c>
      <c r="B72" s="56" t="s">
        <v>350</v>
      </c>
      <c r="C72" s="56" t="s">
        <v>263</v>
      </c>
      <c r="D72" s="56" t="s">
        <v>351</v>
      </c>
      <c r="E72" s="65"/>
      <c r="F72" s="56" t="s">
        <v>261</v>
      </c>
      <c r="G72" s="56" t="s">
        <v>330</v>
      </c>
      <c r="H72" s="56" t="s">
        <v>263</v>
      </c>
      <c r="I72" s="56" t="s">
        <v>331</v>
      </c>
      <c r="K72" s="15" t="s">
        <v>14</v>
      </c>
      <c r="L72" s="15" t="s">
        <v>226</v>
      </c>
      <c r="M72" s="62" t="str">
        <f>INDEX(Table19[Cross], MATCH(Table68[[#This Row],[Row]], Table19[Row], 0))</f>
        <v>MX15-1</v>
      </c>
      <c r="N72" s="62" t="str">
        <f>INDEX(Table19[PlantNo], MATCH(Table68[[#This Row],[Row]], Table19[Row], 0))</f>
        <v>261</v>
      </c>
      <c r="O72" s="62">
        <f>INDEX(Table19[Bulk Weight], MATCH(Table68[[#This Row],[Row]], Table19[Row], 0))</f>
        <v>1217.2</v>
      </c>
      <c r="P72" s="62">
        <v>1139.7</v>
      </c>
      <c r="Q72" s="62">
        <f>IF(ISBLANK(Table68[[#This Row],[Reweight]]), 0, Table68[[#This Row],[Initial Weight]]-Table68[[#This Row],[Reweight]])</f>
        <v>77.5</v>
      </c>
      <c r="R72" s="82">
        <f>(Table68[[#This Row],[Reweight]]/INDEX(Table19[100 seed weight], MATCH(Table68[[#This Row],[Row]], Table19[Row], 0)))*100</f>
        <v>6622.3126089482857</v>
      </c>
    </row>
    <row r="73" spans="1:18" x14ac:dyDescent="0.25">
      <c r="A73" s="15" t="s">
        <v>261</v>
      </c>
      <c r="B73" s="56" t="s">
        <v>352</v>
      </c>
      <c r="C73" s="56" t="s">
        <v>263</v>
      </c>
      <c r="D73" s="56" t="s">
        <v>353</v>
      </c>
      <c r="E73" s="65"/>
      <c r="F73" s="15" t="s">
        <v>261</v>
      </c>
      <c r="G73" s="56" t="s">
        <v>332</v>
      </c>
      <c r="H73" s="56" t="s">
        <v>263</v>
      </c>
      <c r="I73" s="56" t="s">
        <v>333</v>
      </c>
      <c r="K73" s="15" t="s">
        <v>14</v>
      </c>
      <c r="L73" s="15" t="s">
        <v>228</v>
      </c>
      <c r="M73" s="62" t="str">
        <f>INDEX(Table19[Cross], MATCH(Table68[[#This Row],[Row]], Table19[Row], 0))</f>
        <v>MX15-1</v>
      </c>
      <c r="N73" s="62" t="str">
        <f>INDEX(Table19[PlantNo], MATCH(Table68[[#This Row],[Row]], Table19[Row], 0))</f>
        <v>268</v>
      </c>
      <c r="O73" s="62">
        <f>INDEX(Table19[Bulk Weight], MATCH(Table68[[#This Row],[Row]], Table19[Row], 0))</f>
        <v>830.7</v>
      </c>
      <c r="P73" s="62">
        <v>835.7</v>
      </c>
      <c r="Q73" s="62">
        <f>IF(ISBLANK(Table68[[#This Row],[Reweight]]), 0, Table68[[#This Row],[Initial Weight]]-Table68[[#This Row],[Reweight]])</f>
        <v>-5</v>
      </c>
      <c r="R73" s="82">
        <f>(Table68[[#This Row],[Reweight]]/INDEX(Table19[100 seed weight], MATCH(Table68[[#This Row],[Row]], Table19[Row], 0)))*100</f>
        <v>5395.0936087798582</v>
      </c>
    </row>
    <row r="74" spans="1:18" x14ac:dyDescent="0.25">
      <c r="A74" s="15" t="s">
        <v>261</v>
      </c>
      <c r="B74" s="56" t="s">
        <v>356</v>
      </c>
      <c r="C74" s="56" t="s">
        <v>263</v>
      </c>
      <c r="D74" s="56" t="s">
        <v>357</v>
      </c>
      <c r="E74" s="65"/>
      <c r="F74" s="15" t="s">
        <v>261</v>
      </c>
      <c r="G74" s="56" t="s">
        <v>334</v>
      </c>
      <c r="H74" s="56" t="s">
        <v>263</v>
      </c>
      <c r="I74" s="56" t="s">
        <v>335</v>
      </c>
      <c r="K74" s="15" t="s">
        <v>14</v>
      </c>
      <c r="L74" s="15" t="s">
        <v>232</v>
      </c>
      <c r="M74" s="62" t="str">
        <f>INDEX(Table19[Cross], MATCH(Table68[[#This Row],[Row]], Table19[Row], 0))</f>
        <v>MX15-1</v>
      </c>
      <c r="N74" s="62" t="str">
        <f>INDEX(Table19[PlantNo], MATCH(Table68[[#This Row],[Row]], Table19[Row], 0))</f>
        <v>275</v>
      </c>
      <c r="O74" s="62">
        <f>INDEX(Table19[Bulk Weight], MATCH(Table68[[#This Row],[Row]], Table19[Row], 0))</f>
        <v>747.1</v>
      </c>
      <c r="P74" s="62">
        <v>740.7</v>
      </c>
      <c r="Q74" s="62">
        <f>IF(ISBLANK(Table68[[#This Row],[Reweight]]), 0, Table68[[#This Row],[Initial Weight]]-Table68[[#This Row],[Reweight]])</f>
        <v>6.3999999999999773</v>
      </c>
      <c r="R74" s="82">
        <f>(Table68[[#This Row],[Reweight]]/INDEX(Table19[100 seed weight], MATCH(Table68[[#This Row],[Row]], Table19[Row], 0)))*100</f>
        <v>5045.6403269754774</v>
      </c>
    </row>
    <row r="75" spans="1:18" x14ac:dyDescent="0.25">
      <c r="A75" s="15" t="s">
        <v>261</v>
      </c>
      <c r="B75" s="56" t="s">
        <v>360</v>
      </c>
      <c r="C75" s="56" t="s">
        <v>263</v>
      </c>
      <c r="D75" s="56" t="s">
        <v>361</v>
      </c>
      <c r="E75" s="65"/>
      <c r="F75" s="15" t="s">
        <v>261</v>
      </c>
      <c r="G75" s="56" t="s">
        <v>340</v>
      </c>
      <c r="H75" s="56" t="s">
        <v>263</v>
      </c>
      <c r="I75" s="56" t="s">
        <v>341</v>
      </c>
      <c r="K75" s="15" t="s">
        <v>14</v>
      </c>
      <c r="L75" s="15" t="s">
        <v>236</v>
      </c>
      <c r="M75" s="62" t="str">
        <f>INDEX(Table19[Cross], MATCH(Table68[[#This Row],[Row]], Table19[Row], 0))</f>
        <v>MX15-1</v>
      </c>
      <c r="N75" s="62" t="str">
        <f>INDEX(Table19[PlantNo], MATCH(Table68[[#This Row],[Row]], Table19[Row], 0))</f>
        <v>279</v>
      </c>
      <c r="O75" s="62">
        <f>INDEX(Table19[Bulk Weight], MATCH(Table68[[#This Row],[Row]], Table19[Row], 0))</f>
        <v>720.3</v>
      </c>
      <c r="P75" s="62">
        <v>721.9</v>
      </c>
      <c r="Q75" s="62">
        <f>IF(ISBLANK(Table68[[#This Row],[Reweight]]), 0, Table68[[#This Row],[Initial Weight]]-Table68[[#This Row],[Reweight]])</f>
        <v>-1.6000000000000227</v>
      </c>
      <c r="R75" s="82">
        <f>(Table68[[#This Row],[Reweight]]/INDEX(Table19[100 seed weight], MATCH(Table68[[#This Row],[Row]], Table19[Row], 0)))*100</f>
        <v>4377.8047301394781</v>
      </c>
    </row>
    <row r="76" spans="1:18" x14ac:dyDescent="0.25">
      <c r="A76" s="15" t="s">
        <v>261</v>
      </c>
      <c r="B76" s="56" t="s">
        <v>436</v>
      </c>
      <c r="C76" s="56" t="s">
        <v>263</v>
      </c>
      <c r="D76" s="56" t="s">
        <v>437</v>
      </c>
      <c r="E76" s="65"/>
      <c r="F76" s="15" t="s">
        <v>261</v>
      </c>
      <c r="G76" s="56" t="s">
        <v>346</v>
      </c>
      <c r="H76" s="56" t="s">
        <v>263</v>
      </c>
      <c r="I76" s="56" t="s">
        <v>347</v>
      </c>
      <c r="K76" s="15" t="s">
        <v>14</v>
      </c>
      <c r="L76" s="15" t="s">
        <v>238</v>
      </c>
      <c r="M76" s="62" t="str">
        <f>INDEX(Table19[Cross], MATCH(Table68[[#This Row],[Row]], Table19[Row], 0))</f>
        <v>MX15-1</v>
      </c>
      <c r="N76" s="62" t="str">
        <f>INDEX(Table19[PlantNo], MATCH(Table68[[#This Row],[Row]], Table19[Row], 0))</f>
        <v>283</v>
      </c>
      <c r="O76" s="62">
        <f>INDEX(Table19[Bulk Weight], MATCH(Table68[[#This Row],[Row]], Table19[Row], 0))</f>
        <v>827.1</v>
      </c>
      <c r="P76" s="62">
        <v>828.9</v>
      </c>
      <c r="Q76" s="62">
        <f>IF(ISBLANK(Table68[[#This Row],[Reweight]]), 0, Table68[[#This Row],[Initial Weight]]-Table68[[#This Row],[Reweight]])</f>
        <v>-1.7999999999999545</v>
      </c>
      <c r="R76" s="82">
        <f>(Table68[[#This Row],[Reweight]]/INDEX(Table19[100 seed weight], MATCH(Table68[[#This Row],[Row]], Table19[Row], 0)))*100</f>
        <v>5500.3317850033181</v>
      </c>
    </row>
    <row r="77" spans="1:18" x14ac:dyDescent="0.25">
      <c r="A77" s="56" t="s">
        <v>261</v>
      </c>
      <c r="B77" s="56" t="s">
        <v>364</v>
      </c>
      <c r="C77" s="56" t="s">
        <v>263</v>
      </c>
      <c r="D77" s="56" t="s">
        <v>365</v>
      </c>
      <c r="E77" s="65"/>
      <c r="F77" s="15" t="s">
        <v>261</v>
      </c>
      <c r="G77" s="56" t="s">
        <v>362</v>
      </c>
      <c r="H77" s="56" t="s">
        <v>263</v>
      </c>
      <c r="I77" s="56" t="s">
        <v>363</v>
      </c>
      <c r="K77" s="15" t="s">
        <v>14</v>
      </c>
      <c r="L77" s="15" t="s">
        <v>240</v>
      </c>
      <c r="M77" s="62" t="str">
        <f>INDEX(Table19[Cross], MATCH(Table68[[#This Row],[Row]], Table19[Row], 0))</f>
        <v>MX15-1</v>
      </c>
      <c r="N77" s="62" t="str">
        <f>INDEX(Table19[PlantNo], MATCH(Table68[[#This Row],[Row]], Table19[Row], 0))</f>
        <v>285</v>
      </c>
      <c r="O77" s="62">
        <f>INDEX(Table19[Bulk Weight], MATCH(Table68[[#This Row],[Row]], Table19[Row], 0))</f>
        <v>820.6</v>
      </c>
      <c r="P77" s="62">
        <v>796.3</v>
      </c>
      <c r="Q77" s="62">
        <f>IF(ISBLANK(Table68[[#This Row],[Reweight]]), 0, Table68[[#This Row],[Initial Weight]]-Table68[[#This Row],[Reweight]])</f>
        <v>24.300000000000068</v>
      </c>
      <c r="R77" s="82">
        <f>(Table68[[#This Row],[Reweight]]/INDEX(Table19[100 seed weight], MATCH(Table68[[#This Row],[Row]], Table19[Row], 0)))*100</f>
        <v>5187.6221498371333</v>
      </c>
    </row>
    <row r="78" spans="1:18" x14ac:dyDescent="0.25">
      <c r="A78" s="15" t="s">
        <v>261</v>
      </c>
      <c r="B78" s="56" t="s">
        <v>368</v>
      </c>
      <c r="C78" s="56" t="s">
        <v>263</v>
      </c>
      <c r="D78" s="56" t="s">
        <v>369</v>
      </c>
      <c r="E78" s="65"/>
      <c r="F78" s="15" t="s">
        <v>261</v>
      </c>
      <c r="G78" s="56" t="s">
        <v>366</v>
      </c>
      <c r="H78" s="56" t="s">
        <v>263</v>
      </c>
      <c r="I78" s="56" t="s">
        <v>367</v>
      </c>
      <c r="K78" s="15" t="s">
        <v>14</v>
      </c>
      <c r="L78" s="15" t="s">
        <v>242</v>
      </c>
      <c r="M78" s="62" t="str">
        <f>INDEX(Table19[Cross], MATCH(Table68[[#This Row],[Row]], Table19[Row], 0))</f>
        <v>MX15-1</v>
      </c>
      <c r="N78" s="62" t="str">
        <f>INDEX(Table19[PlantNo], MATCH(Table68[[#This Row],[Row]], Table19[Row], 0))</f>
        <v>288</v>
      </c>
      <c r="O78" s="62">
        <f>INDEX(Table19[Bulk Weight], MATCH(Table68[[#This Row],[Row]], Table19[Row], 0))</f>
        <v>697.6</v>
      </c>
      <c r="P78" s="62">
        <v>704.6</v>
      </c>
      <c r="Q78" s="62">
        <f>IF(ISBLANK(Table68[[#This Row],[Reweight]]), 0, Table68[[#This Row],[Initial Weight]]-Table68[[#This Row],[Reweight]])</f>
        <v>-7</v>
      </c>
      <c r="R78" s="82">
        <f>(Table68[[#This Row],[Reweight]]/INDEX(Table19[100 seed weight], MATCH(Table68[[#This Row],[Row]], Table19[Row], 0)))*100</f>
        <v>5058.1478822684858</v>
      </c>
    </row>
    <row r="79" spans="1:18" x14ac:dyDescent="0.25">
      <c r="A79" s="15" t="s">
        <v>261</v>
      </c>
      <c r="B79" s="56" t="s">
        <v>370</v>
      </c>
      <c r="C79" s="56" t="s">
        <v>263</v>
      </c>
      <c r="D79" s="56" t="s">
        <v>371</v>
      </c>
      <c r="E79" s="65"/>
      <c r="F79" s="15" t="s">
        <v>261</v>
      </c>
      <c r="G79" s="56" t="s">
        <v>378</v>
      </c>
      <c r="H79" s="56" t="s">
        <v>263</v>
      </c>
      <c r="I79" s="56" t="s">
        <v>379</v>
      </c>
      <c r="K79" s="15" t="s">
        <v>14</v>
      </c>
      <c r="L79" s="15" t="s">
        <v>244</v>
      </c>
      <c r="M79" s="62" t="str">
        <f>INDEX(Table19[Cross], MATCH(Table68[[#This Row],[Row]], Table19[Row], 0))</f>
        <v>MX15-1</v>
      </c>
      <c r="N79" s="62" t="str">
        <f>INDEX(Table19[PlantNo], MATCH(Table68[[#This Row],[Row]], Table19[Row], 0))</f>
        <v>293</v>
      </c>
      <c r="O79" s="62">
        <f>INDEX(Table19[Bulk Weight], MATCH(Table68[[#This Row],[Row]], Table19[Row], 0))</f>
        <v>831</v>
      </c>
      <c r="P79" s="62">
        <v>830.7</v>
      </c>
      <c r="Q79" s="62">
        <f>IF(ISBLANK(Table68[[#This Row],[Reweight]]), 0, Table68[[#This Row],[Initial Weight]]-Table68[[#This Row],[Reweight]])</f>
        <v>0.29999999999995453</v>
      </c>
      <c r="R79" s="82">
        <f>(Table68[[#This Row],[Reweight]]/INDEX(Table19[100 seed weight], MATCH(Table68[[#This Row],[Row]], Table19[Row], 0)))*100</f>
        <v>4411.5772703133298</v>
      </c>
    </row>
    <row r="80" spans="1:18" x14ac:dyDescent="0.25">
      <c r="A80" s="15" t="s">
        <v>261</v>
      </c>
      <c r="B80" s="56" t="s">
        <v>374</v>
      </c>
      <c r="C80" s="56" t="s">
        <v>263</v>
      </c>
      <c r="D80" s="56" t="s">
        <v>375</v>
      </c>
      <c r="E80" s="65"/>
      <c r="F80" s="15" t="s">
        <v>261</v>
      </c>
      <c r="G80" s="56" t="s">
        <v>380</v>
      </c>
      <c r="H80" s="56" t="s">
        <v>263</v>
      </c>
      <c r="I80" s="56" t="s">
        <v>381</v>
      </c>
      <c r="K80" s="15" t="s">
        <v>14</v>
      </c>
      <c r="L80" s="15" t="s">
        <v>246</v>
      </c>
      <c r="M80" s="62" t="str">
        <f>INDEX(Table19[Cross], MATCH(Table68[[#This Row],[Row]], Table19[Row], 0))</f>
        <v>MX15-1</v>
      </c>
      <c r="N80" s="62" t="str">
        <f>INDEX(Table19[PlantNo], MATCH(Table68[[#This Row],[Row]], Table19[Row], 0))</f>
        <v>294</v>
      </c>
      <c r="O80" s="62">
        <f>INDEX(Table19[Bulk Weight], MATCH(Table68[[#This Row],[Row]], Table19[Row], 0))</f>
        <v>916.8</v>
      </c>
      <c r="P80" s="62">
        <v>920.8</v>
      </c>
      <c r="Q80" s="62">
        <f>IF(ISBLANK(Table68[[#This Row],[Reweight]]), 0, Table68[[#This Row],[Initial Weight]]-Table68[[#This Row],[Reweight]])</f>
        <v>-4</v>
      </c>
      <c r="R80" s="82">
        <f>(Table68[[#This Row],[Reweight]]/INDEX(Table19[100 seed weight], MATCH(Table68[[#This Row],[Row]], Table19[Row], 0)))*100</f>
        <v>5979.2207792207791</v>
      </c>
    </row>
    <row r="81" spans="1:18" x14ac:dyDescent="0.25">
      <c r="A81" s="15" t="s">
        <v>261</v>
      </c>
      <c r="B81" s="56" t="s">
        <v>376</v>
      </c>
      <c r="C81" s="56" t="s">
        <v>263</v>
      </c>
      <c r="D81" s="56" t="s">
        <v>377</v>
      </c>
      <c r="E81" s="65"/>
      <c r="F81" s="15" t="s">
        <v>261</v>
      </c>
      <c r="G81" s="56" t="s">
        <v>382</v>
      </c>
      <c r="H81" s="56" t="s">
        <v>263</v>
      </c>
      <c r="I81" s="56" t="s">
        <v>383</v>
      </c>
      <c r="K81" s="15" t="s">
        <v>14</v>
      </c>
      <c r="L81" s="15" t="s">
        <v>248</v>
      </c>
      <c r="M81" s="62" t="str">
        <f>INDEX(Table19[Cross], MATCH(Table68[[#This Row],[Row]], Table19[Row], 0))</f>
        <v>MX15-1</v>
      </c>
      <c r="N81" s="62" t="str">
        <f>INDEX(Table19[PlantNo], MATCH(Table68[[#This Row],[Row]], Table19[Row], 0))</f>
        <v>296</v>
      </c>
      <c r="O81" s="62">
        <f>INDEX(Table19[Bulk Weight], MATCH(Table68[[#This Row],[Row]], Table19[Row], 0))</f>
        <v>1242</v>
      </c>
      <c r="P81" s="62">
        <v>1207.5</v>
      </c>
      <c r="Q81" s="62">
        <f>IF(ISBLANK(Table68[[#This Row],[Reweight]]), 0, Table68[[#This Row],[Initial Weight]]-Table68[[#This Row],[Reweight]])</f>
        <v>34.5</v>
      </c>
      <c r="R81" s="82">
        <f>(Table68[[#This Row],[Reweight]]/INDEX(Table19[100 seed weight], MATCH(Table68[[#This Row],[Row]], Table19[Row], 0)))*100</f>
        <v>7140.7451212300411</v>
      </c>
    </row>
    <row r="82" spans="1:18" x14ac:dyDescent="0.25">
      <c r="A82" s="15" t="s">
        <v>261</v>
      </c>
      <c r="B82" s="56" t="s">
        <v>438</v>
      </c>
      <c r="C82" s="56" t="s">
        <v>263</v>
      </c>
      <c r="D82" s="56" t="s">
        <v>439</v>
      </c>
      <c r="E82" s="65"/>
      <c r="F82" s="15" t="s">
        <v>261</v>
      </c>
      <c r="G82" s="56" t="s">
        <v>440</v>
      </c>
      <c r="H82" s="56" t="s">
        <v>263</v>
      </c>
      <c r="I82" s="56" t="s">
        <v>441</v>
      </c>
      <c r="K82" s="15" t="s">
        <v>14</v>
      </c>
      <c r="L82" s="15" t="s">
        <v>250</v>
      </c>
      <c r="M82" s="62" t="str">
        <f>INDEX(Table19[Cross], MATCH(Table68[[#This Row],[Row]], Table19[Row], 0))</f>
        <v>MX15-1</v>
      </c>
      <c r="N82" s="62" t="str">
        <f>INDEX(Table19[PlantNo], MATCH(Table68[[#This Row],[Row]], Table19[Row], 0))</f>
        <v>298</v>
      </c>
      <c r="O82" s="62">
        <f>INDEX(Table19[Bulk Weight], MATCH(Table68[[#This Row],[Row]], Table19[Row], 0))</f>
        <v>993</v>
      </c>
      <c r="P82" s="62">
        <v>988.6</v>
      </c>
      <c r="Q82" s="62">
        <f>IF(ISBLANK(Table68[[#This Row],[Reweight]]), 0, Table68[[#This Row],[Initial Weight]]-Table68[[#This Row],[Reweight]])</f>
        <v>4.3999999999999773</v>
      </c>
      <c r="R82" s="82">
        <f>(Table68[[#This Row],[Reweight]]/INDEX(Table19[100 seed weight], MATCH(Table68[[#This Row],[Row]], Table19[Row], 0)))*100</f>
        <v>5832.4483775811213</v>
      </c>
    </row>
    <row r="83" spans="1:18" x14ac:dyDescent="0.25">
      <c r="A83" s="15" t="s">
        <v>261</v>
      </c>
      <c r="B83" s="56" t="s">
        <v>384</v>
      </c>
      <c r="C83" s="56" t="s">
        <v>263</v>
      </c>
      <c r="D83" s="56" t="s">
        <v>385</v>
      </c>
      <c r="E83" s="65"/>
      <c r="F83" s="15" t="s">
        <v>261</v>
      </c>
      <c r="G83" s="56" t="s">
        <v>442</v>
      </c>
      <c r="H83" s="56" t="s">
        <v>263</v>
      </c>
      <c r="I83" s="56" t="s">
        <v>443</v>
      </c>
      <c r="K83" s="15" t="s">
        <v>14</v>
      </c>
      <c r="L83" s="15" t="s">
        <v>254</v>
      </c>
      <c r="M83" s="62" t="str">
        <f>INDEX(Table19[Cross], MATCH(Table68[[#This Row],[Row]], Table19[Row], 0))</f>
        <v>MX15-1</v>
      </c>
      <c r="N83" s="62" t="str">
        <f>INDEX(Table19[PlantNo], MATCH(Table68[[#This Row],[Row]], Table19[Row], 0))</f>
        <v>300</v>
      </c>
      <c r="O83" s="62">
        <f>INDEX(Table19[Bulk Weight], MATCH(Table68[[#This Row],[Row]], Table19[Row], 0))</f>
        <v>1114.3</v>
      </c>
      <c r="P83" s="62">
        <v>1121.2</v>
      </c>
      <c r="Q83" s="62">
        <f>IF(ISBLANK(Table68[[#This Row],[Reweight]]), 0, Table68[[#This Row],[Initial Weight]]-Table68[[#This Row],[Reweight]])</f>
        <v>-6.9000000000000909</v>
      </c>
      <c r="R83" s="82">
        <f>(Table68[[#This Row],[Reweight]]/INDEX(Table19[100 seed weight], MATCH(Table68[[#This Row],[Row]], Table19[Row], 0)))*100</f>
        <v>6330.8865047995478</v>
      </c>
    </row>
    <row r="84" spans="1:18" x14ac:dyDescent="0.25">
      <c r="A84" s="56" t="s">
        <v>261</v>
      </c>
      <c r="B84" s="56" t="s">
        <v>388</v>
      </c>
      <c r="C84" s="56" t="s">
        <v>263</v>
      </c>
      <c r="D84" s="56" t="s">
        <v>389</v>
      </c>
      <c r="E84" s="65"/>
      <c r="F84" s="54" t="s">
        <v>261</v>
      </c>
      <c r="G84" s="56" t="s">
        <v>386</v>
      </c>
      <c r="H84" s="56" t="s">
        <v>263</v>
      </c>
      <c r="I84" s="56" t="s">
        <v>387</v>
      </c>
      <c r="K84" s="15" t="s">
        <v>261</v>
      </c>
      <c r="L84" s="56" t="s">
        <v>262</v>
      </c>
      <c r="M84" s="62" t="str">
        <f>INDEX(Table19[Cross], MATCH(Table68[[#This Row],[Row]], Table19[Row], 0))</f>
        <v>MX15-6</v>
      </c>
      <c r="N84" s="62" t="str">
        <f>INDEX(Table19[PlantNo], MATCH(Table68[[#This Row],[Row]], Table19[Row], 0))</f>
        <v>303</v>
      </c>
      <c r="O84" s="62">
        <f>INDEX(Table19[Bulk Weight], MATCH(Table68[[#This Row],[Row]], Table19[Row], 0))</f>
        <v>1103.5</v>
      </c>
      <c r="P84" s="62">
        <v>1094</v>
      </c>
      <c r="Q84" s="62">
        <f>IF(ISBLANK(Table68[[#This Row],[Reweight]]), 0, Table68[[#This Row],[Initial Weight]]-Table68[[#This Row],[Reweight]])</f>
        <v>9.5</v>
      </c>
      <c r="R84" s="82">
        <f>(Table68[[#This Row],[Reweight]]/INDEX(Table19[100 seed weight], MATCH(Table68[[#This Row],[Row]], Table19[Row], 0)))*100</f>
        <v>5590.1890648952485</v>
      </c>
    </row>
    <row r="85" spans="1:18" x14ac:dyDescent="0.25">
      <c r="A85" s="15" t="s">
        <v>261</v>
      </c>
      <c r="B85" s="56" t="s">
        <v>446</v>
      </c>
      <c r="C85" s="56" t="s">
        <v>263</v>
      </c>
      <c r="D85" s="56" t="s">
        <v>447</v>
      </c>
      <c r="E85" s="65"/>
      <c r="F85" s="15" t="s">
        <v>261</v>
      </c>
      <c r="G85" s="56" t="s">
        <v>390</v>
      </c>
      <c r="H85" s="56" t="s">
        <v>263</v>
      </c>
      <c r="I85" s="56" t="s">
        <v>391</v>
      </c>
      <c r="K85" s="15" t="s">
        <v>261</v>
      </c>
      <c r="L85" s="56" t="s">
        <v>265</v>
      </c>
      <c r="M85" s="62" t="str">
        <f>INDEX(Table19[Cross], MATCH(Table68[[#This Row],[Row]], Table19[Row], 0))</f>
        <v>MX15-6</v>
      </c>
      <c r="N85" s="62" t="str">
        <f>INDEX(Table19[PlantNo], MATCH(Table68[[#This Row],[Row]], Table19[Row], 0))</f>
        <v>304</v>
      </c>
      <c r="O85" s="62">
        <f>INDEX(Table19[Bulk Weight], MATCH(Table68[[#This Row],[Row]], Table19[Row], 0))</f>
        <v>943.6</v>
      </c>
      <c r="P85" s="62">
        <v>935.1</v>
      </c>
      <c r="Q85" s="62">
        <f>IF(ISBLANK(Table68[[#This Row],[Reweight]]), 0, Table68[[#This Row],[Initial Weight]]-Table68[[#This Row],[Reweight]])</f>
        <v>8.5</v>
      </c>
      <c r="R85" s="82">
        <f>(Table68[[#This Row],[Reweight]]/INDEX(Table19[100 seed weight], MATCH(Table68[[#This Row],[Row]], Table19[Row], 0)))*100</f>
        <v>4561.4634146341468</v>
      </c>
    </row>
    <row r="86" spans="1:18" x14ac:dyDescent="0.25">
      <c r="A86" s="15" t="s">
        <v>261</v>
      </c>
      <c r="B86" s="56" t="s">
        <v>448</v>
      </c>
      <c r="C86" s="56" t="s">
        <v>263</v>
      </c>
      <c r="D86" s="56" t="s">
        <v>449</v>
      </c>
      <c r="E86" s="65"/>
      <c r="F86" s="15" t="s">
        <v>261</v>
      </c>
      <c r="G86" s="56" t="s">
        <v>392</v>
      </c>
      <c r="H86" s="56" t="s">
        <v>263</v>
      </c>
      <c r="I86" s="56" t="s">
        <v>393</v>
      </c>
      <c r="K86" s="15" t="s">
        <v>261</v>
      </c>
      <c r="L86" s="56" t="s">
        <v>267</v>
      </c>
      <c r="M86" s="62" t="str">
        <f>INDEX(Table19[Cross], MATCH(Table68[[#This Row],[Row]], Table19[Row], 0))</f>
        <v>MX15-6</v>
      </c>
      <c r="N86" s="62" t="str">
        <f>INDEX(Table19[PlantNo], MATCH(Table68[[#This Row],[Row]], Table19[Row], 0))</f>
        <v>307</v>
      </c>
      <c r="O86" s="62">
        <f>INDEX(Table19[Bulk Weight], MATCH(Table68[[#This Row],[Row]], Table19[Row], 0))</f>
        <v>1196.2</v>
      </c>
      <c r="P86" s="62">
        <v>1189.2</v>
      </c>
      <c r="Q86" s="62">
        <f>IF(ISBLANK(Table68[[#This Row],[Reweight]]), 0, Table68[[#This Row],[Initial Weight]]-Table68[[#This Row],[Reweight]])</f>
        <v>7</v>
      </c>
      <c r="R86" s="82">
        <f>(Table68[[#This Row],[Reweight]]/INDEX(Table19[100 seed weight], MATCH(Table68[[#This Row],[Row]], Table19[Row], 0)))*100</f>
        <v>7082.7873734365694</v>
      </c>
    </row>
    <row r="87" spans="1:18" x14ac:dyDescent="0.25">
      <c r="A87" s="15" t="s">
        <v>261</v>
      </c>
      <c r="B87" s="56" t="s">
        <v>450</v>
      </c>
      <c r="C87" s="56" t="s">
        <v>263</v>
      </c>
      <c r="D87" s="56" t="s">
        <v>451</v>
      </c>
      <c r="E87" s="65"/>
      <c r="F87" s="15" t="s">
        <v>261</v>
      </c>
      <c r="G87" s="56" t="s">
        <v>394</v>
      </c>
      <c r="H87" s="56" t="s">
        <v>263</v>
      </c>
      <c r="I87" s="56" t="s">
        <v>395</v>
      </c>
      <c r="K87" s="15" t="s">
        <v>261</v>
      </c>
      <c r="L87" s="56" t="s">
        <v>398</v>
      </c>
      <c r="M87" s="62" t="str">
        <f>INDEX(Table19[Cross], MATCH(Table68[[#This Row],[Row]], Table19[Row], 0))</f>
        <v>MX15-6</v>
      </c>
      <c r="N87" s="62" t="str">
        <f>INDEX(Table19[PlantNo], MATCH(Table68[[#This Row],[Row]], Table19[Row], 0))</f>
        <v>309</v>
      </c>
      <c r="O87" s="62">
        <f>INDEX(Table19[Bulk Weight], MATCH(Table68[[#This Row],[Row]], Table19[Row], 0))</f>
        <v>1335.1</v>
      </c>
      <c r="P87" s="62">
        <v>1302</v>
      </c>
      <c r="Q87" s="62">
        <f>IF(ISBLANK(Table68[[#This Row],[Reweight]]), 0, Table68[[#This Row],[Initial Weight]]-Table68[[#This Row],[Reweight]])</f>
        <v>33.099999999999909</v>
      </c>
      <c r="R87" s="82">
        <f>(Table68[[#This Row],[Reweight]]/INDEX(Table19[100 seed weight], MATCH(Table68[[#This Row],[Row]], Table19[Row], 0)))*100</f>
        <v>7233.333333333333</v>
      </c>
    </row>
    <row r="88" spans="1:18" x14ac:dyDescent="0.25">
      <c r="K88" s="15" t="s">
        <v>261</v>
      </c>
      <c r="L88" s="56" t="s">
        <v>400</v>
      </c>
      <c r="M88" s="62" t="str">
        <f>INDEX(Table19[Cross], MATCH(Table68[[#This Row],[Row]], Table19[Row], 0))</f>
        <v>MX15-6</v>
      </c>
      <c r="N88" s="62" t="str">
        <f>INDEX(Table19[PlantNo], MATCH(Table68[[#This Row],[Row]], Table19[Row], 0))</f>
        <v>310</v>
      </c>
      <c r="O88" s="62">
        <f>INDEX(Table19[Bulk Weight], MATCH(Table68[[#This Row],[Row]], Table19[Row], 0))</f>
        <v>743.6</v>
      </c>
      <c r="P88" s="62">
        <v>742.1</v>
      </c>
      <c r="Q88" s="62">
        <f>IF(ISBLANK(Table68[[#This Row],[Reweight]]), 0, Table68[[#This Row],[Initial Weight]]-Table68[[#This Row],[Reweight]])</f>
        <v>1.5</v>
      </c>
      <c r="R88" s="82">
        <f>(Table68[[#This Row],[Reweight]]/INDEX(Table19[100 seed weight], MATCH(Table68[[#This Row],[Row]], Table19[Row], 0)))*100</f>
        <v>4993.9434724091525</v>
      </c>
    </row>
    <row r="89" spans="1:18" x14ac:dyDescent="0.25">
      <c r="K89" s="15" t="s">
        <v>261</v>
      </c>
      <c r="L89" s="56" t="s">
        <v>269</v>
      </c>
      <c r="M89" s="62" t="str">
        <f>INDEX(Table19[Cross], MATCH(Table68[[#This Row],[Row]], Table19[Row], 0))</f>
        <v>MX15-6</v>
      </c>
      <c r="N89" s="62" t="str">
        <f>INDEX(Table19[PlantNo], MATCH(Table68[[#This Row],[Row]], Table19[Row], 0))</f>
        <v>311</v>
      </c>
      <c r="O89" s="62">
        <f>INDEX(Table19[Bulk Weight], MATCH(Table68[[#This Row],[Row]], Table19[Row], 0))</f>
        <v>1140.3</v>
      </c>
      <c r="P89" s="62">
        <v>1115</v>
      </c>
      <c r="Q89" s="62">
        <f>IF(ISBLANK(Table68[[#This Row],[Reweight]]), 0, Table68[[#This Row],[Initial Weight]]-Table68[[#This Row],[Reweight]])</f>
        <v>25.299999999999955</v>
      </c>
      <c r="R89" s="82">
        <f>(Table68[[#This Row],[Reweight]]/INDEX(Table19[100 seed weight], MATCH(Table68[[#This Row],[Row]], Table19[Row], 0)))*100</f>
        <v>9849.8233215547698</v>
      </c>
    </row>
    <row r="90" spans="1:18" x14ac:dyDescent="0.25">
      <c r="K90" s="15" t="s">
        <v>261</v>
      </c>
      <c r="L90" s="56" t="s">
        <v>402</v>
      </c>
      <c r="M90" s="62" t="str">
        <f>INDEX(Table19[Cross], MATCH(Table68[[#This Row],[Row]], Table19[Row], 0))</f>
        <v>MX15-6</v>
      </c>
      <c r="N90" s="62" t="str">
        <f>INDEX(Table19[PlantNo], MATCH(Table68[[#This Row],[Row]], Table19[Row], 0))</f>
        <v>312</v>
      </c>
      <c r="O90" s="62">
        <f>INDEX(Table19[Bulk Weight], MATCH(Table68[[#This Row],[Row]], Table19[Row], 0))</f>
        <v>927.3</v>
      </c>
      <c r="P90" s="62">
        <v>934</v>
      </c>
      <c r="Q90" s="62">
        <f>IF(ISBLANK(Table68[[#This Row],[Reweight]]), 0, Table68[[#This Row],[Initial Weight]]-Table68[[#This Row],[Reweight]])</f>
        <v>-6.7000000000000455</v>
      </c>
      <c r="R90" s="82">
        <f>(Table68[[#This Row],[Reweight]]/INDEX(Table19[100 seed weight], MATCH(Table68[[#This Row],[Row]], Table19[Row], 0)))*100</f>
        <v>6243.3155080213901</v>
      </c>
    </row>
    <row r="91" spans="1:18" x14ac:dyDescent="0.25">
      <c r="K91" s="15" t="s">
        <v>261</v>
      </c>
      <c r="L91" s="56" t="s">
        <v>271</v>
      </c>
      <c r="M91" s="62" t="str">
        <f>INDEX(Table19[Cross], MATCH(Table68[[#This Row],[Row]], Table19[Row], 0))</f>
        <v>MX15-6</v>
      </c>
      <c r="N91" s="62" t="str">
        <f>INDEX(Table19[PlantNo], MATCH(Table68[[#This Row],[Row]], Table19[Row], 0))</f>
        <v>315</v>
      </c>
      <c r="O91" s="62">
        <f>INDEX(Table19[Bulk Weight], MATCH(Table68[[#This Row],[Row]], Table19[Row], 0))</f>
        <v>1035.5</v>
      </c>
      <c r="P91" s="62">
        <v>1027.9000000000001</v>
      </c>
      <c r="Q91" s="62">
        <f>IF(ISBLANK(Table68[[#This Row],[Reweight]]), 0, Table68[[#This Row],[Initial Weight]]-Table68[[#This Row],[Reweight]])</f>
        <v>7.5999999999999091</v>
      </c>
      <c r="R91" s="82">
        <f>(Table68[[#This Row],[Reweight]]/INDEX(Table19[100 seed weight], MATCH(Table68[[#This Row],[Row]], Table19[Row], 0)))*100</f>
        <v>4447.8580700995244</v>
      </c>
    </row>
    <row r="92" spans="1:18" x14ac:dyDescent="0.25">
      <c r="K92" s="15" t="s">
        <v>261</v>
      </c>
      <c r="L92" s="56" t="s">
        <v>273</v>
      </c>
      <c r="M92" s="62" t="str">
        <f>INDEX(Table19[Cross], MATCH(Table68[[#This Row],[Row]], Table19[Row], 0))</f>
        <v>MX15-6</v>
      </c>
      <c r="N92" s="62" t="str">
        <f>INDEX(Table19[PlantNo], MATCH(Table68[[#This Row],[Row]], Table19[Row], 0))</f>
        <v>316</v>
      </c>
      <c r="O92" s="62">
        <f>INDEX(Table19[Bulk Weight], MATCH(Table68[[#This Row],[Row]], Table19[Row], 0))</f>
        <v>931.9</v>
      </c>
      <c r="P92" s="62">
        <v>928.8</v>
      </c>
      <c r="Q92" s="62">
        <f>IF(ISBLANK(Table68[[#This Row],[Reweight]]), 0, Table68[[#This Row],[Initial Weight]]-Table68[[#This Row],[Reweight]])</f>
        <v>3.1000000000000227</v>
      </c>
      <c r="R92" s="82">
        <f>(Table68[[#This Row],[Reweight]]/INDEX(Table19[100 seed weight], MATCH(Table68[[#This Row],[Row]], Table19[Row], 0)))*100</f>
        <v>4510.9276347741616</v>
      </c>
    </row>
    <row r="93" spans="1:18" x14ac:dyDescent="0.25">
      <c r="K93" s="15" t="s">
        <v>261</v>
      </c>
      <c r="L93" s="56" t="s">
        <v>275</v>
      </c>
      <c r="M93" s="62" t="str">
        <f>INDEX(Table19[Cross], MATCH(Table68[[#This Row],[Row]], Table19[Row], 0))</f>
        <v>MX15-6</v>
      </c>
      <c r="N93" s="62" t="str">
        <f>INDEX(Table19[PlantNo], MATCH(Table68[[#This Row],[Row]], Table19[Row], 0))</f>
        <v>321</v>
      </c>
      <c r="O93" s="62">
        <f>INDEX(Table19[Bulk Weight], MATCH(Table68[[#This Row],[Row]], Table19[Row], 0))</f>
        <v>1059.3</v>
      </c>
      <c r="P93" s="62">
        <v>1068.9000000000001</v>
      </c>
      <c r="Q93" s="62">
        <f>IF(ISBLANK(Table68[[#This Row],[Reweight]]), 0, Table68[[#This Row],[Initial Weight]]-Table68[[#This Row],[Reweight]])</f>
        <v>-9.6000000000001364</v>
      </c>
      <c r="R93" s="82">
        <f>(Table68[[#This Row],[Reweight]]/INDEX(Table19[100 seed weight], MATCH(Table68[[#This Row],[Row]], Table19[Row], 0)))*100</f>
        <v>5774.7163695299841</v>
      </c>
    </row>
    <row r="94" spans="1:18" x14ac:dyDescent="0.25">
      <c r="K94" s="15" t="s">
        <v>261</v>
      </c>
      <c r="L94" s="56" t="s">
        <v>277</v>
      </c>
      <c r="M94" s="62" t="str">
        <f>INDEX(Table19[Cross], MATCH(Table68[[#This Row],[Row]], Table19[Row], 0))</f>
        <v>MX15-6</v>
      </c>
      <c r="N94" s="62" t="str">
        <f>INDEX(Table19[PlantNo], MATCH(Table68[[#This Row],[Row]], Table19[Row], 0))</f>
        <v>323</v>
      </c>
      <c r="O94" s="62">
        <f>INDEX(Table19[Bulk Weight], MATCH(Table68[[#This Row],[Row]], Table19[Row], 0))</f>
        <v>967</v>
      </c>
      <c r="P94" s="62">
        <v>963.5</v>
      </c>
      <c r="Q94" s="62">
        <f>IF(ISBLANK(Table68[[#This Row],[Reweight]]), 0, Table68[[#This Row],[Initial Weight]]-Table68[[#This Row],[Reweight]])</f>
        <v>3.5</v>
      </c>
      <c r="R94" s="82">
        <f>(Table68[[#This Row],[Reweight]]/INDEX(Table19[100 seed weight], MATCH(Table68[[#This Row],[Row]], Table19[Row], 0)))*100</f>
        <v>5314.3960286817428</v>
      </c>
    </row>
    <row r="95" spans="1:18" x14ac:dyDescent="0.25">
      <c r="K95" s="15" t="s">
        <v>261</v>
      </c>
      <c r="L95" s="56" t="s">
        <v>279</v>
      </c>
      <c r="M95" s="62" t="str">
        <f>INDEX(Table19[Cross], MATCH(Table68[[#This Row],[Row]], Table19[Row], 0))</f>
        <v>MX15-6</v>
      </c>
      <c r="N95" s="62" t="str">
        <f>INDEX(Table19[PlantNo], MATCH(Table68[[#This Row],[Row]], Table19[Row], 0))</f>
        <v>326</v>
      </c>
      <c r="O95" s="62">
        <f>INDEX(Table19[Bulk Weight], MATCH(Table68[[#This Row],[Row]], Table19[Row], 0))</f>
        <v>749.7</v>
      </c>
      <c r="P95" s="62">
        <v>741.9</v>
      </c>
      <c r="Q95" s="62">
        <f>IF(ISBLANK(Table68[[#This Row],[Reweight]]), 0, Table68[[#This Row],[Initial Weight]]-Table68[[#This Row],[Reweight]])</f>
        <v>7.8000000000000682</v>
      </c>
      <c r="R95" s="82">
        <f>(Table68[[#This Row],[Reweight]]/INDEX(Table19[100 seed weight], MATCH(Table68[[#This Row],[Row]], Table19[Row], 0)))*100</f>
        <v>4823.7971391417423</v>
      </c>
    </row>
    <row r="96" spans="1:18" x14ac:dyDescent="0.25">
      <c r="K96" s="15" t="s">
        <v>261</v>
      </c>
      <c r="L96" s="56" t="s">
        <v>406</v>
      </c>
      <c r="M96" s="62" t="str">
        <f>INDEX(Table19[Cross], MATCH(Table68[[#This Row],[Row]], Table19[Row], 0))</f>
        <v>MX15-6</v>
      </c>
      <c r="N96" s="62" t="str">
        <f>INDEX(Table19[PlantNo], MATCH(Table68[[#This Row],[Row]], Table19[Row], 0))</f>
        <v>331</v>
      </c>
      <c r="O96" s="62">
        <f>INDEX(Table19[Bulk Weight], MATCH(Table68[[#This Row],[Row]], Table19[Row], 0))</f>
        <v>1384.9</v>
      </c>
      <c r="P96" s="62">
        <v>1372.9</v>
      </c>
      <c r="Q96" s="62">
        <f>IF(ISBLANK(Table68[[#This Row],[Reweight]]), 0, Table68[[#This Row],[Initial Weight]]-Table68[[#This Row],[Reweight]])</f>
        <v>12</v>
      </c>
      <c r="R96" s="82">
        <f>(Table68[[#This Row],[Reweight]]/INDEX(Table19[100 seed weight], MATCH(Table68[[#This Row],[Row]], Table19[Row], 0)))*100</f>
        <v>8104.4864226682403</v>
      </c>
    </row>
    <row r="97" spans="11:18" x14ac:dyDescent="0.25">
      <c r="K97" s="15" t="s">
        <v>261</v>
      </c>
      <c r="L97" s="56" t="s">
        <v>284</v>
      </c>
      <c r="M97" s="62" t="str">
        <f>INDEX(Table19[Cross], MATCH(Table68[[#This Row],[Row]], Table19[Row], 0))</f>
        <v>MX15-6</v>
      </c>
      <c r="N97" s="62" t="str">
        <f>INDEX(Table19[PlantNo], MATCH(Table68[[#This Row],[Row]], Table19[Row], 0))</f>
        <v>335</v>
      </c>
      <c r="O97" s="62">
        <f>INDEX(Table19[Bulk Weight], MATCH(Table68[[#This Row],[Row]], Table19[Row], 0))</f>
        <v>970</v>
      </c>
      <c r="P97" s="62">
        <v>970.3</v>
      </c>
      <c r="Q97" s="62">
        <f>IF(ISBLANK(Table68[[#This Row],[Reweight]]), 0, Table68[[#This Row],[Initial Weight]]-Table68[[#This Row],[Reweight]])</f>
        <v>-0.29999999999995453</v>
      </c>
      <c r="R97" s="82">
        <f>(Table68[[#This Row],[Reweight]]/INDEX(Table19[100 seed weight], MATCH(Table68[[#This Row],[Row]], Table19[Row], 0)))*100</f>
        <v>5372.6467331118492</v>
      </c>
    </row>
    <row r="98" spans="11:18" x14ac:dyDescent="0.25">
      <c r="K98" s="15" t="s">
        <v>261</v>
      </c>
      <c r="L98" s="56" t="s">
        <v>286</v>
      </c>
      <c r="M98" s="62" t="str">
        <f>INDEX(Table19[Cross], MATCH(Table68[[#This Row],[Row]], Table19[Row], 0))</f>
        <v>MX15-6</v>
      </c>
      <c r="N98" s="62" t="str">
        <f>INDEX(Table19[PlantNo], MATCH(Table68[[#This Row],[Row]], Table19[Row], 0))</f>
        <v>336</v>
      </c>
      <c r="O98" s="62">
        <f>INDEX(Table19[Bulk Weight], MATCH(Table68[[#This Row],[Row]], Table19[Row], 0))</f>
        <v>1112.8</v>
      </c>
      <c r="P98" s="62">
        <v>1086.0999999999999</v>
      </c>
      <c r="Q98" s="62">
        <f>IF(ISBLANK(Table68[[#This Row],[Reweight]]), 0, Table68[[#This Row],[Initial Weight]]-Table68[[#This Row],[Reweight]])</f>
        <v>26.700000000000045</v>
      </c>
      <c r="R98" s="82">
        <f>(Table68[[#This Row],[Reweight]]/INDEX(Table19[100 seed weight], MATCH(Table68[[#This Row],[Row]], Table19[Row], 0)))*100</f>
        <v>5814.2398286937896</v>
      </c>
    </row>
    <row r="99" spans="11:18" x14ac:dyDescent="0.25">
      <c r="K99" s="15" t="s">
        <v>261</v>
      </c>
      <c r="L99" s="56" t="s">
        <v>408</v>
      </c>
      <c r="M99" s="62" t="str">
        <f>INDEX(Table19[Cross], MATCH(Table68[[#This Row],[Row]], Table19[Row], 0))</f>
        <v>MX15-6</v>
      </c>
      <c r="N99" s="62" t="str">
        <f>INDEX(Table19[PlantNo], MATCH(Table68[[#This Row],[Row]], Table19[Row], 0))</f>
        <v>337</v>
      </c>
      <c r="O99" s="62">
        <f>INDEX(Table19[Bulk Weight], MATCH(Table68[[#This Row],[Row]], Table19[Row], 0))</f>
        <v>864.6</v>
      </c>
      <c r="P99" s="62">
        <v>862.3</v>
      </c>
      <c r="Q99" s="62">
        <f>IF(ISBLANK(Table68[[#This Row],[Reweight]]), 0, Table68[[#This Row],[Initial Weight]]-Table68[[#This Row],[Reweight]])</f>
        <v>2.3000000000000682</v>
      </c>
      <c r="R99" s="82">
        <f>(Table68[[#This Row],[Reweight]]/INDEX(Table19[100 seed weight], MATCH(Table68[[#This Row],[Row]], Table19[Row], 0)))*100</f>
        <v>5129.6847114812617</v>
      </c>
    </row>
    <row r="100" spans="11:18" x14ac:dyDescent="0.25">
      <c r="K100" s="15" t="s">
        <v>261</v>
      </c>
      <c r="L100" s="56" t="s">
        <v>288</v>
      </c>
      <c r="M100" s="62" t="str">
        <f>INDEX(Table19[Cross], MATCH(Table68[[#This Row],[Row]], Table19[Row], 0))</f>
        <v>MX15-6</v>
      </c>
      <c r="N100" s="62" t="str">
        <f>INDEX(Table19[PlantNo], MATCH(Table68[[#This Row],[Row]], Table19[Row], 0))</f>
        <v>338</v>
      </c>
      <c r="O100" s="62">
        <f>INDEX(Table19[Bulk Weight], MATCH(Table68[[#This Row],[Row]], Table19[Row], 0))</f>
        <v>770.3</v>
      </c>
      <c r="P100" s="62">
        <v>764.1</v>
      </c>
      <c r="Q100" s="62">
        <f>IF(ISBLANK(Table68[[#This Row],[Reweight]]), 0, Table68[[#This Row],[Initial Weight]]-Table68[[#This Row],[Reweight]])</f>
        <v>6.1999999999999318</v>
      </c>
      <c r="R100" s="82">
        <f>(Table68[[#This Row],[Reweight]]/INDEX(Table19[100 seed weight], MATCH(Table68[[#This Row],[Row]], Table19[Row], 0)))*100</f>
        <v>4252.0868113522538</v>
      </c>
    </row>
    <row r="101" spans="11:18" x14ac:dyDescent="0.25">
      <c r="K101" s="15" t="s">
        <v>261</v>
      </c>
      <c r="L101" s="56" t="s">
        <v>410</v>
      </c>
      <c r="M101" s="62" t="str">
        <f>INDEX(Table19[Cross], MATCH(Table68[[#This Row],[Row]], Table19[Row], 0))</f>
        <v>MX15-6</v>
      </c>
      <c r="N101" s="62" t="str">
        <f>INDEX(Table19[PlantNo], MATCH(Table68[[#This Row],[Row]], Table19[Row], 0))</f>
        <v>340</v>
      </c>
      <c r="O101" s="62">
        <f>INDEX(Table19[Bulk Weight], MATCH(Table68[[#This Row],[Row]], Table19[Row], 0))</f>
        <v>845.4</v>
      </c>
      <c r="P101" s="62">
        <v>837.5</v>
      </c>
      <c r="Q101" s="62">
        <f>IF(ISBLANK(Table68[[#This Row],[Reweight]]), 0, Table68[[#This Row],[Initial Weight]]-Table68[[#This Row],[Reweight]])</f>
        <v>7.8999999999999773</v>
      </c>
      <c r="R101" s="82">
        <f>(Table68[[#This Row],[Reweight]]/INDEX(Table19[100 seed weight], MATCH(Table68[[#This Row],[Row]], Table19[Row], 0)))*100</f>
        <v>4707.7009555930299</v>
      </c>
    </row>
    <row r="102" spans="11:18" x14ac:dyDescent="0.25">
      <c r="K102" s="15" t="s">
        <v>261</v>
      </c>
      <c r="L102" s="56" t="s">
        <v>412</v>
      </c>
      <c r="M102" s="62" t="str">
        <f>INDEX(Table19[Cross], MATCH(Table68[[#This Row],[Row]], Table19[Row], 0))</f>
        <v>MX15-6</v>
      </c>
      <c r="N102" s="62" t="str">
        <f>INDEX(Table19[PlantNo], MATCH(Table68[[#This Row],[Row]], Table19[Row], 0))</f>
        <v>343</v>
      </c>
      <c r="O102" s="62">
        <f>INDEX(Table19[Bulk Weight], MATCH(Table68[[#This Row],[Row]], Table19[Row], 0))</f>
        <v>803.3</v>
      </c>
      <c r="P102" s="62">
        <v>794.6</v>
      </c>
      <c r="Q102" s="62">
        <f>IF(ISBLANK(Table68[[#This Row],[Reweight]]), 0, Table68[[#This Row],[Initial Weight]]-Table68[[#This Row],[Reweight]])</f>
        <v>8.6999999999999318</v>
      </c>
      <c r="R102" s="82">
        <f>(Table68[[#This Row],[Reweight]]/INDEX(Table19[100 seed weight], MATCH(Table68[[#This Row],[Row]], Table19[Row], 0)))*100</f>
        <v>4392.4820342730791</v>
      </c>
    </row>
    <row r="103" spans="11:18" x14ac:dyDescent="0.25">
      <c r="K103" s="15" t="s">
        <v>261</v>
      </c>
      <c r="L103" s="56" t="s">
        <v>414</v>
      </c>
      <c r="M103" s="62" t="str">
        <f>INDEX(Table19[Cross], MATCH(Table68[[#This Row],[Row]], Table19[Row], 0))</f>
        <v>MX15-6</v>
      </c>
      <c r="N103" s="62" t="str">
        <f>INDEX(Table19[PlantNo], MATCH(Table68[[#This Row],[Row]], Table19[Row], 0))</f>
        <v>348</v>
      </c>
      <c r="O103" s="62">
        <f>INDEX(Table19[Bulk Weight], MATCH(Table68[[#This Row],[Row]], Table19[Row], 0))</f>
        <v>1008</v>
      </c>
      <c r="P103" s="62">
        <v>995</v>
      </c>
      <c r="Q103" s="62">
        <f>IF(ISBLANK(Table68[[#This Row],[Reweight]]), 0, Table68[[#This Row],[Initial Weight]]-Table68[[#This Row],[Reweight]])</f>
        <v>13</v>
      </c>
      <c r="R103" s="82">
        <f>(Table68[[#This Row],[Reweight]]/INDEX(Table19[100 seed weight], MATCH(Table68[[#This Row],[Row]], Table19[Row], 0)))*100</f>
        <v>5589.8876404494376</v>
      </c>
    </row>
    <row r="104" spans="11:18" x14ac:dyDescent="0.25">
      <c r="K104" s="15" t="s">
        <v>261</v>
      </c>
      <c r="L104" s="56" t="s">
        <v>294</v>
      </c>
      <c r="M104" s="62" t="str">
        <f>INDEX(Table19[Cross], MATCH(Table68[[#This Row],[Row]], Table19[Row], 0))</f>
        <v>MX15-6</v>
      </c>
      <c r="N104" s="62" t="str">
        <f>INDEX(Table19[PlantNo], MATCH(Table68[[#This Row],[Row]], Table19[Row], 0))</f>
        <v>353</v>
      </c>
      <c r="O104" s="62">
        <f>INDEX(Table19[Bulk Weight], MATCH(Table68[[#This Row],[Row]], Table19[Row], 0))</f>
        <v>847.7</v>
      </c>
      <c r="P104" s="62">
        <v>854.1</v>
      </c>
      <c r="Q104" s="62">
        <f>IF(ISBLANK(Table68[[#This Row],[Reweight]]), 0, Table68[[#This Row],[Initial Weight]]-Table68[[#This Row],[Reweight]])</f>
        <v>-6.3999999999999773</v>
      </c>
      <c r="R104" s="82">
        <f>(Table68[[#This Row],[Reweight]]/INDEX(Table19[100 seed weight], MATCH(Table68[[#This Row],[Row]], Table19[Row], 0)))*100</f>
        <v>5542.5048669695007</v>
      </c>
    </row>
    <row r="105" spans="11:18" x14ac:dyDescent="0.25">
      <c r="K105" s="15" t="s">
        <v>261</v>
      </c>
      <c r="L105" s="56" t="s">
        <v>296</v>
      </c>
      <c r="M105" s="62" t="str">
        <f>INDEX(Table19[Cross], MATCH(Table68[[#This Row],[Row]], Table19[Row], 0))</f>
        <v>MX15-6</v>
      </c>
      <c r="N105" s="62" t="str">
        <f>INDEX(Table19[PlantNo], MATCH(Table68[[#This Row],[Row]], Table19[Row], 0))</f>
        <v>355</v>
      </c>
      <c r="O105" s="62">
        <f>INDEX(Table19[Bulk Weight], MATCH(Table68[[#This Row],[Row]], Table19[Row], 0))</f>
        <v>809</v>
      </c>
      <c r="P105" s="62">
        <v>786.5</v>
      </c>
      <c r="Q105" s="62">
        <f>IF(ISBLANK(Table68[[#This Row],[Reweight]]), 0, Table68[[#This Row],[Initial Weight]]-Table68[[#This Row],[Reweight]])</f>
        <v>22.5</v>
      </c>
      <c r="R105" s="82">
        <f>(Table68[[#This Row],[Reweight]]/INDEX(Table19[100 seed weight], MATCH(Table68[[#This Row],[Row]], Table19[Row], 0)))*100</f>
        <v>4221.685453569512</v>
      </c>
    </row>
    <row r="106" spans="11:18" x14ac:dyDescent="0.25">
      <c r="K106" s="15" t="s">
        <v>261</v>
      </c>
      <c r="L106" s="56" t="s">
        <v>298</v>
      </c>
      <c r="M106" s="62" t="str">
        <f>INDEX(Table19[Cross], MATCH(Table68[[#This Row],[Row]], Table19[Row], 0))</f>
        <v>MX15-6</v>
      </c>
      <c r="N106" s="62" t="str">
        <f>INDEX(Table19[PlantNo], MATCH(Table68[[#This Row],[Row]], Table19[Row], 0))</f>
        <v>356</v>
      </c>
      <c r="O106" s="62">
        <f>INDEX(Table19[Bulk Weight], MATCH(Table68[[#This Row],[Row]], Table19[Row], 0))</f>
        <v>952.3</v>
      </c>
      <c r="P106" s="62">
        <v>940.2</v>
      </c>
      <c r="Q106" s="62">
        <f>IF(ISBLANK(Table68[[#This Row],[Reweight]]), 0, Table68[[#This Row],[Initial Weight]]-Table68[[#This Row],[Reweight]])</f>
        <v>12.099999999999909</v>
      </c>
      <c r="R106" s="82">
        <f>(Table68[[#This Row],[Reweight]]/INDEX(Table19[100 seed weight], MATCH(Table68[[#This Row],[Row]], Table19[Row], 0)))*100</f>
        <v>4767.7484787018257</v>
      </c>
    </row>
    <row r="107" spans="11:18" x14ac:dyDescent="0.25">
      <c r="K107" s="15" t="s">
        <v>261</v>
      </c>
      <c r="L107" s="56" t="s">
        <v>300</v>
      </c>
      <c r="M107" s="62" t="str">
        <f>INDEX(Table19[Cross], MATCH(Table68[[#This Row],[Row]], Table19[Row], 0))</f>
        <v>MX15-6</v>
      </c>
      <c r="N107" s="62" t="str">
        <f>INDEX(Table19[PlantNo], MATCH(Table68[[#This Row],[Row]], Table19[Row], 0))</f>
        <v>360</v>
      </c>
      <c r="O107" s="62">
        <f>INDEX(Table19[Bulk Weight], MATCH(Table68[[#This Row],[Row]], Table19[Row], 0))</f>
        <v>876.1</v>
      </c>
      <c r="P107" s="62">
        <v>870.8</v>
      </c>
      <c r="Q107" s="62">
        <f>IF(ISBLANK(Table68[[#This Row],[Reweight]]), 0, Table68[[#This Row],[Initial Weight]]-Table68[[#This Row],[Reweight]])</f>
        <v>5.3000000000000682</v>
      </c>
      <c r="R107" s="82">
        <f>(Table68[[#This Row],[Reweight]]/INDEX(Table19[100 seed weight], MATCH(Table68[[#This Row],[Row]], Table19[Row], 0)))*100</f>
        <v>4961.8233618233608</v>
      </c>
    </row>
    <row r="108" spans="11:18" x14ac:dyDescent="0.25">
      <c r="K108" s="15" t="s">
        <v>261</v>
      </c>
      <c r="L108" s="56" t="s">
        <v>302</v>
      </c>
      <c r="M108" s="62" t="str">
        <f>INDEX(Table19[Cross], MATCH(Table68[[#This Row],[Row]], Table19[Row], 0))</f>
        <v>MX15-6</v>
      </c>
      <c r="N108" s="62" t="str">
        <f>INDEX(Table19[PlantNo], MATCH(Table68[[#This Row],[Row]], Table19[Row], 0))</f>
        <v>361</v>
      </c>
      <c r="O108" s="62">
        <f>INDEX(Table19[Bulk Weight], MATCH(Table68[[#This Row],[Row]], Table19[Row], 0))</f>
        <v>908.1</v>
      </c>
      <c r="P108" s="62">
        <v>902.7</v>
      </c>
      <c r="Q108" s="62">
        <f>IF(ISBLANK(Table68[[#This Row],[Reweight]]), 0, Table68[[#This Row],[Initial Weight]]-Table68[[#This Row],[Reweight]])</f>
        <v>5.3999999999999773</v>
      </c>
      <c r="R108" s="82">
        <f>(Table68[[#This Row],[Reweight]]/INDEX(Table19[100 seed weight], MATCH(Table68[[#This Row],[Row]], Table19[Row], 0)))*100</f>
        <v>4208.3916083916083</v>
      </c>
    </row>
    <row r="109" spans="11:18" x14ac:dyDescent="0.25">
      <c r="K109" s="15" t="s">
        <v>261</v>
      </c>
      <c r="L109" s="56" t="s">
        <v>416</v>
      </c>
      <c r="M109" s="62" t="str">
        <f>INDEX(Table19[Cross], MATCH(Table68[[#This Row],[Row]], Table19[Row], 0))</f>
        <v>MX15-6</v>
      </c>
      <c r="N109" s="62" t="str">
        <f>INDEX(Table19[PlantNo], MATCH(Table68[[#This Row],[Row]], Table19[Row], 0))</f>
        <v>363</v>
      </c>
      <c r="O109" s="62">
        <f>INDEX(Table19[Bulk Weight], MATCH(Table68[[#This Row],[Row]], Table19[Row], 0))</f>
        <v>1185</v>
      </c>
      <c r="P109" s="62">
        <v>1152.5</v>
      </c>
      <c r="Q109" s="62">
        <f>IF(ISBLANK(Table68[[#This Row],[Reweight]]), 0, Table68[[#This Row],[Initial Weight]]-Table68[[#This Row],[Reweight]])</f>
        <v>32.5</v>
      </c>
      <c r="R109" s="82">
        <f>(Table68[[#This Row],[Reweight]]/INDEX(Table19[100 seed weight], MATCH(Table68[[#This Row],[Row]], Table19[Row], 0)))*100</f>
        <v>5608.2725060827252</v>
      </c>
    </row>
    <row r="110" spans="11:18" x14ac:dyDescent="0.25">
      <c r="K110" s="15" t="s">
        <v>261</v>
      </c>
      <c r="L110" s="56" t="s">
        <v>418</v>
      </c>
      <c r="M110" s="62" t="str">
        <f>INDEX(Table19[Cross], MATCH(Table68[[#This Row],[Row]], Table19[Row], 0))</f>
        <v>MX15-6</v>
      </c>
      <c r="N110" s="62" t="str">
        <f>INDEX(Table19[PlantNo], MATCH(Table68[[#This Row],[Row]], Table19[Row], 0))</f>
        <v>365</v>
      </c>
      <c r="O110" s="62">
        <f>INDEX(Table19[Bulk Weight], MATCH(Table68[[#This Row],[Row]], Table19[Row], 0))</f>
        <v>900</v>
      </c>
      <c r="P110" s="62">
        <v>893.5</v>
      </c>
      <c r="Q110" s="62">
        <f>IF(ISBLANK(Table68[[#This Row],[Reweight]]), 0, Table68[[#This Row],[Initial Weight]]-Table68[[#This Row],[Reweight]])</f>
        <v>6.5</v>
      </c>
      <c r="R110" s="82">
        <f>(Table68[[#This Row],[Reweight]]/INDEX(Table19[100 seed weight], MATCH(Table68[[#This Row],[Row]], Table19[Row], 0)))*100</f>
        <v>4639.1484942886809</v>
      </c>
    </row>
    <row r="111" spans="11:18" x14ac:dyDescent="0.25">
      <c r="K111" s="15" t="s">
        <v>261</v>
      </c>
      <c r="L111" s="56" t="s">
        <v>306</v>
      </c>
      <c r="M111" s="62" t="str">
        <f>INDEX(Table19[Cross], MATCH(Table68[[#This Row],[Row]], Table19[Row], 0))</f>
        <v>MX15-6</v>
      </c>
      <c r="N111" s="62" t="str">
        <f>INDEX(Table19[PlantNo], MATCH(Table68[[#This Row],[Row]], Table19[Row], 0))</f>
        <v>367</v>
      </c>
      <c r="O111" s="62">
        <f>INDEX(Table19[Bulk Weight], MATCH(Table68[[#This Row],[Row]], Table19[Row], 0))</f>
        <v>857.2</v>
      </c>
      <c r="P111" s="62">
        <v>849.8</v>
      </c>
      <c r="Q111" s="62">
        <f>IF(ISBLANK(Table68[[#This Row],[Reweight]]), 0, Table68[[#This Row],[Initial Weight]]-Table68[[#This Row],[Reweight]])</f>
        <v>7.4000000000000909</v>
      </c>
      <c r="R111" s="82">
        <f>(Table68[[#This Row],[Reweight]]/INDEX(Table19[100 seed weight], MATCH(Table68[[#This Row],[Row]], Table19[Row], 0)))*100</f>
        <v>4881.1028144744396</v>
      </c>
    </row>
    <row r="112" spans="11:18" x14ac:dyDescent="0.25">
      <c r="K112" s="15" t="s">
        <v>261</v>
      </c>
      <c r="L112" s="56" t="s">
        <v>310</v>
      </c>
      <c r="M112" s="62" t="str">
        <f>INDEX(Table19[Cross], MATCH(Table68[[#This Row],[Row]], Table19[Row], 0))</f>
        <v>MX15-6</v>
      </c>
      <c r="N112" s="62" t="str">
        <f>INDEX(Table19[PlantNo], MATCH(Table68[[#This Row],[Row]], Table19[Row], 0))</f>
        <v>377</v>
      </c>
      <c r="O112" s="62">
        <f>INDEX(Table19[Bulk Weight], MATCH(Table68[[#This Row],[Row]], Table19[Row], 0))</f>
        <v>893.4</v>
      </c>
      <c r="P112" s="62">
        <v>865.9</v>
      </c>
      <c r="Q112" s="62">
        <f>IF(ISBLANK(Table68[[#This Row],[Reweight]]), 0, Table68[[#This Row],[Initial Weight]]-Table68[[#This Row],[Reweight]])</f>
        <v>27.5</v>
      </c>
      <c r="R112" s="82">
        <f>(Table68[[#This Row],[Reweight]]/INDEX(Table19[100 seed weight], MATCH(Table68[[#This Row],[Row]], Table19[Row], 0)))*100</f>
        <v>4615.6716417910447</v>
      </c>
    </row>
    <row r="113" spans="11:18" x14ac:dyDescent="0.25">
      <c r="K113" s="15" t="s">
        <v>261</v>
      </c>
      <c r="L113" s="56" t="s">
        <v>312</v>
      </c>
      <c r="M113" s="62" t="str">
        <f>INDEX(Table19[Cross], MATCH(Table68[[#This Row],[Row]], Table19[Row], 0))</f>
        <v>MX15-6</v>
      </c>
      <c r="N113" s="62" t="str">
        <f>INDEX(Table19[PlantNo], MATCH(Table68[[#This Row],[Row]], Table19[Row], 0))</f>
        <v>378</v>
      </c>
      <c r="O113" s="62">
        <f>INDEX(Table19[Bulk Weight], MATCH(Table68[[#This Row],[Row]], Table19[Row], 0))</f>
        <v>1195.5999999999999</v>
      </c>
      <c r="P113" s="62">
        <v>1153.7</v>
      </c>
      <c r="Q113" s="62">
        <f>IF(ISBLANK(Table68[[#This Row],[Reweight]]), 0, Table68[[#This Row],[Initial Weight]]-Table68[[#This Row],[Reweight]])</f>
        <v>41.899999999999864</v>
      </c>
      <c r="R113" s="82">
        <f>(Table68[[#This Row],[Reweight]]/INDEX(Table19[100 seed weight], MATCH(Table68[[#This Row],[Row]], Table19[Row], 0)))*100</f>
        <v>5691.6625555007404</v>
      </c>
    </row>
    <row r="114" spans="11:18" x14ac:dyDescent="0.25">
      <c r="K114" s="15" t="s">
        <v>261</v>
      </c>
      <c r="L114" s="56" t="s">
        <v>314</v>
      </c>
      <c r="M114" s="62" t="str">
        <f>INDEX(Table19[Cross], MATCH(Table68[[#This Row],[Row]], Table19[Row], 0))</f>
        <v>MX15-6</v>
      </c>
      <c r="N114" s="62" t="str">
        <f>INDEX(Table19[PlantNo], MATCH(Table68[[#This Row],[Row]], Table19[Row], 0))</f>
        <v>379</v>
      </c>
      <c r="O114" s="62">
        <f>INDEX(Table19[Bulk Weight], MATCH(Table68[[#This Row],[Row]], Table19[Row], 0))</f>
        <v>1097</v>
      </c>
      <c r="P114" s="62">
        <v>1061.4000000000001</v>
      </c>
      <c r="Q114" s="62">
        <f>IF(ISBLANK(Table68[[#This Row],[Reweight]]), 0, Table68[[#This Row],[Initial Weight]]-Table68[[#This Row],[Reweight]])</f>
        <v>35.599999999999909</v>
      </c>
      <c r="R114" s="82">
        <f>(Table68[[#This Row],[Reweight]]/INDEX(Table19[100 seed weight], MATCH(Table68[[#This Row],[Row]], Table19[Row], 0)))*100</f>
        <v>4964.452759588401</v>
      </c>
    </row>
    <row r="115" spans="11:18" x14ac:dyDescent="0.25">
      <c r="K115" s="15" t="s">
        <v>261</v>
      </c>
      <c r="L115" s="56" t="s">
        <v>316</v>
      </c>
      <c r="M115" s="62" t="str">
        <f>INDEX(Table19[Cross], MATCH(Table68[[#This Row],[Row]], Table19[Row], 0))</f>
        <v>MX15-6</v>
      </c>
      <c r="N115" s="62" t="str">
        <f>INDEX(Table19[PlantNo], MATCH(Table68[[#This Row],[Row]], Table19[Row], 0))</f>
        <v>380</v>
      </c>
      <c r="O115" s="62">
        <f>INDEX(Table19[Bulk Weight], MATCH(Table68[[#This Row],[Row]], Table19[Row], 0))</f>
        <v>867.3</v>
      </c>
      <c r="P115" s="62">
        <v>847</v>
      </c>
      <c r="Q115" s="62">
        <f>IF(ISBLANK(Table68[[#This Row],[Reweight]]), 0, Table68[[#This Row],[Initial Weight]]-Table68[[#This Row],[Reweight]])</f>
        <v>20.299999999999955</v>
      </c>
      <c r="R115" s="82">
        <f>(Table68[[#This Row],[Reweight]]/INDEX(Table19[100 seed weight], MATCH(Table68[[#This Row],[Row]], Table19[Row], 0)))*100</f>
        <v>5196.3190184049072</v>
      </c>
    </row>
    <row r="116" spans="11:18" x14ac:dyDescent="0.25">
      <c r="K116" s="15" t="s">
        <v>261</v>
      </c>
      <c r="L116" s="56" t="s">
        <v>422</v>
      </c>
      <c r="M116" s="62" t="str">
        <f>INDEX(Table19[Cross], MATCH(Table68[[#This Row],[Row]], Table19[Row], 0))</f>
        <v>MX15-6</v>
      </c>
      <c r="N116" s="62" t="str">
        <f>INDEX(Table19[PlantNo], MATCH(Table68[[#This Row],[Row]], Table19[Row], 0))</f>
        <v>395</v>
      </c>
      <c r="O116" s="62">
        <f>INDEX(Table19[Bulk Weight], MATCH(Table68[[#This Row],[Row]], Table19[Row], 0))</f>
        <v>940.6</v>
      </c>
      <c r="P116" s="62">
        <v>903.7</v>
      </c>
      <c r="Q116" s="62">
        <f>IF(ISBLANK(Table68[[#This Row],[Reweight]]), 0, Table68[[#This Row],[Initial Weight]]-Table68[[#This Row],[Reweight]])</f>
        <v>36.899999999999977</v>
      </c>
      <c r="R116" s="82">
        <f>(Table68[[#This Row],[Reweight]]/INDEX(Table19[100 seed weight], MATCH(Table68[[#This Row],[Row]], Table19[Row], 0)))*100</f>
        <v>4643.8848920863311</v>
      </c>
    </row>
    <row r="117" spans="11:18" x14ac:dyDescent="0.25">
      <c r="K117" s="15" t="s">
        <v>261</v>
      </c>
      <c r="L117" s="56" t="s">
        <v>318</v>
      </c>
      <c r="M117" s="62" t="str">
        <f>INDEX(Table19[Cross], MATCH(Table68[[#This Row],[Row]], Table19[Row], 0))</f>
        <v>MX15-6</v>
      </c>
      <c r="N117" s="62" t="str">
        <f>INDEX(Table19[PlantNo], MATCH(Table68[[#This Row],[Row]], Table19[Row], 0))</f>
        <v>400</v>
      </c>
      <c r="O117" s="62">
        <f>INDEX(Table19[Bulk Weight], MATCH(Table68[[#This Row],[Row]], Table19[Row], 0))</f>
        <v>807.6</v>
      </c>
      <c r="P117" s="62">
        <v>778.6</v>
      </c>
      <c r="Q117" s="62">
        <f>IF(ISBLANK(Table68[[#This Row],[Reweight]]), 0, Table68[[#This Row],[Initial Weight]]-Table68[[#This Row],[Reweight]])</f>
        <v>29</v>
      </c>
      <c r="R117" s="82">
        <f>(Table68[[#This Row],[Reweight]]/INDEX(Table19[100 seed weight], MATCH(Table68[[#This Row],[Row]], Table19[Row], 0)))*100</f>
        <v>4456.7830566685752</v>
      </c>
    </row>
    <row r="118" spans="11:18" x14ac:dyDescent="0.25">
      <c r="K118" s="15" t="s">
        <v>261</v>
      </c>
      <c r="L118" s="56" t="s">
        <v>320</v>
      </c>
      <c r="M118" s="62" t="str">
        <f>INDEX(Table19[Cross], MATCH(Table68[[#This Row],[Row]], Table19[Row], 0))</f>
        <v>MX15-6</v>
      </c>
      <c r="N118" s="62" t="str">
        <f>INDEX(Table19[PlantNo], MATCH(Table68[[#This Row],[Row]], Table19[Row], 0))</f>
        <v>403</v>
      </c>
      <c r="O118" s="62">
        <f>INDEX(Table19[Bulk Weight], MATCH(Table68[[#This Row],[Row]], Table19[Row], 0))</f>
        <v>1134.0999999999999</v>
      </c>
      <c r="P118" s="62">
        <v>1084.0999999999999</v>
      </c>
      <c r="Q118" s="62">
        <f>IF(ISBLANK(Table68[[#This Row],[Reweight]]), 0, Table68[[#This Row],[Initial Weight]]-Table68[[#This Row],[Reweight]])</f>
        <v>50</v>
      </c>
      <c r="R118" s="82">
        <f>(Table68[[#This Row],[Reweight]]/INDEX(Table19[100 seed weight], MATCH(Table68[[#This Row],[Row]], Table19[Row], 0)))*100</f>
        <v>4852.7305282005364</v>
      </c>
    </row>
    <row r="119" spans="11:18" x14ac:dyDescent="0.25">
      <c r="K119" s="15" t="s">
        <v>261</v>
      </c>
      <c r="L119" s="56" t="s">
        <v>424</v>
      </c>
      <c r="M119" s="62" t="str">
        <f>INDEX(Table19[Cross], MATCH(Table68[[#This Row],[Row]], Table19[Row], 0))</f>
        <v>MX15-6</v>
      </c>
      <c r="N119" s="62" t="str">
        <f>INDEX(Table19[PlantNo], MATCH(Table68[[#This Row],[Row]], Table19[Row], 0))</f>
        <v>405</v>
      </c>
      <c r="O119" s="62">
        <f>INDEX(Table19[Bulk Weight], MATCH(Table68[[#This Row],[Row]], Table19[Row], 0))</f>
        <v>1032.8</v>
      </c>
      <c r="P119" s="62">
        <v>1011.3</v>
      </c>
      <c r="Q119" s="62">
        <f>IF(ISBLANK(Table68[[#This Row],[Reweight]]), 0, Table68[[#This Row],[Initial Weight]]-Table68[[#This Row],[Reweight]])</f>
        <v>21.5</v>
      </c>
      <c r="R119" s="82">
        <f>(Table68[[#This Row],[Reweight]]/INDEX(Table19[100 seed weight], MATCH(Table68[[#This Row],[Row]], Table19[Row], 0)))*100</f>
        <v>5359.3004769475347</v>
      </c>
    </row>
    <row r="120" spans="11:18" x14ac:dyDescent="0.25">
      <c r="K120" s="15" t="s">
        <v>261</v>
      </c>
      <c r="L120" s="56" t="s">
        <v>322</v>
      </c>
      <c r="M120" s="62" t="str">
        <f>INDEX(Table19[Cross], MATCH(Table68[[#This Row],[Row]], Table19[Row], 0))</f>
        <v>MX15-6</v>
      </c>
      <c r="N120" s="62" t="str">
        <f>INDEX(Table19[PlantNo], MATCH(Table68[[#This Row],[Row]], Table19[Row], 0))</f>
        <v>408</v>
      </c>
      <c r="O120" s="62">
        <f>INDEX(Table19[Bulk Weight], MATCH(Table68[[#This Row],[Row]], Table19[Row], 0))</f>
        <v>1190.7</v>
      </c>
      <c r="P120" s="62">
        <v>1156.8</v>
      </c>
      <c r="Q120" s="62">
        <f>IF(ISBLANK(Table68[[#This Row],[Reweight]]), 0, Table68[[#This Row],[Initial Weight]]-Table68[[#This Row],[Reweight]])</f>
        <v>33.900000000000091</v>
      </c>
      <c r="R120" s="82">
        <f>(Table68[[#This Row],[Reweight]]/INDEX(Table19[100 seed weight], MATCH(Table68[[#This Row],[Row]], Table19[Row], 0)))*100</f>
        <v>6212.6745435016101</v>
      </c>
    </row>
    <row r="121" spans="11:18" x14ac:dyDescent="0.25">
      <c r="K121" s="15" t="s">
        <v>261</v>
      </c>
      <c r="L121" s="56" t="s">
        <v>324</v>
      </c>
      <c r="M121" s="62" t="str">
        <f>INDEX(Table19[Cross], MATCH(Table68[[#This Row],[Row]], Table19[Row], 0))</f>
        <v>MX15-6</v>
      </c>
      <c r="N121" s="62" t="str">
        <f>INDEX(Table19[PlantNo], MATCH(Table68[[#This Row],[Row]], Table19[Row], 0))</f>
        <v>410</v>
      </c>
      <c r="O121" s="62">
        <f>INDEX(Table19[Bulk Weight], MATCH(Table68[[#This Row],[Row]], Table19[Row], 0))</f>
        <v>890.9</v>
      </c>
      <c r="P121" s="62">
        <v>860.7</v>
      </c>
      <c r="Q121" s="62">
        <f>IF(ISBLANK(Table68[[#This Row],[Reweight]]), 0, Table68[[#This Row],[Initial Weight]]-Table68[[#This Row],[Reweight]])</f>
        <v>30.199999999999932</v>
      </c>
      <c r="R121" s="82">
        <f>(Table68[[#This Row],[Reweight]]/INDEX(Table19[100 seed weight], MATCH(Table68[[#This Row],[Row]], Table19[Row], 0)))*100</f>
        <v>4344.7753659767795</v>
      </c>
    </row>
    <row r="122" spans="11:18" x14ac:dyDescent="0.25">
      <c r="K122" s="73" t="s">
        <v>261</v>
      </c>
      <c r="L122" s="74" t="s">
        <v>426</v>
      </c>
      <c r="M122" s="72" t="str">
        <f>INDEX(Table19[Cross], MATCH(Table68[[#This Row],[Row]], Table19[Row], 0))</f>
        <v>MX15-6</v>
      </c>
      <c r="N122" s="72" t="str">
        <f>INDEX(Table19[PlantNo], MATCH(Table68[[#This Row],[Row]], Table19[Row], 0))</f>
        <v>411</v>
      </c>
      <c r="O122" s="72">
        <f>INDEX(Table19[Bulk Weight], MATCH(Table68[[#This Row],[Row]], Table19[Row], 0))</f>
        <v>962.6</v>
      </c>
      <c r="P122" s="72">
        <v>921.6</v>
      </c>
      <c r="Q122" s="72">
        <f>IF(ISBLANK(Table68[[#This Row],[Reweight]]), 0, Table68[[#This Row],[Initial Weight]]-Table68[[#This Row],[Reweight]])</f>
        <v>41</v>
      </c>
      <c r="R122" s="82">
        <f>(Table68[[#This Row],[Reweight]]/INDEX(Table19[100 seed weight], MATCH(Table68[[#This Row],[Row]], Table19[Row], 0)))*100</f>
        <v>4061.7011899515205</v>
      </c>
    </row>
    <row r="123" spans="11:18" x14ac:dyDescent="0.25">
      <c r="K123" s="15" t="s">
        <v>261</v>
      </c>
      <c r="L123" s="56" t="s">
        <v>428</v>
      </c>
      <c r="M123" s="62" t="str">
        <f>INDEX(Table19[Cross], MATCH(Table68[[#This Row],[Row]], Table19[Row], 0))</f>
        <v>MX15-6</v>
      </c>
      <c r="N123" s="62" t="str">
        <f>INDEX(Table19[PlantNo], MATCH(Table68[[#This Row],[Row]], Table19[Row], 0))</f>
        <v>412</v>
      </c>
      <c r="O123" s="62">
        <f>INDEX(Table19[Bulk Weight], MATCH(Table68[[#This Row],[Row]], Table19[Row], 0))</f>
        <v>996.7</v>
      </c>
      <c r="P123" s="62">
        <v>965.3</v>
      </c>
      <c r="Q123" s="62">
        <f>IF(ISBLANK(Table68[[#This Row],[Reweight]]), 0, Table68[[#This Row],[Initial Weight]]-Table68[[#This Row],[Reweight]])</f>
        <v>31.400000000000091</v>
      </c>
      <c r="R123" s="82">
        <f>(Table68[[#This Row],[Reweight]]/INDEX(Table19[100 seed weight], MATCH(Table68[[#This Row],[Row]], Table19[Row], 0)))*100</f>
        <v>5333.1491712707175</v>
      </c>
    </row>
    <row r="124" spans="11:18" x14ac:dyDescent="0.25">
      <c r="K124" s="15" t="s">
        <v>261</v>
      </c>
      <c r="L124" s="56" t="s">
        <v>326</v>
      </c>
      <c r="M124" s="62" t="str">
        <f>INDEX(Table19[Cross], MATCH(Table68[[#This Row],[Row]], Table19[Row], 0))</f>
        <v>MX15-6</v>
      </c>
      <c r="N124" s="62" t="str">
        <f>INDEX(Table19[PlantNo], MATCH(Table68[[#This Row],[Row]], Table19[Row], 0))</f>
        <v>413</v>
      </c>
      <c r="O124" s="62">
        <f>INDEX(Table19[Bulk Weight], MATCH(Table68[[#This Row],[Row]], Table19[Row], 0))</f>
        <v>1537</v>
      </c>
      <c r="P124" s="62">
        <v>1486.3</v>
      </c>
      <c r="Q124" s="62">
        <f>IF(ISBLANK(Table68[[#This Row],[Reweight]]), 0, Table68[[#This Row],[Initial Weight]]-Table68[[#This Row],[Reweight]])</f>
        <v>50.700000000000045</v>
      </c>
      <c r="R124" s="82">
        <f>(Table68[[#This Row],[Reweight]]/INDEX(Table19[100 seed weight], MATCH(Table68[[#This Row],[Row]], Table19[Row], 0)))*100</f>
        <v>8289.4590072504179</v>
      </c>
    </row>
    <row r="125" spans="11:18" x14ac:dyDescent="0.25">
      <c r="K125" s="71" t="s">
        <v>261</v>
      </c>
      <c r="L125" s="72" t="s">
        <v>430</v>
      </c>
      <c r="M125" s="72" t="str">
        <f>INDEX(Table19[Cross], MATCH(Table68[[#This Row],[Row]], Table19[Row], 0))</f>
        <v>MX15-6</v>
      </c>
      <c r="N125" s="72" t="str">
        <f>INDEX(Table19[PlantNo], MATCH(Table68[[#This Row],[Row]], Table19[Row], 0))</f>
        <v>420</v>
      </c>
      <c r="O125" s="72">
        <f>INDEX(Table19[Bulk Weight], MATCH(Table68[[#This Row],[Row]], Table19[Row], 0))</f>
        <v>680.5</v>
      </c>
      <c r="P125" s="72">
        <v>654.20000000000005</v>
      </c>
      <c r="Q125" s="72">
        <f>IF(ISBLANK(Table68[[#This Row],[Reweight]]), 0, Table68[[#This Row],[Initial Weight]]-Table68[[#This Row],[Reweight]])</f>
        <v>26.299999999999955</v>
      </c>
      <c r="R125" s="82">
        <f>(Table68[[#This Row],[Reweight]]/INDEX(Table19[100 seed weight], MATCH(Table68[[#This Row],[Row]], Table19[Row], 0)))*100</f>
        <v>4086.1961274203622</v>
      </c>
    </row>
    <row r="126" spans="11:18" x14ac:dyDescent="0.25">
      <c r="K126" s="15" t="s">
        <v>261</v>
      </c>
      <c r="L126" s="56" t="s">
        <v>332</v>
      </c>
      <c r="M126" s="62" t="str">
        <f>INDEX(Table19[Cross], MATCH(Table68[[#This Row],[Row]], Table19[Row], 0))</f>
        <v>MX15-6</v>
      </c>
      <c r="N126" s="62" t="str">
        <f>INDEX(Table19[PlantNo], MATCH(Table68[[#This Row],[Row]], Table19[Row], 0))</f>
        <v>424</v>
      </c>
      <c r="O126" s="62">
        <f>INDEX(Table19[Bulk Weight], MATCH(Table68[[#This Row],[Row]], Table19[Row], 0))</f>
        <v>954.8</v>
      </c>
      <c r="P126" s="62">
        <v>883.3</v>
      </c>
      <c r="Q126" s="62">
        <f>IF(ISBLANK(Table68[[#This Row],[Reweight]]), 0, Table68[[#This Row],[Initial Weight]]-Table68[[#This Row],[Reweight]])</f>
        <v>71.5</v>
      </c>
      <c r="R126" s="82">
        <f>(Table68[[#This Row],[Reweight]]/INDEX(Table19[100 seed weight], MATCH(Table68[[#This Row],[Row]], Table19[Row], 0)))*100</f>
        <v>4569.5809622348679</v>
      </c>
    </row>
    <row r="127" spans="11:18" x14ac:dyDescent="0.25">
      <c r="K127" s="15" t="s">
        <v>261</v>
      </c>
      <c r="L127" s="56" t="s">
        <v>334</v>
      </c>
      <c r="M127" s="62" t="str">
        <f>INDEX(Table19[Cross], MATCH(Table68[[#This Row],[Row]], Table19[Row], 0))</f>
        <v>MX15-6</v>
      </c>
      <c r="N127" s="62" t="str">
        <f>INDEX(Table19[PlantNo], MATCH(Table68[[#This Row],[Row]], Table19[Row], 0))</f>
        <v>428</v>
      </c>
      <c r="O127" s="62">
        <f>INDEX(Table19[Bulk Weight], MATCH(Table68[[#This Row],[Row]], Table19[Row], 0))</f>
        <v>1317</v>
      </c>
      <c r="P127" s="62">
        <v>1272.4000000000001</v>
      </c>
      <c r="Q127" s="62">
        <f>IF(ISBLANK(Table68[[#This Row],[Reweight]]), 0, Table68[[#This Row],[Initial Weight]]-Table68[[#This Row],[Reweight]])</f>
        <v>44.599999999999909</v>
      </c>
      <c r="R127" s="82">
        <f>(Table68[[#This Row],[Reweight]]/INDEX(Table19[100 seed weight], MATCH(Table68[[#This Row],[Row]], Table19[Row], 0)))*100</f>
        <v>7967.4389480275522</v>
      </c>
    </row>
    <row r="128" spans="11:18" x14ac:dyDescent="0.25">
      <c r="K128" s="15" t="s">
        <v>261</v>
      </c>
      <c r="L128" s="56" t="s">
        <v>336</v>
      </c>
      <c r="M128" s="62" t="str">
        <f>INDEX(Table19[Cross], MATCH(Table68[[#This Row],[Row]], Table19[Row], 0))</f>
        <v>MX15-6</v>
      </c>
      <c r="N128" s="62" t="str">
        <f>INDEX(Table19[PlantNo], MATCH(Table68[[#This Row],[Row]], Table19[Row], 0))</f>
        <v>431</v>
      </c>
      <c r="O128" s="62">
        <f>INDEX(Table19[Bulk Weight], MATCH(Table68[[#This Row],[Row]], Table19[Row], 0))</f>
        <v>962.21</v>
      </c>
      <c r="P128" s="62">
        <v>935.2</v>
      </c>
      <c r="Q128" s="62">
        <f>IF(ISBLANK(Table68[[#This Row],[Reweight]]), 0, Table68[[#This Row],[Initial Weight]]-Table68[[#This Row],[Reweight]])</f>
        <v>27.009999999999991</v>
      </c>
      <c r="R128" s="82">
        <f>(Table68[[#This Row],[Reweight]]/INDEX(Table19[100 seed weight], MATCH(Table68[[#This Row],[Row]], Table19[Row], 0)))*100</f>
        <v>5616.8168168168177</v>
      </c>
    </row>
    <row r="129" spans="11:18" x14ac:dyDescent="0.25">
      <c r="K129" s="15" t="s">
        <v>261</v>
      </c>
      <c r="L129" s="56" t="s">
        <v>338</v>
      </c>
      <c r="M129" s="62" t="str">
        <f>INDEX(Table19[Cross], MATCH(Table68[[#This Row],[Row]], Table19[Row], 0))</f>
        <v>MX15-6</v>
      </c>
      <c r="N129" s="62" t="str">
        <f>INDEX(Table19[PlantNo], MATCH(Table68[[#This Row],[Row]], Table19[Row], 0))</f>
        <v>432</v>
      </c>
      <c r="O129" s="62">
        <f>INDEX(Table19[Bulk Weight], MATCH(Table68[[#This Row],[Row]], Table19[Row], 0))</f>
        <v>1074.4000000000001</v>
      </c>
      <c r="P129" s="62">
        <v>1032.8</v>
      </c>
      <c r="Q129" s="62">
        <f>IF(ISBLANK(Table68[[#This Row],[Reweight]]), 0, Table68[[#This Row],[Initial Weight]]-Table68[[#This Row],[Reweight]])</f>
        <v>41.600000000000136</v>
      </c>
      <c r="R129" s="82">
        <f>(Table68[[#This Row],[Reweight]]/INDEX(Table19[100 seed weight], MATCH(Table68[[#This Row],[Row]], Table19[Row], 0)))*100</f>
        <v>6332.3114653586754</v>
      </c>
    </row>
    <row r="130" spans="11:18" x14ac:dyDescent="0.25">
      <c r="K130" s="15" t="s">
        <v>261</v>
      </c>
      <c r="L130" s="56" t="s">
        <v>340</v>
      </c>
      <c r="M130" s="62" t="str">
        <f>INDEX(Table19[Cross], MATCH(Table68[[#This Row],[Row]], Table19[Row], 0))</f>
        <v>MX15-6</v>
      </c>
      <c r="N130" s="62" t="str">
        <f>INDEX(Table19[PlantNo], MATCH(Table68[[#This Row],[Row]], Table19[Row], 0))</f>
        <v>434</v>
      </c>
      <c r="O130" s="62">
        <f>INDEX(Table19[Bulk Weight], MATCH(Table68[[#This Row],[Row]], Table19[Row], 0))</f>
        <v>1031.5</v>
      </c>
      <c r="P130" s="62">
        <v>996.5</v>
      </c>
      <c r="Q130" s="62">
        <f>IF(ISBLANK(Table68[[#This Row],[Reweight]]), 0, Table68[[#This Row],[Initial Weight]]-Table68[[#This Row],[Reweight]])</f>
        <v>35</v>
      </c>
      <c r="R130" s="82">
        <f>(Table68[[#This Row],[Reweight]]/INDEX(Table19[100 seed weight], MATCH(Table68[[#This Row],[Row]], Table19[Row], 0)))*100</f>
        <v>5567.0391061452519</v>
      </c>
    </row>
    <row r="131" spans="11:18" x14ac:dyDescent="0.25">
      <c r="K131" s="15" t="s">
        <v>261</v>
      </c>
      <c r="L131" s="56" t="s">
        <v>434</v>
      </c>
      <c r="M131" s="62" t="str">
        <f>INDEX(Table19[Cross], MATCH(Table68[[#This Row],[Row]], Table19[Row], 0))</f>
        <v>MX15-6</v>
      </c>
      <c r="N131" s="62" t="str">
        <f>INDEX(Table19[PlantNo], MATCH(Table68[[#This Row],[Row]], Table19[Row], 0))</f>
        <v>437</v>
      </c>
      <c r="O131" s="62">
        <f>INDEX(Table19[Bulk Weight], MATCH(Table68[[#This Row],[Row]], Table19[Row], 0))</f>
        <v>1096.7</v>
      </c>
      <c r="P131" s="62">
        <v>1062.2</v>
      </c>
      <c r="Q131" s="62">
        <f>IF(ISBLANK(Table68[[#This Row],[Reweight]]), 0, Table68[[#This Row],[Initial Weight]]-Table68[[#This Row],[Reweight]])</f>
        <v>34.5</v>
      </c>
      <c r="R131" s="82">
        <f>(Table68[[#This Row],[Reweight]]/INDEX(Table19[100 seed weight], MATCH(Table68[[#This Row],[Row]], Table19[Row], 0)))*100</f>
        <v>5695.4423592493304</v>
      </c>
    </row>
    <row r="132" spans="11:18" x14ac:dyDescent="0.25">
      <c r="K132" s="71" t="s">
        <v>261</v>
      </c>
      <c r="L132" s="72" t="s">
        <v>342</v>
      </c>
      <c r="M132" s="72" t="str">
        <f>INDEX(Table19[Cross], MATCH(Table68[[#This Row],[Row]], Table19[Row], 0))</f>
        <v>MX15-6</v>
      </c>
      <c r="N132" s="72" t="str">
        <f>INDEX(Table19[PlantNo], MATCH(Table68[[#This Row],[Row]], Table19[Row], 0))</f>
        <v>439</v>
      </c>
      <c r="O132" s="72">
        <f>INDEX(Table19[Bulk Weight], MATCH(Table68[[#This Row],[Row]], Table19[Row], 0))</f>
        <v>878.4</v>
      </c>
      <c r="P132" s="72">
        <v>847.6</v>
      </c>
      <c r="Q132" s="72">
        <f>IF(ISBLANK(Table68[[#This Row],[Reweight]]), 0, Table68[[#This Row],[Initial Weight]]-Table68[[#This Row],[Reweight]])</f>
        <v>30.799999999999955</v>
      </c>
      <c r="R132" s="82">
        <f>(Table68[[#This Row],[Reweight]]/INDEX(Table19[100 seed weight], MATCH(Table68[[#This Row],[Row]], Table19[Row], 0)))*100</f>
        <v>4108.5797382452738</v>
      </c>
    </row>
    <row r="133" spans="11:18" x14ac:dyDescent="0.25">
      <c r="K133" s="15" t="s">
        <v>261</v>
      </c>
      <c r="L133" s="56" t="s">
        <v>346</v>
      </c>
      <c r="M133" s="62" t="str">
        <f>INDEX(Table19[Cross], MATCH(Table68[[#This Row],[Row]], Table19[Row], 0))</f>
        <v>MX15-6</v>
      </c>
      <c r="N133" s="62" t="str">
        <f>INDEX(Table19[PlantNo], MATCH(Table68[[#This Row],[Row]], Table19[Row], 0))</f>
        <v>444</v>
      </c>
      <c r="O133" s="62">
        <f>INDEX(Table19[Bulk Weight], MATCH(Table68[[#This Row],[Row]], Table19[Row], 0))</f>
        <v>1557</v>
      </c>
      <c r="P133" s="62">
        <v>1503.6</v>
      </c>
      <c r="Q133" s="62">
        <f>IF(ISBLANK(Table68[[#This Row],[Reweight]]), 0, Table68[[#This Row],[Initial Weight]]-Table68[[#This Row],[Reweight]])</f>
        <v>53.400000000000091</v>
      </c>
      <c r="R133" s="82">
        <f>(Table68[[#This Row],[Reweight]]/INDEX(Table19[100 seed weight], MATCH(Table68[[#This Row],[Row]], Table19[Row], 0)))*100</f>
        <v>8171.739130434783</v>
      </c>
    </row>
    <row r="134" spans="11:18" x14ac:dyDescent="0.25">
      <c r="K134" s="15" t="s">
        <v>261</v>
      </c>
      <c r="L134" s="56" t="s">
        <v>348</v>
      </c>
      <c r="M134" s="62" t="str">
        <f>INDEX(Table19[Cross], MATCH(Table68[[#This Row],[Row]], Table19[Row], 0))</f>
        <v>MX15-6</v>
      </c>
      <c r="N134" s="62" t="str">
        <f>INDEX(Table19[PlantNo], MATCH(Table68[[#This Row],[Row]], Table19[Row], 0))</f>
        <v>449</v>
      </c>
      <c r="O134" s="62">
        <f>INDEX(Table19[Bulk Weight], MATCH(Table68[[#This Row],[Row]], Table19[Row], 0))</f>
        <v>996</v>
      </c>
      <c r="P134" s="62">
        <v>968.1</v>
      </c>
      <c r="Q134" s="62">
        <f>IF(ISBLANK(Table68[[#This Row],[Reweight]]), 0, Table68[[#This Row],[Initial Weight]]-Table68[[#This Row],[Reweight]])</f>
        <v>27.899999999999977</v>
      </c>
      <c r="R134" s="82">
        <f>(Table68[[#This Row],[Reweight]]/INDEX(Table19[100 seed weight], MATCH(Table68[[#This Row],[Row]], Table19[Row], 0)))*100</f>
        <v>4430.6636155606402</v>
      </c>
    </row>
    <row r="135" spans="11:18" x14ac:dyDescent="0.25">
      <c r="K135" s="15" t="s">
        <v>261</v>
      </c>
      <c r="L135" s="56" t="s">
        <v>350</v>
      </c>
      <c r="M135" s="62" t="str">
        <f>INDEX(Table19[Cross], MATCH(Table68[[#This Row],[Row]], Table19[Row], 0))</f>
        <v>MX15-6</v>
      </c>
      <c r="N135" s="62" t="str">
        <f>INDEX(Table19[PlantNo], MATCH(Table68[[#This Row],[Row]], Table19[Row], 0))</f>
        <v>456</v>
      </c>
      <c r="O135" s="62">
        <f>INDEX(Table19[Bulk Weight], MATCH(Table68[[#This Row],[Row]], Table19[Row], 0))</f>
        <v>991</v>
      </c>
      <c r="P135" s="62">
        <v>955.1</v>
      </c>
      <c r="Q135" s="62">
        <f>IF(ISBLANK(Table68[[#This Row],[Reweight]]), 0, Table68[[#This Row],[Initial Weight]]-Table68[[#This Row],[Reweight]])</f>
        <v>35.899999999999977</v>
      </c>
      <c r="R135" s="82">
        <f>(Table68[[#This Row],[Reweight]]/INDEX(Table19[100 seed weight], MATCH(Table68[[#This Row],[Row]], Table19[Row], 0)))*100</f>
        <v>4391.2643678160921</v>
      </c>
    </row>
    <row r="136" spans="11:18" x14ac:dyDescent="0.25">
      <c r="K136" s="15" t="s">
        <v>261</v>
      </c>
      <c r="L136" s="56" t="s">
        <v>352</v>
      </c>
      <c r="M136" s="62" t="str">
        <f>INDEX(Table19[Cross], MATCH(Table68[[#This Row],[Row]], Table19[Row], 0))</f>
        <v>MX15-6</v>
      </c>
      <c r="N136" s="62" t="str">
        <f>INDEX(Table19[PlantNo], MATCH(Table68[[#This Row],[Row]], Table19[Row], 0))</f>
        <v>457</v>
      </c>
      <c r="O136" s="62">
        <f>INDEX(Table19[Bulk Weight], MATCH(Table68[[#This Row],[Row]], Table19[Row], 0))</f>
        <v>1017.5</v>
      </c>
      <c r="P136" s="62">
        <v>990</v>
      </c>
      <c r="Q136" s="62">
        <f>IF(ISBLANK(Table68[[#This Row],[Reweight]]), 0, Table68[[#This Row],[Initial Weight]]-Table68[[#This Row],[Reweight]])</f>
        <v>27.5</v>
      </c>
      <c r="R136" s="82">
        <f>(Table68[[#This Row],[Reweight]]/INDEX(Table19[100 seed weight], MATCH(Table68[[#This Row],[Row]], Table19[Row], 0)))*100</f>
        <v>5030.4878048780483</v>
      </c>
    </row>
    <row r="137" spans="11:18" x14ac:dyDescent="0.25">
      <c r="K137" s="15" t="s">
        <v>261</v>
      </c>
      <c r="L137" s="56" t="s">
        <v>356</v>
      </c>
      <c r="M137" s="62" t="str">
        <f>INDEX(Table19[Cross], MATCH(Table68[[#This Row],[Row]], Table19[Row], 0))</f>
        <v>MX15-6</v>
      </c>
      <c r="N137" s="62" t="str">
        <f>INDEX(Table19[PlantNo], MATCH(Table68[[#This Row],[Row]], Table19[Row], 0))</f>
        <v>464</v>
      </c>
      <c r="O137" s="62">
        <f>INDEX(Table19[Bulk Weight], MATCH(Table68[[#This Row],[Row]], Table19[Row], 0))</f>
        <v>1116.3</v>
      </c>
      <c r="P137" s="62">
        <v>1394.2</v>
      </c>
      <c r="Q137" s="62">
        <f>IF(ISBLANK(Table68[[#This Row],[Reweight]]), 0, Table68[[#This Row],[Initial Weight]]-Table68[[#This Row],[Reweight]])</f>
        <v>-277.90000000000009</v>
      </c>
      <c r="R137" s="82">
        <f>(Table68[[#This Row],[Reweight]]/INDEX(Table19[100 seed weight], MATCH(Table68[[#This Row],[Row]], Table19[Row], 0)))*100</f>
        <v>9257.6361221779553</v>
      </c>
    </row>
    <row r="138" spans="11:18" x14ac:dyDescent="0.25">
      <c r="K138" s="71" t="s">
        <v>261</v>
      </c>
      <c r="L138" s="72" t="s">
        <v>358</v>
      </c>
      <c r="M138" s="72" t="str">
        <f>INDEX(Table19[Cross], MATCH(Table68[[#This Row],[Row]], Table19[Row], 0))</f>
        <v>MX15-6</v>
      </c>
      <c r="N138" s="72" t="str">
        <f>INDEX(Table19[PlantNo], MATCH(Table68[[#This Row],[Row]], Table19[Row], 0))</f>
        <v>465</v>
      </c>
      <c r="O138" s="72">
        <f>INDEX(Table19[Bulk Weight], MATCH(Table68[[#This Row],[Row]], Table19[Row], 0))</f>
        <v>909.2</v>
      </c>
      <c r="P138" s="72">
        <v>579.9</v>
      </c>
      <c r="Q138" s="72">
        <f>IF(ISBLANK(Table68[[#This Row],[Reweight]]), 0, Table68[[#This Row],[Initial Weight]]-Table68[[#This Row],[Reweight]])</f>
        <v>329.30000000000007</v>
      </c>
      <c r="R138" s="82">
        <f>(Table68[[#This Row],[Reweight]]/INDEX(Table19[100 seed weight], MATCH(Table68[[#This Row],[Row]], Table19[Row], 0)))*100</f>
        <v>3604.1019266625235</v>
      </c>
    </row>
    <row r="139" spans="11:18" x14ac:dyDescent="0.25">
      <c r="K139" s="15" t="s">
        <v>261</v>
      </c>
      <c r="L139" s="56" t="s">
        <v>360</v>
      </c>
      <c r="M139" s="62" t="str">
        <f>INDEX(Table19[Cross], MATCH(Table68[[#This Row],[Row]], Table19[Row], 0))</f>
        <v>MX15-6</v>
      </c>
      <c r="N139" s="62" t="str">
        <f>INDEX(Table19[PlantNo], MATCH(Table68[[#This Row],[Row]], Table19[Row], 0))</f>
        <v>466</v>
      </c>
      <c r="O139" s="62">
        <f>INDEX(Table19[Bulk Weight], MATCH(Table68[[#This Row],[Row]], Table19[Row], 0))</f>
        <v>909.7</v>
      </c>
      <c r="P139" s="62">
        <v>874.6</v>
      </c>
      <c r="Q139" s="62">
        <f>IF(ISBLANK(Table68[[#This Row],[Reweight]]), 0, Table68[[#This Row],[Initial Weight]]-Table68[[#This Row],[Reweight]])</f>
        <v>35.100000000000023</v>
      </c>
      <c r="R139" s="82">
        <f>(Table68[[#This Row],[Reweight]]/INDEX(Table19[100 seed weight], MATCH(Table68[[#This Row],[Row]], Table19[Row], 0)))*100</f>
        <v>6512.2859270290392</v>
      </c>
    </row>
    <row r="140" spans="11:18" x14ac:dyDescent="0.25">
      <c r="K140" s="15" t="s">
        <v>261</v>
      </c>
      <c r="L140" s="56" t="s">
        <v>362</v>
      </c>
      <c r="M140" s="62" t="str">
        <f>INDEX(Table19[Cross], MATCH(Table68[[#This Row],[Row]], Table19[Row], 0))</f>
        <v>MX15-6</v>
      </c>
      <c r="N140" s="62" t="str">
        <f>INDEX(Table19[PlantNo], MATCH(Table68[[#This Row],[Row]], Table19[Row], 0))</f>
        <v>468</v>
      </c>
      <c r="O140" s="62">
        <f>INDEX(Table19[Bulk Weight], MATCH(Table68[[#This Row],[Row]], Table19[Row], 0))</f>
        <v>1002.5</v>
      </c>
      <c r="P140" s="62">
        <v>938.5</v>
      </c>
      <c r="Q140" s="62">
        <f>IF(ISBLANK(Table68[[#This Row],[Reweight]]), 0, Table68[[#This Row],[Initial Weight]]-Table68[[#This Row],[Reweight]])</f>
        <v>64</v>
      </c>
      <c r="R140" s="82">
        <f>(Table68[[#This Row],[Reweight]]/INDEX(Table19[100 seed weight], MATCH(Table68[[#This Row],[Row]], Table19[Row], 0)))*100</f>
        <v>4650.6442021803759</v>
      </c>
    </row>
    <row r="141" spans="11:18" x14ac:dyDescent="0.25">
      <c r="K141" s="15" t="s">
        <v>261</v>
      </c>
      <c r="L141" s="56" t="s">
        <v>436</v>
      </c>
      <c r="M141" s="62" t="str">
        <f>INDEX(Table19[Cross], MATCH(Table68[[#This Row],[Row]], Table19[Row], 0))</f>
        <v>MX15-6</v>
      </c>
      <c r="N141" s="62" t="str">
        <f>INDEX(Table19[PlantNo], MATCH(Table68[[#This Row],[Row]], Table19[Row], 0))</f>
        <v>470</v>
      </c>
      <c r="O141" s="62">
        <f>INDEX(Table19[Bulk Weight], MATCH(Table68[[#This Row],[Row]], Table19[Row], 0))</f>
        <v>1552.3</v>
      </c>
      <c r="P141" s="62">
        <v>1467.9</v>
      </c>
      <c r="Q141" s="62">
        <f>IF(ISBLANK(Table68[[#This Row],[Reweight]]), 0, Table68[[#This Row],[Initial Weight]]-Table68[[#This Row],[Reweight]])</f>
        <v>84.399999999999864</v>
      </c>
      <c r="R141" s="82">
        <f>(Table68[[#This Row],[Reweight]]/INDEX(Table19[100 seed weight], MATCH(Table68[[#This Row],[Row]], Table19[Row], 0)))*100</f>
        <v>8052.1119034558424</v>
      </c>
    </row>
    <row r="142" spans="11:18" x14ac:dyDescent="0.25">
      <c r="K142" s="15" t="s">
        <v>261</v>
      </c>
      <c r="L142" s="56" t="s">
        <v>364</v>
      </c>
      <c r="M142" s="62" t="str">
        <f>INDEX(Table19[Cross], MATCH(Table68[[#This Row],[Row]], Table19[Row], 0))</f>
        <v>MX15-6</v>
      </c>
      <c r="N142" s="62" t="str">
        <f>INDEX(Table19[PlantNo], MATCH(Table68[[#This Row],[Row]], Table19[Row], 0))</f>
        <v>475</v>
      </c>
      <c r="O142" s="62">
        <f>INDEX(Table19[Bulk Weight], MATCH(Table68[[#This Row],[Row]], Table19[Row], 0))</f>
        <v>1162.5</v>
      </c>
      <c r="P142" s="62">
        <v>1122.8</v>
      </c>
      <c r="Q142" s="62">
        <f>IF(ISBLANK(Table68[[#This Row],[Reweight]]), 0, Table68[[#This Row],[Initial Weight]]-Table68[[#This Row],[Reweight]])</f>
        <v>39.700000000000045</v>
      </c>
      <c r="R142" s="82">
        <f>(Table68[[#This Row],[Reweight]]/INDEX(Table19[100 seed weight], MATCH(Table68[[#This Row],[Row]], Table19[Row], 0)))*100</f>
        <v>5731.4956610515565</v>
      </c>
    </row>
    <row r="143" spans="11:18" x14ac:dyDescent="0.25">
      <c r="K143" s="15" t="s">
        <v>261</v>
      </c>
      <c r="L143" s="56" t="s">
        <v>366</v>
      </c>
      <c r="M143" s="62" t="str">
        <f>INDEX(Table19[Cross], MATCH(Table68[[#This Row],[Row]], Table19[Row], 0))</f>
        <v>MX15-6</v>
      </c>
      <c r="N143" s="62" t="str">
        <f>INDEX(Table19[PlantNo], MATCH(Table68[[#This Row],[Row]], Table19[Row], 0))</f>
        <v>479</v>
      </c>
      <c r="O143" s="62">
        <f>INDEX(Table19[Bulk Weight], MATCH(Table68[[#This Row],[Row]], Table19[Row], 0))</f>
        <v>1058.5</v>
      </c>
      <c r="P143" s="62">
        <v>1024</v>
      </c>
      <c r="Q143" s="62">
        <f>IF(ISBLANK(Table68[[#This Row],[Reweight]]), 0, Table68[[#This Row],[Initial Weight]]-Table68[[#This Row],[Reweight]])</f>
        <v>34.5</v>
      </c>
      <c r="R143" s="82">
        <f>(Table68[[#This Row],[Reweight]]/INDEX(Table19[100 seed weight], MATCH(Table68[[#This Row],[Row]], Table19[Row], 0)))*100</f>
        <v>5571.2731229597384</v>
      </c>
    </row>
    <row r="144" spans="11:18" x14ac:dyDescent="0.25">
      <c r="K144" s="15" t="s">
        <v>261</v>
      </c>
      <c r="L144" s="56" t="s">
        <v>368</v>
      </c>
      <c r="M144" s="62" t="str">
        <f>INDEX(Table19[Cross], MATCH(Table68[[#This Row],[Row]], Table19[Row], 0))</f>
        <v>MX15-6</v>
      </c>
      <c r="N144" s="62" t="str">
        <f>INDEX(Table19[PlantNo], MATCH(Table68[[#This Row],[Row]], Table19[Row], 0))</f>
        <v>484</v>
      </c>
      <c r="O144" s="62">
        <f>INDEX(Table19[Bulk Weight], MATCH(Table68[[#This Row],[Row]], Table19[Row], 0))</f>
        <v>1075.7</v>
      </c>
      <c r="P144" s="62">
        <v>1044.5999999999999</v>
      </c>
      <c r="Q144" s="62">
        <f>IF(ISBLANK(Table68[[#This Row],[Reweight]]), 0, Table68[[#This Row],[Initial Weight]]-Table68[[#This Row],[Reweight]])</f>
        <v>31.100000000000136</v>
      </c>
      <c r="R144" s="82">
        <f>(Table68[[#This Row],[Reweight]]/INDEX(Table19[100 seed weight], MATCH(Table68[[#This Row],[Row]], Table19[Row], 0)))*100</f>
        <v>5911.714770797962</v>
      </c>
    </row>
    <row r="145" spans="11:18" x14ac:dyDescent="0.25">
      <c r="K145" s="15" t="s">
        <v>261</v>
      </c>
      <c r="L145" s="56" t="s">
        <v>370</v>
      </c>
      <c r="M145" s="62" t="str">
        <f>INDEX(Table19[Cross], MATCH(Table68[[#This Row],[Row]], Table19[Row], 0))</f>
        <v>MX15-6</v>
      </c>
      <c r="N145" s="62" t="str">
        <f>INDEX(Table19[PlantNo], MATCH(Table68[[#This Row],[Row]], Table19[Row], 0))</f>
        <v>486</v>
      </c>
      <c r="O145" s="62">
        <f>INDEX(Table19[Bulk Weight], MATCH(Table68[[#This Row],[Row]], Table19[Row], 0))</f>
        <v>957.1</v>
      </c>
      <c r="P145" s="62">
        <v>922.5</v>
      </c>
      <c r="Q145" s="62">
        <f>IF(ISBLANK(Table68[[#This Row],[Reweight]]), 0, Table68[[#This Row],[Initial Weight]]-Table68[[#This Row],[Reweight]])</f>
        <v>34.600000000000023</v>
      </c>
      <c r="R145" s="82">
        <f>(Table68[[#This Row],[Reweight]]/INDEX(Table19[100 seed weight], MATCH(Table68[[#This Row],[Row]], Table19[Row], 0)))*100</f>
        <v>5567.2902836451422</v>
      </c>
    </row>
    <row r="146" spans="11:18" x14ac:dyDescent="0.25">
      <c r="K146" s="71" t="s">
        <v>261</v>
      </c>
      <c r="L146" s="72" t="s">
        <v>372</v>
      </c>
      <c r="M146" s="72" t="str">
        <f>INDEX(Table19[Cross], MATCH(Table68[[#This Row],[Row]], Table19[Row], 0))</f>
        <v>MX15-6</v>
      </c>
      <c r="N146" s="72" t="str">
        <f>INDEX(Table19[PlantNo], MATCH(Table68[[#This Row],[Row]], Table19[Row], 0))</f>
        <v>487</v>
      </c>
      <c r="O146" s="72">
        <f>INDEX(Table19[Bulk Weight], MATCH(Table68[[#This Row],[Row]], Table19[Row], 0))</f>
        <v>1115.8</v>
      </c>
      <c r="P146" s="72">
        <v>430.2</v>
      </c>
      <c r="Q146" s="72">
        <f>IF(ISBLANK(Table68[[#This Row],[Reweight]]), 0, Table68[[#This Row],[Initial Weight]]-Table68[[#This Row],[Reweight]])</f>
        <v>685.59999999999991</v>
      </c>
      <c r="R146" s="82">
        <f>(Table68[[#This Row],[Reweight]]/INDEX(Table19[100 seed weight], MATCH(Table68[[#This Row],[Row]], Table19[Row], 0)))*100</f>
        <v>2571.4285714285711</v>
      </c>
    </row>
    <row r="147" spans="11:18" x14ac:dyDescent="0.25">
      <c r="K147" s="15" t="s">
        <v>261</v>
      </c>
      <c r="L147" s="56" t="s">
        <v>374</v>
      </c>
      <c r="M147" s="62" t="str">
        <f>INDEX(Table19[Cross], MATCH(Table68[[#This Row],[Row]], Table19[Row], 0))</f>
        <v>MX15-6</v>
      </c>
      <c r="N147" s="62" t="str">
        <f>INDEX(Table19[PlantNo], MATCH(Table68[[#This Row],[Row]], Table19[Row], 0))</f>
        <v>489</v>
      </c>
      <c r="O147" s="62">
        <f>INDEX(Table19[Bulk Weight], MATCH(Table68[[#This Row],[Row]], Table19[Row], 0))</f>
        <v>1019.7</v>
      </c>
      <c r="P147" s="62">
        <v>980.2</v>
      </c>
      <c r="Q147" s="62">
        <f>IF(ISBLANK(Table68[[#This Row],[Reweight]]), 0, Table68[[#This Row],[Initial Weight]]-Table68[[#This Row],[Reweight]])</f>
        <v>39.5</v>
      </c>
      <c r="R147" s="82">
        <f>(Table68[[#This Row],[Reweight]]/INDEX(Table19[100 seed weight], MATCH(Table68[[#This Row],[Row]], Table19[Row], 0)))*100</f>
        <v>6039.4331484904496</v>
      </c>
    </row>
    <row r="148" spans="11:18" x14ac:dyDescent="0.25">
      <c r="K148" s="15" t="s">
        <v>261</v>
      </c>
      <c r="L148" s="56" t="s">
        <v>376</v>
      </c>
      <c r="M148" s="62" t="str">
        <f>INDEX(Table19[Cross], MATCH(Table68[[#This Row],[Row]], Table19[Row], 0))</f>
        <v>MX15-6</v>
      </c>
      <c r="N148" s="62" t="str">
        <f>INDEX(Table19[PlantNo], MATCH(Table68[[#This Row],[Row]], Table19[Row], 0))</f>
        <v>490</v>
      </c>
      <c r="O148" s="62">
        <f>INDEX(Table19[Bulk Weight], MATCH(Table68[[#This Row],[Row]], Table19[Row], 0))</f>
        <v>905.2</v>
      </c>
      <c r="P148" s="62">
        <v>874.5</v>
      </c>
      <c r="Q148" s="62">
        <f>IF(ISBLANK(Table68[[#This Row],[Reweight]]), 0, Table68[[#This Row],[Initial Weight]]-Table68[[#This Row],[Reweight]])</f>
        <v>30.700000000000045</v>
      </c>
      <c r="R148" s="82">
        <f>(Table68[[#This Row],[Reweight]]/INDEX(Table19[100 seed weight], MATCH(Table68[[#This Row],[Row]], Table19[Row], 0)))*100</f>
        <v>4681.4775160599575</v>
      </c>
    </row>
    <row r="149" spans="11:18" x14ac:dyDescent="0.25">
      <c r="K149" s="15" t="s">
        <v>261</v>
      </c>
      <c r="L149" s="56" t="s">
        <v>378</v>
      </c>
      <c r="M149" s="62" t="str">
        <f>INDEX(Table19[Cross], MATCH(Table68[[#This Row],[Row]], Table19[Row], 0))</f>
        <v>MX15-6</v>
      </c>
      <c r="N149" s="62" t="str">
        <f>INDEX(Table19[PlantNo], MATCH(Table68[[#This Row],[Row]], Table19[Row], 0))</f>
        <v>493</v>
      </c>
      <c r="O149" s="62">
        <f>INDEX(Table19[Bulk Weight], MATCH(Table68[[#This Row],[Row]], Table19[Row], 0))</f>
        <v>1045.4000000000001</v>
      </c>
      <c r="P149" s="62">
        <v>1004.3</v>
      </c>
      <c r="Q149" s="62">
        <f>IF(ISBLANK(Table68[[#This Row],[Reweight]]), 0, Table68[[#This Row],[Initial Weight]]-Table68[[#This Row],[Reweight]])</f>
        <v>41.100000000000136</v>
      </c>
      <c r="R149" s="82">
        <f>(Table68[[#This Row],[Reweight]]/INDEX(Table19[100 seed weight], MATCH(Table68[[#This Row],[Row]], Table19[Row], 0)))*100</f>
        <v>4949.7289305076392</v>
      </c>
    </row>
    <row r="150" spans="11:18" x14ac:dyDescent="0.25">
      <c r="K150" s="15" t="s">
        <v>261</v>
      </c>
      <c r="L150" s="56" t="s">
        <v>438</v>
      </c>
      <c r="M150" s="62" t="str">
        <f>INDEX(Table19[Cross], MATCH(Table68[[#This Row],[Row]], Table19[Row], 0))</f>
        <v>MX15-6</v>
      </c>
      <c r="N150" s="62" t="str">
        <f>INDEX(Table19[PlantNo], MATCH(Table68[[#This Row],[Row]], Table19[Row], 0))</f>
        <v>494</v>
      </c>
      <c r="O150" s="62">
        <f>INDEX(Table19[Bulk Weight], MATCH(Table68[[#This Row],[Row]], Table19[Row], 0))</f>
        <v>741.2</v>
      </c>
      <c r="P150" s="62">
        <v>706.5</v>
      </c>
      <c r="Q150" s="62">
        <f>IF(ISBLANK(Table68[[#This Row],[Reweight]]), 0, Table68[[#This Row],[Initial Weight]]-Table68[[#This Row],[Reweight]])</f>
        <v>34.700000000000045</v>
      </c>
      <c r="R150" s="82">
        <f>(Table68[[#This Row],[Reweight]]/INDEX(Table19[100 seed weight], MATCH(Table68[[#This Row],[Row]], Table19[Row], 0)))*100</f>
        <v>4448.9924433249371</v>
      </c>
    </row>
    <row r="151" spans="11:18" x14ac:dyDescent="0.25">
      <c r="K151" s="15" t="s">
        <v>261</v>
      </c>
      <c r="L151" s="56" t="s">
        <v>380</v>
      </c>
      <c r="M151" s="62" t="str">
        <f>INDEX(Table19[Cross], MATCH(Table68[[#This Row],[Row]], Table19[Row], 0))</f>
        <v>MX15-6</v>
      </c>
      <c r="N151" s="62" t="str">
        <f>INDEX(Table19[PlantNo], MATCH(Table68[[#This Row],[Row]], Table19[Row], 0))</f>
        <v>495</v>
      </c>
      <c r="O151" s="62">
        <f>INDEX(Table19[Bulk Weight], MATCH(Table68[[#This Row],[Row]], Table19[Row], 0))</f>
        <v>1130</v>
      </c>
      <c r="P151" s="62">
        <v>1064.8</v>
      </c>
      <c r="Q151" s="62">
        <f>IF(ISBLANK(Table68[[#This Row],[Reweight]]), 0, Table68[[#This Row],[Initial Weight]]-Table68[[#This Row],[Reweight]])</f>
        <v>65.200000000000045</v>
      </c>
      <c r="R151" s="82">
        <f>(Table68[[#This Row],[Reweight]]/INDEX(Table19[100 seed weight], MATCH(Table68[[#This Row],[Row]], Table19[Row], 0)))*100</f>
        <v>5517.0984455958551</v>
      </c>
    </row>
    <row r="152" spans="11:18" x14ac:dyDescent="0.25">
      <c r="K152" s="15" t="s">
        <v>261</v>
      </c>
      <c r="L152" s="56" t="s">
        <v>382</v>
      </c>
      <c r="M152" s="62" t="str">
        <f>INDEX(Table19[Cross], MATCH(Table68[[#This Row],[Row]], Table19[Row], 0))</f>
        <v>MX15-6</v>
      </c>
      <c r="N152" s="62" t="str">
        <f>INDEX(Table19[PlantNo], MATCH(Table68[[#This Row],[Row]], Table19[Row], 0))</f>
        <v>498</v>
      </c>
      <c r="O152" s="62">
        <f>INDEX(Table19[Bulk Weight], MATCH(Table68[[#This Row],[Row]], Table19[Row], 0))</f>
        <v>1609.5</v>
      </c>
      <c r="P152" s="62">
        <v>1528.8</v>
      </c>
      <c r="Q152" s="62">
        <f>IF(ISBLANK(Table68[[#This Row],[Reweight]]), 0, Table68[[#This Row],[Initial Weight]]-Table68[[#This Row],[Reweight]])</f>
        <v>80.700000000000045</v>
      </c>
      <c r="R152" s="82">
        <f>(Table68[[#This Row],[Reweight]]/INDEX(Table19[100 seed weight], MATCH(Table68[[#This Row],[Row]], Table19[Row], 0)))*100</f>
        <v>8093.1709899417683</v>
      </c>
    </row>
    <row r="153" spans="11:18" x14ac:dyDescent="0.25">
      <c r="K153" s="15" t="s">
        <v>261</v>
      </c>
      <c r="L153" s="56" t="s">
        <v>440</v>
      </c>
      <c r="M153" s="62" t="str">
        <f>INDEX(Table19[Cross], MATCH(Table68[[#This Row],[Row]], Table19[Row], 0))</f>
        <v>MX15-6</v>
      </c>
      <c r="N153" s="62" t="str">
        <f>INDEX(Table19[PlantNo], MATCH(Table68[[#This Row],[Row]], Table19[Row], 0))</f>
        <v>500</v>
      </c>
      <c r="O153" s="62">
        <f>INDEX(Table19[Bulk Weight], MATCH(Table68[[#This Row],[Row]], Table19[Row], 0))</f>
        <v>1365.5</v>
      </c>
      <c r="P153" s="62">
        <v>1284.7</v>
      </c>
      <c r="Q153" s="62">
        <f>IF(ISBLANK(Table68[[#This Row],[Reweight]]), 0, Table68[[#This Row],[Initial Weight]]-Table68[[#This Row],[Reweight]])</f>
        <v>80.799999999999955</v>
      </c>
      <c r="R153" s="82">
        <f>(Table68[[#This Row],[Reweight]]/INDEX(Table19[100 seed weight], MATCH(Table68[[#This Row],[Row]], Table19[Row], 0)))*100</f>
        <v>8188.0178457616321</v>
      </c>
    </row>
    <row r="154" spans="11:18" x14ac:dyDescent="0.25">
      <c r="K154" s="15" t="s">
        <v>261</v>
      </c>
      <c r="L154" s="56" t="s">
        <v>442</v>
      </c>
      <c r="M154" s="62" t="str">
        <f>INDEX(Table19[Cross], MATCH(Table68[[#This Row],[Row]], Table19[Row], 0))</f>
        <v>MX15-6</v>
      </c>
      <c r="N154" s="62" t="str">
        <f>INDEX(Table19[PlantNo], MATCH(Table68[[#This Row],[Row]], Table19[Row], 0))</f>
        <v>502</v>
      </c>
      <c r="O154" s="62">
        <f>INDEX(Table19[Bulk Weight], MATCH(Table68[[#This Row],[Row]], Table19[Row], 0))</f>
        <v>1008.9</v>
      </c>
      <c r="P154" s="62">
        <v>961.1</v>
      </c>
      <c r="Q154" s="62">
        <f>IF(ISBLANK(Table68[[#This Row],[Reweight]]), 0, Table68[[#This Row],[Initial Weight]]-Table68[[#This Row],[Reweight]])</f>
        <v>47.799999999999955</v>
      </c>
      <c r="R154" s="82">
        <f>(Table68[[#This Row],[Reweight]]/INDEX(Table19[100 seed weight], MATCH(Table68[[#This Row],[Row]], Table19[Row], 0)))*100</f>
        <v>4649.7339138848565</v>
      </c>
    </row>
    <row r="155" spans="11:18" x14ac:dyDescent="0.25">
      <c r="K155" s="71" t="s">
        <v>261</v>
      </c>
      <c r="L155" s="72" t="s">
        <v>444</v>
      </c>
      <c r="M155" s="72" t="str">
        <f>INDEX(Table19[Cross], MATCH(Table68[[#This Row],[Row]], Table19[Row], 0))</f>
        <v>MX15-6</v>
      </c>
      <c r="N155" s="72" t="str">
        <f>INDEX(Table19[PlantNo], MATCH(Table68[[#This Row],[Row]], Table19[Row], 0))</f>
        <v>508</v>
      </c>
      <c r="O155" s="72">
        <f>INDEX(Table19[Bulk Weight], MATCH(Table68[[#This Row],[Row]], Table19[Row], 0))</f>
        <v>1143.2</v>
      </c>
      <c r="P155" s="72">
        <v>747.7</v>
      </c>
      <c r="Q155" s="72">
        <f>IF(ISBLANK(Table68[[#This Row],[Reweight]]), 0, Table68[[#This Row],[Initial Weight]]-Table68[[#This Row],[Reweight]])</f>
        <v>395.5</v>
      </c>
      <c r="R155" s="82">
        <f>(Table68[[#This Row],[Reweight]]/INDEX(Table19[100 seed weight], MATCH(Table68[[#This Row],[Row]], Table19[Row], 0)))*100</f>
        <v>3933.1930562861648</v>
      </c>
    </row>
    <row r="156" spans="11:18" x14ac:dyDescent="0.25">
      <c r="K156" s="15" t="s">
        <v>261</v>
      </c>
      <c r="L156" s="56" t="s">
        <v>384</v>
      </c>
      <c r="M156" s="62" t="str">
        <f>INDEX(Table19[Cross], MATCH(Table68[[#This Row],[Row]], Table19[Row], 0))</f>
        <v>MX15-6</v>
      </c>
      <c r="N156" s="62" t="str">
        <f>INDEX(Table19[PlantNo], MATCH(Table68[[#This Row],[Row]], Table19[Row], 0))</f>
        <v>509</v>
      </c>
      <c r="O156" s="62">
        <f>INDEX(Table19[Bulk Weight], MATCH(Table68[[#This Row],[Row]], Table19[Row], 0))</f>
        <v>1070.8</v>
      </c>
      <c r="P156" s="62">
        <v>1037.8</v>
      </c>
      <c r="Q156" s="62">
        <f>IF(ISBLANK(Table68[[#This Row],[Reweight]]), 0, Table68[[#This Row],[Initial Weight]]-Table68[[#This Row],[Reweight]])</f>
        <v>33</v>
      </c>
      <c r="R156" s="82">
        <f>(Table68[[#This Row],[Reweight]]/INDEX(Table19[100 seed weight], MATCH(Table68[[#This Row],[Row]], Table19[Row], 0)))*100</f>
        <v>5591.5948275862074</v>
      </c>
    </row>
    <row r="157" spans="11:18" x14ac:dyDescent="0.25">
      <c r="K157" s="15" t="s">
        <v>261</v>
      </c>
      <c r="L157" s="56" t="s">
        <v>386</v>
      </c>
      <c r="M157" s="62" t="str">
        <f>INDEX(Table19[Cross], MATCH(Table68[[#This Row],[Row]], Table19[Row], 0))</f>
        <v>MX15-6</v>
      </c>
      <c r="N157" s="62" t="str">
        <f>INDEX(Table19[PlantNo], MATCH(Table68[[#This Row],[Row]], Table19[Row], 0))</f>
        <v>510</v>
      </c>
      <c r="O157" s="62">
        <f>INDEX(Table19[Bulk Weight], MATCH(Table68[[#This Row],[Row]], Table19[Row], 0))</f>
        <v>1286.8</v>
      </c>
      <c r="P157" s="62">
        <v>1245.0999999999999</v>
      </c>
      <c r="Q157" s="62">
        <f>IF(ISBLANK(Table68[[#This Row],[Reweight]]), 0, Table68[[#This Row],[Initial Weight]]-Table68[[#This Row],[Reweight]])</f>
        <v>41.700000000000045</v>
      </c>
      <c r="R157" s="82">
        <f>(Table68[[#This Row],[Reweight]]/INDEX(Table19[100 seed weight], MATCH(Table68[[#This Row],[Row]], Table19[Row], 0)))*100</f>
        <v>7700.0618429189844</v>
      </c>
    </row>
    <row r="158" spans="11:18" x14ac:dyDescent="0.25">
      <c r="K158" s="15" t="s">
        <v>261</v>
      </c>
      <c r="L158" s="56" t="s">
        <v>446</v>
      </c>
      <c r="M158" s="62" t="str">
        <f>INDEX(Table19[Cross], MATCH(Table68[[#This Row],[Row]], Table19[Row], 0))</f>
        <v>MX15-6</v>
      </c>
      <c r="N158" s="62" t="str">
        <f>INDEX(Table19[PlantNo], MATCH(Table68[[#This Row],[Row]], Table19[Row], 0))</f>
        <v>515</v>
      </c>
      <c r="O158" s="62">
        <f>INDEX(Table19[Bulk Weight], MATCH(Table68[[#This Row],[Row]], Table19[Row], 0))</f>
        <v>930.8</v>
      </c>
      <c r="P158" s="62">
        <v>891.9</v>
      </c>
      <c r="Q158" s="62">
        <f>IF(ISBLANK(Table68[[#This Row],[Reweight]]), 0, Table68[[#This Row],[Initial Weight]]-Table68[[#This Row],[Reweight]])</f>
        <v>38.899999999999977</v>
      </c>
      <c r="R158" s="82">
        <f>(Table68[[#This Row],[Reweight]]/INDEX(Table19[100 seed weight], MATCH(Table68[[#This Row],[Row]], Table19[Row], 0)))*100</f>
        <v>4985.4667411961982</v>
      </c>
    </row>
    <row r="159" spans="11:18" x14ac:dyDescent="0.25">
      <c r="K159" s="15" t="s">
        <v>261</v>
      </c>
      <c r="L159" s="56" t="s">
        <v>448</v>
      </c>
      <c r="M159" s="62" t="str">
        <f>INDEX(Table19[Cross], MATCH(Table68[[#This Row],[Row]], Table19[Row], 0))</f>
        <v>MX15-6</v>
      </c>
      <c r="N159" s="62" t="str">
        <f>INDEX(Table19[PlantNo], MATCH(Table68[[#This Row],[Row]], Table19[Row], 0))</f>
        <v>526</v>
      </c>
      <c r="O159" s="62">
        <f>INDEX(Table19[Bulk Weight], MATCH(Table68[[#This Row],[Row]], Table19[Row], 0))</f>
        <v>1302.9000000000001</v>
      </c>
      <c r="P159" s="62">
        <v>1257.9000000000001</v>
      </c>
      <c r="Q159" s="62">
        <f>IF(ISBLANK(Table68[[#This Row],[Reweight]]), 0, Table68[[#This Row],[Initial Weight]]-Table68[[#This Row],[Reweight]])</f>
        <v>45</v>
      </c>
      <c r="R159" s="82">
        <f>(Table68[[#This Row],[Reweight]]/INDEX(Table19[100 seed weight], MATCH(Table68[[#This Row],[Row]], Table19[Row], 0)))*100</f>
        <v>7382.0422535211283</v>
      </c>
    </row>
    <row r="160" spans="11:18" x14ac:dyDescent="0.25">
      <c r="K160" s="15" t="s">
        <v>261</v>
      </c>
      <c r="L160" s="56" t="s">
        <v>450</v>
      </c>
      <c r="M160" s="62" t="str">
        <f>INDEX(Table19[Cross], MATCH(Table68[[#This Row],[Row]], Table19[Row], 0))</f>
        <v>MX15-6</v>
      </c>
      <c r="N160" s="62" t="str">
        <f>INDEX(Table19[PlantNo], MATCH(Table68[[#This Row],[Row]], Table19[Row], 0))</f>
        <v>527</v>
      </c>
      <c r="O160" s="62">
        <f>INDEX(Table19[Bulk Weight], MATCH(Table68[[#This Row],[Row]], Table19[Row], 0))</f>
        <v>1449.7</v>
      </c>
      <c r="P160" s="62">
        <v>1374</v>
      </c>
      <c r="Q160" s="62">
        <f>IF(ISBLANK(Table68[[#This Row],[Reweight]]), 0, Table68[[#This Row],[Initial Weight]]-Table68[[#This Row],[Reweight]])</f>
        <v>75.700000000000045</v>
      </c>
      <c r="R160" s="82">
        <f>(Table68[[#This Row],[Reweight]]/INDEX(Table19[100 seed weight], MATCH(Table68[[#This Row],[Row]], Table19[Row], 0)))*100</f>
        <v>7013.782542113323</v>
      </c>
    </row>
    <row r="161" spans="11:18" x14ac:dyDescent="0.25">
      <c r="K161" s="15" t="s">
        <v>261</v>
      </c>
      <c r="L161" s="56" t="s">
        <v>390</v>
      </c>
      <c r="M161" s="62" t="str">
        <f>INDEX(Table19[Cross], MATCH(Table68[[#This Row],[Row]], Table19[Row], 0))</f>
        <v>MX15-6</v>
      </c>
      <c r="N161" s="62" t="str">
        <f>INDEX(Table19[PlantNo], MATCH(Table68[[#This Row],[Row]], Table19[Row], 0))</f>
        <v>533</v>
      </c>
      <c r="O161" s="62">
        <f>INDEX(Table19[Bulk Weight], MATCH(Table68[[#This Row],[Row]], Table19[Row], 0))</f>
        <v>766</v>
      </c>
      <c r="P161" s="62">
        <v>741</v>
      </c>
      <c r="Q161" s="62">
        <f>IF(ISBLANK(Table68[[#This Row],[Reweight]]), 0, Table68[[#This Row],[Initial Weight]]-Table68[[#This Row],[Reweight]])</f>
        <v>25</v>
      </c>
      <c r="R161" s="82">
        <f>(Table68[[#This Row],[Reweight]]/INDEX(Table19[100 seed weight], MATCH(Table68[[#This Row],[Row]], Table19[Row], 0)))*100</f>
        <v>4639.9499060738881</v>
      </c>
    </row>
    <row r="162" spans="11:18" x14ac:dyDescent="0.25">
      <c r="K162" s="15" t="s">
        <v>261</v>
      </c>
      <c r="L162" s="56" t="s">
        <v>392</v>
      </c>
      <c r="M162" s="62" t="str">
        <f>INDEX(Table19[Cross], MATCH(Table68[[#This Row],[Row]], Table19[Row], 0))</f>
        <v>MX15-6</v>
      </c>
      <c r="N162" s="62" t="str">
        <f>INDEX(Table19[PlantNo], MATCH(Table68[[#This Row],[Row]], Table19[Row], 0))</f>
        <v>538</v>
      </c>
      <c r="O162" s="62">
        <f>INDEX(Table19[Bulk Weight], MATCH(Table68[[#This Row],[Row]], Table19[Row], 0))</f>
        <v>1395.6</v>
      </c>
      <c r="P162" s="62">
        <v>1325.4</v>
      </c>
      <c r="Q162" s="62">
        <f>IF(ISBLANK(Table68[[#This Row],[Reweight]]), 0, Table68[[#This Row],[Initial Weight]]-Table68[[#This Row],[Reweight]])</f>
        <v>70.199999999999818</v>
      </c>
      <c r="R162" s="82">
        <f>(Table68[[#This Row],[Reweight]]/INDEX(Table19[100 seed weight], MATCH(Table68[[#This Row],[Row]], Table19[Row], 0)))*100</f>
        <v>7342.9362880886429</v>
      </c>
    </row>
    <row r="163" spans="11:18" x14ac:dyDescent="0.25">
      <c r="K163" s="54" t="s">
        <v>261</v>
      </c>
      <c r="L163" s="56" t="s">
        <v>394</v>
      </c>
      <c r="M163" s="62" t="str">
        <f>INDEX(Table19[Cross], MATCH(Table68[[#This Row],[Row]], Table19[Row], 0))</f>
        <v>MX15-6</v>
      </c>
      <c r="N163" s="62" t="str">
        <f>INDEX(Table19[PlantNo], MATCH(Table68[[#This Row],[Row]], Table19[Row], 0))</f>
        <v>539</v>
      </c>
      <c r="O163" s="62">
        <f>INDEX(Table19[Bulk Weight], MATCH(Table68[[#This Row],[Row]], Table19[Row], 0))</f>
        <v>997.8</v>
      </c>
      <c r="P163" s="62">
        <v>948.7</v>
      </c>
      <c r="Q163" s="62">
        <f>IF(ISBLANK(Table68[[#This Row],[Reweight]]), 0, Table68[[#This Row],[Initial Weight]]-Table68[[#This Row],[Reweight]])</f>
        <v>49.099999999999909</v>
      </c>
      <c r="R163" s="82">
        <f>(Table68[[#This Row],[Reweight]]/INDEX(Table19[100 seed weight], MATCH(Table68[[#This Row],[Row]], Table19[Row], 0)))*100</f>
        <v>6093.127809890816</v>
      </c>
    </row>
    <row r="164" spans="11:18" x14ac:dyDescent="0.25">
      <c r="K164" s="62" t="str">
        <f>INDEX(Table19[Population], MATCH(Table68[[#This Row],[Row]], Table19[Row], 0))</f>
        <v>Oil Mapping Pop 201</v>
      </c>
      <c r="L164" s="62" t="s">
        <v>36</v>
      </c>
      <c r="M164" s="62" t="str">
        <f>INDEX(Table19[Cross], MATCH(Table68[[#This Row],[Row]], Table19[Row], 0))</f>
        <v>MX15-1</v>
      </c>
      <c r="N164" s="62" t="str">
        <f>INDEX(Table19[PlantNo], MATCH(Table68[[#This Row],[Row]], Table19[Row], 0))</f>
        <v>15</v>
      </c>
      <c r="O164" s="62">
        <f>INDEX(Table19[Bulk Weight], MATCH(Table68[[#This Row],[Row]], Table19[Row], 0))</f>
        <v>1037</v>
      </c>
      <c r="P164" s="62">
        <v>962.3</v>
      </c>
      <c r="Q164" s="70">
        <f>IF(ISBLANK(Table68[[#This Row],[Reweight]]), 0, Table68[[#This Row],[Initial Weight]]-Table68[[#This Row],[Reweight]])</f>
        <v>74.700000000000045</v>
      </c>
      <c r="R164" s="82">
        <f>(Table68[[#This Row],[Reweight]]/INDEX(Table19[100 seed weight], MATCH(Table68[[#This Row],[Row]], Table19[Row], 0)))*100</f>
        <v>6086.6540164452872</v>
      </c>
    </row>
    <row r="165" spans="11:18" x14ac:dyDescent="0.25">
      <c r="K165" s="62" t="str">
        <f>INDEX(Table19[Population], MATCH(Table68[[#This Row],[Row]], Table19[Row], 0))</f>
        <v>Oil Mapping Pop 201</v>
      </c>
      <c r="L165" s="62" t="s">
        <v>170</v>
      </c>
      <c r="M165" s="62" t="str">
        <f>INDEX(Table19[Cross], MATCH(Table68[[#This Row],[Row]], Table19[Row], 0))</f>
        <v>MX15-1</v>
      </c>
      <c r="N165" s="62" t="str">
        <f>INDEX(Table19[PlantNo], MATCH(Table68[[#This Row],[Row]], Table19[Row], 0))</f>
        <v>164</v>
      </c>
      <c r="O165" s="62">
        <f>INDEX(Table19[Bulk Weight], MATCH(Table68[[#This Row],[Row]], Table19[Row], 0))</f>
        <v>1166.8</v>
      </c>
      <c r="P165" s="62">
        <v>1110</v>
      </c>
      <c r="Q165" s="70">
        <f>IF(ISBLANK(Table68[[#This Row],[Reweight]]), 0, Table68[[#This Row],[Initial Weight]]-Table68[[#This Row],[Reweight]])</f>
        <v>56.799999999999955</v>
      </c>
      <c r="R165" s="82">
        <f>(Table68[[#This Row],[Reweight]]/INDEX(Table19[100 seed weight], MATCH(Table68[[#This Row],[Row]], Table19[Row], 0)))*100</f>
        <v>7250.1632919660351</v>
      </c>
    </row>
    <row r="166" spans="11:18" x14ac:dyDescent="0.25">
      <c r="K166" s="62" t="str">
        <f>INDEX(Table19[Population], MATCH(Table68[[#This Row],[Row]], Table19[Row], 0))</f>
        <v>Oil Mapping Pop 201</v>
      </c>
      <c r="L166" s="62" t="s">
        <v>216</v>
      </c>
      <c r="M166" s="62" t="str">
        <f>INDEX(Table19[Cross], MATCH(Table68[[#This Row],[Row]], Table19[Row], 0))</f>
        <v>MX15-1</v>
      </c>
      <c r="N166" s="62" t="str">
        <f>INDEX(Table19[PlantNo], MATCH(Table68[[#This Row],[Row]], Table19[Row], 0))</f>
        <v>235</v>
      </c>
      <c r="O166" s="62">
        <f>INDEX(Table19[Bulk Weight], MATCH(Table68[[#This Row],[Row]], Table19[Row], 0))</f>
        <v>1197.5999999999999</v>
      </c>
      <c r="P166" s="62">
        <v>1174.5</v>
      </c>
      <c r="Q166" s="70">
        <f>IF(ISBLANK(Table68[[#This Row],[Reweight]]), 0, Table68[[#This Row],[Initial Weight]]-Table68[[#This Row],[Reweight]])</f>
        <v>23.099999999999909</v>
      </c>
      <c r="R166" s="82">
        <f>(Table68[[#This Row],[Reweight]]/INDEX(Table19[100 seed weight], MATCH(Table68[[#This Row],[Row]], Table19[Row], 0)))*100</f>
        <v>7438.2520582647248</v>
      </c>
    </row>
    <row r="167" spans="11:18" x14ac:dyDescent="0.25">
      <c r="K167" s="62" t="str">
        <f>INDEX(Table19[Population], MATCH(Table68[[#This Row],[Row]], Table19[Row], 0))</f>
        <v>Oil Mapping Pop 201</v>
      </c>
      <c r="L167" s="62" t="s">
        <v>252</v>
      </c>
      <c r="M167" s="62" t="str">
        <f>INDEX(Table19[Cross], MATCH(Table68[[#This Row],[Row]], Table19[Row], 0))</f>
        <v>MX15-1</v>
      </c>
      <c r="N167" s="62" t="str">
        <f>INDEX(Table19[PlantNo], MATCH(Table68[[#This Row],[Row]], Table19[Row], 0))</f>
        <v>299</v>
      </c>
      <c r="O167" s="62">
        <f>INDEX(Table19[Bulk Weight], MATCH(Table68[[#This Row],[Row]], Table19[Row], 0))</f>
        <v>855.2</v>
      </c>
      <c r="P167" s="62">
        <v>849.5</v>
      </c>
      <c r="Q167" s="70">
        <f>IF(ISBLANK(Table68[[#This Row],[Reweight]]), 0, Table68[[#This Row],[Initial Weight]]-Table68[[#This Row],[Reweight]])</f>
        <v>5.7000000000000455</v>
      </c>
      <c r="R167" s="82">
        <f>(Table68[[#This Row],[Reweight]]/INDEX(Table19[100 seed weight], MATCH(Table68[[#This Row],[Row]], Table19[Row], 0)))*100</f>
        <v>5403.9440203562335</v>
      </c>
    </row>
    <row r="168" spans="11:18" x14ac:dyDescent="0.25">
      <c r="K168" s="62" t="str">
        <f>INDEX(Table19[Population], MATCH(Table68[[#This Row],[Row]], Table19[Row], 0))</f>
        <v>Oil Mapping Pop 202</v>
      </c>
      <c r="L168" s="62" t="s">
        <v>290</v>
      </c>
      <c r="M168" s="62" t="str">
        <f>INDEX(Table19[Cross], MATCH(Table68[[#This Row],[Row]], Table19[Row], 0))</f>
        <v>MX15-6</v>
      </c>
      <c r="N168" s="62" t="str">
        <f>INDEX(Table19[PlantNo], MATCH(Table68[[#This Row],[Row]], Table19[Row], 0))</f>
        <v>342</v>
      </c>
      <c r="O168" s="62">
        <f>INDEX(Table19[Bulk Weight], MATCH(Table68[[#This Row],[Row]], Table19[Row], 0))</f>
        <v>997.9</v>
      </c>
      <c r="P168" s="62">
        <v>1005.2</v>
      </c>
      <c r="Q168" s="70">
        <f>IF(ISBLANK(Table68[[#This Row],[Reweight]]), 0, Table68[[#This Row],[Initial Weight]]-Table68[[#This Row],[Reweight]])</f>
        <v>-7.3000000000000682</v>
      </c>
      <c r="R168" s="82">
        <f>(Table68[[#This Row],[Reweight]]/INDEX(Table19[100 seed weight], MATCH(Table68[[#This Row],[Row]], Table19[Row], 0)))*100</f>
        <v>6022.7681246255243</v>
      </c>
    </row>
    <row r="169" spans="11:18" x14ac:dyDescent="0.25">
      <c r="K169" s="62" t="str">
        <f>INDEX(Table19[Population], MATCH(Table68[[#This Row],[Row]], Table19[Row], 0))</f>
        <v>Oil Mapping Pop 202</v>
      </c>
      <c r="L169" s="62" t="s">
        <v>308</v>
      </c>
      <c r="M169" s="62" t="str">
        <f>INDEX(Table19[Cross], MATCH(Table68[[#This Row],[Row]], Table19[Row], 0))</f>
        <v>MX15-6</v>
      </c>
      <c r="N169" s="62" t="str">
        <f>INDEX(Table19[PlantNo], MATCH(Table68[[#This Row],[Row]], Table19[Row], 0))</f>
        <v>369</v>
      </c>
      <c r="O169" s="62">
        <f>INDEX(Table19[Bulk Weight], MATCH(Table68[[#This Row],[Row]], Table19[Row], 0))</f>
        <v>826.3</v>
      </c>
      <c r="P169" s="62">
        <v>828.8</v>
      </c>
      <c r="Q169" s="70">
        <f>IF(ISBLANK(Table68[[#This Row],[Reweight]]), 0, Table68[[#This Row],[Initial Weight]]-Table68[[#This Row],[Reweight]])</f>
        <v>-2.5</v>
      </c>
      <c r="R169" s="82">
        <f>(Table68[[#This Row],[Reweight]]/INDEX(Table19[100 seed weight], MATCH(Table68[[#This Row],[Row]], Table19[Row], 0)))*100</f>
        <v>5449.0466798159096</v>
      </c>
    </row>
    <row r="170" spans="11:18" x14ac:dyDescent="0.25">
      <c r="K170" s="62" t="str">
        <f>INDEX(Table19[Population], MATCH(Table68[[#This Row],[Row]], Table19[Row], 0))</f>
        <v>Oil Mapping Pop 202</v>
      </c>
      <c r="L170" s="62" t="s">
        <v>344</v>
      </c>
      <c r="M170" s="62" t="str">
        <f>INDEX(Table19[Cross], MATCH(Table68[[#This Row],[Row]], Table19[Row], 0))</f>
        <v>MX15-6</v>
      </c>
      <c r="N170" s="62" t="str">
        <f>INDEX(Table19[PlantNo], MATCH(Table68[[#This Row],[Row]], Table19[Row], 0))</f>
        <v>442</v>
      </c>
      <c r="O170" s="62">
        <f>INDEX(Table19[Bulk Weight], MATCH(Table68[[#This Row],[Row]], Table19[Row], 0))</f>
        <v>819.1</v>
      </c>
      <c r="P170" s="62">
        <v>792.7</v>
      </c>
      <c r="Q170" s="70">
        <f>IF(ISBLANK(Table68[[#This Row],[Reweight]]), 0, Table68[[#This Row],[Initial Weight]]-Table68[[#This Row],[Reweight]])</f>
        <v>26.399999999999977</v>
      </c>
      <c r="R170" s="82">
        <f>(Table68[[#This Row],[Reweight]]/INDEX(Table19[100 seed weight], MATCH(Table68[[#This Row],[Row]], Table19[Row], 0)))*100</f>
        <v>4377.1397018221978</v>
      </c>
    </row>
    <row r="171" spans="11:18" x14ac:dyDescent="0.25">
      <c r="K171" s="62" t="str">
        <f>INDEX(Table19[Population], MATCH(Table68[[#This Row],[Row]], Table19[Row], 0))</f>
        <v>Oil Mapping Pop 202</v>
      </c>
      <c r="L171" s="62" t="s">
        <v>388</v>
      </c>
      <c r="M171" s="62" t="str">
        <f>INDEX(Table19[Cross], MATCH(Table68[[#This Row],[Row]], Table19[Row], 0))</f>
        <v>MX15-6</v>
      </c>
      <c r="N171" s="62" t="str">
        <f>INDEX(Table19[PlantNo], MATCH(Table68[[#This Row],[Row]], Table19[Row], 0))</f>
        <v>514</v>
      </c>
      <c r="O171" s="62">
        <f>INDEX(Table19[Bulk Weight], MATCH(Table68[[#This Row],[Row]], Table19[Row], 0))</f>
        <v>823.8</v>
      </c>
      <c r="P171" s="62">
        <v>786.4</v>
      </c>
      <c r="Q171" s="70">
        <f>IF(ISBLANK(Table68[[#This Row],[Reweight]]), 0, Table68[[#This Row],[Initial Weight]]-Table68[[#This Row],[Reweight]])</f>
        <v>37.399999999999977</v>
      </c>
      <c r="R171" s="82">
        <f>(Table68[[#This Row],[Reweight]]/INDEX(Table19[100 seed weight], MATCH(Table68[[#This Row],[Row]], Table19[Row], 0)))*100</f>
        <v>5890.63670411985</v>
      </c>
    </row>
    <row r="172" spans="11:18" x14ac:dyDescent="0.25">
      <c r="K172" s="62" t="str">
        <f>INDEX(Table19[Population], MATCH(Table68[[#This Row],[Row]], Table19[Row], 0))</f>
        <v>Oil Mapping Pop 202</v>
      </c>
      <c r="L172" s="62" t="s">
        <v>404</v>
      </c>
      <c r="M172" s="62" t="str">
        <f>INDEX(Table19[Cross], MATCH(Table68[[#This Row],[Row]], Table19[Row], 0))</f>
        <v>MX15-6</v>
      </c>
      <c r="N172" s="62" t="str">
        <f>INDEX(Table19[PlantNo], MATCH(Table68[[#This Row],[Row]], Table19[Row], 0))</f>
        <v>329</v>
      </c>
      <c r="O172" s="62">
        <f>INDEX(Table19[Bulk Weight], MATCH(Table68[[#This Row],[Row]], Table19[Row], 0))</f>
        <v>1109.7</v>
      </c>
      <c r="P172" s="62">
        <v>1110.5</v>
      </c>
      <c r="Q172" s="70">
        <f>IF(ISBLANK(Table68[[#This Row],[Reweight]]), 0, Table68[[#This Row],[Initial Weight]]-Table68[[#This Row],[Reweight]])</f>
        <v>-0.79999999999995453</v>
      </c>
      <c r="R172" s="82">
        <f>(Table68[[#This Row],[Reweight]]/INDEX(Table19[100 seed weight], MATCH(Table68[[#This Row],[Row]], Table19[Row], 0)))*100</f>
        <v>6966.7503136762862</v>
      </c>
    </row>
    <row r="173" spans="11:18" x14ac:dyDescent="0.25">
      <c r="K173" s="62" t="str">
        <f>INDEX(Table19[Population], MATCH(Table68[[#This Row],[Row]], Table19[Row], 0))</f>
        <v>Oil Mapping Pop 202</v>
      </c>
      <c r="L173" s="62" t="s">
        <v>330</v>
      </c>
      <c r="M173" s="62" t="str">
        <f>INDEX(Table19[Cross], MATCH(Table68[[#This Row],[Row]], Table19[Row], 0))</f>
        <v>MX15-6</v>
      </c>
      <c r="N173" s="62" t="str">
        <f>INDEX(Table19[PlantNo], MATCH(Table68[[#This Row],[Row]], Table19[Row], 0))</f>
        <v>419</v>
      </c>
      <c r="O173" s="62">
        <f>INDEX(Table19[Bulk Weight], MATCH(Table68[[#This Row],[Row]], Table19[Row], 0))</f>
        <v>1208.8</v>
      </c>
      <c r="P173" s="62">
        <v>1173.5999999999999</v>
      </c>
      <c r="Q173" s="70">
        <f>IF(ISBLANK(Table68[[#This Row],[Reweight]]), 0, Table68[[#This Row],[Initial Weight]]-Table68[[#This Row],[Reweight]])</f>
        <v>35.200000000000045</v>
      </c>
      <c r="R173" s="82">
        <f>(Table68[[#This Row],[Reweight]]/INDEX(Table19[100 seed weight], MATCH(Table68[[#This Row],[Row]], Table19[Row], 0)))*100</f>
        <v>5927.272727272727</v>
      </c>
    </row>
  </sheetData>
  <mergeCells count="5">
    <mergeCell ref="A1:D2"/>
    <mergeCell ref="F1:I2"/>
    <mergeCell ref="A45:D46"/>
    <mergeCell ref="F45:I46"/>
    <mergeCell ref="K1:R2"/>
  </mergeCells>
  <conditionalFormatting sqref="B87:C87">
    <cfRule type="duplicateValues" dxfId="70" priority="2"/>
  </conditionalFormatting>
  <conditionalFormatting sqref="G48:G87">
    <cfRule type="duplicateValues" dxfId="69" priority="1"/>
  </conditionalFormatting>
  <pageMargins left="0.7" right="0.7" top="0.75" bottom="0.75" header="0.3" footer="0.3"/>
  <pageSetup scale="36" fitToHeight="0" orientation="portrait" horizontalDpi="4294967295" verticalDpi="4294967295"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58"/>
  <sheetViews>
    <sheetView topLeftCell="A67" workbookViewId="0">
      <selection activeCell="J208" sqref="J208"/>
    </sheetView>
  </sheetViews>
  <sheetFormatPr defaultRowHeight="15" x14ac:dyDescent="0.25"/>
  <sheetData>
    <row r="1" spans="1:19" ht="15.75" thickBot="1" x14ac:dyDescent="0.3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260</v>
      </c>
      <c r="H1" s="35" t="s">
        <v>6</v>
      </c>
      <c r="I1" s="35" t="s">
        <v>7</v>
      </c>
      <c r="J1" s="35" t="s">
        <v>8</v>
      </c>
      <c r="K1" s="35" t="s">
        <v>9</v>
      </c>
      <c r="L1" s="35" t="s">
        <v>10</v>
      </c>
      <c r="M1" s="35" t="s">
        <v>453</v>
      </c>
      <c r="N1" s="35" t="s">
        <v>11</v>
      </c>
      <c r="O1" s="35" t="s">
        <v>12</v>
      </c>
      <c r="P1" s="35" t="s">
        <v>13</v>
      </c>
      <c r="Q1" s="35" t="s">
        <v>259</v>
      </c>
      <c r="R1" s="35" t="s">
        <v>454</v>
      </c>
      <c r="S1" s="35" t="s">
        <v>455</v>
      </c>
    </row>
    <row r="2" spans="1:19" x14ac:dyDescent="0.25">
      <c r="A2" s="75" t="s">
        <v>14</v>
      </c>
      <c r="B2" s="75" t="s">
        <v>29</v>
      </c>
      <c r="C2" s="75" t="s">
        <v>20</v>
      </c>
      <c r="D2" s="75" t="s">
        <v>30</v>
      </c>
      <c r="E2" s="75">
        <v>2018</v>
      </c>
      <c r="F2" s="75" t="s">
        <v>17</v>
      </c>
      <c r="G2" s="75">
        <v>42</v>
      </c>
      <c r="H2" s="75">
        <v>48</v>
      </c>
      <c r="I2" s="75">
        <v>32</v>
      </c>
      <c r="J2" s="75" t="s">
        <v>18</v>
      </c>
      <c r="K2" s="75">
        <v>2</v>
      </c>
      <c r="L2" s="75">
        <v>2.5</v>
      </c>
      <c r="M2" s="75"/>
      <c r="N2" s="75">
        <v>14.21</v>
      </c>
      <c r="O2" s="75">
        <v>1048.5</v>
      </c>
      <c r="P2" s="75">
        <v>2</v>
      </c>
      <c r="Q2" s="76">
        <v>7378.6066150598162</v>
      </c>
      <c r="R2" s="75">
        <v>43.13</v>
      </c>
      <c r="S2" s="75">
        <v>22.26</v>
      </c>
    </row>
    <row r="3" spans="1:19" x14ac:dyDescent="0.25">
      <c r="A3" s="32" t="s">
        <v>14</v>
      </c>
      <c r="B3" s="32" t="s">
        <v>54</v>
      </c>
      <c r="C3" s="32" t="s">
        <v>20</v>
      </c>
      <c r="D3" s="32" t="s">
        <v>55</v>
      </c>
      <c r="E3" s="32">
        <v>2018</v>
      </c>
      <c r="F3" s="32" t="s">
        <v>17</v>
      </c>
      <c r="G3" s="77">
        <v>42</v>
      </c>
      <c r="H3" s="32"/>
      <c r="I3" s="32">
        <v>30</v>
      </c>
      <c r="J3" s="32" t="s">
        <v>22</v>
      </c>
      <c r="K3" s="32">
        <v>1.5</v>
      </c>
      <c r="L3" s="32">
        <v>2</v>
      </c>
      <c r="M3" s="32"/>
      <c r="N3" s="32">
        <v>15.14</v>
      </c>
      <c r="O3" s="32">
        <v>877.3</v>
      </c>
      <c r="P3" s="32">
        <v>1.5</v>
      </c>
      <c r="Q3" s="78">
        <v>5794.5838837516503</v>
      </c>
      <c r="R3" s="32">
        <v>46.89</v>
      </c>
      <c r="S3" s="32">
        <v>21.95</v>
      </c>
    </row>
    <row r="4" spans="1:19" x14ac:dyDescent="0.25">
      <c r="A4" s="32" t="s">
        <v>14</v>
      </c>
      <c r="B4" s="32" t="s">
        <v>84</v>
      </c>
      <c r="C4" s="32" t="s">
        <v>20</v>
      </c>
      <c r="D4" s="32" t="s">
        <v>85</v>
      </c>
      <c r="E4" s="32">
        <v>2018</v>
      </c>
      <c r="F4" s="32" t="s">
        <v>17</v>
      </c>
      <c r="G4" s="77">
        <v>44</v>
      </c>
      <c r="H4" s="32"/>
      <c r="I4" s="32">
        <v>30</v>
      </c>
      <c r="J4" s="32" t="s">
        <v>18</v>
      </c>
      <c r="K4" s="32">
        <v>1.5</v>
      </c>
      <c r="L4" s="32">
        <v>2</v>
      </c>
      <c r="M4" s="32"/>
      <c r="N4" s="32">
        <v>15.95</v>
      </c>
      <c r="O4" s="32">
        <v>741.9</v>
      </c>
      <c r="P4" s="32">
        <v>1.5</v>
      </c>
      <c r="Q4" s="78">
        <v>4651.4106583072098</v>
      </c>
      <c r="R4" s="32">
        <v>45.66</v>
      </c>
      <c r="S4" s="32">
        <v>22.17</v>
      </c>
    </row>
    <row r="5" spans="1:19" x14ac:dyDescent="0.25">
      <c r="A5" s="32" t="s">
        <v>14</v>
      </c>
      <c r="B5" s="32" t="s">
        <v>102</v>
      </c>
      <c r="C5" s="32" t="s">
        <v>20</v>
      </c>
      <c r="D5" s="32" t="s">
        <v>103</v>
      </c>
      <c r="E5" s="32">
        <v>2018</v>
      </c>
      <c r="F5" s="32" t="s">
        <v>17</v>
      </c>
      <c r="G5" s="77">
        <v>44</v>
      </c>
      <c r="H5" s="32"/>
      <c r="I5" s="32">
        <v>34</v>
      </c>
      <c r="J5" s="32" t="s">
        <v>18</v>
      </c>
      <c r="K5" s="32">
        <v>1.5</v>
      </c>
      <c r="L5" s="32">
        <v>3</v>
      </c>
      <c r="M5" s="32"/>
      <c r="N5" s="32">
        <v>15</v>
      </c>
      <c r="O5" s="32">
        <v>673.5</v>
      </c>
      <c r="P5" s="32">
        <v>2</v>
      </c>
      <c r="Q5" s="78">
        <v>4490</v>
      </c>
      <c r="R5" s="32">
        <v>48.29</v>
      </c>
      <c r="S5" s="32">
        <v>20.54</v>
      </c>
    </row>
    <row r="6" spans="1:19" x14ac:dyDescent="0.25">
      <c r="A6" s="32" t="s">
        <v>14</v>
      </c>
      <c r="B6" s="32" t="s">
        <v>124</v>
      </c>
      <c r="C6" s="32" t="s">
        <v>20</v>
      </c>
      <c r="D6" s="32" t="s">
        <v>125</v>
      </c>
      <c r="E6" s="32">
        <v>2018</v>
      </c>
      <c r="F6" s="32" t="s">
        <v>17</v>
      </c>
      <c r="G6" s="77">
        <v>44</v>
      </c>
      <c r="H6" s="32"/>
      <c r="I6" s="32">
        <v>28</v>
      </c>
      <c r="J6" s="32" t="s">
        <v>22</v>
      </c>
      <c r="K6" s="32">
        <v>1.5</v>
      </c>
      <c r="L6" s="32">
        <v>2</v>
      </c>
      <c r="M6" s="32"/>
      <c r="N6" s="32">
        <v>16.22</v>
      </c>
      <c r="O6" s="32">
        <v>964.2</v>
      </c>
      <c r="P6" s="32">
        <v>1.5</v>
      </c>
      <c r="Q6" s="78">
        <v>5944.512946979039</v>
      </c>
      <c r="R6" s="32">
        <v>43.93</v>
      </c>
      <c r="S6" s="32">
        <v>21.86</v>
      </c>
    </row>
    <row r="7" spans="1:19" x14ac:dyDescent="0.25">
      <c r="A7" s="32" t="s">
        <v>14</v>
      </c>
      <c r="B7" s="32" t="s">
        <v>31</v>
      </c>
      <c r="C7" s="32" t="s">
        <v>20</v>
      </c>
      <c r="D7" s="32" t="s">
        <v>32</v>
      </c>
      <c r="E7" s="32">
        <v>2018</v>
      </c>
      <c r="F7" s="32" t="s">
        <v>17</v>
      </c>
      <c r="G7" s="77">
        <v>45</v>
      </c>
      <c r="H7" s="32"/>
      <c r="I7" s="32">
        <v>32</v>
      </c>
      <c r="J7" s="32" t="s">
        <v>22</v>
      </c>
      <c r="K7" s="32">
        <v>2</v>
      </c>
      <c r="L7" s="32">
        <v>3</v>
      </c>
      <c r="M7" s="32"/>
      <c r="N7" s="32">
        <v>15.69</v>
      </c>
      <c r="O7" s="32">
        <v>659.3</v>
      </c>
      <c r="P7" s="32">
        <v>2</v>
      </c>
      <c r="Q7" s="78">
        <v>4202.0395156150416</v>
      </c>
      <c r="R7" s="32">
        <v>46.84</v>
      </c>
      <c r="S7" s="32">
        <v>23.04</v>
      </c>
    </row>
    <row r="8" spans="1:19" x14ac:dyDescent="0.25">
      <c r="A8" s="32" t="s">
        <v>14</v>
      </c>
      <c r="B8" s="32" t="s">
        <v>36</v>
      </c>
      <c r="C8" s="32" t="s">
        <v>20</v>
      </c>
      <c r="D8" s="32" t="s">
        <v>37</v>
      </c>
      <c r="E8" s="32">
        <v>2018</v>
      </c>
      <c r="F8" s="32" t="s">
        <v>17</v>
      </c>
      <c r="G8" s="77">
        <v>45</v>
      </c>
      <c r="H8" s="32"/>
      <c r="I8" s="32">
        <v>26</v>
      </c>
      <c r="J8" s="32" t="s">
        <v>18</v>
      </c>
      <c r="K8" s="32">
        <v>1.5</v>
      </c>
      <c r="L8" s="32">
        <v>1.5</v>
      </c>
      <c r="M8" s="32"/>
      <c r="N8" s="32">
        <v>15.81</v>
      </c>
      <c r="O8" s="32">
        <v>1037</v>
      </c>
      <c r="P8" s="32">
        <v>1.5</v>
      </c>
      <c r="Q8" s="78">
        <v>6559.1397849462364</v>
      </c>
      <c r="R8" s="32">
        <v>45.02</v>
      </c>
      <c r="S8" s="32">
        <v>22.34</v>
      </c>
    </row>
    <row r="9" spans="1:19" x14ac:dyDescent="0.25">
      <c r="A9" s="32" t="s">
        <v>14</v>
      </c>
      <c r="B9" s="32" t="s">
        <v>45</v>
      </c>
      <c r="C9" s="32" t="s">
        <v>20</v>
      </c>
      <c r="D9" s="32" t="s">
        <v>46</v>
      </c>
      <c r="E9" s="32">
        <v>2018</v>
      </c>
      <c r="F9" s="32" t="s">
        <v>17</v>
      </c>
      <c r="G9" s="77">
        <v>45</v>
      </c>
      <c r="H9" s="32"/>
      <c r="I9" s="32">
        <v>34</v>
      </c>
      <c r="J9" s="32" t="s">
        <v>18</v>
      </c>
      <c r="K9" s="32">
        <v>2</v>
      </c>
      <c r="L9" s="32">
        <v>2.5</v>
      </c>
      <c r="M9" s="32"/>
      <c r="N9" s="32">
        <v>14.88</v>
      </c>
      <c r="O9" s="32">
        <v>814.8</v>
      </c>
      <c r="P9" s="32">
        <v>1.5</v>
      </c>
      <c r="Q9" s="78">
        <v>5475.8064516129025</v>
      </c>
      <c r="R9" s="32">
        <v>47.28</v>
      </c>
      <c r="S9" s="32">
        <v>21.33</v>
      </c>
    </row>
    <row r="10" spans="1:19" x14ac:dyDescent="0.25">
      <c r="A10" s="32" t="s">
        <v>14</v>
      </c>
      <c r="B10" s="32" t="s">
        <v>128</v>
      </c>
      <c r="C10" s="32" t="s">
        <v>20</v>
      </c>
      <c r="D10" s="32" t="s">
        <v>129</v>
      </c>
      <c r="E10" s="32">
        <v>2018</v>
      </c>
      <c r="F10" s="32" t="s">
        <v>17</v>
      </c>
      <c r="G10" s="77">
        <v>45</v>
      </c>
      <c r="H10" s="32"/>
      <c r="I10" s="32">
        <v>34</v>
      </c>
      <c r="J10" s="32" t="s">
        <v>22</v>
      </c>
      <c r="K10" s="32">
        <v>1.5</v>
      </c>
      <c r="L10" s="32">
        <v>2.5</v>
      </c>
      <c r="M10" s="32"/>
      <c r="N10" s="32">
        <v>16.5</v>
      </c>
      <c r="O10" s="32">
        <v>833.3</v>
      </c>
      <c r="P10" s="32">
        <v>2</v>
      </c>
      <c r="Q10" s="78">
        <v>5050.30303030303</v>
      </c>
      <c r="R10" s="32">
        <v>47.31</v>
      </c>
      <c r="S10" s="32">
        <v>21</v>
      </c>
    </row>
    <row r="11" spans="1:19" x14ac:dyDescent="0.25">
      <c r="A11" s="32" t="s">
        <v>14</v>
      </c>
      <c r="B11" s="32" t="s">
        <v>170</v>
      </c>
      <c r="C11" s="32" t="s">
        <v>20</v>
      </c>
      <c r="D11" s="32" t="s">
        <v>171</v>
      </c>
      <c r="E11" s="32">
        <v>2018</v>
      </c>
      <c r="F11" s="32" t="s">
        <v>17</v>
      </c>
      <c r="G11" s="77">
        <v>45</v>
      </c>
      <c r="H11" s="32"/>
      <c r="I11" s="32">
        <v>26</v>
      </c>
      <c r="J11" s="32" t="s">
        <v>18</v>
      </c>
      <c r="K11" s="32">
        <v>1.5</v>
      </c>
      <c r="L11" s="32">
        <v>2.5</v>
      </c>
      <c r="M11" s="32"/>
      <c r="N11" s="32">
        <v>15.31</v>
      </c>
      <c r="O11" s="32">
        <v>1166.8</v>
      </c>
      <c r="P11" s="32">
        <v>1.5</v>
      </c>
      <c r="Q11" s="78">
        <v>7621.1626387981705</v>
      </c>
      <c r="R11" s="32">
        <v>46.38</v>
      </c>
      <c r="S11" s="32">
        <v>20.52</v>
      </c>
    </row>
    <row r="12" spans="1:19" x14ac:dyDescent="0.25">
      <c r="A12" s="32" t="s">
        <v>14</v>
      </c>
      <c r="B12" s="32" t="s">
        <v>182</v>
      </c>
      <c r="C12" s="32" t="s">
        <v>20</v>
      </c>
      <c r="D12" s="32" t="s">
        <v>183</v>
      </c>
      <c r="E12" s="32">
        <v>2018</v>
      </c>
      <c r="F12" s="32" t="s">
        <v>17</v>
      </c>
      <c r="G12" s="77">
        <v>45</v>
      </c>
      <c r="H12" s="32"/>
      <c r="I12" s="32">
        <v>36</v>
      </c>
      <c r="J12" s="32" t="s">
        <v>22</v>
      </c>
      <c r="K12" s="32">
        <v>2</v>
      </c>
      <c r="L12" s="32">
        <v>3</v>
      </c>
      <c r="M12" s="32"/>
      <c r="N12" s="32">
        <v>14.32</v>
      </c>
      <c r="O12" s="32">
        <v>768.9</v>
      </c>
      <c r="P12" s="32">
        <v>1.5</v>
      </c>
      <c r="Q12" s="78">
        <v>5369.4134078212282</v>
      </c>
      <c r="R12" s="32">
        <v>44.23</v>
      </c>
      <c r="S12" s="32">
        <v>23.11</v>
      </c>
    </row>
    <row r="13" spans="1:19" x14ac:dyDescent="0.25">
      <c r="A13" s="32" t="s">
        <v>14</v>
      </c>
      <c r="B13" s="32" t="s">
        <v>216</v>
      </c>
      <c r="C13" s="32" t="s">
        <v>20</v>
      </c>
      <c r="D13" s="32" t="s">
        <v>217</v>
      </c>
      <c r="E13" s="32">
        <v>2018</v>
      </c>
      <c r="F13" s="32" t="s">
        <v>17</v>
      </c>
      <c r="G13" s="77">
        <v>45</v>
      </c>
      <c r="H13" s="32"/>
      <c r="I13" s="32">
        <v>28</v>
      </c>
      <c r="J13" s="32" t="s">
        <v>22</v>
      </c>
      <c r="K13" s="32">
        <v>1.5</v>
      </c>
      <c r="L13" s="32">
        <v>2</v>
      </c>
      <c r="M13" s="32"/>
      <c r="N13" s="32">
        <v>15.79</v>
      </c>
      <c r="O13" s="32">
        <v>1197.5999999999999</v>
      </c>
      <c r="P13" s="32">
        <v>2</v>
      </c>
      <c r="Q13" s="78">
        <v>7584.5471817606085</v>
      </c>
      <c r="R13" s="32">
        <v>46.18</v>
      </c>
      <c r="S13" s="32">
        <v>22.01</v>
      </c>
    </row>
    <row r="14" spans="1:19" x14ac:dyDescent="0.25">
      <c r="A14" s="32" t="s">
        <v>14</v>
      </c>
      <c r="B14" s="32" t="s">
        <v>226</v>
      </c>
      <c r="C14" s="32" t="s">
        <v>20</v>
      </c>
      <c r="D14" s="32" t="s">
        <v>227</v>
      </c>
      <c r="E14" s="32">
        <v>2018</v>
      </c>
      <c r="F14" s="32" t="s">
        <v>17</v>
      </c>
      <c r="G14" s="77">
        <v>45</v>
      </c>
      <c r="H14" s="32"/>
      <c r="I14" s="32">
        <v>30</v>
      </c>
      <c r="J14" s="32" t="s">
        <v>22</v>
      </c>
      <c r="K14" s="32">
        <v>1.5</v>
      </c>
      <c r="L14" s="32">
        <v>2.5</v>
      </c>
      <c r="M14" s="32"/>
      <c r="N14" s="32">
        <v>17.21</v>
      </c>
      <c r="O14" s="32">
        <v>1217.2</v>
      </c>
      <c r="P14" s="32">
        <v>1.5</v>
      </c>
      <c r="Q14" s="78">
        <v>7072.632190586869</v>
      </c>
      <c r="R14" s="32">
        <v>47.6</v>
      </c>
      <c r="S14" s="32">
        <v>21.16</v>
      </c>
    </row>
    <row r="15" spans="1:19" x14ac:dyDescent="0.25">
      <c r="A15" s="32" t="s">
        <v>14</v>
      </c>
      <c r="B15" s="32" t="s">
        <v>140</v>
      </c>
      <c r="C15" s="32" t="s">
        <v>20</v>
      </c>
      <c r="D15" s="32" t="s">
        <v>141</v>
      </c>
      <c r="E15" s="32">
        <v>2018</v>
      </c>
      <c r="F15" s="32" t="s">
        <v>17</v>
      </c>
      <c r="G15" s="77">
        <v>47</v>
      </c>
      <c r="H15" s="32"/>
      <c r="I15" s="32">
        <v>32</v>
      </c>
      <c r="J15" s="32" t="s">
        <v>22</v>
      </c>
      <c r="K15" s="32">
        <v>2</v>
      </c>
      <c r="L15" s="32">
        <v>2.5</v>
      </c>
      <c r="M15" s="32"/>
      <c r="N15" s="32">
        <v>14.93</v>
      </c>
      <c r="O15" s="32">
        <v>643.9</v>
      </c>
      <c r="P15" s="32">
        <v>2</v>
      </c>
      <c r="Q15" s="78">
        <v>4312.793034159411</v>
      </c>
      <c r="R15" s="32">
        <v>45.06</v>
      </c>
      <c r="S15" s="32">
        <v>21.9</v>
      </c>
    </row>
    <row r="16" spans="1:19" x14ac:dyDescent="0.25">
      <c r="A16" s="32" t="s">
        <v>14</v>
      </c>
      <c r="B16" s="32" t="s">
        <v>236</v>
      </c>
      <c r="C16" s="32" t="s">
        <v>20</v>
      </c>
      <c r="D16" s="32" t="s">
        <v>237</v>
      </c>
      <c r="E16" s="32">
        <v>2018</v>
      </c>
      <c r="F16" s="32" t="s">
        <v>17</v>
      </c>
      <c r="G16" s="77">
        <v>47</v>
      </c>
      <c r="H16" s="32"/>
      <c r="I16" s="32">
        <v>26</v>
      </c>
      <c r="J16" s="32" t="s">
        <v>18</v>
      </c>
      <c r="K16" s="32">
        <v>1.5</v>
      </c>
      <c r="L16" s="32">
        <v>2</v>
      </c>
      <c r="M16" s="32"/>
      <c r="N16" s="32">
        <v>16.489999999999998</v>
      </c>
      <c r="O16" s="32">
        <v>720.3</v>
      </c>
      <c r="P16" s="32">
        <v>1.5</v>
      </c>
      <c r="Q16" s="78">
        <v>4368.1018799272288</v>
      </c>
      <c r="R16" s="32">
        <v>45.19</v>
      </c>
      <c r="S16" s="32">
        <v>22.05</v>
      </c>
    </row>
    <row r="17" spans="1:19" x14ac:dyDescent="0.25">
      <c r="A17" s="32" t="s">
        <v>14</v>
      </c>
      <c r="B17" s="32" t="s">
        <v>242</v>
      </c>
      <c r="C17" s="32" t="s">
        <v>20</v>
      </c>
      <c r="D17" s="32" t="s">
        <v>243</v>
      </c>
      <c r="E17" s="32">
        <v>2018</v>
      </c>
      <c r="F17" s="32" t="s">
        <v>17</v>
      </c>
      <c r="G17" s="77">
        <v>47</v>
      </c>
      <c r="H17" s="32"/>
      <c r="I17" s="32">
        <v>30</v>
      </c>
      <c r="J17" s="32" t="s">
        <v>18</v>
      </c>
      <c r="K17" s="32">
        <v>1.5</v>
      </c>
      <c r="L17" s="32">
        <v>2</v>
      </c>
      <c r="M17" s="32"/>
      <c r="N17" s="32">
        <v>13.93</v>
      </c>
      <c r="O17" s="32">
        <v>697.6</v>
      </c>
      <c r="P17" s="32">
        <v>1</v>
      </c>
      <c r="Q17" s="78">
        <v>5007.8966259870786</v>
      </c>
      <c r="R17" s="32">
        <v>46.09</v>
      </c>
      <c r="S17" s="32">
        <v>21.65</v>
      </c>
    </row>
    <row r="18" spans="1:19" x14ac:dyDescent="0.25">
      <c r="A18" s="32" t="s">
        <v>14</v>
      </c>
      <c r="B18" s="32" t="s">
        <v>104</v>
      </c>
      <c r="C18" s="32" t="s">
        <v>20</v>
      </c>
      <c r="D18" s="32" t="s">
        <v>105</v>
      </c>
      <c r="E18" s="32">
        <v>2018</v>
      </c>
      <c r="F18" s="32" t="s">
        <v>17</v>
      </c>
      <c r="G18" s="77">
        <v>48</v>
      </c>
      <c r="H18" s="32"/>
      <c r="I18" s="32">
        <v>30</v>
      </c>
      <c r="J18" s="32" t="s">
        <v>22</v>
      </c>
      <c r="K18" s="32">
        <v>1</v>
      </c>
      <c r="L18" s="32">
        <v>1.5</v>
      </c>
      <c r="M18" s="32"/>
      <c r="N18" s="32">
        <v>17.850000000000001</v>
      </c>
      <c r="O18" s="32">
        <v>872.8</v>
      </c>
      <c r="P18" s="32">
        <v>2</v>
      </c>
      <c r="Q18" s="78">
        <v>4889.6358543417364</v>
      </c>
      <c r="R18" s="32">
        <v>45.1</v>
      </c>
      <c r="S18" s="32">
        <v>22.32</v>
      </c>
    </row>
    <row r="19" spans="1:19" x14ac:dyDescent="0.25">
      <c r="A19" s="32" t="s">
        <v>14</v>
      </c>
      <c r="B19" s="32" t="s">
        <v>194</v>
      </c>
      <c r="C19" s="32" t="s">
        <v>20</v>
      </c>
      <c r="D19" s="32" t="s">
        <v>195</v>
      </c>
      <c r="E19" s="32">
        <v>2018</v>
      </c>
      <c r="F19" s="32" t="s">
        <v>17</v>
      </c>
      <c r="G19" s="77">
        <v>48</v>
      </c>
      <c r="H19" s="32"/>
      <c r="I19" s="32">
        <v>34</v>
      </c>
      <c r="J19" s="32" t="s">
        <v>18</v>
      </c>
      <c r="K19" s="32">
        <v>1.5</v>
      </c>
      <c r="L19" s="32">
        <v>2.5</v>
      </c>
      <c r="M19" s="32"/>
      <c r="N19" s="32">
        <v>14.41</v>
      </c>
      <c r="O19" s="32">
        <v>1021.2</v>
      </c>
      <c r="P19" s="32">
        <v>1</v>
      </c>
      <c r="Q19" s="78">
        <v>7086.7453157529499</v>
      </c>
      <c r="R19" s="32">
        <v>45</v>
      </c>
      <c r="S19" s="32">
        <v>21.73</v>
      </c>
    </row>
    <row r="20" spans="1:19" x14ac:dyDescent="0.25">
      <c r="A20" s="32" t="s">
        <v>14</v>
      </c>
      <c r="B20" s="32" t="s">
        <v>224</v>
      </c>
      <c r="C20" s="32" t="s">
        <v>20</v>
      </c>
      <c r="D20" s="32" t="s">
        <v>225</v>
      </c>
      <c r="E20" s="32">
        <v>2018</v>
      </c>
      <c r="F20" s="32" t="s">
        <v>17</v>
      </c>
      <c r="G20" s="77">
        <v>48</v>
      </c>
      <c r="H20" s="32"/>
      <c r="I20" s="32">
        <v>34</v>
      </c>
      <c r="J20" s="32" t="s">
        <v>22</v>
      </c>
      <c r="K20" s="32">
        <v>2</v>
      </c>
      <c r="L20" s="32">
        <v>3</v>
      </c>
      <c r="M20" s="32"/>
      <c r="N20" s="32">
        <v>15.36</v>
      </c>
      <c r="O20" s="32">
        <v>1048.0999999999999</v>
      </c>
      <c r="P20" s="32">
        <v>2</v>
      </c>
      <c r="Q20" s="78">
        <v>6823.567708333333</v>
      </c>
      <c r="R20" s="32">
        <v>45.71</v>
      </c>
      <c r="S20" s="32">
        <v>23.06</v>
      </c>
    </row>
    <row r="21" spans="1:19" x14ac:dyDescent="0.25">
      <c r="A21" s="32" t="s">
        <v>14</v>
      </c>
      <c r="B21" s="32" t="s">
        <v>248</v>
      </c>
      <c r="C21" s="32" t="s">
        <v>20</v>
      </c>
      <c r="D21" s="32" t="s">
        <v>249</v>
      </c>
      <c r="E21" s="32">
        <v>2018</v>
      </c>
      <c r="F21" s="32" t="s">
        <v>17</v>
      </c>
      <c r="G21" s="77">
        <v>48</v>
      </c>
      <c r="H21" s="32"/>
      <c r="I21" s="32">
        <v>30</v>
      </c>
      <c r="J21" s="32" t="s">
        <v>18</v>
      </c>
      <c r="K21" s="32">
        <v>1.5</v>
      </c>
      <c r="L21" s="32">
        <v>2.5</v>
      </c>
      <c r="M21" s="32"/>
      <c r="N21" s="32">
        <v>16.91</v>
      </c>
      <c r="O21" s="32">
        <v>1242</v>
      </c>
      <c r="P21" s="32">
        <v>2</v>
      </c>
      <c r="Q21" s="78">
        <v>7344.7664104080432</v>
      </c>
      <c r="R21" s="32">
        <v>41.32</v>
      </c>
      <c r="S21" s="32">
        <v>23.71</v>
      </c>
    </row>
    <row r="22" spans="1:19" x14ac:dyDescent="0.25">
      <c r="A22" s="32" t="s">
        <v>14</v>
      </c>
      <c r="B22" s="32" t="s">
        <v>33</v>
      </c>
      <c r="C22" s="32" t="s">
        <v>20</v>
      </c>
      <c r="D22" s="32" t="s">
        <v>34</v>
      </c>
      <c r="E22" s="32">
        <v>2018</v>
      </c>
      <c r="F22" s="32" t="s">
        <v>17</v>
      </c>
      <c r="G22" s="77">
        <v>49</v>
      </c>
      <c r="H22" s="32"/>
      <c r="I22" s="32">
        <v>28</v>
      </c>
      <c r="J22" s="32" t="s">
        <v>18</v>
      </c>
      <c r="K22" s="32">
        <v>1.5</v>
      </c>
      <c r="L22" s="32">
        <v>2</v>
      </c>
      <c r="M22" s="32"/>
      <c r="N22" s="32">
        <v>13.88</v>
      </c>
      <c r="O22" s="32">
        <v>1060.8</v>
      </c>
      <c r="P22" s="32">
        <v>1.5</v>
      </c>
      <c r="Q22" s="78">
        <v>7642.6512968299703</v>
      </c>
      <c r="R22" s="32">
        <v>42.84</v>
      </c>
      <c r="S22" s="32">
        <v>22.89</v>
      </c>
    </row>
    <row r="23" spans="1:19" x14ac:dyDescent="0.25">
      <c r="A23" s="32" t="s">
        <v>14</v>
      </c>
      <c r="B23" s="32" t="s">
        <v>77</v>
      </c>
      <c r="C23" s="32" t="s">
        <v>20</v>
      </c>
      <c r="D23" s="32" t="s">
        <v>78</v>
      </c>
      <c r="E23" s="32">
        <v>2018</v>
      </c>
      <c r="F23" s="32" t="s">
        <v>17</v>
      </c>
      <c r="G23" s="77">
        <v>49</v>
      </c>
      <c r="H23" s="32"/>
      <c r="I23" s="32">
        <v>34</v>
      </c>
      <c r="J23" s="32" t="s">
        <v>18</v>
      </c>
      <c r="K23" s="32">
        <v>2</v>
      </c>
      <c r="L23" s="32">
        <v>2.5</v>
      </c>
      <c r="M23" s="32"/>
      <c r="N23" s="32">
        <v>13.67</v>
      </c>
      <c r="O23" s="32">
        <v>770.2</v>
      </c>
      <c r="P23" s="32">
        <v>1.5</v>
      </c>
      <c r="Q23" s="78">
        <v>5634.2355523043161</v>
      </c>
      <c r="R23" s="32">
        <v>44.34</v>
      </c>
      <c r="S23" s="32">
        <v>22.59</v>
      </c>
    </row>
    <row r="24" spans="1:19" x14ac:dyDescent="0.25">
      <c r="A24" s="32" t="s">
        <v>14</v>
      </c>
      <c r="B24" s="32" t="s">
        <v>79</v>
      </c>
      <c r="C24" s="32" t="s">
        <v>20</v>
      </c>
      <c r="D24" s="32" t="s">
        <v>35</v>
      </c>
      <c r="E24" s="32">
        <v>2018</v>
      </c>
      <c r="F24" s="32" t="s">
        <v>17</v>
      </c>
      <c r="G24" s="77">
        <v>49</v>
      </c>
      <c r="H24" s="32"/>
      <c r="I24" s="32">
        <v>32</v>
      </c>
      <c r="J24" s="32" t="s">
        <v>22</v>
      </c>
      <c r="K24" s="32">
        <v>1.5</v>
      </c>
      <c r="L24" s="32">
        <v>2</v>
      </c>
      <c r="M24" s="32"/>
      <c r="N24" s="32">
        <v>15.56</v>
      </c>
      <c r="O24" s="32">
        <v>788.5</v>
      </c>
      <c r="P24" s="32">
        <v>1</v>
      </c>
      <c r="Q24" s="78">
        <v>5067.4807197943446</v>
      </c>
      <c r="R24" s="32">
        <v>45.87</v>
      </c>
      <c r="S24" s="32">
        <v>21.33</v>
      </c>
    </row>
    <row r="25" spans="1:19" x14ac:dyDescent="0.25">
      <c r="A25" s="32" t="s">
        <v>14</v>
      </c>
      <c r="B25" s="32" t="s">
        <v>86</v>
      </c>
      <c r="C25" s="32" t="s">
        <v>20</v>
      </c>
      <c r="D25" s="32" t="s">
        <v>87</v>
      </c>
      <c r="E25" s="32">
        <v>2018</v>
      </c>
      <c r="F25" s="32" t="s">
        <v>17</v>
      </c>
      <c r="G25" s="77">
        <v>49</v>
      </c>
      <c r="H25" s="32"/>
      <c r="I25" s="32">
        <v>32</v>
      </c>
      <c r="J25" s="32" t="s">
        <v>22</v>
      </c>
      <c r="K25" s="32">
        <v>1.5</v>
      </c>
      <c r="L25" s="32">
        <v>2.5</v>
      </c>
      <c r="M25" s="32"/>
      <c r="N25" s="32">
        <v>16.25</v>
      </c>
      <c r="O25" s="32">
        <v>1099.0999999999999</v>
      </c>
      <c r="P25" s="32">
        <v>1</v>
      </c>
      <c r="Q25" s="78">
        <v>6763.6923076923067</v>
      </c>
      <c r="R25" s="32">
        <v>42.72</v>
      </c>
      <c r="S25" s="32">
        <v>22.18</v>
      </c>
    </row>
    <row r="26" spans="1:19" x14ac:dyDescent="0.25">
      <c r="A26" s="32" t="s">
        <v>14</v>
      </c>
      <c r="B26" s="32" t="s">
        <v>96</v>
      </c>
      <c r="C26" s="32" t="s">
        <v>20</v>
      </c>
      <c r="D26" s="32" t="s">
        <v>97</v>
      </c>
      <c r="E26" s="32">
        <v>2018</v>
      </c>
      <c r="F26" s="32" t="s">
        <v>17</v>
      </c>
      <c r="G26" s="77">
        <v>49</v>
      </c>
      <c r="H26" s="32"/>
      <c r="I26" s="32">
        <v>36</v>
      </c>
      <c r="J26" s="32" t="s">
        <v>18</v>
      </c>
      <c r="K26" s="32">
        <v>1.5</v>
      </c>
      <c r="L26" s="32">
        <v>2.5</v>
      </c>
      <c r="M26" s="32"/>
      <c r="N26" s="32">
        <v>16.329999999999998</v>
      </c>
      <c r="O26" s="32">
        <v>1108.7</v>
      </c>
      <c r="P26" s="32">
        <v>2</v>
      </c>
      <c r="Q26" s="78">
        <v>6789.3447642376004</v>
      </c>
      <c r="R26" s="32">
        <v>44.19</v>
      </c>
      <c r="S26" s="32">
        <v>21.85</v>
      </c>
    </row>
    <row r="27" spans="1:19" x14ac:dyDescent="0.25">
      <c r="A27" s="32" t="s">
        <v>14</v>
      </c>
      <c r="B27" s="32" t="s">
        <v>152</v>
      </c>
      <c r="C27" s="32" t="s">
        <v>20</v>
      </c>
      <c r="D27" s="32" t="s">
        <v>153</v>
      </c>
      <c r="E27" s="32">
        <v>2018</v>
      </c>
      <c r="F27" s="32" t="s">
        <v>17</v>
      </c>
      <c r="G27" s="77">
        <v>49</v>
      </c>
      <c r="H27" s="32"/>
      <c r="I27" s="32">
        <v>32</v>
      </c>
      <c r="J27" s="32" t="s">
        <v>22</v>
      </c>
      <c r="K27" s="32">
        <v>1.5</v>
      </c>
      <c r="L27" s="32">
        <v>2</v>
      </c>
      <c r="M27" s="32"/>
      <c r="N27" s="32">
        <v>14.9</v>
      </c>
      <c r="O27" s="32">
        <v>646.9</v>
      </c>
      <c r="P27" s="32">
        <v>2</v>
      </c>
      <c r="Q27" s="78">
        <v>4341.6107382550335</v>
      </c>
      <c r="R27" s="32">
        <v>46.93</v>
      </c>
      <c r="S27" s="32">
        <v>20.8</v>
      </c>
    </row>
    <row r="28" spans="1:19" x14ac:dyDescent="0.25">
      <c r="A28" s="32" t="s">
        <v>14</v>
      </c>
      <c r="B28" s="32" t="s">
        <v>168</v>
      </c>
      <c r="C28" s="32" t="s">
        <v>20</v>
      </c>
      <c r="D28" s="32" t="s">
        <v>169</v>
      </c>
      <c r="E28" s="32">
        <v>2018</v>
      </c>
      <c r="F28" s="32" t="s">
        <v>17</v>
      </c>
      <c r="G28" s="77">
        <v>49</v>
      </c>
      <c r="H28" s="32"/>
      <c r="I28" s="32">
        <v>34</v>
      </c>
      <c r="J28" s="32" t="s">
        <v>18</v>
      </c>
      <c r="K28" s="32">
        <v>2</v>
      </c>
      <c r="L28" s="32">
        <v>2</v>
      </c>
      <c r="M28" s="32"/>
      <c r="N28" s="32">
        <v>18.11</v>
      </c>
      <c r="O28" s="32">
        <v>955.1</v>
      </c>
      <c r="P28" s="32">
        <v>1.5</v>
      </c>
      <c r="Q28" s="78">
        <v>5273.881833241303</v>
      </c>
      <c r="R28" s="32">
        <v>47.85</v>
      </c>
      <c r="S28" s="32">
        <v>21.32</v>
      </c>
    </row>
    <row r="29" spans="1:19" x14ac:dyDescent="0.25">
      <c r="A29" s="32" t="s">
        <v>14</v>
      </c>
      <c r="B29" s="32" t="s">
        <v>186</v>
      </c>
      <c r="C29" s="32" t="s">
        <v>20</v>
      </c>
      <c r="D29" s="32" t="s">
        <v>187</v>
      </c>
      <c r="E29" s="32">
        <v>2018</v>
      </c>
      <c r="F29" s="32" t="s">
        <v>17</v>
      </c>
      <c r="G29" s="77">
        <v>49</v>
      </c>
      <c r="H29" s="32"/>
      <c r="I29" s="32">
        <v>32</v>
      </c>
      <c r="J29" s="32" t="s">
        <v>22</v>
      </c>
      <c r="K29" s="32">
        <v>2</v>
      </c>
      <c r="L29" s="32">
        <v>3</v>
      </c>
      <c r="M29" s="32"/>
      <c r="N29" s="32">
        <v>16.52</v>
      </c>
      <c r="O29" s="32">
        <v>1391.2</v>
      </c>
      <c r="P29" s="32">
        <v>1.5</v>
      </c>
      <c r="Q29" s="78">
        <v>8421.3075060532683</v>
      </c>
      <c r="R29" s="32">
        <v>42.9</v>
      </c>
      <c r="S29" s="32">
        <v>22.76</v>
      </c>
    </row>
    <row r="30" spans="1:19" x14ac:dyDescent="0.25">
      <c r="A30" s="32" t="s">
        <v>14</v>
      </c>
      <c r="B30" s="32" t="s">
        <v>210</v>
      </c>
      <c r="C30" s="32" t="s">
        <v>20</v>
      </c>
      <c r="D30" s="32" t="s">
        <v>211</v>
      </c>
      <c r="E30" s="32">
        <v>2018</v>
      </c>
      <c r="F30" s="32" t="s">
        <v>17</v>
      </c>
      <c r="G30" s="77">
        <v>49</v>
      </c>
      <c r="H30" s="32"/>
      <c r="I30" s="32">
        <v>32</v>
      </c>
      <c r="J30" s="32" t="s">
        <v>18</v>
      </c>
      <c r="K30" s="32">
        <v>1.5</v>
      </c>
      <c r="L30" s="32">
        <v>2</v>
      </c>
      <c r="M30" s="32"/>
      <c r="N30" s="32">
        <v>16.25</v>
      </c>
      <c r="O30" s="32">
        <v>1167.4000000000001</v>
      </c>
      <c r="P30" s="32">
        <v>2</v>
      </c>
      <c r="Q30" s="78">
        <v>7184</v>
      </c>
      <c r="R30" s="32">
        <v>47.2</v>
      </c>
      <c r="S30" s="32">
        <v>21.84</v>
      </c>
    </row>
    <row r="31" spans="1:19" x14ac:dyDescent="0.25">
      <c r="A31" s="32" t="s">
        <v>14</v>
      </c>
      <c r="B31" s="32" t="s">
        <v>49</v>
      </c>
      <c r="C31" s="32" t="s">
        <v>20</v>
      </c>
      <c r="D31" s="32" t="s">
        <v>50</v>
      </c>
      <c r="E31" s="32">
        <v>2018</v>
      </c>
      <c r="F31" s="32" t="s">
        <v>17</v>
      </c>
      <c r="G31" s="77">
        <v>50</v>
      </c>
      <c r="H31" s="32"/>
      <c r="I31" s="32">
        <v>36</v>
      </c>
      <c r="J31" s="32" t="s">
        <v>18</v>
      </c>
      <c r="K31" s="32">
        <v>1.5</v>
      </c>
      <c r="L31" s="32">
        <v>2.5</v>
      </c>
      <c r="M31" s="32"/>
      <c r="N31" s="32">
        <v>15.17</v>
      </c>
      <c r="O31" s="32">
        <v>1268.9000000000001</v>
      </c>
      <c r="P31" s="32">
        <v>1.5</v>
      </c>
      <c r="Q31" s="78">
        <v>8364.5352669742915</v>
      </c>
      <c r="R31" s="32">
        <v>42.75</v>
      </c>
      <c r="S31" s="32">
        <v>23.77</v>
      </c>
    </row>
    <row r="32" spans="1:19" x14ac:dyDescent="0.25">
      <c r="A32" s="32" t="s">
        <v>14</v>
      </c>
      <c r="B32" s="32" t="s">
        <v>59</v>
      </c>
      <c r="C32" s="32" t="s">
        <v>20</v>
      </c>
      <c r="D32" s="32" t="s">
        <v>60</v>
      </c>
      <c r="E32" s="32">
        <v>2018</v>
      </c>
      <c r="F32" s="32" t="s">
        <v>17</v>
      </c>
      <c r="G32" s="77">
        <v>50</v>
      </c>
      <c r="H32" s="32"/>
      <c r="I32" s="32">
        <v>28</v>
      </c>
      <c r="J32" s="32" t="s">
        <v>18</v>
      </c>
      <c r="K32" s="32">
        <v>1.5</v>
      </c>
      <c r="L32" s="32">
        <v>2.5</v>
      </c>
      <c r="M32" s="32"/>
      <c r="N32" s="32">
        <v>14.15</v>
      </c>
      <c r="O32" s="32">
        <v>1185.3</v>
      </c>
      <c r="P32" s="32">
        <v>1</v>
      </c>
      <c r="Q32" s="78">
        <v>8376.6784452296815</v>
      </c>
      <c r="R32" s="32">
        <v>45.2</v>
      </c>
      <c r="S32" s="32">
        <v>22.37</v>
      </c>
    </row>
    <row r="33" spans="1:19" x14ac:dyDescent="0.25">
      <c r="A33" s="32" t="s">
        <v>14</v>
      </c>
      <c r="B33" s="32" t="s">
        <v>61</v>
      </c>
      <c r="C33" s="32" t="s">
        <v>20</v>
      </c>
      <c r="D33" s="32" t="s">
        <v>62</v>
      </c>
      <c r="E33" s="32">
        <v>2018</v>
      </c>
      <c r="F33" s="32" t="s">
        <v>17</v>
      </c>
      <c r="G33" s="77">
        <v>50</v>
      </c>
      <c r="H33" s="32"/>
      <c r="I33" s="32">
        <v>32</v>
      </c>
      <c r="J33" s="32" t="s">
        <v>18</v>
      </c>
      <c r="K33" s="32">
        <v>2</v>
      </c>
      <c r="L33" s="32">
        <v>2.5</v>
      </c>
      <c r="M33" s="32"/>
      <c r="N33" s="32">
        <v>15.93</v>
      </c>
      <c r="O33" s="32">
        <v>1024.7</v>
      </c>
      <c r="P33" s="32">
        <v>1.5</v>
      </c>
      <c r="Q33" s="78">
        <v>6432.5172630257384</v>
      </c>
      <c r="R33" s="32">
        <v>43.41</v>
      </c>
      <c r="S33" s="32">
        <v>22.61</v>
      </c>
    </row>
    <row r="34" spans="1:19" x14ac:dyDescent="0.25">
      <c r="A34" s="32" t="s">
        <v>14</v>
      </c>
      <c r="B34" s="32" t="s">
        <v>88</v>
      </c>
      <c r="C34" s="32" t="s">
        <v>20</v>
      </c>
      <c r="D34" s="32" t="s">
        <v>89</v>
      </c>
      <c r="E34" s="32">
        <v>2018</v>
      </c>
      <c r="F34" s="32" t="s">
        <v>17</v>
      </c>
      <c r="G34" s="77">
        <v>50</v>
      </c>
      <c r="H34" s="32"/>
      <c r="I34" s="32">
        <v>32</v>
      </c>
      <c r="J34" s="32" t="s">
        <v>18</v>
      </c>
      <c r="K34" s="32">
        <v>1.5</v>
      </c>
      <c r="L34" s="32">
        <v>2</v>
      </c>
      <c r="M34" s="32"/>
      <c r="N34" s="32">
        <v>15.21</v>
      </c>
      <c r="O34" s="32">
        <v>663.6</v>
      </c>
      <c r="P34" s="32">
        <v>2</v>
      </c>
      <c r="Q34" s="78">
        <v>4362.9191321499011</v>
      </c>
      <c r="R34" s="32">
        <v>44.72</v>
      </c>
      <c r="S34" s="32">
        <v>21.17</v>
      </c>
    </row>
    <row r="35" spans="1:19" x14ac:dyDescent="0.25">
      <c r="A35" s="32" t="s">
        <v>14</v>
      </c>
      <c r="B35" s="32" t="s">
        <v>90</v>
      </c>
      <c r="C35" s="32" t="s">
        <v>20</v>
      </c>
      <c r="D35" s="32" t="s">
        <v>91</v>
      </c>
      <c r="E35" s="32">
        <v>2018</v>
      </c>
      <c r="F35" s="32" t="s">
        <v>17</v>
      </c>
      <c r="G35" s="77">
        <v>50</v>
      </c>
      <c r="H35" s="32"/>
      <c r="I35" s="32">
        <v>32</v>
      </c>
      <c r="J35" s="32" t="s">
        <v>18</v>
      </c>
      <c r="K35" s="32">
        <v>1.5</v>
      </c>
      <c r="L35" s="32">
        <v>2</v>
      </c>
      <c r="M35" s="32"/>
      <c r="N35" s="32">
        <v>16.829999999999998</v>
      </c>
      <c r="O35" s="32">
        <v>1030.9000000000001</v>
      </c>
      <c r="P35" s="32">
        <v>1.5</v>
      </c>
      <c r="Q35" s="78">
        <v>6125.3713606654792</v>
      </c>
      <c r="R35" s="32">
        <v>42.26</v>
      </c>
      <c r="S35" s="32">
        <v>23.71</v>
      </c>
    </row>
    <row r="36" spans="1:19" x14ac:dyDescent="0.25">
      <c r="A36" s="32" t="s">
        <v>14</v>
      </c>
      <c r="B36" s="32" t="s">
        <v>94</v>
      </c>
      <c r="C36" s="32" t="s">
        <v>20</v>
      </c>
      <c r="D36" s="32" t="s">
        <v>95</v>
      </c>
      <c r="E36" s="32">
        <v>2018</v>
      </c>
      <c r="F36" s="32" t="s">
        <v>17</v>
      </c>
      <c r="G36" s="77">
        <v>50</v>
      </c>
      <c r="H36" s="32"/>
      <c r="I36" s="32">
        <v>32</v>
      </c>
      <c r="J36" s="32" t="s">
        <v>18</v>
      </c>
      <c r="K36" s="32">
        <v>1.5</v>
      </c>
      <c r="L36" s="32">
        <v>2.5</v>
      </c>
      <c r="M36" s="32"/>
      <c r="N36" s="32">
        <v>14.31</v>
      </c>
      <c r="O36" s="32">
        <v>738</v>
      </c>
      <c r="P36" s="32">
        <v>1.5</v>
      </c>
      <c r="Q36" s="78">
        <v>5157.232704402516</v>
      </c>
      <c r="R36" s="32">
        <v>43.92</v>
      </c>
      <c r="S36" s="32">
        <v>21.94</v>
      </c>
    </row>
    <row r="37" spans="1:19" x14ac:dyDescent="0.25">
      <c r="A37" s="32" t="s">
        <v>14</v>
      </c>
      <c r="B37" s="32" t="s">
        <v>100</v>
      </c>
      <c r="C37" s="32" t="s">
        <v>20</v>
      </c>
      <c r="D37" s="32" t="s">
        <v>101</v>
      </c>
      <c r="E37" s="32">
        <v>2018</v>
      </c>
      <c r="F37" s="32" t="s">
        <v>17</v>
      </c>
      <c r="G37" s="77">
        <v>50</v>
      </c>
      <c r="H37" s="32"/>
      <c r="I37" s="32">
        <v>36</v>
      </c>
      <c r="J37" s="32" t="s">
        <v>18</v>
      </c>
      <c r="K37" s="32">
        <v>2</v>
      </c>
      <c r="L37" s="32">
        <v>2.5</v>
      </c>
      <c r="M37" s="32"/>
      <c r="N37" s="32">
        <v>16.55</v>
      </c>
      <c r="O37" s="32">
        <v>1202.2</v>
      </c>
      <c r="P37" s="32">
        <v>1.5</v>
      </c>
      <c r="Q37" s="78">
        <v>7264.0483383685805</v>
      </c>
      <c r="R37" s="32">
        <v>41.8</v>
      </c>
      <c r="S37" s="32">
        <v>23.77</v>
      </c>
    </row>
    <row r="38" spans="1:19" x14ac:dyDescent="0.25">
      <c r="A38" s="32" t="s">
        <v>14</v>
      </c>
      <c r="B38" s="32" t="s">
        <v>120</v>
      </c>
      <c r="C38" s="32" t="s">
        <v>20</v>
      </c>
      <c r="D38" s="32" t="s">
        <v>121</v>
      </c>
      <c r="E38" s="32">
        <v>2018</v>
      </c>
      <c r="F38" s="32" t="s">
        <v>17</v>
      </c>
      <c r="G38" s="77">
        <v>50</v>
      </c>
      <c r="H38" s="32"/>
      <c r="I38" s="32">
        <v>22</v>
      </c>
      <c r="J38" s="32" t="s">
        <v>28</v>
      </c>
      <c r="K38" s="32">
        <v>1.5</v>
      </c>
      <c r="L38" s="32">
        <v>2</v>
      </c>
      <c r="M38" s="32"/>
      <c r="N38" s="32">
        <v>15.25</v>
      </c>
      <c r="O38" s="32">
        <v>734.2</v>
      </c>
      <c r="P38" s="32">
        <v>1.5</v>
      </c>
      <c r="Q38" s="78">
        <v>4814.4262295081971</v>
      </c>
      <c r="R38" s="32">
        <v>43.05</v>
      </c>
      <c r="S38" s="32">
        <v>23.46</v>
      </c>
    </row>
    <row r="39" spans="1:19" x14ac:dyDescent="0.25">
      <c r="A39" s="32" t="s">
        <v>14</v>
      </c>
      <c r="B39" s="32" t="s">
        <v>132</v>
      </c>
      <c r="C39" s="32" t="s">
        <v>20</v>
      </c>
      <c r="D39" s="32" t="s">
        <v>133</v>
      </c>
      <c r="E39" s="32">
        <v>2018</v>
      </c>
      <c r="F39" s="32" t="s">
        <v>17</v>
      </c>
      <c r="G39" s="77">
        <v>50</v>
      </c>
      <c r="H39" s="32"/>
      <c r="I39" s="32">
        <v>26</v>
      </c>
      <c r="J39" s="32" t="s">
        <v>22</v>
      </c>
      <c r="K39" s="32">
        <v>1.5</v>
      </c>
      <c r="L39" s="32">
        <v>2.5</v>
      </c>
      <c r="M39" s="32"/>
      <c r="N39" s="32">
        <v>15.84</v>
      </c>
      <c r="O39" s="32">
        <v>744.8</v>
      </c>
      <c r="P39" s="32">
        <v>1.5</v>
      </c>
      <c r="Q39" s="78">
        <v>4702.0202020202023</v>
      </c>
      <c r="R39" s="32">
        <v>47.56</v>
      </c>
      <c r="S39" s="32">
        <v>21.3</v>
      </c>
    </row>
    <row r="40" spans="1:19" x14ac:dyDescent="0.25">
      <c r="A40" s="32" t="s">
        <v>14</v>
      </c>
      <c r="B40" s="32" t="s">
        <v>134</v>
      </c>
      <c r="C40" s="32" t="s">
        <v>20</v>
      </c>
      <c r="D40" s="32" t="s">
        <v>135</v>
      </c>
      <c r="E40" s="32">
        <v>2018</v>
      </c>
      <c r="F40" s="32" t="s">
        <v>17</v>
      </c>
      <c r="G40" s="77">
        <v>50</v>
      </c>
      <c r="H40" s="32"/>
      <c r="I40" s="32">
        <v>34</v>
      </c>
      <c r="J40" s="32" t="s">
        <v>18</v>
      </c>
      <c r="K40" s="32">
        <v>1.5</v>
      </c>
      <c r="L40" s="32">
        <v>2</v>
      </c>
      <c r="M40" s="32"/>
      <c r="N40" s="32">
        <v>15.47</v>
      </c>
      <c r="O40" s="32">
        <v>851.6</v>
      </c>
      <c r="P40" s="32">
        <v>1.5</v>
      </c>
      <c r="Q40" s="78">
        <v>5504.8480930833866</v>
      </c>
      <c r="R40" s="32">
        <v>42.91</v>
      </c>
      <c r="S40" s="32">
        <v>23.14</v>
      </c>
    </row>
    <row r="41" spans="1:19" x14ac:dyDescent="0.25">
      <c r="A41" s="32" t="s">
        <v>14</v>
      </c>
      <c r="B41" s="32" t="s">
        <v>136</v>
      </c>
      <c r="C41" s="32" t="s">
        <v>20</v>
      </c>
      <c r="D41" s="32" t="s">
        <v>137</v>
      </c>
      <c r="E41" s="32">
        <v>2018</v>
      </c>
      <c r="F41" s="32" t="s">
        <v>17</v>
      </c>
      <c r="G41" s="77">
        <v>50</v>
      </c>
      <c r="H41" s="32"/>
      <c r="I41" s="32">
        <v>32</v>
      </c>
      <c r="J41" s="32" t="s">
        <v>22</v>
      </c>
      <c r="K41" s="32">
        <v>2</v>
      </c>
      <c r="L41" s="32">
        <v>2.5</v>
      </c>
      <c r="M41" s="32"/>
      <c r="N41" s="32">
        <v>15.08</v>
      </c>
      <c r="O41" s="32">
        <v>1056.8</v>
      </c>
      <c r="P41" s="32">
        <v>2</v>
      </c>
      <c r="Q41" s="78">
        <v>7007.9575596816967</v>
      </c>
      <c r="R41" s="32">
        <v>40.130000000000003</v>
      </c>
      <c r="S41" s="32">
        <v>24.53</v>
      </c>
    </row>
    <row r="42" spans="1:19" x14ac:dyDescent="0.25">
      <c r="A42" s="32" t="s">
        <v>14</v>
      </c>
      <c r="B42" s="32" t="s">
        <v>144</v>
      </c>
      <c r="C42" s="32" t="s">
        <v>20</v>
      </c>
      <c r="D42" s="32" t="s">
        <v>145</v>
      </c>
      <c r="E42" s="32">
        <v>2018</v>
      </c>
      <c r="F42" s="32" t="s">
        <v>17</v>
      </c>
      <c r="G42" s="77">
        <v>50</v>
      </c>
      <c r="H42" s="32"/>
      <c r="I42" s="32">
        <v>28</v>
      </c>
      <c r="J42" s="32" t="s">
        <v>22</v>
      </c>
      <c r="K42" s="32">
        <v>1</v>
      </c>
      <c r="L42" s="32">
        <v>2</v>
      </c>
      <c r="M42" s="32"/>
      <c r="N42" s="32">
        <v>16.559999999999999</v>
      </c>
      <c r="O42" s="32">
        <v>947</v>
      </c>
      <c r="P42" s="32">
        <v>1</v>
      </c>
      <c r="Q42" s="78">
        <v>5718.5990338164256</v>
      </c>
      <c r="R42" s="32">
        <v>41.69</v>
      </c>
      <c r="S42" s="32">
        <v>23.02</v>
      </c>
    </row>
    <row r="43" spans="1:19" x14ac:dyDescent="0.25">
      <c r="A43" s="32" t="s">
        <v>14</v>
      </c>
      <c r="B43" s="32" t="s">
        <v>154</v>
      </c>
      <c r="C43" s="32" t="s">
        <v>20</v>
      </c>
      <c r="D43" s="32" t="s">
        <v>155</v>
      </c>
      <c r="E43" s="32">
        <v>2018</v>
      </c>
      <c r="F43" s="32" t="s">
        <v>17</v>
      </c>
      <c r="G43" s="77">
        <v>50</v>
      </c>
      <c r="H43" s="32"/>
      <c r="I43" s="32">
        <v>28</v>
      </c>
      <c r="J43" s="32" t="s">
        <v>22</v>
      </c>
      <c r="K43" s="32">
        <v>2</v>
      </c>
      <c r="L43" s="32">
        <v>2.5</v>
      </c>
      <c r="M43" s="32"/>
      <c r="N43" s="32">
        <v>16.2</v>
      </c>
      <c r="O43" s="32">
        <v>719.4</v>
      </c>
      <c r="P43" s="32">
        <v>2</v>
      </c>
      <c r="Q43" s="78">
        <v>4440.7407407407409</v>
      </c>
      <c r="R43" s="32">
        <v>41.8</v>
      </c>
      <c r="S43" s="32">
        <v>24.52</v>
      </c>
    </row>
    <row r="44" spans="1:19" x14ac:dyDescent="0.25">
      <c r="A44" s="32" t="s">
        <v>14</v>
      </c>
      <c r="B44" s="32" t="s">
        <v>184</v>
      </c>
      <c r="C44" s="32" t="s">
        <v>20</v>
      </c>
      <c r="D44" s="32" t="s">
        <v>185</v>
      </c>
      <c r="E44" s="32">
        <v>2018</v>
      </c>
      <c r="F44" s="32" t="s">
        <v>17</v>
      </c>
      <c r="G44" s="77">
        <v>50</v>
      </c>
      <c r="H44" s="32"/>
      <c r="I44" s="32">
        <v>26</v>
      </c>
      <c r="J44" s="32" t="s">
        <v>18</v>
      </c>
      <c r="K44" s="32">
        <v>2</v>
      </c>
      <c r="L44" s="32">
        <v>3</v>
      </c>
      <c r="M44" s="32"/>
      <c r="N44" s="32">
        <v>14.55</v>
      </c>
      <c r="O44" s="32">
        <v>942.7</v>
      </c>
      <c r="P44" s="32">
        <v>1.5</v>
      </c>
      <c r="Q44" s="78">
        <v>6479.0378006872852</v>
      </c>
      <c r="R44" s="32">
        <v>46.17</v>
      </c>
      <c r="S44" s="32">
        <v>21.98</v>
      </c>
    </row>
    <row r="45" spans="1:19" x14ac:dyDescent="0.25">
      <c r="A45" s="32" t="s">
        <v>14</v>
      </c>
      <c r="B45" s="32" t="s">
        <v>192</v>
      </c>
      <c r="C45" s="32" t="s">
        <v>20</v>
      </c>
      <c r="D45" s="32" t="s">
        <v>193</v>
      </c>
      <c r="E45" s="32">
        <v>2018</v>
      </c>
      <c r="F45" s="32" t="s">
        <v>17</v>
      </c>
      <c r="G45" s="77">
        <v>50</v>
      </c>
      <c r="H45" s="32"/>
      <c r="I45" s="32">
        <v>28</v>
      </c>
      <c r="J45" s="32" t="s">
        <v>22</v>
      </c>
      <c r="K45" s="32">
        <v>1.5</v>
      </c>
      <c r="L45" s="32">
        <v>2.5</v>
      </c>
      <c r="M45" s="32"/>
      <c r="N45" s="32">
        <v>16.09</v>
      </c>
      <c r="O45" s="32">
        <v>958.8</v>
      </c>
      <c r="P45" s="32">
        <v>1.5</v>
      </c>
      <c r="Q45" s="78">
        <v>5958.9807333747667</v>
      </c>
      <c r="R45" s="32">
        <v>47.23</v>
      </c>
      <c r="S45" s="32">
        <v>21.75</v>
      </c>
    </row>
    <row r="46" spans="1:19" x14ac:dyDescent="0.25">
      <c r="A46" s="32" t="s">
        <v>14</v>
      </c>
      <c r="B46" s="32" t="s">
        <v>208</v>
      </c>
      <c r="C46" s="32" t="s">
        <v>20</v>
      </c>
      <c r="D46" s="32" t="s">
        <v>209</v>
      </c>
      <c r="E46" s="32">
        <v>2018</v>
      </c>
      <c r="F46" s="32" t="s">
        <v>17</v>
      </c>
      <c r="G46" s="77">
        <v>50</v>
      </c>
      <c r="H46" s="32"/>
      <c r="I46" s="32">
        <v>34</v>
      </c>
      <c r="J46" s="32" t="s">
        <v>18</v>
      </c>
      <c r="K46" s="32">
        <v>2</v>
      </c>
      <c r="L46" s="32">
        <v>3</v>
      </c>
      <c r="M46" s="32"/>
      <c r="N46" s="32">
        <v>17.73</v>
      </c>
      <c r="O46" s="32">
        <v>951.1</v>
      </c>
      <c r="P46" s="32">
        <v>1.5</v>
      </c>
      <c r="Q46" s="78">
        <v>5364.3542019176539</v>
      </c>
      <c r="R46" s="32">
        <v>45.8</v>
      </c>
      <c r="S46" s="32">
        <v>22.64</v>
      </c>
    </row>
    <row r="47" spans="1:19" x14ac:dyDescent="0.25">
      <c r="A47" s="32" t="s">
        <v>14</v>
      </c>
      <c r="B47" s="32" t="s">
        <v>214</v>
      </c>
      <c r="C47" s="32" t="s">
        <v>20</v>
      </c>
      <c r="D47" s="32" t="s">
        <v>215</v>
      </c>
      <c r="E47" s="32">
        <v>2018</v>
      </c>
      <c r="F47" s="32" t="s">
        <v>17</v>
      </c>
      <c r="G47" s="77">
        <v>50</v>
      </c>
      <c r="H47" s="32"/>
      <c r="I47" s="32">
        <v>30</v>
      </c>
      <c r="J47" s="32" t="s">
        <v>22</v>
      </c>
      <c r="K47" s="32">
        <v>1.5</v>
      </c>
      <c r="L47" s="32">
        <v>2</v>
      </c>
      <c r="M47" s="32"/>
      <c r="N47" s="32">
        <v>15.38</v>
      </c>
      <c r="O47" s="32">
        <v>1012.4</v>
      </c>
      <c r="P47" s="32">
        <v>2</v>
      </c>
      <c r="Q47" s="78">
        <v>6582.5747724317298</v>
      </c>
      <c r="R47" s="32">
        <v>45.74</v>
      </c>
      <c r="S47" s="32">
        <v>21.55</v>
      </c>
    </row>
    <row r="48" spans="1:19" x14ac:dyDescent="0.25">
      <c r="A48" s="32" t="s">
        <v>14</v>
      </c>
      <c r="B48" s="32" t="s">
        <v>228</v>
      </c>
      <c r="C48" s="32" t="s">
        <v>20</v>
      </c>
      <c r="D48" s="32" t="s">
        <v>229</v>
      </c>
      <c r="E48" s="32">
        <v>2018</v>
      </c>
      <c r="F48" s="32" t="s">
        <v>17</v>
      </c>
      <c r="G48" s="77">
        <v>50</v>
      </c>
      <c r="H48" s="32"/>
      <c r="I48" s="32">
        <v>34</v>
      </c>
      <c r="J48" s="32" t="s">
        <v>18</v>
      </c>
      <c r="K48" s="32">
        <v>2</v>
      </c>
      <c r="L48" s="32">
        <v>3</v>
      </c>
      <c r="M48" s="32"/>
      <c r="N48" s="32">
        <v>15.49</v>
      </c>
      <c r="O48" s="32">
        <v>830.7</v>
      </c>
      <c r="P48" s="32">
        <v>1.5</v>
      </c>
      <c r="Q48" s="78">
        <v>5362.8147191736607</v>
      </c>
      <c r="R48" s="32">
        <v>46.66</v>
      </c>
      <c r="S48" s="32">
        <v>21.87</v>
      </c>
    </row>
    <row r="49" spans="1:19" x14ac:dyDescent="0.25">
      <c r="A49" s="32" t="s">
        <v>14</v>
      </c>
      <c r="B49" s="32" t="s">
        <v>232</v>
      </c>
      <c r="C49" s="32" t="s">
        <v>20</v>
      </c>
      <c r="D49" s="32" t="s">
        <v>233</v>
      </c>
      <c r="E49" s="32">
        <v>2018</v>
      </c>
      <c r="F49" s="32" t="s">
        <v>17</v>
      </c>
      <c r="G49" s="77">
        <v>50</v>
      </c>
      <c r="H49" s="32"/>
      <c r="I49" s="32">
        <v>28</v>
      </c>
      <c r="J49" s="32" t="s">
        <v>18</v>
      </c>
      <c r="K49" s="32">
        <v>1.5</v>
      </c>
      <c r="L49" s="32">
        <v>2</v>
      </c>
      <c r="M49" s="32"/>
      <c r="N49" s="32">
        <v>14.68</v>
      </c>
      <c r="O49" s="32">
        <v>747.1</v>
      </c>
      <c r="P49" s="32">
        <v>2</v>
      </c>
      <c r="Q49" s="78">
        <v>5089.2370572207083</v>
      </c>
      <c r="R49" s="32">
        <v>43.73</v>
      </c>
      <c r="S49" s="32">
        <v>22.74</v>
      </c>
    </row>
    <row r="50" spans="1:19" x14ac:dyDescent="0.25">
      <c r="A50" s="32" t="s">
        <v>14</v>
      </c>
      <c r="B50" s="32" t="s">
        <v>23</v>
      </c>
      <c r="C50" s="32" t="s">
        <v>20</v>
      </c>
      <c r="D50" s="32" t="s">
        <v>24</v>
      </c>
      <c r="E50" s="32">
        <v>2018</v>
      </c>
      <c r="F50" s="32" t="s">
        <v>17</v>
      </c>
      <c r="G50" s="77">
        <v>51</v>
      </c>
      <c r="H50" s="32"/>
      <c r="I50" s="32">
        <v>36</v>
      </c>
      <c r="J50" s="32" t="s">
        <v>18</v>
      </c>
      <c r="K50" s="32">
        <v>1.5</v>
      </c>
      <c r="L50" s="32">
        <v>2</v>
      </c>
      <c r="M50" s="32"/>
      <c r="N50" s="32">
        <v>15.71</v>
      </c>
      <c r="O50" s="32">
        <v>1639.5</v>
      </c>
      <c r="P50" s="32">
        <v>2</v>
      </c>
      <c r="Q50" s="78">
        <v>10436.028007638448</v>
      </c>
      <c r="R50" s="32">
        <v>44.44</v>
      </c>
      <c r="S50" s="32">
        <v>21.83</v>
      </c>
    </row>
    <row r="51" spans="1:19" x14ac:dyDescent="0.25">
      <c r="A51" s="32" t="s">
        <v>14</v>
      </c>
      <c r="B51" s="32" t="s">
        <v>41</v>
      </c>
      <c r="C51" s="32" t="s">
        <v>20</v>
      </c>
      <c r="D51" s="32" t="s">
        <v>42</v>
      </c>
      <c r="E51" s="32">
        <v>2018</v>
      </c>
      <c r="F51" s="32" t="s">
        <v>17</v>
      </c>
      <c r="G51" s="77">
        <v>51</v>
      </c>
      <c r="H51" s="32"/>
      <c r="I51" s="32">
        <v>34</v>
      </c>
      <c r="J51" s="32" t="s">
        <v>22</v>
      </c>
      <c r="K51" s="32">
        <v>1.5</v>
      </c>
      <c r="L51" s="32">
        <v>2</v>
      </c>
      <c r="M51" s="32"/>
      <c r="N51" s="32">
        <v>19.75</v>
      </c>
      <c r="O51" s="32">
        <v>1105.3</v>
      </c>
      <c r="P51" s="32">
        <v>2</v>
      </c>
      <c r="Q51" s="78">
        <v>5596.4556962025308</v>
      </c>
      <c r="R51" s="32">
        <v>49.37</v>
      </c>
      <c r="S51" s="32">
        <v>21.03</v>
      </c>
    </row>
    <row r="52" spans="1:19" x14ac:dyDescent="0.25">
      <c r="A52" s="32" t="s">
        <v>14</v>
      </c>
      <c r="B52" s="32" t="s">
        <v>47</v>
      </c>
      <c r="C52" s="32" t="s">
        <v>20</v>
      </c>
      <c r="D52" s="32" t="s">
        <v>48</v>
      </c>
      <c r="E52" s="32">
        <v>2018</v>
      </c>
      <c r="F52" s="32" t="s">
        <v>17</v>
      </c>
      <c r="G52" s="77">
        <v>51</v>
      </c>
      <c r="H52" s="32"/>
      <c r="I52" s="32">
        <v>34</v>
      </c>
      <c r="J52" s="32" t="s">
        <v>18</v>
      </c>
      <c r="K52" s="32">
        <v>2</v>
      </c>
      <c r="L52" s="32">
        <v>2.5</v>
      </c>
      <c r="M52" s="32"/>
      <c r="N52" s="32">
        <v>16.04</v>
      </c>
      <c r="O52" s="32">
        <v>1187</v>
      </c>
      <c r="P52" s="32">
        <v>1</v>
      </c>
      <c r="Q52" s="78">
        <v>7400.2493765586041</v>
      </c>
      <c r="R52" s="32">
        <v>43.21</v>
      </c>
      <c r="S52" s="32">
        <v>23.41</v>
      </c>
    </row>
    <row r="53" spans="1:19" x14ac:dyDescent="0.25">
      <c r="A53" s="32" t="s">
        <v>14</v>
      </c>
      <c r="B53" s="32" t="s">
        <v>72</v>
      </c>
      <c r="C53" s="32" t="s">
        <v>20</v>
      </c>
      <c r="D53" s="32" t="s">
        <v>56</v>
      </c>
      <c r="E53" s="32">
        <v>2018</v>
      </c>
      <c r="F53" s="32" t="s">
        <v>17</v>
      </c>
      <c r="G53" s="77">
        <v>51</v>
      </c>
      <c r="H53" s="32"/>
      <c r="I53" s="32">
        <v>36</v>
      </c>
      <c r="J53" s="32" t="s">
        <v>22</v>
      </c>
      <c r="K53" s="32">
        <v>1.5</v>
      </c>
      <c r="L53" s="32">
        <v>2.5</v>
      </c>
      <c r="M53" s="32"/>
      <c r="N53" s="32">
        <v>16.14</v>
      </c>
      <c r="O53" s="32">
        <v>1239.3</v>
      </c>
      <c r="P53" s="32">
        <v>1.5</v>
      </c>
      <c r="Q53" s="78">
        <v>7678.4386617100363</v>
      </c>
      <c r="R53" s="32">
        <v>44.1</v>
      </c>
      <c r="S53" s="32">
        <v>23.09</v>
      </c>
    </row>
    <row r="54" spans="1:19" x14ac:dyDescent="0.25">
      <c r="A54" s="32" t="s">
        <v>14</v>
      </c>
      <c r="B54" s="32" t="s">
        <v>83</v>
      </c>
      <c r="C54" s="32" t="s">
        <v>20</v>
      </c>
      <c r="D54" s="32" t="s">
        <v>67</v>
      </c>
      <c r="E54" s="32">
        <v>2018</v>
      </c>
      <c r="F54" s="32" t="s">
        <v>17</v>
      </c>
      <c r="G54" s="77">
        <v>51</v>
      </c>
      <c r="H54" s="32"/>
      <c r="I54" s="32">
        <v>32</v>
      </c>
      <c r="J54" s="32" t="s">
        <v>22</v>
      </c>
      <c r="K54" s="32">
        <v>1.5</v>
      </c>
      <c r="L54" s="32">
        <v>2</v>
      </c>
      <c r="M54" s="32"/>
      <c r="N54" s="32">
        <v>14.79</v>
      </c>
      <c r="O54" s="32">
        <v>1111.3</v>
      </c>
      <c r="P54" s="32">
        <v>1.5</v>
      </c>
      <c r="Q54" s="78">
        <v>7513.8607167004739</v>
      </c>
      <c r="R54" s="32">
        <v>43.15</v>
      </c>
      <c r="S54" s="32">
        <v>22.31</v>
      </c>
    </row>
    <row r="55" spans="1:19" x14ac:dyDescent="0.25">
      <c r="A55" s="32" t="s">
        <v>14</v>
      </c>
      <c r="B55" s="32" t="s">
        <v>98</v>
      </c>
      <c r="C55" s="32" t="s">
        <v>20</v>
      </c>
      <c r="D55" s="32" t="s">
        <v>99</v>
      </c>
      <c r="E55" s="32">
        <v>2018</v>
      </c>
      <c r="F55" s="32" t="s">
        <v>17</v>
      </c>
      <c r="G55" s="77">
        <v>51</v>
      </c>
      <c r="H55" s="32"/>
      <c r="I55" s="32">
        <v>28</v>
      </c>
      <c r="J55" s="32" t="s">
        <v>18</v>
      </c>
      <c r="K55" s="32">
        <v>1.5</v>
      </c>
      <c r="L55" s="32">
        <v>2.5</v>
      </c>
      <c r="M55" s="32"/>
      <c r="N55" s="32">
        <v>15.62</v>
      </c>
      <c r="O55" s="32">
        <v>778.9</v>
      </c>
      <c r="P55" s="32">
        <v>1.5</v>
      </c>
      <c r="Q55" s="78">
        <v>4986.5556978233035</v>
      </c>
      <c r="R55" s="32">
        <v>41.23</v>
      </c>
      <c r="S55" s="32">
        <v>24.21</v>
      </c>
    </row>
    <row r="56" spans="1:19" x14ac:dyDescent="0.25">
      <c r="A56" s="32" t="s">
        <v>14</v>
      </c>
      <c r="B56" s="32" t="s">
        <v>108</v>
      </c>
      <c r="C56" s="32" t="s">
        <v>20</v>
      </c>
      <c r="D56" s="32" t="s">
        <v>109</v>
      </c>
      <c r="E56" s="32">
        <v>2018</v>
      </c>
      <c r="F56" s="32" t="s">
        <v>17</v>
      </c>
      <c r="G56" s="77">
        <v>51</v>
      </c>
      <c r="H56" s="32"/>
      <c r="I56" s="32">
        <v>32</v>
      </c>
      <c r="J56" s="32" t="s">
        <v>18</v>
      </c>
      <c r="K56" s="32">
        <v>1.5</v>
      </c>
      <c r="L56" s="32">
        <v>2</v>
      </c>
      <c r="M56" s="32"/>
      <c r="N56" s="32">
        <v>15.57</v>
      </c>
      <c r="O56" s="32">
        <v>1296.5</v>
      </c>
      <c r="P56" s="32">
        <v>1.5</v>
      </c>
      <c r="Q56" s="78">
        <v>8326.9107257546566</v>
      </c>
      <c r="R56" s="32">
        <v>44.78</v>
      </c>
      <c r="S56" s="32">
        <v>21.62</v>
      </c>
    </row>
    <row r="57" spans="1:19" x14ac:dyDescent="0.25">
      <c r="A57" s="32" t="s">
        <v>14</v>
      </c>
      <c r="B57" s="32" t="s">
        <v>112</v>
      </c>
      <c r="C57" s="32" t="s">
        <v>20</v>
      </c>
      <c r="D57" s="32" t="s">
        <v>113</v>
      </c>
      <c r="E57" s="32">
        <v>2018</v>
      </c>
      <c r="F57" s="32" t="s">
        <v>17</v>
      </c>
      <c r="G57" s="77">
        <v>51</v>
      </c>
      <c r="H57" s="32"/>
      <c r="I57" s="32">
        <v>32</v>
      </c>
      <c r="J57" s="32" t="s">
        <v>22</v>
      </c>
      <c r="K57" s="32">
        <v>1.5</v>
      </c>
      <c r="L57" s="32">
        <v>2.5</v>
      </c>
      <c r="M57" s="32"/>
      <c r="N57" s="32">
        <v>17.170000000000002</v>
      </c>
      <c r="O57" s="32">
        <v>780</v>
      </c>
      <c r="P57" s="32">
        <v>1.5</v>
      </c>
      <c r="Q57" s="78">
        <v>4542.8072218986599</v>
      </c>
      <c r="R57" s="32">
        <v>46.64</v>
      </c>
      <c r="S57" s="32">
        <v>21.31</v>
      </c>
    </row>
    <row r="58" spans="1:19" x14ac:dyDescent="0.25">
      <c r="A58" s="32" t="s">
        <v>14</v>
      </c>
      <c r="B58" s="32" t="s">
        <v>114</v>
      </c>
      <c r="C58" s="32" t="s">
        <v>20</v>
      </c>
      <c r="D58" s="32" t="s">
        <v>115</v>
      </c>
      <c r="E58" s="32">
        <v>2018</v>
      </c>
      <c r="F58" s="32" t="s">
        <v>17</v>
      </c>
      <c r="G58" s="77">
        <v>51</v>
      </c>
      <c r="H58" s="32"/>
      <c r="I58" s="32">
        <v>38</v>
      </c>
      <c r="J58" s="32" t="s">
        <v>22</v>
      </c>
      <c r="K58" s="32">
        <v>1.5</v>
      </c>
      <c r="L58" s="32">
        <v>2.5</v>
      </c>
      <c r="M58" s="32"/>
      <c r="N58" s="32">
        <v>16.16</v>
      </c>
      <c r="O58" s="32">
        <v>711.7</v>
      </c>
      <c r="P58" s="32">
        <v>2</v>
      </c>
      <c r="Q58" s="78">
        <v>4404.0841584158425</v>
      </c>
      <c r="R58" s="32">
        <v>42.59</v>
      </c>
      <c r="S58" s="32">
        <v>24.36</v>
      </c>
    </row>
    <row r="59" spans="1:19" x14ac:dyDescent="0.25">
      <c r="A59" s="32" t="s">
        <v>14</v>
      </c>
      <c r="B59" s="32" t="s">
        <v>138</v>
      </c>
      <c r="C59" s="32" t="s">
        <v>20</v>
      </c>
      <c r="D59" s="32" t="s">
        <v>139</v>
      </c>
      <c r="E59" s="32">
        <v>2018</v>
      </c>
      <c r="F59" s="32" t="s">
        <v>17</v>
      </c>
      <c r="G59" s="77">
        <v>51</v>
      </c>
      <c r="H59" s="32"/>
      <c r="I59" s="32">
        <v>32</v>
      </c>
      <c r="J59" s="32" t="s">
        <v>22</v>
      </c>
      <c r="K59" s="32">
        <v>1.5</v>
      </c>
      <c r="L59" s="32">
        <v>2</v>
      </c>
      <c r="M59" s="32"/>
      <c r="N59" s="32">
        <v>17.760000000000002</v>
      </c>
      <c r="O59" s="32">
        <v>927</v>
      </c>
      <c r="P59" s="32">
        <v>1.5</v>
      </c>
      <c r="Q59" s="78">
        <v>5219.5945945945941</v>
      </c>
      <c r="R59" s="32">
        <v>46.29</v>
      </c>
      <c r="S59" s="32">
        <v>21.76</v>
      </c>
    </row>
    <row r="60" spans="1:19" x14ac:dyDescent="0.25">
      <c r="A60" s="32" t="s">
        <v>14</v>
      </c>
      <c r="B60" s="32" t="s">
        <v>142</v>
      </c>
      <c r="C60" s="32" t="s">
        <v>20</v>
      </c>
      <c r="D60" s="32" t="s">
        <v>143</v>
      </c>
      <c r="E60" s="32">
        <v>2018</v>
      </c>
      <c r="F60" s="32" t="s">
        <v>17</v>
      </c>
      <c r="G60" s="77">
        <v>51</v>
      </c>
      <c r="H60" s="32"/>
      <c r="I60" s="32">
        <v>28</v>
      </c>
      <c r="J60" s="32" t="s">
        <v>18</v>
      </c>
      <c r="K60" s="32">
        <v>2</v>
      </c>
      <c r="L60" s="32">
        <v>2.5</v>
      </c>
      <c r="M60" s="32"/>
      <c r="N60" s="32">
        <v>15.04</v>
      </c>
      <c r="O60" s="32">
        <v>710.7</v>
      </c>
      <c r="P60" s="32">
        <v>2</v>
      </c>
      <c r="Q60" s="78">
        <v>4725.3989361702133</v>
      </c>
      <c r="R60" s="32">
        <v>42.06</v>
      </c>
      <c r="S60" s="32">
        <v>22.61</v>
      </c>
    </row>
    <row r="61" spans="1:19" x14ac:dyDescent="0.25">
      <c r="A61" s="32" t="s">
        <v>14</v>
      </c>
      <c r="B61" s="32" t="s">
        <v>150</v>
      </c>
      <c r="C61" s="32" t="s">
        <v>20</v>
      </c>
      <c r="D61" s="32" t="s">
        <v>151</v>
      </c>
      <c r="E61" s="32">
        <v>2018</v>
      </c>
      <c r="F61" s="32" t="s">
        <v>17</v>
      </c>
      <c r="G61" s="77">
        <v>51</v>
      </c>
      <c r="H61" s="32"/>
      <c r="I61" s="32">
        <v>34</v>
      </c>
      <c r="J61" s="32" t="s">
        <v>18</v>
      </c>
      <c r="K61" s="32">
        <v>1.5</v>
      </c>
      <c r="L61" s="32">
        <v>2</v>
      </c>
      <c r="M61" s="32"/>
      <c r="N61" s="32">
        <v>15.29</v>
      </c>
      <c r="O61" s="32">
        <v>1135.9000000000001</v>
      </c>
      <c r="P61" s="32">
        <v>1.5</v>
      </c>
      <c r="Q61" s="78">
        <v>7429.0385873119685</v>
      </c>
      <c r="R61" s="32">
        <v>42.34</v>
      </c>
      <c r="S61" s="32">
        <v>23.64</v>
      </c>
    </row>
    <row r="62" spans="1:19" x14ac:dyDescent="0.25">
      <c r="A62" s="32" t="s">
        <v>14</v>
      </c>
      <c r="B62" s="32" t="s">
        <v>166</v>
      </c>
      <c r="C62" s="32" t="s">
        <v>20</v>
      </c>
      <c r="D62" s="32" t="s">
        <v>167</v>
      </c>
      <c r="E62" s="32">
        <v>2018</v>
      </c>
      <c r="F62" s="32" t="s">
        <v>17</v>
      </c>
      <c r="G62" s="77">
        <v>51</v>
      </c>
      <c r="H62" s="32"/>
      <c r="I62" s="32">
        <v>34</v>
      </c>
      <c r="J62" s="32" t="s">
        <v>18</v>
      </c>
      <c r="K62" s="32">
        <v>1.5</v>
      </c>
      <c r="L62" s="32">
        <v>2.5</v>
      </c>
      <c r="M62" s="32"/>
      <c r="N62" s="32">
        <v>17.329999999999998</v>
      </c>
      <c r="O62" s="32">
        <v>1034.7</v>
      </c>
      <c r="P62" s="32">
        <v>1.5</v>
      </c>
      <c r="Q62" s="78">
        <v>5970.571263704559</v>
      </c>
      <c r="R62" s="32">
        <v>47.34</v>
      </c>
      <c r="S62" s="32">
        <v>21.3</v>
      </c>
    </row>
    <row r="63" spans="1:19" x14ac:dyDescent="0.25">
      <c r="A63" s="32" t="s">
        <v>14</v>
      </c>
      <c r="B63" s="32" t="s">
        <v>176</v>
      </c>
      <c r="C63" s="32" t="s">
        <v>20</v>
      </c>
      <c r="D63" s="32" t="s">
        <v>177</v>
      </c>
      <c r="E63" s="32">
        <v>2018</v>
      </c>
      <c r="F63" s="32" t="s">
        <v>17</v>
      </c>
      <c r="G63" s="77">
        <v>51</v>
      </c>
      <c r="H63" s="32"/>
      <c r="I63" s="32">
        <v>32</v>
      </c>
      <c r="J63" s="32" t="s">
        <v>22</v>
      </c>
      <c r="K63" s="32">
        <v>1.5</v>
      </c>
      <c r="L63" s="32">
        <v>2.5</v>
      </c>
      <c r="M63" s="32"/>
      <c r="N63" s="32">
        <v>16.41</v>
      </c>
      <c r="O63" s="32">
        <v>720.7</v>
      </c>
      <c r="P63" s="32">
        <v>1.5</v>
      </c>
      <c r="Q63" s="78">
        <v>4391.8342474101155</v>
      </c>
      <c r="R63" s="32">
        <v>44.33</v>
      </c>
      <c r="S63" s="32">
        <v>22.84</v>
      </c>
    </row>
    <row r="64" spans="1:19" x14ac:dyDescent="0.25">
      <c r="A64" s="32" t="s">
        <v>14</v>
      </c>
      <c r="B64" s="32" t="s">
        <v>188</v>
      </c>
      <c r="C64" s="32" t="s">
        <v>20</v>
      </c>
      <c r="D64" s="32" t="s">
        <v>189</v>
      </c>
      <c r="E64" s="32">
        <v>2018</v>
      </c>
      <c r="F64" s="32" t="s">
        <v>17</v>
      </c>
      <c r="G64" s="77">
        <v>51</v>
      </c>
      <c r="H64" s="32"/>
      <c r="I64" s="32">
        <v>32</v>
      </c>
      <c r="J64" s="32" t="s">
        <v>22</v>
      </c>
      <c r="K64" s="32">
        <v>2</v>
      </c>
      <c r="L64" s="32">
        <v>2.5</v>
      </c>
      <c r="M64" s="32"/>
      <c r="N64" s="32">
        <v>18.53</v>
      </c>
      <c r="O64" s="32">
        <v>882.5</v>
      </c>
      <c r="P64" s="32">
        <v>1.5</v>
      </c>
      <c r="Q64" s="78">
        <v>4762.5472207231514</v>
      </c>
      <c r="R64" s="32">
        <v>44.59</v>
      </c>
      <c r="S64" s="32">
        <v>22.7</v>
      </c>
    </row>
    <row r="65" spans="1:19" x14ac:dyDescent="0.25">
      <c r="A65" s="32" t="s">
        <v>14</v>
      </c>
      <c r="B65" s="32" t="s">
        <v>204</v>
      </c>
      <c r="C65" s="32" t="s">
        <v>20</v>
      </c>
      <c r="D65" s="32" t="s">
        <v>205</v>
      </c>
      <c r="E65" s="32">
        <v>2018</v>
      </c>
      <c r="F65" s="32" t="s">
        <v>17</v>
      </c>
      <c r="G65" s="77">
        <v>51</v>
      </c>
      <c r="H65" s="32"/>
      <c r="I65" s="32">
        <v>32</v>
      </c>
      <c r="J65" s="32" t="s">
        <v>18</v>
      </c>
      <c r="K65" s="32">
        <v>1.5</v>
      </c>
      <c r="L65" s="32">
        <v>2</v>
      </c>
      <c r="M65" s="32"/>
      <c r="N65" s="32">
        <v>16.809999999999999</v>
      </c>
      <c r="O65" s="32">
        <v>1349.5</v>
      </c>
      <c r="P65" s="32">
        <v>2</v>
      </c>
      <c r="Q65" s="78">
        <v>8027.959547888162</v>
      </c>
      <c r="R65" s="32">
        <v>43.39</v>
      </c>
      <c r="S65" s="32">
        <v>22.34</v>
      </c>
    </row>
    <row r="66" spans="1:19" x14ac:dyDescent="0.25">
      <c r="A66" s="32" t="s">
        <v>14</v>
      </c>
      <c r="B66" s="32" t="s">
        <v>206</v>
      </c>
      <c r="C66" s="32" t="s">
        <v>20</v>
      </c>
      <c r="D66" s="32" t="s">
        <v>207</v>
      </c>
      <c r="E66" s="32">
        <v>2018</v>
      </c>
      <c r="F66" s="32" t="s">
        <v>17</v>
      </c>
      <c r="G66" s="77">
        <v>51</v>
      </c>
      <c r="H66" s="32"/>
      <c r="I66" s="32">
        <v>32</v>
      </c>
      <c r="J66" s="32" t="s">
        <v>22</v>
      </c>
      <c r="K66" s="32">
        <v>2</v>
      </c>
      <c r="L66" s="32">
        <v>3</v>
      </c>
      <c r="M66" s="32"/>
      <c r="N66" s="32">
        <v>18.05</v>
      </c>
      <c r="O66" s="32">
        <v>762.4</v>
      </c>
      <c r="P66" s="32">
        <v>2</v>
      </c>
      <c r="Q66" s="78">
        <v>4223.8227146814406</v>
      </c>
      <c r="R66" s="32">
        <v>47.57</v>
      </c>
      <c r="S66" s="32">
        <v>20.260000000000002</v>
      </c>
    </row>
    <row r="67" spans="1:19" x14ac:dyDescent="0.25">
      <c r="A67" s="32" t="s">
        <v>14</v>
      </c>
      <c r="B67" s="32" t="s">
        <v>212</v>
      </c>
      <c r="C67" s="32" t="s">
        <v>20</v>
      </c>
      <c r="D67" s="32" t="s">
        <v>213</v>
      </c>
      <c r="E67" s="32">
        <v>2018</v>
      </c>
      <c r="F67" s="32" t="s">
        <v>17</v>
      </c>
      <c r="G67" s="77">
        <v>51</v>
      </c>
      <c r="H67" s="32"/>
      <c r="I67" s="32">
        <v>32</v>
      </c>
      <c r="J67" s="32" t="s">
        <v>22</v>
      </c>
      <c r="K67" s="32">
        <v>1.5</v>
      </c>
      <c r="L67" s="32">
        <v>2.5</v>
      </c>
      <c r="M67" s="32"/>
      <c r="N67" s="32">
        <v>16.32</v>
      </c>
      <c r="O67" s="32">
        <v>1743</v>
      </c>
      <c r="P67" s="32">
        <v>1.5</v>
      </c>
      <c r="Q67" s="78">
        <v>10680.14705882353</v>
      </c>
      <c r="R67" s="32">
        <v>46.69</v>
      </c>
      <c r="S67" s="32">
        <v>20.98</v>
      </c>
    </row>
    <row r="68" spans="1:19" x14ac:dyDescent="0.25">
      <c r="A68" s="32" t="s">
        <v>14</v>
      </c>
      <c r="B68" s="32" t="s">
        <v>220</v>
      </c>
      <c r="C68" s="32" t="s">
        <v>20</v>
      </c>
      <c r="D68" s="32" t="s">
        <v>221</v>
      </c>
      <c r="E68" s="32">
        <v>2018</v>
      </c>
      <c r="F68" s="32" t="s">
        <v>17</v>
      </c>
      <c r="G68" s="77">
        <v>51</v>
      </c>
      <c r="H68" s="32"/>
      <c r="I68" s="32">
        <v>36</v>
      </c>
      <c r="J68" s="32" t="s">
        <v>22</v>
      </c>
      <c r="K68" s="32">
        <v>1.5</v>
      </c>
      <c r="L68" s="32">
        <v>2.5</v>
      </c>
      <c r="M68" s="32"/>
      <c r="N68" s="32">
        <v>15.77</v>
      </c>
      <c r="O68" s="32">
        <v>1554</v>
      </c>
      <c r="P68" s="32">
        <v>1</v>
      </c>
      <c r="Q68" s="78">
        <v>9854.1534559289794</v>
      </c>
      <c r="R68" s="32">
        <v>41.38</v>
      </c>
      <c r="S68" s="32">
        <v>22.61</v>
      </c>
    </row>
    <row r="69" spans="1:19" x14ac:dyDescent="0.25">
      <c r="A69" s="32" t="s">
        <v>14</v>
      </c>
      <c r="B69" s="32" t="s">
        <v>240</v>
      </c>
      <c r="C69" s="32" t="s">
        <v>20</v>
      </c>
      <c r="D69" s="32" t="s">
        <v>241</v>
      </c>
      <c r="E69" s="32">
        <v>2018</v>
      </c>
      <c r="F69" s="32" t="s">
        <v>17</v>
      </c>
      <c r="G69" s="77">
        <v>51</v>
      </c>
      <c r="H69" s="32"/>
      <c r="I69" s="32">
        <v>34</v>
      </c>
      <c r="J69" s="32" t="s">
        <v>18</v>
      </c>
      <c r="K69" s="32">
        <v>2</v>
      </c>
      <c r="L69" s="32">
        <v>3</v>
      </c>
      <c r="M69" s="32"/>
      <c r="N69" s="32">
        <v>15.35</v>
      </c>
      <c r="O69" s="32">
        <v>820.6</v>
      </c>
      <c r="P69" s="32">
        <v>2</v>
      </c>
      <c r="Q69" s="78">
        <v>5345.9283387622154</v>
      </c>
      <c r="R69" s="32">
        <v>45.58</v>
      </c>
      <c r="S69" s="32">
        <v>21.01</v>
      </c>
    </row>
    <row r="70" spans="1:19" x14ac:dyDescent="0.25">
      <c r="A70" s="32" t="s">
        <v>14</v>
      </c>
      <c r="B70" s="32" t="s">
        <v>244</v>
      </c>
      <c r="C70" s="32" t="s">
        <v>20</v>
      </c>
      <c r="D70" s="32" t="s">
        <v>245</v>
      </c>
      <c r="E70" s="32">
        <v>2018</v>
      </c>
      <c r="F70" s="32" t="s">
        <v>17</v>
      </c>
      <c r="G70" s="77">
        <v>51</v>
      </c>
      <c r="H70" s="32"/>
      <c r="I70" s="32">
        <v>30</v>
      </c>
      <c r="J70" s="32" t="s">
        <v>22</v>
      </c>
      <c r="K70" s="32">
        <v>1.5</v>
      </c>
      <c r="L70" s="32">
        <v>2.5</v>
      </c>
      <c r="M70" s="32"/>
      <c r="N70" s="32">
        <v>18.829999999999998</v>
      </c>
      <c r="O70" s="32">
        <v>831</v>
      </c>
      <c r="P70" s="32">
        <v>2</v>
      </c>
      <c r="Q70" s="78">
        <v>4413.1704726500266</v>
      </c>
      <c r="R70" s="32">
        <v>48.19</v>
      </c>
      <c r="S70" s="32">
        <v>20.7</v>
      </c>
    </row>
    <row r="71" spans="1:19" x14ac:dyDescent="0.25">
      <c r="A71" s="32" t="s">
        <v>14</v>
      </c>
      <c r="B71" s="32" t="s">
        <v>246</v>
      </c>
      <c r="C71" s="32" t="s">
        <v>20</v>
      </c>
      <c r="D71" s="32" t="s">
        <v>247</v>
      </c>
      <c r="E71" s="32">
        <v>2018</v>
      </c>
      <c r="F71" s="32" t="s">
        <v>17</v>
      </c>
      <c r="G71" s="77">
        <v>51</v>
      </c>
      <c r="H71" s="32"/>
      <c r="I71" s="32">
        <v>36</v>
      </c>
      <c r="J71" s="32" t="s">
        <v>22</v>
      </c>
      <c r="K71" s="32">
        <v>2</v>
      </c>
      <c r="L71" s="32">
        <v>3</v>
      </c>
      <c r="M71" s="32"/>
      <c r="N71" s="32">
        <v>15.4</v>
      </c>
      <c r="O71" s="32">
        <v>916.8</v>
      </c>
      <c r="P71" s="32">
        <v>1.5</v>
      </c>
      <c r="Q71" s="78">
        <v>5953.2467532467526</v>
      </c>
      <c r="R71" s="32">
        <v>45.31</v>
      </c>
      <c r="S71" s="32">
        <v>20.99</v>
      </c>
    </row>
    <row r="72" spans="1:19" x14ac:dyDescent="0.25">
      <c r="A72" s="32" t="s">
        <v>14</v>
      </c>
      <c r="B72" s="32" t="s">
        <v>250</v>
      </c>
      <c r="C72" s="32" t="s">
        <v>20</v>
      </c>
      <c r="D72" s="32" t="s">
        <v>251</v>
      </c>
      <c r="E72" s="32">
        <v>2018</v>
      </c>
      <c r="F72" s="32" t="s">
        <v>17</v>
      </c>
      <c r="G72" s="77">
        <v>51</v>
      </c>
      <c r="H72" s="32"/>
      <c r="I72" s="32">
        <v>32</v>
      </c>
      <c r="J72" s="32" t="s">
        <v>18</v>
      </c>
      <c r="K72" s="32">
        <v>1</v>
      </c>
      <c r="L72" s="32">
        <v>2</v>
      </c>
      <c r="M72" s="32"/>
      <c r="N72" s="32">
        <v>16.95</v>
      </c>
      <c r="O72" s="32">
        <v>993</v>
      </c>
      <c r="P72" s="32">
        <v>2</v>
      </c>
      <c r="Q72" s="78">
        <v>5858.4070796460182</v>
      </c>
      <c r="R72" s="32">
        <v>41.8</v>
      </c>
      <c r="S72" s="32">
        <v>23.11</v>
      </c>
    </row>
    <row r="73" spans="1:19" x14ac:dyDescent="0.25">
      <c r="A73" s="32" t="s">
        <v>14</v>
      </c>
      <c r="B73" s="32" t="s">
        <v>38</v>
      </c>
      <c r="C73" s="32" t="s">
        <v>20</v>
      </c>
      <c r="D73" s="32" t="s">
        <v>39</v>
      </c>
      <c r="E73" s="32">
        <v>2018</v>
      </c>
      <c r="F73" s="32" t="s">
        <v>17</v>
      </c>
      <c r="G73" s="77">
        <v>52</v>
      </c>
      <c r="H73" s="32"/>
      <c r="I73" s="32">
        <v>34</v>
      </c>
      <c r="J73" s="32" t="s">
        <v>18</v>
      </c>
      <c r="K73" s="32">
        <v>2</v>
      </c>
      <c r="L73" s="32">
        <v>2.5</v>
      </c>
      <c r="M73" s="32"/>
      <c r="N73" s="32">
        <v>18.53</v>
      </c>
      <c r="O73" s="32">
        <v>1362.2</v>
      </c>
      <c r="P73" s="32">
        <v>2</v>
      </c>
      <c r="Q73" s="78">
        <v>7351.3221802482458</v>
      </c>
      <c r="R73" s="32">
        <v>45.26</v>
      </c>
      <c r="S73" s="32">
        <v>22.99</v>
      </c>
    </row>
    <row r="74" spans="1:19" x14ac:dyDescent="0.25">
      <c r="A74" s="32" t="s">
        <v>14</v>
      </c>
      <c r="B74" s="32" t="s">
        <v>110</v>
      </c>
      <c r="C74" s="32" t="s">
        <v>20</v>
      </c>
      <c r="D74" s="32" t="s">
        <v>111</v>
      </c>
      <c r="E74" s="32">
        <v>2018</v>
      </c>
      <c r="F74" s="32" t="s">
        <v>17</v>
      </c>
      <c r="G74" s="77">
        <v>52</v>
      </c>
      <c r="H74" s="32"/>
      <c r="I74" s="32">
        <v>32</v>
      </c>
      <c r="J74" s="32" t="s">
        <v>22</v>
      </c>
      <c r="K74" s="32">
        <v>2</v>
      </c>
      <c r="L74" s="32">
        <v>2.5</v>
      </c>
      <c r="M74" s="32"/>
      <c r="N74" s="32">
        <v>16.190000000000001</v>
      </c>
      <c r="O74" s="32">
        <v>920.2</v>
      </c>
      <c r="P74" s="32">
        <v>2</v>
      </c>
      <c r="Q74" s="78">
        <v>5683.755404570722</v>
      </c>
      <c r="R74" s="32">
        <v>44.83</v>
      </c>
      <c r="S74" s="32">
        <v>23.69</v>
      </c>
    </row>
    <row r="75" spans="1:19" x14ac:dyDescent="0.25">
      <c r="A75" s="32" t="s">
        <v>14</v>
      </c>
      <c r="B75" s="32" t="s">
        <v>148</v>
      </c>
      <c r="C75" s="32" t="s">
        <v>20</v>
      </c>
      <c r="D75" s="32" t="s">
        <v>149</v>
      </c>
      <c r="E75" s="32">
        <v>2018</v>
      </c>
      <c r="F75" s="32" t="s">
        <v>17</v>
      </c>
      <c r="G75" s="77">
        <v>52</v>
      </c>
      <c r="H75" s="32"/>
      <c r="I75" s="32">
        <v>34</v>
      </c>
      <c r="J75" s="32" t="s">
        <v>18</v>
      </c>
      <c r="K75" s="32">
        <v>1.5</v>
      </c>
      <c r="L75" s="32">
        <v>2.5</v>
      </c>
      <c r="M75" s="32"/>
      <c r="N75" s="32">
        <v>14.65</v>
      </c>
      <c r="O75" s="32">
        <v>699.3</v>
      </c>
      <c r="P75" s="32">
        <v>1</v>
      </c>
      <c r="Q75" s="78">
        <v>4773.378839590443</v>
      </c>
      <c r="R75" s="32">
        <v>44.83</v>
      </c>
      <c r="S75" s="32">
        <v>21.33</v>
      </c>
    </row>
    <row r="76" spans="1:19" x14ac:dyDescent="0.25">
      <c r="A76" s="32" t="s">
        <v>14</v>
      </c>
      <c r="B76" s="32" t="s">
        <v>196</v>
      </c>
      <c r="C76" s="32" t="s">
        <v>20</v>
      </c>
      <c r="D76" s="32" t="s">
        <v>197</v>
      </c>
      <c r="E76" s="32">
        <v>2018</v>
      </c>
      <c r="F76" s="32" t="s">
        <v>17</v>
      </c>
      <c r="G76" s="77">
        <v>52</v>
      </c>
      <c r="H76" s="32"/>
      <c r="I76" s="32">
        <v>34</v>
      </c>
      <c r="J76" s="32" t="s">
        <v>18</v>
      </c>
      <c r="K76" s="32">
        <v>1.5</v>
      </c>
      <c r="L76" s="32">
        <v>2.5</v>
      </c>
      <c r="M76" s="32"/>
      <c r="N76" s="32">
        <v>17.43</v>
      </c>
      <c r="O76" s="32">
        <v>1391.2</v>
      </c>
      <c r="P76" s="32">
        <v>1.5</v>
      </c>
      <c r="Q76" s="78">
        <v>7981.6408491107295</v>
      </c>
      <c r="R76" s="32">
        <v>43.56</v>
      </c>
      <c r="S76" s="32">
        <v>22.06</v>
      </c>
    </row>
    <row r="77" spans="1:19" x14ac:dyDescent="0.25">
      <c r="A77" s="32" t="s">
        <v>14</v>
      </c>
      <c r="B77" s="32" t="s">
        <v>198</v>
      </c>
      <c r="C77" s="32" t="s">
        <v>20</v>
      </c>
      <c r="D77" s="32" t="s">
        <v>199</v>
      </c>
      <c r="E77" s="32">
        <v>2018</v>
      </c>
      <c r="F77" s="32" t="s">
        <v>17</v>
      </c>
      <c r="G77" s="77">
        <v>52</v>
      </c>
      <c r="H77" s="32"/>
      <c r="I77" s="32">
        <v>34</v>
      </c>
      <c r="J77" s="32" t="s">
        <v>18</v>
      </c>
      <c r="K77" s="32">
        <v>2</v>
      </c>
      <c r="L77" s="32">
        <v>3</v>
      </c>
      <c r="M77" s="32"/>
      <c r="N77" s="32">
        <v>16.670000000000002</v>
      </c>
      <c r="O77" s="32">
        <v>1030.0999999999999</v>
      </c>
      <c r="P77" s="32">
        <v>2</v>
      </c>
      <c r="Q77" s="78">
        <v>6179.3641271745646</v>
      </c>
      <c r="R77" s="32">
        <v>48.55</v>
      </c>
      <c r="S77" s="32">
        <v>20.04</v>
      </c>
    </row>
    <row r="78" spans="1:19" x14ac:dyDescent="0.25">
      <c r="A78" s="32" t="s">
        <v>14</v>
      </c>
      <c r="B78" s="32" t="s">
        <v>200</v>
      </c>
      <c r="C78" s="32" t="s">
        <v>20</v>
      </c>
      <c r="D78" s="32" t="s">
        <v>201</v>
      </c>
      <c r="E78" s="32">
        <v>2018</v>
      </c>
      <c r="F78" s="32" t="s">
        <v>17</v>
      </c>
      <c r="G78" s="77">
        <v>52</v>
      </c>
      <c r="H78" s="32"/>
      <c r="I78" s="32">
        <v>40</v>
      </c>
      <c r="J78" s="32" t="s">
        <v>22</v>
      </c>
      <c r="K78" s="32">
        <v>2</v>
      </c>
      <c r="L78" s="32">
        <v>3</v>
      </c>
      <c r="M78" s="32"/>
      <c r="N78" s="32">
        <v>16.78</v>
      </c>
      <c r="O78" s="32">
        <v>940</v>
      </c>
      <c r="P78" s="32">
        <v>2</v>
      </c>
      <c r="Q78" s="78">
        <v>5601.9070321811678</v>
      </c>
      <c r="R78" s="32">
        <v>44.71</v>
      </c>
      <c r="S78" s="32">
        <v>21.8</v>
      </c>
    </row>
    <row r="79" spans="1:19" x14ac:dyDescent="0.25">
      <c r="A79" s="32" t="s">
        <v>14</v>
      </c>
      <c r="B79" s="32" t="s">
        <v>238</v>
      </c>
      <c r="C79" s="32" t="s">
        <v>20</v>
      </c>
      <c r="D79" s="32" t="s">
        <v>239</v>
      </c>
      <c r="E79" s="32">
        <v>2018</v>
      </c>
      <c r="F79" s="32" t="s">
        <v>17</v>
      </c>
      <c r="G79" s="77">
        <v>52</v>
      </c>
      <c r="H79" s="32"/>
      <c r="I79" s="32">
        <v>28</v>
      </c>
      <c r="J79" s="32" t="s">
        <v>18</v>
      </c>
      <c r="K79" s="32">
        <v>1.5</v>
      </c>
      <c r="L79" s="32">
        <v>2</v>
      </c>
      <c r="M79" s="32"/>
      <c r="N79" s="32">
        <v>15.07</v>
      </c>
      <c r="O79" s="32">
        <v>827.1</v>
      </c>
      <c r="P79" s="32">
        <v>2</v>
      </c>
      <c r="Q79" s="78">
        <v>5488.3875248838758</v>
      </c>
      <c r="R79" s="32">
        <v>46.47</v>
      </c>
      <c r="S79" s="32">
        <v>20.39</v>
      </c>
    </row>
    <row r="80" spans="1:19" x14ac:dyDescent="0.25">
      <c r="A80" s="32" t="s">
        <v>14</v>
      </c>
      <c r="B80" s="32" t="s">
        <v>254</v>
      </c>
      <c r="C80" s="32" t="s">
        <v>20</v>
      </c>
      <c r="D80" s="32" t="s">
        <v>255</v>
      </c>
      <c r="E80" s="32">
        <v>2018</v>
      </c>
      <c r="F80" s="32" t="s">
        <v>17</v>
      </c>
      <c r="G80" s="77">
        <v>52</v>
      </c>
      <c r="H80" s="32"/>
      <c r="I80" s="32">
        <v>32</v>
      </c>
      <c r="J80" s="32" t="s">
        <v>18</v>
      </c>
      <c r="K80" s="32">
        <v>1.5</v>
      </c>
      <c r="L80" s="32">
        <v>2</v>
      </c>
      <c r="M80" s="32"/>
      <c r="N80" s="32">
        <v>17.71</v>
      </c>
      <c r="O80" s="32">
        <v>1114.3</v>
      </c>
      <c r="P80" s="32">
        <v>2</v>
      </c>
      <c r="Q80" s="78">
        <v>6291.9254658385089</v>
      </c>
      <c r="R80" s="32">
        <v>41.44</v>
      </c>
      <c r="S80" s="32">
        <v>22.69</v>
      </c>
    </row>
    <row r="81" spans="1:19" x14ac:dyDescent="0.25">
      <c r="A81" s="32" t="s">
        <v>14</v>
      </c>
      <c r="B81" s="32" t="s">
        <v>81</v>
      </c>
      <c r="C81" s="32" t="s">
        <v>20</v>
      </c>
      <c r="D81" s="32" t="s">
        <v>40</v>
      </c>
      <c r="E81" s="32">
        <v>2018</v>
      </c>
      <c r="F81" s="32" t="s">
        <v>17</v>
      </c>
      <c r="G81" s="77">
        <v>53</v>
      </c>
      <c r="H81" s="32"/>
      <c r="I81" s="32">
        <v>32</v>
      </c>
      <c r="J81" s="32" t="s">
        <v>22</v>
      </c>
      <c r="K81" s="32">
        <v>2</v>
      </c>
      <c r="L81" s="32">
        <v>3</v>
      </c>
      <c r="M81" s="32"/>
      <c r="N81" s="32">
        <v>15.85</v>
      </c>
      <c r="O81" s="32">
        <v>705.3</v>
      </c>
      <c r="P81" s="32">
        <v>1.5</v>
      </c>
      <c r="Q81" s="78">
        <v>4449.8422712933752</v>
      </c>
      <c r="R81" s="32">
        <v>41.38</v>
      </c>
      <c r="S81" s="32">
        <v>24.03</v>
      </c>
    </row>
    <row r="82" spans="1:19" x14ac:dyDescent="0.25">
      <c r="A82" s="32" t="s">
        <v>14</v>
      </c>
      <c r="B82" s="32" t="s">
        <v>106</v>
      </c>
      <c r="C82" s="32" t="s">
        <v>20</v>
      </c>
      <c r="D82" s="32" t="s">
        <v>107</v>
      </c>
      <c r="E82" s="32">
        <v>2018</v>
      </c>
      <c r="F82" s="32" t="s">
        <v>17</v>
      </c>
      <c r="G82" s="77">
        <v>53</v>
      </c>
      <c r="H82" s="32"/>
      <c r="I82" s="32">
        <v>34</v>
      </c>
      <c r="J82" s="32" t="s">
        <v>22</v>
      </c>
      <c r="K82" s="32">
        <v>1.5</v>
      </c>
      <c r="L82" s="32">
        <v>2.5</v>
      </c>
      <c r="M82" s="32"/>
      <c r="N82" s="32">
        <v>15.06</v>
      </c>
      <c r="O82" s="32">
        <v>784.8</v>
      </c>
      <c r="P82" s="32">
        <v>1.5</v>
      </c>
      <c r="Q82" s="78">
        <v>5211.1553784860553</v>
      </c>
      <c r="R82" s="32">
        <v>48.41</v>
      </c>
      <c r="S82" s="32">
        <v>20.85</v>
      </c>
    </row>
    <row r="83" spans="1:19" x14ac:dyDescent="0.25">
      <c r="A83" s="32" t="s">
        <v>14</v>
      </c>
      <c r="B83" s="32" t="s">
        <v>122</v>
      </c>
      <c r="C83" s="32" t="s">
        <v>20</v>
      </c>
      <c r="D83" s="32" t="s">
        <v>123</v>
      </c>
      <c r="E83" s="32">
        <v>2018</v>
      </c>
      <c r="F83" s="32" t="s">
        <v>17</v>
      </c>
      <c r="G83" s="77">
        <v>53</v>
      </c>
      <c r="H83" s="32"/>
      <c r="I83" s="32">
        <v>28</v>
      </c>
      <c r="J83" s="32" t="s">
        <v>18</v>
      </c>
      <c r="K83" s="32">
        <v>1.5</v>
      </c>
      <c r="L83" s="32">
        <v>2</v>
      </c>
      <c r="M83" s="32"/>
      <c r="N83" s="32">
        <v>16.14</v>
      </c>
      <c r="O83" s="32">
        <v>941.6</v>
      </c>
      <c r="P83" s="32">
        <v>1</v>
      </c>
      <c r="Q83" s="78">
        <v>5833.9529120198267</v>
      </c>
      <c r="R83" s="32">
        <v>44.06</v>
      </c>
      <c r="S83" s="32">
        <v>21.85</v>
      </c>
    </row>
    <row r="84" spans="1:19" x14ac:dyDescent="0.25">
      <c r="A84" s="32" t="s">
        <v>14</v>
      </c>
      <c r="B84" s="32" t="s">
        <v>25</v>
      </c>
      <c r="C84" s="32" t="s">
        <v>20</v>
      </c>
      <c r="D84" s="32" t="s">
        <v>26</v>
      </c>
      <c r="E84" s="32">
        <v>2018</v>
      </c>
      <c r="F84" s="32" t="s">
        <v>17</v>
      </c>
      <c r="G84" s="77">
        <v>54</v>
      </c>
      <c r="H84" s="32"/>
      <c r="I84" s="32">
        <v>34</v>
      </c>
      <c r="J84" s="32" t="s">
        <v>28</v>
      </c>
      <c r="K84" s="32">
        <v>1.5</v>
      </c>
      <c r="L84" s="32">
        <v>2</v>
      </c>
      <c r="M84" s="32"/>
      <c r="N84" s="32">
        <v>17.54</v>
      </c>
      <c r="O84" s="32">
        <v>1181.9000000000001</v>
      </c>
      <c r="P84" s="32">
        <v>1.5</v>
      </c>
      <c r="Q84" s="78">
        <v>6738.3124287343226</v>
      </c>
      <c r="R84" s="32">
        <v>42.17</v>
      </c>
      <c r="S84" s="32">
        <v>24.12</v>
      </c>
    </row>
    <row r="85" spans="1:19" x14ac:dyDescent="0.25">
      <c r="A85" s="32" t="s">
        <v>14</v>
      </c>
      <c r="B85" s="32" t="s">
        <v>63</v>
      </c>
      <c r="C85" s="32" t="s">
        <v>20</v>
      </c>
      <c r="D85" s="32" t="s">
        <v>64</v>
      </c>
      <c r="E85" s="32">
        <v>2018</v>
      </c>
      <c r="F85" s="32" t="s">
        <v>17</v>
      </c>
      <c r="G85" s="77">
        <v>54</v>
      </c>
      <c r="H85" s="32"/>
      <c r="I85" s="32">
        <v>36</v>
      </c>
      <c r="J85" s="32" t="s">
        <v>22</v>
      </c>
      <c r="K85" s="32">
        <v>1.5</v>
      </c>
      <c r="L85" s="32">
        <v>2</v>
      </c>
      <c r="M85" s="32"/>
      <c r="N85" s="32">
        <v>21.53</v>
      </c>
      <c r="O85" s="32">
        <v>960.9</v>
      </c>
      <c r="P85" s="32">
        <v>2</v>
      </c>
      <c r="Q85" s="78">
        <v>4463.0747793776127</v>
      </c>
      <c r="R85" s="32">
        <v>45.02</v>
      </c>
      <c r="S85" s="32">
        <v>22.29</v>
      </c>
    </row>
    <row r="86" spans="1:19" x14ac:dyDescent="0.25">
      <c r="A86" s="32" t="s">
        <v>14</v>
      </c>
      <c r="B86" s="32" t="s">
        <v>75</v>
      </c>
      <c r="C86" s="32" t="s">
        <v>20</v>
      </c>
      <c r="D86" s="32" t="s">
        <v>76</v>
      </c>
      <c r="E86" s="32">
        <v>2018</v>
      </c>
      <c r="F86" s="32" t="s">
        <v>17</v>
      </c>
      <c r="G86" s="77">
        <v>54</v>
      </c>
      <c r="H86" s="32"/>
      <c r="I86" s="32">
        <v>34</v>
      </c>
      <c r="J86" s="32" t="s">
        <v>22</v>
      </c>
      <c r="K86" s="32">
        <v>1.5</v>
      </c>
      <c r="L86" s="32">
        <v>2</v>
      </c>
      <c r="M86" s="32"/>
      <c r="N86" s="32">
        <v>16.48</v>
      </c>
      <c r="O86" s="32">
        <v>1403.7</v>
      </c>
      <c r="P86" s="32">
        <v>1.5</v>
      </c>
      <c r="Q86" s="78">
        <v>8517.5970873786409</v>
      </c>
      <c r="R86" s="32">
        <v>42.23</v>
      </c>
      <c r="S86" s="32">
        <v>23.73</v>
      </c>
    </row>
    <row r="87" spans="1:19" x14ac:dyDescent="0.25">
      <c r="A87" s="32" t="s">
        <v>14</v>
      </c>
      <c r="B87" s="32" t="s">
        <v>116</v>
      </c>
      <c r="C87" s="32" t="s">
        <v>20</v>
      </c>
      <c r="D87" s="32" t="s">
        <v>117</v>
      </c>
      <c r="E87" s="32">
        <v>2018</v>
      </c>
      <c r="F87" s="32" t="s">
        <v>17</v>
      </c>
      <c r="G87" s="77">
        <v>54</v>
      </c>
      <c r="H87" s="32"/>
      <c r="I87" s="32">
        <v>30</v>
      </c>
      <c r="J87" s="32" t="s">
        <v>22</v>
      </c>
      <c r="K87" s="32">
        <v>1.5</v>
      </c>
      <c r="L87" s="32">
        <v>2</v>
      </c>
      <c r="M87" s="32"/>
      <c r="N87" s="32">
        <v>15.31</v>
      </c>
      <c r="O87" s="32">
        <v>666.9</v>
      </c>
      <c r="P87" s="32">
        <v>1</v>
      </c>
      <c r="Q87" s="78">
        <v>4355.9764859568904</v>
      </c>
      <c r="R87" s="32">
        <v>41.96</v>
      </c>
      <c r="S87" s="32">
        <v>23.34</v>
      </c>
    </row>
    <row r="88" spans="1:19" x14ac:dyDescent="0.25">
      <c r="A88" s="32" t="s">
        <v>14</v>
      </c>
      <c r="B88" s="32" t="s">
        <v>118</v>
      </c>
      <c r="C88" s="32" t="s">
        <v>20</v>
      </c>
      <c r="D88" s="32" t="s">
        <v>119</v>
      </c>
      <c r="E88" s="32">
        <v>2018</v>
      </c>
      <c r="F88" s="32" t="s">
        <v>17</v>
      </c>
      <c r="G88" s="77">
        <v>54</v>
      </c>
      <c r="H88" s="32"/>
      <c r="I88" s="32">
        <v>32</v>
      </c>
      <c r="J88" s="32" t="s">
        <v>18</v>
      </c>
      <c r="K88" s="32">
        <v>2</v>
      </c>
      <c r="L88" s="32">
        <v>2.5</v>
      </c>
      <c r="M88" s="32"/>
      <c r="N88" s="32">
        <v>16.829999999999998</v>
      </c>
      <c r="O88" s="32">
        <v>1017.3</v>
      </c>
      <c r="P88" s="32">
        <v>2</v>
      </c>
      <c r="Q88" s="78">
        <v>6044.5632798573979</v>
      </c>
      <c r="R88" s="32">
        <v>41.77</v>
      </c>
      <c r="S88" s="32">
        <v>23.11</v>
      </c>
    </row>
    <row r="89" spans="1:19" x14ac:dyDescent="0.25">
      <c r="A89" s="32" t="s">
        <v>14</v>
      </c>
      <c r="B89" s="32" t="s">
        <v>146</v>
      </c>
      <c r="C89" s="32" t="s">
        <v>20</v>
      </c>
      <c r="D89" s="32" t="s">
        <v>147</v>
      </c>
      <c r="E89" s="32">
        <v>2018</v>
      </c>
      <c r="F89" s="32" t="s">
        <v>17</v>
      </c>
      <c r="G89" s="77">
        <v>54</v>
      </c>
      <c r="H89" s="32"/>
      <c r="I89" s="32">
        <v>34</v>
      </c>
      <c r="J89" s="32" t="s">
        <v>22</v>
      </c>
      <c r="K89" s="32">
        <v>1.5</v>
      </c>
      <c r="L89" s="32">
        <v>2</v>
      </c>
      <c r="M89" s="32"/>
      <c r="N89" s="32">
        <v>15.93</v>
      </c>
      <c r="O89" s="32">
        <v>986.2</v>
      </c>
      <c r="P89" s="32">
        <v>1.5</v>
      </c>
      <c r="Q89" s="78">
        <v>6190.8349026993101</v>
      </c>
      <c r="R89" s="32">
        <v>43.74</v>
      </c>
      <c r="S89" s="32">
        <v>22.92</v>
      </c>
    </row>
    <row r="90" spans="1:19" x14ac:dyDescent="0.25">
      <c r="A90" s="32" t="s">
        <v>14</v>
      </c>
      <c r="B90" s="32" t="s">
        <v>156</v>
      </c>
      <c r="C90" s="32" t="s">
        <v>20</v>
      </c>
      <c r="D90" s="32" t="s">
        <v>157</v>
      </c>
      <c r="E90" s="32">
        <v>2018</v>
      </c>
      <c r="F90" s="32" t="s">
        <v>17</v>
      </c>
      <c r="G90" s="77">
        <v>54</v>
      </c>
      <c r="H90" s="32"/>
      <c r="I90" s="32">
        <v>42</v>
      </c>
      <c r="J90" s="32" t="s">
        <v>22</v>
      </c>
      <c r="K90" s="32">
        <v>1.5</v>
      </c>
      <c r="L90" s="32">
        <v>2.5</v>
      </c>
      <c r="M90" s="32"/>
      <c r="N90" s="32">
        <v>19.22</v>
      </c>
      <c r="O90" s="32">
        <v>893</v>
      </c>
      <c r="P90" s="32">
        <v>1.5</v>
      </c>
      <c r="Q90" s="78">
        <v>4646.2018730489081</v>
      </c>
      <c r="R90" s="32">
        <v>43.06</v>
      </c>
      <c r="S90" s="32">
        <v>22.47</v>
      </c>
    </row>
    <row r="91" spans="1:19" x14ac:dyDescent="0.25">
      <c r="A91" s="32" t="s">
        <v>14</v>
      </c>
      <c r="B91" s="32" t="s">
        <v>158</v>
      </c>
      <c r="C91" s="32" t="s">
        <v>20</v>
      </c>
      <c r="D91" s="32" t="s">
        <v>159</v>
      </c>
      <c r="E91" s="32">
        <v>2018</v>
      </c>
      <c r="F91" s="32" t="s">
        <v>17</v>
      </c>
      <c r="G91" s="77">
        <v>54</v>
      </c>
      <c r="H91" s="32"/>
      <c r="I91" s="32">
        <v>34</v>
      </c>
      <c r="J91" s="32" t="s">
        <v>18</v>
      </c>
      <c r="K91" s="32">
        <v>2</v>
      </c>
      <c r="L91" s="32">
        <v>3</v>
      </c>
      <c r="M91" s="32"/>
      <c r="N91" s="32">
        <v>16.54</v>
      </c>
      <c r="O91" s="32">
        <v>701.3</v>
      </c>
      <c r="P91" s="32">
        <v>2</v>
      </c>
      <c r="Q91" s="78">
        <v>4240.0241837968561</v>
      </c>
      <c r="R91" s="32">
        <v>46.27</v>
      </c>
      <c r="S91" s="32">
        <v>22.19</v>
      </c>
    </row>
    <row r="92" spans="1:19" x14ac:dyDescent="0.25">
      <c r="A92" s="32" t="s">
        <v>14</v>
      </c>
      <c r="B92" s="32" t="s">
        <v>178</v>
      </c>
      <c r="C92" s="32" t="s">
        <v>20</v>
      </c>
      <c r="D92" s="32" t="s">
        <v>179</v>
      </c>
      <c r="E92" s="32">
        <v>2018</v>
      </c>
      <c r="F92" s="32" t="s">
        <v>17</v>
      </c>
      <c r="G92" s="77">
        <v>54</v>
      </c>
      <c r="H92" s="32"/>
      <c r="I92" s="32">
        <v>40</v>
      </c>
      <c r="J92" s="32" t="s">
        <v>22</v>
      </c>
      <c r="K92" s="32">
        <v>2</v>
      </c>
      <c r="L92" s="32">
        <v>2.5</v>
      </c>
      <c r="M92" s="32"/>
      <c r="N92" s="32">
        <v>18.149999999999999</v>
      </c>
      <c r="O92" s="32">
        <v>906.4</v>
      </c>
      <c r="P92" s="32">
        <v>1.5</v>
      </c>
      <c r="Q92" s="78">
        <v>4993.9393939393949</v>
      </c>
      <c r="R92" s="32">
        <v>45.17</v>
      </c>
      <c r="S92" s="32">
        <v>21.88</v>
      </c>
    </row>
    <row r="93" spans="1:19" x14ac:dyDescent="0.25">
      <c r="A93" s="32" t="s">
        <v>14</v>
      </c>
      <c r="B93" s="32" t="s">
        <v>252</v>
      </c>
      <c r="C93" s="32" t="s">
        <v>20</v>
      </c>
      <c r="D93" s="32" t="s">
        <v>253</v>
      </c>
      <c r="E93" s="32">
        <v>2018</v>
      </c>
      <c r="F93" s="32" t="s">
        <v>17</v>
      </c>
      <c r="G93" s="77">
        <v>54</v>
      </c>
      <c r="H93" s="32"/>
      <c r="I93" s="32">
        <v>30</v>
      </c>
      <c r="J93" s="32" t="s">
        <v>22</v>
      </c>
      <c r="K93" s="32">
        <v>1.5</v>
      </c>
      <c r="L93" s="32">
        <v>2.5</v>
      </c>
      <c r="M93" s="32"/>
      <c r="N93" s="32">
        <v>15.72</v>
      </c>
      <c r="O93" s="32">
        <v>855.2</v>
      </c>
      <c r="P93" s="32">
        <v>1.5</v>
      </c>
      <c r="Q93" s="78">
        <v>5440.2035623409665</v>
      </c>
      <c r="R93" s="32">
        <v>44.91</v>
      </c>
      <c r="S93" s="32">
        <v>21.14</v>
      </c>
    </row>
    <row r="94" spans="1:19" x14ac:dyDescent="0.25">
      <c r="A94" s="32" t="s">
        <v>14</v>
      </c>
      <c r="B94" s="32" t="s">
        <v>130</v>
      </c>
      <c r="C94" s="32" t="s">
        <v>20</v>
      </c>
      <c r="D94" s="32" t="s">
        <v>131</v>
      </c>
      <c r="E94" s="32">
        <v>2018</v>
      </c>
      <c r="F94" s="32" t="s">
        <v>17</v>
      </c>
      <c r="G94" s="77">
        <v>55</v>
      </c>
      <c r="H94" s="32"/>
      <c r="I94" s="32">
        <v>30</v>
      </c>
      <c r="J94" s="32" t="s">
        <v>18</v>
      </c>
      <c r="K94" s="32">
        <v>1.5</v>
      </c>
      <c r="L94" s="32">
        <v>2.5</v>
      </c>
      <c r="M94" s="32"/>
      <c r="N94" s="32">
        <v>16.72</v>
      </c>
      <c r="O94" s="32">
        <v>755</v>
      </c>
      <c r="P94" s="32">
        <v>1.5</v>
      </c>
      <c r="Q94" s="78">
        <v>4515.5502392344506</v>
      </c>
      <c r="R94" s="32">
        <v>44.87</v>
      </c>
      <c r="S94" s="32">
        <v>21.08</v>
      </c>
    </row>
    <row r="95" spans="1:19" x14ac:dyDescent="0.25">
      <c r="A95" s="32" t="s">
        <v>14</v>
      </c>
      <c r="B95" s="32" t="s">
        <v>65</v>
      </c>
      <c r="C95" s="32" t="s">
        <v>20</v>
      </c>
      <c r="D95" s="32" t="s">
        <v>66</v>
      </c>
      <c r="E95" s="32">
        <v>2018</v>
      </c>
      <c r="F95" s="32" t="s">
        <v>17</v>
      </c>
      <c r="G95" s="77">
        <v>56</v>
      </c>
      <c r="H95" s="32"/>
      <c r="I95" s="32">
        <v>34</v>
      </c>
      <c r="J95" s="32" t="s">
        <v>22</v>
      </c>
      <c r="K95" s="32">
        <v>1.5</v>
      </c>
      <c r="L95" s="32">
        <v>2</v>
      </c>
      <c r="M95" s="32"/>
      <c r="N95" s="32">
        <v>19.52</v>
      </c>
      <c r="O95" s="32">
        <v>991.1</v>
      </c>
      <c r="P95" s="32">
        <v>2</v>
      </c>
      <c r="Q95" s="78">
        <v>5077.3565573770502</v>
      </c>
      <c r="R95" s="32">
        <v>44.22</v>
      </c>
      <c r="S95" s="32">
        <v>22.79</v>
      </c>
    </row>
    <row r="96" spans="1:19" x14ac:dyDescent="0.25">
      <c r="A96" s="32" t="s">
        <v>14</v>
      </c>
      <c r="B96" s="32" t="s">
        <v>70</v>
      </c>
      <c r="C96" s="32" t="s">
        <v>20</v>
      </c>
      <c r="D96" s="32" t="s">
        <v>71</v>
      </c>
      <c r="E96" s="32">
        <v>2018</v>
      </c>
      <c r="F96" s="32" t="s">
        <v>17</v>
      </c>
      <c r="G96" s="77">
        <v>56</v>
      </c>
      <c r="H96" s="32"/>
      <c r="I96" s="32">
        <v>36</v>
      </c>
      <c r="J96" s="32" t="s">
        <v>18</v>
      </c>
      <c r="K96" s="32">
        <v>1.5</v>
      </c>
      <c r="L96" s="32">
        <v>2</v>
      </c>
      <c r="M96" s="32"/>
      <c r="N96" s="32">
        <v>18.98</v>
      </c>
      <c r="O96" s="32">
        <v>1305.7</v>
      </c>
      <c r="P96" s="32">
        <v>1.5</v>
      </c>
      <c r="Q96" s="78">
        <v>6879.3466807165441</v>
      </c>
      <c r="R96" s="32">
        <v>42.07</v>
      </c>
      <c r="S96" s="32">
        <v>22.89</v>
      </c>
    </row>
    <row r="97" spans="1:19" x14ac:dyDescent="0.25">
      <c r="A97" s="32" t="s">
        <v>14</v>
      </c>
      <c r="B97" s="32" t="s">
        <v>92</v>
      </c>
      <c r="C97" s="32" t="s">
        <v>20</v>
      </c>
      <c r="D97" s="32" t="s">
        <v>93</v>
      </c>
      <c r="E97" s="32">
        <v>2018</v>
      </c>
      <c r="F97" s="32" t="s">
        <v>17</v>
      </c>
      <c r="G97" s="77">
        <v>56</v>
      </c>
      <c r="H97" s="32"/>
      <c r="I97" s="32">
        <v>30</v>
      </c>
      <c r="J97" s="32" t="s">
        <v>22</v>
      </c>
      <c r="K97" s="32">
        <v>1.5</v>
      </c>
      <c r="L97" s="32">
        <v>2</v>
      </c>
      <c r="M97" s="32"/>
      <c r="N97" s="32">
        <v>15.61</v>
      </c>
      <c r="O97" s="32">
        <v>927.7</v>
      </c>
      <c r="P97" s="32">
        <v>2</v>
      </c>
      <c r="Q97" s="78">
        <v>5942.9852658552218</v>
      </c>
      <c r="R97" s="32">
        <v>41.26</v>
      </c>
      <c r="S97" s="32">
        <v>23.42</v>
      </c>
    </row>
    <row r="98" spans="1:19" x14ac:dyDescent="0.25">
      <c r="A98" s="32" t="s">
        <v>14</v>
      </c>
      <c r="B98" s="32" t="s">
        <v>52</v>
      </c>
      <c r="C98" s="32" t="s">
        <v>20</v>
      </c>
      <c r="D98" s="32" t="s">
        <v>53</v>
      </c>
      <c r="E98" s="32">
        <v>2018</v>
      </c>
      <c r="F98" s="32" t="s">
        <v>17</v>
      </c>
      <c r="G98" s="77">
        <v>57</v>
      </c>
      <c r="H98" s="32"/>
      <c r="I98" s="32">
        <v>38</v>
      </c>
      <c r="J98" s="32" t="s">
        <v>18</v>
      </c>
      <c r="K98" s="32">
        <v>1.5</v>
      </c>
      <c r="L98" s="32">
        <v>2.5</v>
      </c>
      <c r="M98" s="32"/>
      <c r="N98" s="32">
        <v>18.559999999999999</v>
      </c>
      <c r="O98" s="32">
        <v>1451.4</v>
      </c>
      <c r="P98" s="32">
        <v>1.5</v>
      </c>
      <c r="Q98" s="78">
        <v>7820.0431034482772</v>
      </c>
      <c r="R98" s="32">
        <v>44.07</v>
      </c>
      <c r="S98" s="32">
        <v>22.42</v>
      </c>
    </row>
    <row r="99" spans="1:19" x14ac:dyDescent="0.25">
      <c r="A99" s="32" t="s">
        <v>14</v>
      </c>
      <c r="B99" s="32" t="s">
        <v>57</v>
      </c>
      <c r="C99" s="32" t="s">
        <v>20</v>
      </c>
      <c r="D99" s="32" t="s">
        <v>58</v>
      </c>
      <c r="E99" s="32">
        <v>2018</v>
      </c>
      <c r="F99" s="32" t="s">
        <v>17</v>
      </c>
      <c r="G99" s="77">
        <v>57</v>
      </c>
      <c r="H99" s="32"/>
      <c r="I99" s="32">
        <v>36</v>
      </c>
      <c r="J99" s="32" t="s">
        <v>18</v>
      </c>
      <c r="K99" s="32">
        <v>1.5</v>
      </c>
      <c r="L99" s="32">
        <v>2</v>
      </c>
      <c r="M99" s="32"/>
      <c r="N99" s="32">
        <v>17.739999999999998</v>
      </c>
      <c r="O99" s="32">
        <v>1315.6</v>
      </c>
      <c r="P99" s="32">
        <v>1.5</v>
      </c>
      <c r="Q99" s="78">
        <v>7416.0090191657273</v>
      </c>
      <c r="R99" s="32">
        <v>41.36</v>
      </c>
      <c r="S99" s="32">
        <v>22.98</v>
      </c>
    </row>
    <row r="100" spans="1:19" x14ac:dyDescent="0.25">
      <c r="A100" s="32" t="s">
        <v>14</v>
      </c>
      <c r="B100" s="32" t="s">
        <v>68</v>
      </c>
      <c r="C100" s="32" t="s">
        <v>20</v>
      </c>
      <c r="D100" s="32" t="s">
        <v>69</v>
      </c>
      <c r="E100" s="32">
        <v>2018</v>
      </c>
      <c r="F100" s="32" t="s">
        <v>17</v>
      </c>
      <c r="G100" s="77">
        <v>57</v>
      </c>
      <c r="H100" s="32"/>
      <c r="I100" s="32">
        <v>36</v>
      </c>
      <c r="J100" s="32" t="s">
        <v>22</v>
      </c>
      <c r="K100" s="32">
        <v>2</v>
      </c>
      <c r="L100" s="32">
        <v>3</v>
      </c>
      <c r="M100" s="32"/>
      <c r="N100" s="32">
        <v>16.04</v>
      </c>
      <c r="O100" s="32">
        <v>1036.7</v>
      </c>
      <c r="P100" s="32">
        <v>1.5</v>
      </c>
      <c r="Q100" s="78">
        <v>6463.216957605985</v>
      </c>
      <c r="R100" s="32">
        <v>43.41</v>
      </c>
      <c r="S100" s="32">
        <v>22.82</v>
      </c>
    </row>
    <row r="101" spans="1:19" x14ac:dyDescent="0.25">
      <c r="A101" s="32" t="s">
        <v>14</v>
      </c>
      <c r="B101" s="32" t="s">
        <v>73</v>
      </c>
      <c r="C101" s="32" t="s">
        <v>20</v>
      </c>
      <c r="D101" s="32" t="s">
        <v>74</v>
      </c>
      <c r="E101" s="32">
        <v>2018</v>
      </c>
      <c r="F101" s="32" t="s">
        <v>17</v>
      </c>
      <c r="G101" s="77">
        <v>57</v>
      </c>
      <c r="H101" s="32"/>
      <c r="I101" s="32">
        <v>40</v>
      </c>
      <c r="J101" s="32" t="s">
        <v>22</v>
      </c>
      <c r="K101" s="32">
        <v>2</v>
      </c>
      <c r="L101" s="32">
        <v>3</v>
      </c>
      <c r="M101" s="32"/>
      <c r="N101" s="32">
        <v>19.2</v>
      </c>
      <c r="O101" s="32">
        <v>920</v>
      </c>
      <c r="P101" s="32">
        <v>1.5</v>
      </c>
      <c r="Q101" s="78">
        <v>4791.666666666667</v>
      </c>
      <c r="R101" s="32">
        <v>44.08</v>
      </c>
      <c r="S101" s="32">
        <v>22.14</v>
      </c>
    </row>
    <row r="102" spans="1:19" x14ac:dyDescent="0.25">
      <c r="A102" s="32" t="s">
        <v>14</v>
      </c>
      <c r="B102" s="32" t="s">
        <v>164</v>
      </c>
      <c r="C102" s="32" t="s">
        <v>20</v>
      </c>
      <c r="D102" s="32" t="s">
        <v>165</v>
      </c>
      <c r="E102" s="32">
        <v>2018</v>
      </c>
      <c r="F102" s="32" t="s">
        <v>17</v>
      </c>
      <c r="G102" s="77">
        <v>57</v>
      </c>
      <c r="H102" s="32"/>
      <c r="I102" s="32">
        <v>34</v>
      </c>
      <c r="J102" s="32" t="s">
        <v>22</v>
      </c>
      <c r="K102" s="32">
        <v>2</v>
      </c>
      <c r="L102" s="32">
        <v>3</v>
      </c>
      <c r="M102" s="32"/>
      <c r="N102" s="32">
        <v>17.32</v>
      </c>
      <c r="O102" s="32">
        <v>821.4</v>
      </c>
      <c r="P102" s="32">
        <v>1.5</v>
      </c>
      <c r="Q102" s="78">
        <v>4742.4942263279445</v>
      </c>
      <c r="R102" s="32">
        <v>45.75</v>
      </c>
      <c r="S102" s="32">
        <v>20.89</v>
      </c>
    </row>
    <row r="103" spans="1:19" x14ac:dyDescent="0.25">
      <c r="A103" s="32" t="s">
        <v>14</v>
      </c>
      <c r="B103" s="32" t="s">
        <v>180</v>
      </c>
      <c r="C103" s="32" t="s">
        <v>20</v>
      </c>
      <c r="D103" s="32" t="s">
        <v>181</v>
      </c>
      <c r="E103" s="32">
        <v>2018</v>
      </c>
      <c r="F103" s="32" t="s">
        <v>17</v>
      </c>
      <c r="G103" s="77">
        <v>57</v>
      </c>
      <c r="H103" s="32"/>
      <c r="I103" s="32">
        <v>36</v>
      </c>
      <c r="J103" s="32" t="s">
        <v>18</v>
      </c>
      <c r="K103" s="32">
        <v>1.5</v>
      </c>
      <c r="L103" s="32">
        <v>2</v>
      </c>
      <c r="M103" s="32"/>
      <c r="N103" s="32">
        <v>17.09</v>
      </c>
      <c r="O103" s="32">
        <v>1231.0999999999999</v>
      </c>
      <c r="P103" s="32">
        <v>1</v>
      </c>
      <c r="Q103" s="78">
        <v>7203.6278525453481</v>
      </c>
      <c r="R103" s="32">
        <v>43.92</v>
      </c>
      <c r="S103" s="32">
        <v>21.9</v>
      </c>
    </row>
    <row r="104" spans="1:19" x14ac:dyDescent="0.25">
      <c r="A104" s="32" t="s">
        <v>14</v>
      </c>
      <c r="B104" s="32" t="s">
        <v>256</v>
      </c>
      <c r="C104" s="32" t="s">
        <v>20</v>
      </c>
      <c r="D104" s="32" t="s">
        <v>257</v>
      </c>
      <c r="E104" s="32">
        <v>2018</v>
      </c>
      <c r="F104" s="32" t="s">
        <v>17</v>
      </c>
      <c r="G104" s="77">
        <v>57</v>
      </c>
      <c r="H104" s="32"/>
      <c r="I104" s="32">
        <v>35</v>
      </c>
      <c r="J104" s="32" t="s">
        <v>18</v>
      </c>
      <c r="K104" s="32">
        <v>2</v>
      </c>
      <c r="L104" s="32">
        <v>3</v>
      </c>
      <c r="M104" s="32"/>
      <c r="N104" s="32">
        <v>17.440000000000001</v>
      </c>
      <c r="O104" s="32">
        <v>831.5</v>
      </c>
      <c r="P104" s="32">
        <v>2</v>
      </c>
      <c r="Q104" s="78">
        <v>4767.7752293577978</v>
      </c>
      <c r="R104" s="32">
        <v>43.45</v>
      </c>
      <c r="S104" s="32">
        <v>23.12</v>
      </c>
    </row>
    <row r="105" spans="1:19" x14ac:dyDescent="0.25">
      <c r="A105" s="32" t="s">
        <v>14</v>
      </c>
      <c r="B105" s="32" t="s">
        <v>43</v>
      </c>
      <c r="C105" s="32" t="s">
        <v>20</v>
      </c>
      <c r="D105" s="32" t="s">
        <v>44</v>
      </c>
      <c r="E105" s="32">
        <v>2018</v>
      </c>
      <c r="F105" s="32" t="s">
        <v>17</v>
      </c>
      <c r="G105" s="77">
        <v>58</v>
      </c>
      <c r="H105" s="32"/>
      <c r="I105" s="32">
        <v>38</v>
      </c>
      <c r="J105" s="32" t="s">
        <v>18</v>
      </c>
      <c r="K105" s="32">
        <v>1.5</v>
      </c>
      <c r="L105" s="32">
        <v>2.5</v>
      </c>
      <c r="M105" s="32"/>
      <c r="N105" s="32">
        <v>17.03</v>
      </c>
      <c r="O105" s="32">
        <v>1338.3</v>
      </c>
      <c r="P105" s="32">
        <v>2</v>
      </c>
      <c r="Q105" s="78">
        <v>7858.4850264239567</v>
      </c>
      <c r="R105" s="32">
        <v>42.03</v>
      </c>
      <c r="S105" s="32">
        <v>23.76</v>
      </c>
    </row>
    <row r="106" spans="1:19" x14ac:dyDescent="0.25">
      <c r="A106" s="32" t="s">
        <v>14</v>
      </c>
      <c r="B106" s="32" t="s">
        <v>80</v>
      </c>
      <c r="C106" s="32" t="s">
        <v>20</v>
      </c>
      <c r="D106" s="32" t="s">
        <v>51</v>
      </c>
      <c r="E106" s="32">
        <v>2018</v>
      </c>
      <c r="F106" s="32" t="s">
        <v>17</v>
      </c>
      <c r="G106" s="77">
        <v>58</v>
      </c>
      <c r="H106" s="32"/>
      <c r="I106" s="32">
        <v>32</v>
      </c>
      <c r="J106" s="32" t="s">
        <v>18</v>
      </c>
      <c r="K106" s="32">
        <v>1.5</v>
      </c>
      <c r="L106" s="32">
        <v>1.5</v>
      </c>
      <c r="M106" s="32"/>
      <c r="N106" s="32">
        <v>16.12</v>
      </c>
      <c r="O106" s="32">
        <v>797.5</v>
      </c>
      <c r="P106" s="32">
        <v>1</v>
      </c>
      <c r="Q106" s="78">
        <v>4947.2704714640195</v>
      </c>
      <c r="R106" s="32">
        <v>43.28</v>
      </c>
      <c r="S106" s="32">
        <v>22.8</v>
      </c>
    </row>
    <row r="107" spans="1:19" x14ac:dyDescent="0.25">
      <c r="A107" s="32" t="s">
        <v>14</v>
      </c>
      <c r="B107" s="32" t="s">
        <v>82</v>
      </c>
      <c r="C107" s="32" t="s">
        <v>20</v>
      </c>
      <c r="D107" s="32" t="s">
        <v>27</v>
      </c>
      <c r="E107" s="32">
        <v>2018</v>
      </c>
      <c r="F107" s="32" t="s">
        <v>17</v>
      </c>
      <c r="G107" s="77">
        <v>58</v>
      </c>
      <c r="H107" s="32"/>
      <c r="I107" s="32">
        <v>34</v>
      </c>
      <c r="J107" s="32" t="s">
        <v>18</v>
      </c>
      <c r="K107" s="32">
        <v>1.5</v>
      </c>
      <c r="L107" s="32">
        <v>2</v>
      </c>
      <c r="M107" s="32"/>
      <c r="N107" s="32">
        <v>17.399999999999999</v>
      </c>
      <c r="O107" s="32">
        <v>1175.3</v>
      </c>
      <c r="P107" s="32">
        <v>1.5</v>
      </c>
      <c r="Q107" s="78">
        <v>6754.597701149426</v>
      </c>
      <c r="R107" s="32">
        <v>44.78</v>
      </c>
      <c r="S107" s="32">
        <v>22.39</v>
      </c>
    </row>
    <row r="108" spans="1:19" x14ac:dyDescent="0.25">
      <c r="A108" s="32" t="s">
        <v>14</v>
      </c>
      <c r="B108" s="32" t="s">
        <v>172</v>
      </c>
      <c r="C108" s="32" t="s">
        <v>20</v>
      </c>
      <c r="D108" s="32" t="s">
        <v>173</v>
      </c>
      <c r="E108" s="32">
        <v>2018</v>
      </c>
      <c r="F108" s="32" t="s">
        <v>17</v>
      </c>
      <c r="G108" s="77">
        <v>58</v>
      </c>
      <c r="H108" s="32"/>
      <c r="I108" s="32">
        <v>30</v>
      </c>
      <c r="J108" s="32" t="s">
        <v>22</v>
      </c>
      <c r="K108" s="32">
        <v>2</v>
      </c>
      <c r="L108" s="32">
        <v>3</v>
      </c>
      <c r="M108" s="32"/>
      <c r="N108" s="32">
        <v>19.16</v>
      </c>
      <c r="O108" s="32">
        <v>1337.6</v>
      </c>
      <c r="P108" s="32">
        <v>2</v>
      </c>
      <c r="Q108" s="78">
        <v>6981.2108559498956</v>
      </c>
      <c r="R108" s="32">
        <v>45.48</v>
      </c>
      <c r="S108" s="32">
        <v>21.91</v>
      </c>
    </row>
    <row r="109" spans="1:19" x14ac:dyDescent="0.25">
      <c r="A109" s="32" t="s">
        <v>14</v>
      </c>
      <c r="B109" s="32" t="s">
        <v>174</v>
      </c>
      <c r="C109" s="32" t="s">
        <v>20</v>
      </c>
      <c r="D109" s="32" t="s">
        <v>175</v>
      </c>
      <c r="E109" s="32">
        <v>2018</v>
      </c>
      <c r="F109" s="32" t="s">
        <v>17</v>
      </c>
      <c r="G109" s="77">
        <v>58</v>
      </c>
      <c r="H109" s="32"/>
      <c r="I109" s="32">
        <v>36</v>
      </c>
      <c r="J109" s="32" t="s">
        <v>22</v>
      </c>
      <c r="K109" s="32">
        <v>1.5</v>
      </c>
      <c r="L109" s="32">
        <v>2.5</v>
      </c>
      <c r="M109" s="32"/>
      <c r="N109" s="32">
        <v>15.74</v>
      </c>
      <c r="O109" s="32">
        <v>1513.1</v>
      </c>
      <c r="P109" s="32">
        <v>2</v>
      </c>
      <c r="Q109" s="78">
        <v>9613.0876747141028</v>
      </c>
      <c r="R109" s="32">
        <v>43.59</v>
      </c>
      <c r="S109" s="32">
        <v>22.76</v>
      </c>
    </row>
    <row r="110" spans="1:19" x14ac:dyDescent="0.25">
      <c r="A110" s="32" t="s">
        <v>14</v>
      </c>
      <c r="B110" s="32" t="s">
        <v>202</v>
      </c>
      <c r="C110" s="32" t="s">
        <v>20</v>
      </c>
      <c r="D110" s="32" t="s">
        <v>203</v>
      </c>
      <c r="E110" s="32">
        <v>2018</v>
      </c>
      <c r="F110" s="32" t="s">
        <v>17</v>
      </c>
      <c r="G110" s="77">
        <v>58</v>
      </c>
      <c r="H110" s="32"/>
      <c r="I110" s="32">
        <v>34</v>
      </c>
      <c r="J110" s="32" t="s">
        <v>18</v>
      </c>
      <c r="K110" s="32">
        <v>1.5</v>
      </c>
      <c r="L110" s="32">
        <v>2</v>
      </c>
      <c r="M110" s="32"/>
      <c r="N110" s="32">
        <v>15.94</v>
      </c>
      <c r="O110" s="32">
        <v>1495.8</v>
      </c>
      <c r="P110" s="32">
        <v>1.5</v>
      </c>
      <c r="Q110" s="78">
        <v>9383.9397741530738</v>
      </c>
      <c r="R110" s="32">
        <v>43.36</v>
      </c>
      <c r="S110" s="32">
        <v>22.34</v>
      </c>
    </row>
    <row r="111" spans="1:19" x14ac:dyDescent="0.25">
      <c r="A111" s="32" t="s">
        <v>14</v>
      </c>
      <c r="B111" s="32" t="s">
        <v>19</v>
      </c>
      <c r="C111" s="32" t="s">
        <v>20</v>
      </c>
      <c r="D111" s="32" t="s">
        <v>21</v>
      </c>
      <c r="E111" s="32">
        <v>2018</v>
      </c>
      <c r="F111" s="32" t="s">
        <v>17</v>
      </c>
      <c r="G111" s="77">
        <v>59</v>
      </c>
      <c r="H111" s="32"/>
      <c r="I111" s="32">
        <v>34</v>
      </c>
      <c r="J111" s="32" t="s">
        <v>22</v>
      </c>
      <c r="K111" s="32">
        <v>2</v>
      </c>
      <c r="L111" s="32">
        <v>2</v>
      </c>
      <c r="M111" s="32"/>
      <c r="N111" s="32">
        <v>15.99</v>
      </c>
      <c r="O111" s="32">
        <v>2069.4</v>
      </c>
      <c r="P111" s="32">
        <v>2</v>
      </c>
      <c r="Q111" s="78">
        <v>12941.838649155721</v>
      </c>
      <c r="R111" s="32">
        <v>44.2</v>
      </c>
      <c r="S111" s="32">
        <v>21.55</v>
      </c>
    </row>
    <row r="112" spans="1:19" x14ac:dyDescent="0.25">
      <c r="A112" s="32" t="s">
        <v>14</v>
      </c>
      <c r="B112" s="32" t="s">
        <v>190</v>
      </c>
      <c r="C112" s="32" t="s">
        <v>20</v>
      </c>
      <c r="D112" s="32" t="s">
        <v>191</v>
      </c>
      <c r="E112" s="32">
        <v>2018</v>
      </c>
      <c r="F112" s="32" t="s">
        <v>17</v>
      </c>
      <c r="G112" s="77">
        <v>59</v>
      </c>
      <c r="H112" s="32"/>
      <c r="I112" s="32">
        <v>30</v>
      </c>
      <c r="J112" s="32" t="s">
        <v>18</v>
      </c>
      <c r="K112" s="32">
        <v>2</v>
      </c>
      <c r="L112" s="32">
        <v>3</v>
      </c>
      <c r="M112" s="32"/>
      <c r="N112" s="32">
        <v>17.149999999999999</v>
      </c>
      <c r="O112" s="32">
        <v>940.8</v>
      </c>
      <c r="P112" s="32">
        <v>2</v>
      </c>
      <c r="Q112" s="78">
        <v>5485.7142857142862</v>
      </c>
      <c r="R112" s="32">
        <v>43.47</v>
      </c>
      <c r="S112" s="32">
        <v>23.72</v>
      </c>
    </row>
    <row r="113" spans="1:19" x14ac:dyDescent="0.25">
      <c r="A113" s="32" t="s">
        <v>14</v>
      </c>
      <c r="B113" s="32" t="s">
        <v>222</v>
      </c>
      <c r="C113" s="32" t="s">
        <v>20</v>
      </c>
      <c r="D113" s="32" t="s">
        <v>223</v>
      </c>
      <c r="E113" s="32">
        <v>2018</v>
      </c>
      <c r="F113" s="32" t="s">
        <v>17</v>
      </c>
      <c r="G113" s="77">
        <v>59</v>
      </c>
      <c r="H113" s="32"/>
      <c r="I113" s="32">
        <v>34</v>
      </c>
      <c r="J113" s="32" t="s">
        <v>22</v>
      </c>
      <c r="K113" s="32">
        <v>1.5</v>
      </c>
      <c r="L113" s="32">
        <v>2.5</v>
      </c>
      <c r="M113" s="32"/>
      <c r="N113" s="32">
        <v>19.52</v>
      </c>
      <c r="O113" s="32">
        <v>1334.1</v>
      </c>
      <c r="P113" s="32">
        <v>1.5</v>
      </c>
      <c r="Q113" s="78">
        <v>6834.5286885245896</v>
      </c>
      <c r="R113" s="32">
        <v>44.35</v>
      </c>
      <c r="S113" s="32">
        <v>23.11</v>
      </c>
    </row>
    <row r="114" spans="1:19" x14ac:dyDescent="0.25">
      <c r="A114" s="32" t="s">
        <v>14</v>
      </c>
      <c r="B114" s="32" t="s">
        <v>230</v>
      </c>
      <c r="C114" s="32" t="s">
        <v>20</v>
      </c>
      <c r="D114" s="32" t="s">
        <v>231</v>
      </c>
      <c r="E114" s="32">
        <v>2018</v>
      </c>
      <c r="F114" s="32" t="s">
        <v>17</v>
      </c>
      <c r="G114" s="77">
        <v>59</v>
      </c>
      <c r="H114" s="32"/>
      <c r="I114" s="32">
        <v>34</v>
      </c>
      <c r="J114" s="32" t="s">
        <v>22</v>
      </c>
      <c r="K114" s="32">
        <v>1.5</v>
      </c>
      <c r="L114" s="32">
        <v>2</v>
      </c>
      <c r="M114" s="32"/>
      <c r="N114" s="32">
        <v>18.41</v>
      </c>
      <c r="O114" s="32">
        <v>787.1</v>
      </c>
      <c r="P114" s="32">
        <v>2</v>
      </c>
      <c r="Q114" s="78">
        <v>4275.3938077131988</v>
      </c>
      <c r="R114" s="32">
        <v>45.23</v>
      </c>
      <c r="S114" s="32">
        <v>22.91</v>
      </c>
    </row>
    <row r="115" spans="1:19" x14ac:dyDescent="0.25">
      <c r="A115" s="32" t="s">
        <v>14</v>
      </c>
      <c r="B115" s="32" t="s">
        <v>234</v>
      </c>
      <c r="C115" s="32" t="s">
        <v>20</v>
      </c>
      <c r="D115" s="32" t="s">
        <v>235</v>
      </c>
      <c r="E115" s="32">
        <v>2018</v>
      </c>
      <c r="F115" s="32" t="s">
        <v>17</v>
      </c>
      <c r="G115" s="77">
        <v>59</v>
      </c>
      <c r="H115" s="32"/>
      <c r="I115" s="32">
        <v>36</v>
      </c>
      <c r="J115" s="32" t="s">
        <v>18</v>
      </c>
      <c r="K115" s="32">
        <v>1.5</v>
      </c>
      <c r="L115" s="32">
        <v>2.5</v>
      </c>
      <c r="M115" s="32"/>
      <c r="N115" s="32">
        <v>15.66</v>
      </c>
      <c r="O115" s="32">
        <v>966.1</v>
      </c>
      <c r="P115" s="32">
        <v>1</v>
      </c>
      <c r="Q115" s="78">
        <v>6169.2209450830142</v>
      </c>
      <c r="R115" s="32">
        <v>43.6</v>
      </c>
      <c r="S115" s="32">
        <v>22.23</v>
      </c>
    </row>
    <row r="116" spans="1:19" x14ac:dyDescent="0.25">
      <c r="A116" s="32" t="s">
        <v>14</v>
      </c>
      <c r="B116" s="32" t="s">
        <v>162</v>
      </c>
      <c r="C116" s="32" t="s">
        <v>20</v>
      </c>
      <c r="D116" s="32" t="s">
        <v>163</v>
      </c>
      <c r="E116" s="32">
        <v>2018</v>
      </c>
      <c r="F116" s="32" t="s">
        <v>17</v>
      </c>
      <c r="G116" s="77">
        <v>60</v>
      </c>
      <c r="H116" s="32"/>
      <c r="I116" s="32">
        <v>34</v>
      </c>
      <c r="J116" s="32" t="s">
        <v>22</v>
      </c>
      <c r="K116" s="32">
        <v>1.5</v>
      </c>
      <c r="L116" s="32">
        <v>2</v>
      </c>
      <c r="M116" s="32"/>
      <c r="N116" s="32">
        <v>18.100000000000001</v>
      </c>
      <c r="O116" s="32">
        <v>1425.4</v>
      </c>
      <c r="P116" s="32">
        <v>2</v>
      </c>
      <c r="Q116" s="78">
        <v>7875.138121546961</v>
      </c>
      <c r="R116" s="32">
        <v>41.85</v>
      </c>
      <c r="S116" s="32">
        <v>22.59</v>
      </c>
    </row>
    <row r="117" spans="1:19" x14ac:dyDescent="0.25">
      <c r="A117" s="32" t="s">
        <v>14</v>
      </c>
      <c r="B117" s="32" t="s">
        <v>160</v>
      </c>
      <c r="C117" s="32" t="s">
        <v>20</v>
      </c>
      <c r="D117" s="32" t="s">
        <v>161</v>
      </c>
      <c r="E117" s="32">
        <v>2018</v>
      </c>
      <c r="F117" s="32" t="s">
        <v>17</v>
      </c>
      <c r="G117" s="77">
        <v>61</v>
      </c>
      <c r="H117" s="32"/>
      <c r="I117" s="32">
        <v>34</v>
      </c>
      <c r="J117" s="32" t="s">
        <v>22</v>
      </c>
      <c r="K117" s="32">
        <v>1.5</v>
      </c>
      <c r="L117" s="32">
        <v>2.5</v>
      </c>
      <c r="M117" s="32"/>
      <c r="N117" s="32">
        <v>17.46</v>
      </c>
      <c r="O117" s="32">
        <v>1122.5</v>
      </c>
      <c r="P117" s="32">
        <v>1.5</v>
      </c>
      <c r="Q117" s="78">
        <v>6428.9805269186718</v>
      </c>
      <c r="R117" s="32">
        <v>44.02</v>
      </c>
      <c r="S117" s="32">
        <v>22.85</v>
      </c>
    </row>
    <row r="118" spans="1:19" x14ac:dyDescent="0.25">
      <c r="A118" s="32" t="s">
        <v>14</v>
      </c>
      <c r="B118" s="32" t="s">
        <v>126</v>
      </c>
      <c r="C118" s="32" t="s">
        <v>20</v>
      </c>
      <c r="D118" s="32" t="s">
        <v>127</v>
      </c>
      <c r="E118" s="32">
        <v>2018</v>
      </c>
      <c r="F118" s="32" t="s">
        <v>17</v>
      </c>
      <c r="G118" s="77">
        <v>62</v>
      </c>
      <c r="H118" s="32"/>
      <c r="I118" s="32">
        <v>32</v>
      </c>
      <c r="J118" s="32" t="s">
        <v>18</v>
      </c>
      <c r="K118" s="32">
        <v>1.5</v>
      </c>
      <c r="L118" s="32">
        <v>2</v>
      </c>
      <c r="M118" s="32"/>
      <c r="N118" s="32">
        <v>18.850000000000001</v>
      </c>
      <c r="O118" s="32">
        <v>1151.9000000000001</v>
      </c>
      <c r="P118" s="32">
        <v>1.5</v>
      </c>
      <c r="Q118" s="78">
        <v>6110.8753315649874</v>
      </c>
      <c r="R118" s="32">
        <v>45.44</v>
      </c>
      <c r="S118" s="32">
        <v>21.7</v>
      </c>
    </row>
    <row r="119" spans="1:19" ht="15.75" thickBot="1" x14ac:dyDescent="0.3">
      <c r="A119" s="35" t="s">
        <v>14</v>
      </c>
      <c r="B119" s="35" t="s">
        <v>218</v>
      </c>
      <c r="C119" s="35" t="s">
        <v>20</v>
      </c>
      <c r="D119" s="35" t="s">
        <v>219</v>
      </c>
      <c r="E119" s="35">
        <v>2018</v>
      </c>
      <c r="F119" s="35" t="s">
        <v>17</v>
      </c>
      <c r="G119" s="79">
        <v>64</v>
      </c>
      <c r="H119" s="35"/>
      <c r="I119" s="35">
        <v>40</v>
      </c>
      <c r="J119" s="35" t="s">
        <v>18</v>
      </c>
      <c r="K119" s="35">
        <v>1.5</v>
      </c>
      <c r="L119" s="35">
        <v>2</v>
      </c>
      <c r="M119" s="35"/>
      <c r="N119" s="35">
        <v>17</v>
      </c>
      <c r="O119" s="35">
        <v>1609.7</v>
      </c>
      <c r="P119" s="35">
        <v>2</v>
      </c>
      <c r="Q119" s="80">
        <v>9468.823529411764</v>
      </c>
      <c r="R119" s="35">
        <v>42.67</v>
      </c>
      <c r="S119" s="35">
        <v>22.29</v>
      </c>
    </row>
    <row r="120" spans="1:19" x14ac:dyDescent="0.25">
      <c r="A120" s="32" t="s">
        <v>14</v>
      </c>
      <c r="B120" s="32" t="s">
        <v>258</v>
      </c>
      <c r="C120" s="32" t="s">
        <v>15</v>
      </c>
      <c r="D120" s="32" t="s">
        <v>16</v>
      </c>
      <c r="E120" s="32">
        <v>2018</v>
      </c>
      <c r="F120" s="32" t="s">
        <v>17</v>
      </c>
      <c r="G120" s="77">
        <v>65</v>
      </c>
      <c r="H120" s="32"/>
      <c r="I120" s="32">
        <v>34</v>
      </c>
      <c r="J120" s="32" t="s">
        <v>18</v>
      </c>
      <c r="K120" s="32">
        <v>1.5</v>
      </c>
      <c r="L120" s="32">
        <v>2</v>
      </c>
      <c r="M120" s="32"/>
      <c r="N120" s="32">
        <v>17.77</v>
      </c>
      <c r="O120" s="32">
        <v>934</v>
      </c>
      <c r="P120" s="32">
        <v>1.5</v>
      </c>
      <c r="Q120" s="78">
        <v>5256.0495216657291</v>
      </c>
      <c r="R120" s="32">
        <v>46.23</v>
      </c>
      <c r="S120" s="32">
        <v>21.41</v>
      </c>
    </row>
    <row r="121" spans="1:19" x14ac:dyDescent="0.25">
      <c r="A121" s="15" t="s">
        <v>261</v>
      </c>
      <c r="B121" s="15" t="s">
        <v>281</v>
      </c>
      <c r="C121" s="15" t="s">
        <v>282</v>
      </c>
      <c r="D121" s="15" t="s">
        <v>283</v>
      </c>
      <c r="E121" s="16">
        <v>2018</v>
      </c>
      <c r="F121" s="15" t="s">
        <v>17</v>
      </c>
      <c r="G121" s="81">
        <v>44</v>
      </c>
      <c r="H121" s="32"/>
      <c r="I121" s="15">
        <v>24</v>
      </c>
      <c r="J121" s="15" t="s">
        <v>18</v>
      </c>
      <c r="K121" s="16">
        <v>1</v>
      </c>
      <c r="L121" s="15">
        <v>2</v>
      </c>
      <c r="M121" s="15"/>
      <c r="N121" s="15">
        <v>8.86</v>
      </c>
      <c r="O121" s="15">
        <v>593.29999999999995</v>
      </c>
      <c r="P121" s="15">
        <v>1.5</v>
      </c>
      <c r="Q121" s="16">
        <v>6696.3882618510152</v>
      </c>
      <c r="R121" s="15">
        <v>42.93</v>
      </c>
      <c r="S121" s="15">
        <v>21.78</v>
      </c>
    </row>
    <row r="122" spans="1:19" x14ac:dyDescent="0.25">
      <c r="A122" s="15" t="s">
        <v>261</v>
      </c>
      <c r="B122" s="15" t="s">
        <v>344</v>
      </c>
      <c r="C122" s="15" t="s">
        <v>263</v>
      </c>
      <c r="D122" s="15" t="s">
        <v>345</v>
      </c>
      <c r="E122" s="16">
        <v>2018</v>
      </c>
      <c r="F122" s="15" t="s">
        <v>17</v>
      </c>
      <c r="G122" s="81">
        <v>49</v>
      </c>
      <c r="H122" s="32"/>
      <c r="I122" s="15">
        <v>36</v>
      </c>
      <c r="J122" s="15" t="s">
        <v>22</v>
      </c>
      <c r="K122" s="16">
        <v>1.5</v>
      </c>
      <c r="L122" s="15">
        <v>2</v>
      </c>
      <c r="M122" s="15"/>
      <c r="N122" s="15">
        <v>18.11</v>
      </c>
      <c r="O122" s="15">
        <v>819.1</v>
      </c>
      <c r="P122" s="15">
        <v>1.5</v>
      </c>
      <c r="Q122" s="16">
        <v>4522.915516289343</v>
      </c>
      <c r="R122" s="15">
        <v>47.82</v>
      </c>
      <c r="S122" s="15">
        <v>22.18</v>
      </c>
    </row>
    <row r="123" spans="1:19" x14ac:dyDescent="0.25">
      <c r="A123" s="15" t="s">
        <v>261</v>
      </c>
      <c r="B123" s="15" t="s">
        <v>402</v>
      </c>
      <c r="C123" s="15" t="s">
        <v>263</v>
      </c>
      <c r="D123" s="15" t="s">
        <v>403</v>
      </c>
      <c r="E123" s="16">
        <v>2018</v>
      </c>
      <c r="F123" s="15" t="s">
        <v>17</v>
      </c>
      <c r="G123" s="81">
        <v>51</v>
      </c>
      <c r="H123" s="32"/>
      <c r="I123" s="15">
        <v>38</v>
      </c>
      <c r="J123" s="15" t="s">
        <v>22</v>
      </c>
      <c r="K123" s="16">
        <v>2</v>
      </c>
      <c r="L123" s="15">
        <v>3</v>
      </c>
      <c r="M123" s="15"/>
      <c r="N123" s="15">
        <v>14.96</v>
      </c>
      <c r="O123" s="15">
        <v>927.3</v>
      </c>
      <c r="P123" s="15">
        <v>2</v>
      </c>
      <c r="Q123" s="16">
        <v>6198.5294117647054</v>
      </c>
      <c r="R123" s="15">
        <v>41.81</v>
      </c>
      <c r="S123" s="15">
        <v>25.6</v>
      </c>
    </row>
    <row r="124" spans="1:19" x14ac:dyDescent="0.25">
      <c r="A124" s="15" t="s">
        <v>261</v>
      </c>
      <c r="B124" s="15" t="s">
        <v>288</v>
      </c>
      <c r="C124" s="15" t="s">
        <v>263</v>
      </c>
      <c r="D124" s="15" t="s">
        <v>289</v>
      </c>
      <c r="E124" s="16">
        <v>2018</v>
      </c>
      <c r="F124" s="15" t="s">
        <v>17</v>
      </c>
      <c r="G124" s="81">
        <v>51</v>
      </c>
      <c r="H124" s="32"/>
      <c r="I124" s="15">
        <v>40</v>
      </c>
      <c r="J124" s="15" t="s">
        <v>18</v>
      </c>
      <c r="K124" s="16">
        <v>1.5</v>
      </c>
      <c r="L124" s="15">
        <v>2.5</v>
      </c>
      <c r="M124" s="15"/>
      <c r="N124" s="15">
        <v>17.97</v>
      </c>
      <c r="O124" s="15">
        <v>770.3</v>
      </c>
      <c r="P124" s="15">
        <v>2.5</v>
      </c>
      <c r="Q124" s="16">
        <v>4286.5887590428492</v>
      </c>
      <c r="R124" s="15">
        <v>45.34</v>
      </c>
      <c r="S124" s="15">
        <v>23.12</v>
      </c>
    </row>
    <row r="125" spans="1:19" x14ac:dyDescent="0.25">
      <c r="A125" s="15" t="s">
        <v>261</v>
      </c>
      <c r="B125" s="15" t="s">
        <v>300</v>
      </c>
      <c r="C125" s="15" t="s">
        <v>263</v>
      </c>
      <c r="D125" s="15" t="s">
        <v>301</v>
      </c>
      <c r="E125" s="16">
        <v>2018</v>
      </c>
      <c r="F125" s="15" t="s">
        <v>17</v>
      </c>
      <c r="G125" s="81">
        <v>51</v>
      </c>
      <c r="H125" s="32"/>
      <c r="I125" s="15">
        <v>36</v>
      </c>
      <c r="J125" s="15" t="s">
        <v>18</v>
      </c>
      <c r="K125" s="16">
        <v>1.5</v>
      </c>
      <c r="L125" s="15">
        <v>2</v>
      </c>
      <c r="M125" s="15"/>
      <c r="N125" s="15">
        <v>17.55</v>
      </c>
      <c r="O125" s="15">
        <v>876.1</v>
      </c>
      <c r="P125" s="15">
        <v>2.5</v>
      </c>
      <c r="Q125" s="16">
        <v>4992.0227920227926</v>
      </c>
      <c r="R125" s="15">
        <v>47.26</v>
      </c>
      <c r="S125" s="15">
        <v>21.73</v>
      </c>
    </row>
    <row r="126" spans="1:19" x14ac:dyDescent="0.25">
      <c r="A126" s="15" t="s">
        <v>261</v>
      </c>
      <c r="B126" s="15" t="s">
        <v>304</v>
      </c>
      <c r="C126" s="15" t="s">
        <v>263</v>
      </c>
      <c r="D126" s="15" t="s">
        <v>305</v>
      </c>
      <c r="E126" s="16">
        <v>2018</v>
      </c>
      <c r="F126" s="15" t="s">
        <v>17</v>
      </c>
      <c r="G126" s="81">
        <v>51</v>
      </c>
      <c r="H126" s="32"/>
      <c r="I126" s="15">
        <v>34</v>
      </c>
      <c r="J126" s="15" t="s">
        <v>22</v>
      </c>
      <c r="K126" s="16">
        <v>2</v>
      </c>
      <c r="L126" s="15">
        <v>2.5</v>
      </c>
      <c r="M126" s="15"/>
      <c r="N126" s="15">
        <v>14.45</v>
      </c>
      <c r="O126" s="15">
        <v>607.1</v>
      </c>
      <c r="P126" s="15">
        <v>1.5</v>
      </c>
      <c r="Q126" s="16">
        <v>4201.3840830449826</v>
      </c>
      <c r="R126" s="15">
        <v>47.36</v>
      </c>
      <c r="S126" s="15">
        <v>22.91</v>
      </c>
    </row>
    <row r="127" spans="1:19" x14ac:dyDescent="0.25">
      <c r="A127" s="15" t="s">
        <v>261</v>
      </c>
      <c r="B127" s="15" t="s">
        <v>306</v>
      </c>
      <c r="C127" s="15" t="s">
        <v>263</v>
      </c>
      <c r="D127" s="15" t="s">
        <v>307</v>
      </c>
      <c r="E127" s="16">
        <v>2018</v>
      </c>
      <c r="F127" s="15" t="s">
        <v>17</v>
      </c>
      <c r="G127" s="81">
        <v>51</v>
      </c>
      <c r="H127" s="32"/>
      <c r="I127" s="15">
        <v>36</v>
      </c>
      <c r="J127" s="15" t="s">
        <v>22</v>
      </c>
      <c r="K127" s="16">
        <v>1.5</v>
      </c>
      <c r="L127" s="15">
        <v>2.5</v>
      </c>
      <c r="M127" s="15"/>
      <c r="N127" s="15">
        <v>17.41</v>
      </c>
      <c r="O127" s="15">
        <v>857.2</v>
      </c>
      <c r="P127" s="15">
        <v>1.5</v>
      </c>
      <c r="Q127" s="16">
        <v>4923.607122343481</v>
      </c>
      <c r="R127" s="15">
        <v>49.28</v>
      </c>
      <c r="S127" s="15">
        <v>22.11</v>
      </c>
    </row>
    <row r="128" spans="1:19" x14ac:dyDescent="0.25">
      <c r="A128" s="15" t="s">
        <v>261</v>
      </c>
      <c r="B128" s="15" t="s">
        <v>432</v>
      </c>
      <c r="C128" s="15" t="s">
        <v>263</v>
      </c>
      <c r="D128" s="15" t="s">
        <v>433</v>
      </c>
      <c r="E128" s="16">
        <v>2018</v>
      </c>
      <c r="F128" s="15" t="s">
        <v>17</v>
      </c>
      <c r="G128" s="81">
        <v>51</v>
      </c>
      <c r="H128" s="32"/>
      <c r="I128" s="15">
        <v>36</v>
      </c>
      <c r="J128" s="15" t="s">
        <v>22</v>
      </c>
      <c r="K128" s="16">
        <v>2</v>
      </c>
      <c r="L128" s="15">
        <v>3</v>
      </c>
      <c r="M128" s="15"/>
      <c r="N128" s="15">
        <v>15.18</v>
      </c>
      <c r="O128" s="15">
        <v>685.3</v>
      </c>
      <c r="P128" s="15">
        <v>1.5</v>
      </c>
      <c r="Q128" s="16">
        <v>4514.492753623188</v>
      </c>
      <c r="R128" s="15">
        <v>47.77</v>
      </c>
      <c r="S128" s="15">
        <v>22.23</v>
      </c>
    </row>
    <row r="129" spans="1:19" x14ac:dyDescent="0.25">
      <c r="A129" s="15" t="s">
        <v>261</v>
      </c>
      <c r="B129" s="15" t="s">
        <v>360</v>
      </c>
      <c r="C129" s="15" t="s">
        <v>263</v>
      </c>
      <c r="D129" s="15" t="s">
        <v>361</v>
      </c>
      <c r="E129" s="16">
        <v>2018</v>
      </c>
      <c r="F129" s="15" t="s">
        <v>17</v>
      </c>
      <c r="G129" s="81">
        <v>51</v>
      </c>
      <c r="H129" s="32"/>
      <c r="I129" s="15">
        <v>34</v>
      </c>
      <c r="J129" s="15" t="s">
        <v>22</v>
      </c>
      <c r="K129" s="16">
        <v>1.5</v>
      </c>
      <c r="L129" s="15">
        <v>2.5</v>
      </c>
      <c r="M129" s="15"/>
      <c r="N129" s="15">
        <v>13.43</v>
      </c>
      <c r="O129" s="15">
        <v>909.7</v>
      </c>
      <c r="P129" s="15">
        <v>1.5</v>
      </c>
      <c r="Q129" s="16">
        <v>6773.6411020104242</v>
      </c>
      <c r="R129" s="15">
        <v>44.14</v>
      </c>
      <c r="S129" s="15">
        <v>24.09</v>
      </c>
    </row>
    <row r="130" spans="1:19" x14ac:dyDescent="0.25">
      <c r="A130" s="15" t="s">
        <v>261</v>
      </c>
      <c r="B130" s="15" t="s">
        <v>308</v>
      </c>
      <c r="C130" s="15" t="s">
        <v>263</v>
      </c>
      <c r="D130" s="15" t="s">
        <v>309</v>
      </c>
      <c r="E130" s="16">
        <v>2018</v>
      </c>
      <c r="F130" s="15" t="s">
        <v>17</v>
      </c>
      <c r="G130" s="81">
        <v>52</v>
      </c>
      <c r="H130" s="32"/>
      <c r="I130" s="15">
        <v>34</v>
      </c>
      <c r="J130" s="15" t="s">
        <v>18</v>
      </c>
      <c r="K130" s="16">
        <v>1.5</v>
      </c>
      <c r="L130" s="15">
        <v>2.5</v>
      </c>
      <c r="M130" s="15"/>
      <c r="N130" s="15">
        <v>15.21</v>
      </c>
      <c r="O130" s="15">
        <v>826.3</v>
      </c>
      <c r="P130" s="15">
        <v>1.5</v>
      </c>
      <c r="Q130" s="16">
        <v>5432.6101249178164</v>
      </c>
      <c r="R130" s="15">
        <v>47.68</v>
      </c>
      <c r="S130" s="15">
        <v>22.22</v>
      </c>
    </row>
    <row r="131" spans="1:19" x14ac:dyDescent="0.25">
      <c r="A131" s="15" t="s">
        <v>261</v>
      </c>
      <c r="B131" s="15" t="s">
        <v>358</v>
      </c>
      <c r="C131" s="15" t="s">
        <v>263</v>
      </c>
      <c r="D131" s="15" t="s">
        <v>359</v>
      </c>
      <c r="E131" s="16">
        <v>2018</v>
      </c>
      <c r="F131" s="15" t="s">
        <v>17</v>
      </c>
      <c r="G131" s="81">
        <v>52</v>
      </c>
      <c r="H131" s="32"/>
      <c r="I131" s="15">
        <v>34</v>
      </c>
      <c r="J131" s="15" t="s">
        <v>18</v>
      </c>
      <c r="K131" s="16">
        <v>1.5</v>
      </c>
      <c r="L131" s="15">
        <v>2.5</v>
      </c>
      <c r="M131" s="15"/>
      <c r="N131" s="15">
        <v>16.09</v>
      </c>
      <c r="O131" s="15">
        <v>909.2</v>
      </c>
      <c r="P131" s="15">
        <v>1.5</v>
      </c>
      <c r="Q131" s="16">
        <v>5650.7147296457433</v>
      </c>
      <c r="R131" s="15">
        <v>47.09</v>
      </c>
      <c r="S131" s="15">
        <v>23.11</v>
      </c>
    </row>
    <row r="132" spans="1:19" x14ac:dyDescent="0.25">
      <c r="A132" s="15" t="s">
        <v>261</v>
      </c>
      <c r="B132" s="15" t="s">
        <v>388</v>
      </c>
      <c r="C132" s="15" t="s">
        <v>263</v>
      </c>
      <c r="D132" s="15" t="s">
        <v>389</v>
      </c>
      <c r="E132" s="16">
        <v>2018</v>
      </c>
      <c r="F132" s="15" t="s">
        <v>17</v>
      </c>
      <c r="G132" s="81">
        <v>52</v>
      </c>
      <c r="H132" s="32"/>
      <c r="I132" s="15">
        <v>28</v>
      </c>
      <c r="J132" s="15" t="s">
        <v>18</v>
      </c>
      <c r="K132" s="16">
        <v>1.5</v>
      </c>
      <c r="L132" s="15">
        <v>2.5</v>
      </c>
      <c r="M132" s="15"/>
      <c r="N132" s="15">
        <v>13.35</v>
      </c>
      <c r="O132" s="15">
        <v>823.8</v>
      </c>
      <c r="P132" s="15">
        <v>2.5</v>
      </c>
      <c r="Q132" s="16">
        <v>6170.786516853932</v>
      </c>
      <c r="R132" s="15">
        <v>46.68</v>
      </c>
      <c r="S132" s="15">
        <v>21.17</v>
      </c>
    </row>
    <row r="133" spans="1:19" x14ac:dyDescent="0.25">
      <c r="A133" s="15" t="s">
        <v>261</v>
      </c>
      <c r="B133" s="15" t="s">
        <v>446</v>
      </c>
      <c r="C133" s="15" t="s">
        <v>263</v>
      </c>
      <c r="D133" s="15" t="s">
        <v>447</v>
      </c>
      <c r="E133" s="16">
        <v>2018</v>
      </c>
      <c r="F133" s="15" t="s">
        <v>17</v>
      </c>
      <c r="G133" s="81">
        <v>52</v>
      </c>
      <c r="H133" s="32"/>
      <c r="I133" s="15">
        <v>34</v>
      </c>
      <c r="J133" s="15" t="s">
        <v>22</v>
      </c>
      <c r="K133" s="16">
        <v>2</v>
      </c>
      <c r="L133" s="15">
        <v>3</v>
      </c>
      <c r="M133" s="15"/>
      <c r="N133" s="15">
        <v>17.89</v>
      </c>
      <c r="O133" s="15">
        <v>930.8</v>
      </c>
      <c r="P133" s="15">
        <v>2</v>
      </c>
      <c r="Q133" s="16">
        <v>5202.9066517607598</v>
      </c>
      <c r="R133" s="15">
        <v>43.66</v>
      </c>
      <c r="S133" s="15">
        <v>24.53</v>
      </c>
    </row>
    <row r="134" spans="1:19" x14ac:dyDescent="0.25">
      <c r="A134" s="15" t="s">
        <v>261</v>
      </c>
      <c r="B134" s="15" t="s">
        <v>412</v>
      </c>
      <c r="C134" s="15" t="s">
        <v>263</v>
      </c>
      <c r="D134" s="15" t="s">
        <v>413</v>
      </c>
      <c r="E134" s="16">
        <v>2018</v>
      </c>
      <c r="F134" s="15" t="s">
        <v>17</v>
      </c>
      <c r="G134" s="81">
        <v>53</v>
      </c>
      <c r="H134" s="32"/>
      <c r="I134" s="15">
        <v>32</v>
      </c>
      <c r="J134" s="15" t="s">
        <v>22</v>
      </c>
      <c r="K134" s="16">
        <v>2</v>
      </c>
      <c r="L134" s="15">
        <v>3</v>
      </c>
      <c r="M134" s="15"/>
      <c r="N134" s="15">
        <v>18.09</v>
      </c>
      <c r="O134" s="15">
        <v>803.3</v>
      </c>
      <c r="P134" s="15">
        <v>1.5</v>
      </c>
      <c r="Q134" s="16">
        <v>4440.5749032614704</v>
      </c>
      <c r="R134" s="15">
        <v>47.1</v>
      </c>
      <c r="S134" s="15">
        <v>22.45</v>
      </c>
    </row>
    <row r="135" spans="1:19" x14ac:dyDescent="0.25">
      <c r="A135" s="15" t="s">
        <v>261</v>
      </c>
      <c r="B135" s="15" t="s">
        <v>400</v>
      </c>
      <c r="C135" s="15" t="s">
        <v>263</v>
      </c>
      <c r="D135" s="15" t="s">
        <v>401</v>
      </c>
      <c r="E135" s="16">
        <v>2018</v>
      </c>
      <c r="F135" s="15" t="s">
        <v>17</v>
      </c>
      <c r="G135" s="81">
        <v>54</v>
      </c>
      <c r="H135" s="32"/>
      <c r="I135" s="15">
        <v>30</v>
      </c>
      <c r="J135" s="15" t="s">
        <v>18</v>
      </c>
      <c r="K135" s="16">
        <v>1.5</v>
      </c>
      <c r="L135" s="15">
        <v>3</v>
      </c>
      <c r="M135" s="15"/>
      <c r="N135" s="15">
        <v>14.86</v>
      </c>
      <c r="O135" s="15">
        <v>743.6</v>
      </c>
      <c r="P135" s="15">
        <v>1.5</v>
      </c>
      <c r="Q135" s="16">
        <v>5004.0376850605653</v>
      </c>
      <c r="R135" s="15">
        <v>45.92</v>
      </c>
      <c r="S135" s="15">
        <v>22.08</v>
      </c>
    </row>
    <row r="136" spans="1:19" x14ac:dyDescent="0.25">
      <c r="A136" s="15" t="s">
        <v>261</v>
      </c>
      <c r="B136" s="15" t="s">
        <v>284</v>
      </c>
      <c r="C136" s="15" t="s">
        <v>263</v>
      </c>
      <c r="D136" s="15" t="s">
        <v>285</v>
      </c>
      <c r="E136" s="16">
        <v>2018</v>
      </c>
      <c r="F136" s="15" t="s">
        <v>17</v>
      </c>
      <c r="G136" s="81">
        <v>54</v>
      </c>
      <c r="H136" s="32"/>
      <c r="I136" s="15">
        <v>34</v>
      </c>
      <c r="J136" s="15" t="s">
        <v>18</v>
      </c>
      <c r="K136" s="16">
        <v>1.5</v>
      </c>
      <c r="L136" s="15">
        <v>2.5</v>
      </c>
      <c r="M136" s="15"/>
      <c r="N136" s="15">
        <v>18.059999999999999</v>
      </c>
      <c r="O136" s="15">
        <v>970</v>
      </c>
      <c r="P136" s="15">
        <v>2</v>
      </c>
      <c r="Q136" s="16">
        <v>5370.9856035437433</v>
      </c>
      <c r="R136" s="15">
        <v>45.48</v>
      </c>
      <c r="S136" s="15">
        <v>23.03</v>
      </c>
    </row>
    <row r="137" spans="1:19" x14ac:dyDescent="0.25">
      <c r="A137" s="15" t="s">
        <v>261</v>
      </c>
      <c r="B137" s="15" t="s">
        <v>414</v>
      </c>
      <c r="C137" s="15" t="s">
        <v>263</v>
      </c>
      <c r="D137" s="15" t="s">
        <v>415</v>
      </c>
      <c r="E137" s="16">
        <v>2018</v>
      </c>
      <c r="F137" s="15" t="s">
        <v>17</v>
      </c>
      <c r="G137" s="81">
        <v>54</v>
      </c>
      <c r="H137" s="32"/>
      <c r="I137" s="15">
        <v>32</v>
      </c>
      <c r="J137" s="15" t="s">
        <v>22</v>
      </c>
      <c r="K137" s="16">
        <v>2</v>
      </c>
      <c r="L137" s="15">
        <v>3</v>
      </c>
      <c r="M137" s="15"/>
      <c r="N137" s="15">
        <v>17.8</v>
      </c>
      <c r="O137" s="15">
        <v>1008</v>
      </c>
      <c r="P137" s="15">
        <v>1.5</v>
      </c>
      <c r="Q137" s="16">
        <v>5662.9213483146068</v>
      </c>
      <c r="R137" s="15">
        <v>48.91</v>
      </c>
      <c r="S137" s="15">
        <v>21.89</v>
      </c>
    </row>
    <row r="138" spans="1:19" x14ac:dyDescent="0.25">
      <c r="A138" s="15" t="s">
        <v>261</v>
      </c>
      <c r="B138" s="15" t="s">
        <v>356</v>
      </c>
      <c r="C138" s="15" t="s">
        <v>263</v>
      </c>
      <c r="D138" s="15" t="s">
        <v>357</v>
      </c>
      <c r="E138" s="16">
        <v>2018</v>
      </c>
      <c r="F138" s="15" t="s">
        <v>17</v>
      </c>
      <c r="G138" s="81">
        <v>54</v>
      </c>
      <c r="H138" s="32"/>
      <c r="I138" s="15">
        <v>32</v>
      </c>
      <c r="J138" s="15" t="s">
        <v>18</v>
      </c>
      <c r="K138" s="16">
        <v>1.5</v>
      </c>
      <c r="L138" s="15">
        <v>2.5</v>
      </c>
      <c r="M138" s="15"/>
      <c r="N138" s="15">
        <v>15.06</v>
      </c>
      <c r="O138" s="15">
        <v>1116.3</v>
      </c>
      <c r="P138" s="15">
        <v>1.5</v>
      </c>
      <c r="Q138" s="16">
        <v>7412.3505976095612</v>
      </c>
      <c r="R138" s="15">
        <v>45.53</v>
      </c>
      <c r="S138" s="15">
        <v>21.54</v>
      </c>
    </row>
    <row r="139" spans="1:19" x14ac:dyDescent="0.25">
      <c r="A139" s="15" t="s">
        <v>261</v>
      </c>
      <c r="B139" s="15" t="s">
        <v>436</v>
      </c>
      <c r="C139" s="15" t="s">
        <v>263</v>
      </c>
      <c r="D139" s="15" t="s">
        <v>437</v>
      </c>
      <c r="E139" s="16">
        <v>2018</v>
      </c>
      <c r="F139" s="15" t="s">
        <v>17</v>
      </c>
      <c r="G139" s="81">
        <v>54</v>
      </c>
      <c r="H139" s="32"/>
      <c r="I139" s="15">
        <v>38</v>
      </c>
      <c r="J139" s="15" t="s">
        <v>22</v>
      </c>
      <c r="K139" s="16">
        <v>2</v>
      </c>
      <c r="L139" s="15">
        <v>3</v>
      </c>
      <c r="M139" s="15"/>
      <c r="N139" s="15">
        <v>18.23</v>
      </c>
      <c r="O139" s="15">
        <v>1552.3</v>
      </c>
      <c r="P139" s="15">
        <v>2</v>
      </c>
      <c r="Q139" s="16">
        <v>8515.0850246845857</v>
      </c>
      <c r="R139" s="15">
        <v>43.18</v>
      </c>
      <c r="S139" s="15">
        <v>24.49</v>
      </c>
    </row>
    <row r="140" spans="1:19" x14ac:dyDescent="0.25">
      <c r="A140" s="15" t="s">
        <v>261</v>
      </c>
      <c r="B140" s="15" t="s">
        <v>374</v>
      </c>
      <c r="C140" s="15" t="s">
        <v>263</v>
      </c>
      <c r="D140" s="15" t="s">
        <v>375</v>
      </c>
      <c r="E140" s="16">
        <v>2018</v>
      </c>
      <c r="F140" s="15" t="s">
        <v>17</v>
      </c>
      <c r="G140" s="81">
        <v>54</v>
      </c>
      <c r="H140" s="32"/>
      <c r="I140" s="15">
        <v>42</v>
      </c>
      <c r="J140" s="15" t="s">
        <v>22</v>
      </c>
      <c r="K140" s="16">
        <v>1.5</v>
      </c>
      <c r="L140" s="15">
        <v>2</v>
      </c>
      <c r="M140" s="15"/>
      <c r="N140" s="15">
        <v>16.23</v>
      </c>
      <c r="O140" s="15">
        <v>1019.7</v>
      </c>
      <c r="P140" s="15">
        <v>1.5</v>
      </c>
      <c r="Q140" s="16">
        <v>6282.8096118299445</v>
      </c>
      <c r="R140" s="15">
        <v>44.05</v>
      </c>
      <c r="S140" s="15">
        <v>23.42</v>
      </c>
    </row>
    <row r="141" spans="1:19" x14ac:dyDescent="0.25">
      <c r="A141" s="15" t="s">
        <v>261</v>
      </c>
      <c r="B141" s="15" t="s">
        <v>336</v>
      </c>
      <c r="C141" s="15" t="s">
        <v>263</v>
      </c>
      <c r="D141" s="15" t="s">
        <v>337</v>
      </c>
      <c r="E141" s="16">
        <v>2018</v>
      </c>
      <c r="F141" s="15" t="s">
        <v>17</v>
      </c>
      <c r="G141" s="81">
        <v>55</v>
      </c>
      <c r="H141" s="32"/>
      <c r="I141" s="15">
        <v>34</v>
      </c>
      <c r="J141" s="15" t="s">
        <v>18</v>
      </c>
      <c r="K141" s="16">
        <v>1.5</v>
      </c>
      <c r="L141" s="15">
        <v>2</v>
      </c>
      <c r="M141" s="15"/>
      <c r="N141" s="15">
        <v>16.649999999999999</v>
      </c>
      <c r="O141" s="15">
        <v>962.21</v>
      </c>
      <c r="P141" s="15">
        <v>1.5</v>
      </c>
      <c r="Q141" s="16">
        <v>5779.0390390390403</v>
      </c>
      <c r="R141" s="15">
        <v>43.54</v>
      </c>
      <c r="S141" s="15">
        <v>22.94</v>
      </c>
    </row>
    <row r="142" spans="1:19" x14ac:dyDescent="0.25">
      <c r="A142" s="15" t="s">
        <v>261</v>
      </c>
      <c r="B142" s="15" t="s">
        <v>338</v>
      </c>
      <c r="C142" s="15" t="s">
        <v>263</v>
      </c>
      <c r="D142" s="15" t="s">
        <v>339</v>
      </c>
      <c r="E142" s="16">
        <v>2018</v>
      </c>
      <c r="F142" s="15" t="s">
        <v>17</v>
      </c>
      <c r="G142" s="81">
        <v>56</v>
      </c>
      <c r="H142" s="32"/>
      <c r="I142" s="15">
        <v>34</v>
      </c>
      <c r="J142" s="15" t="s">
        <v>18</v>
      </c>
      <c r="K142" s="16">
        <v>1.5</v>
      </c>
      <c r="L142" s="15">
        <v>2</v>
      </c>
      <c r="M142" s="15"/>
      <c r="N142" s="15">
        <v>16.309999999999999</v>
      </c>
      <c r="O142" s="15">
        <v>1074.4000000000001</v>
      </c>
      <c r="P142" s="15">
        <v>1.5</v>
      </c>
      <c r="Q142" s="16">
        <v>6587.369711833232</v>
      </c>
      <c r="R142" s="15">
        <v>41.5</v>
      </c>
      <c r="S142" s="15">
        <v>24.51</v>
      </c>
    </row>
    <row r="143" spans="1:19" x14ac:dyDescent="0.25">
      <c r="A143" s="15" t="s">
        <v>261</v>
      </c>
      <c r="B143" s="15" t="s">
        <v>448</v>
      </c>
      <c r="C143" s="15" t="s">
        <v>263</v>
      </c>
      <c r="D143" s="15" t="s">
        <v>449</v>
      </c>
      <c r="E143" s="16">
        <v>2018</v>
      </c>
      <c r="F143" s="15" t="s">
        <v>17</v>
      </c>
      <c r="G143" s="81">
        <v>56</v>
      </c>
      <c r="H143" s="32"/>
      <c r="I143" s="15">
        <v>32</v>
      </c>
      <c r="J143" s="15" t="s">
        <v>22</v>
      </c>
      <c r="K143" s="16">
        <v>1.5</v>
      </c>
      <c r="L143" s="15">
        <v>3</v>
      </c>
      <c r="M143" s="15"/>
      <c r="N143" s="15">
        <v>17.04</v>
      </c>
      <c r="O143" s="15">
        <v>1302.9000000000001</v>
      </c>
      <c r="P143" s="15">
        <v>1.5</v>
      </c>
      <c r="Q143" s="16">
        <v>7646.1267605633811</v>
      </c>
      <c r="R143" s="15">
        <v>44.57</v>
      </c>
      <c r="S143" s="15">
        <v>22.98</v>
      </c>
    </row>
    <row r="144" spans="1:19" x14ac:dyDescent="0.25">
      <c r="A144" s="15" t="s">
        <v>261</v>
      </c>
      <c r="B144" s="15" t="s">
        <v>296</v>
      </c>
      <c r="C144" s="15" t="s">
        <v>263</v>
      </c>
      <c r="D144" s="15" t="s">
        <v>297</v>
      </c>
      <c r="E144" s="16">
        <v>2018</v>
      </c>
      <c r="F144" s="15" t="s">
        <v>17</v>
      </c>
      <c r="G144" s="81">
        <v>57</v>
      </c>
      <c r="H144" s="32"/>
      <c r="I144" s="15">
        <v>38</v>
      </c>
      <c r="J144" s="15" t="s">
        <v>22</v>
      </c>
      <c r="K144" s="16">
        <v>2</v>
      </c>
      <c r="L144" s="15">
        <v>2.5</v>
      </c>
      <c r="M144" s="15"/>
      <c r="N144" s="15">
        <v>18.63</v>
      </c>
      <c r="O144" s="15">
        <v>809</v>
      </c>
      <c r="P144" s="15">
        <v>2.5</v>
      </c>
      <c r="Q144" s="16">
        <v>4342.4584004294156</v>
      </c>
      <c r="R144" s="15">
        <v>49.14</v>
      </c>
      <c r="S144" s="15">
        <v>21.43</v>
      </c>
    </row>
    <row r="145" spans="1:19" x14ac:dyDescent="0.25">
      <c r="A145" s="15" t="s">
        <v>261</v>
      </c>
      <c r="B145" s="15" t="s">
        <v>322</v>
      </c>
      <c r="C145" s="15" t="s">
        <v>263</v>
      </c>
      <c r="D145" s="15" t="s">
        <v>323</v>
      </c>
      <c r="E145" s="16">
        <v>2018</v>
      </c>
      <c r="F145" s="15" t="s">
        <v>17</v>
      </c>
      <c r="G145" s="81">
        <v>57</v>
      </c>
      <c r="H145" s="32"/>
      <c r="I145" s="15">
        <v>34</v>
      </c>
      <c r="J145" s="15" t="s">
        <v>22</v>
      </c>
      <c r="K145" s="16">
        <v>1.5</v>
      </c>
      <c r="L145" s="15">
        <v>2</v>
      </c>
      <c r="M145" s="15"/>
      <c r="N145" s="15">
        <v>18.62</v>
      </c>
      <c r="O145" s="15">
        <v>1190.7</v>
      </c>
      <c r="P145" s="15">
        <v>1.5</v>
      </c>
      <c r="Q145" s="16">
        <v>6394.7368421052633</v>
      </c>
      <c r="R145" s="15">
        <v>44.53</v>
      </c>
      <c r="S145" s="15">
        <v>23.75</v>
      </c>
    </row>
    <row r="146" spans="1:19" x14ac:dyDescent="0.25">
      <c r="A146" s="15" t="s">
        <v>261</v>
      </c>
      <c r="B146" s="15" t="s">
        <v>324</v>
      </c>
      <c r="C146" s="15" t="s">
        <v>263</v>
      </c>
      <c r="D146" s="15" t="s">
        <v>325</v>
      </c>
      <c r="E146" s="16">
        <v>2018</v>
      </c>
      <c r="F146" s="15" t="s">
        <v>17</v>
      </c>
      <c r="G146" s="81">
        <v>57</v>
      </c>
      <c r="H146" s="32"/>
      <c r="I146" s="15">
        <v>36</v>
      </c>
      <c r="J146" s="15" t="s">
        <v>18</v>
      </c>
      <c r="K146" s="16">
        <v>1.5</v>
      </c>
      <c r="L146" s="15">
        <v>2</v>
      </c>
      <c r="M146" s="15"/>
      <c r="N146" s="15">
        <v>19.809999999999999</v>
      </c>
      <c r="O146" s="15">
        <v>890.9</v>
      </c>
      <c r="P146" s="15">
        <v>1.5</v>
      </c>
      <c r="Q146" s="16">
        <v>4497.2236244321057</v>
      </c>
      <c r="R146" s="15">
        <v>42.79</v>
      </c>
      <c r="S146" s="15">
        <v>23.45</v>
      </c>
    </row>
    <row r="147" spans="1:19" x14ac:dyDescent="0.25">
      <c r="A147" s="15" t="s">
        <v>261</v>
      </c>
      <c r="B147" s="15" t="s">
        <v>342</v>
      </c>
      <c r="C147" s="15" t="s">
        <v>263</v>
      </c>
      <c r="D147" s="15" t="s">
        <v>343</v>
      </c>
      <c r="E147" s="16">
        <v>2018</v>
      </c>
      <c r="F147" s="15" t="s">
        <v>17</v>
      </c>
      <c r="G147" s="81">
        <v>57</v>
      </c>
      <c r="H147" s="32"/>
      <c r="I147" s="15">
        <v>38</v>
      </c>
      <c r="J147" s="15" t="s">
        <v>18</v>
      </c>
      <c r="K147" s="16">
        <v>2</v>
      </c>
      <c r="L147" s="15">
        <v>2.5</v>
      </c>
      <c r="M147" s="15"/>
      <c r="N147" s="15">
        <v>20.63</v>
      </c>
      <c r="O147" s="15">
        <v>878.4</v>
      </c>
      <c r="P147" s="15">
        <v>1.5</v>
      </c>
      <c r="Q147" s="16">
        <v>4257.8768783325249</v>
      </c>
      <c r="R147" s="15">
        <v>44.13</v>
      </c>
      <c r="S147" s="15">
        <v>24.69</v>
      </c>
    </row>
    <row r="148" spans="1:19" x14ac:dyDescent="0.25">
      <c r="A148" s="15" t="s">
        <v>261</v>
      </c>
      <c r="B148" s="15" t="s">
        <v>352</v>
      </c>
      <c r="C148" s="15" t="s">
        <v>263</v>
      </c>
      <c r="D148" s="15" t="s">
        <v>353</v>
      </c>
      <c r="E148" s="16">
        <v>2018</v>
      </c>
      <c r="F148" s="15" t="s">
        <v>17</v>
      </c>
      <c r="G148" s="81">
        <v>57</v>
      </c>
      <c r="H148" s="32"/>
      <c r="I148" s="15">
        <v>40</v>
      </c>
      <c r="J148" s="15" t="s">
        <v>22</v>
      </c>
      <c r="K148" s="16">
        <v>1.5</v>
      </c>
      <c r="L148" s="15">
        <v>2.5</v>
      </c>
      <c r="M148" s="15"/>
      <c r="N148" s="15">
        <v>19.68</v>
      </c>
      <c r="O148" s="15">
        <v>1017.5</v>
      </c>
      <c r="P148" s="15">
        <v>1.5</v>
      </c>
      <c r="Q148" s="16">
        <v>5170.2235772357726</v>
      </c>
      <c r="R148" s="15">
        <v>47.55</v>
      </c>
      <c r="S148" s="15">
        <v>21.68</v>
      </c>
    </row>
    <row r="149" spans="1:19" x14ac:dyDescent="0.25">
      <c r="A149" s="15" t="s">
        <v>261</v>
      </c>
      <c r="B149" s="15" t="s">
        <v>398</v>
      </c>
      <c r="C149" s="15" t="s">
        <v>263</v>
      </c>
      <c r="D149" s="15" t="s">
        <v>399</v>
      </c>
      <c r="E149" s="16">
        <v>2018</v>
      </c>
      <c r="F149" s="15" t="s">
        <v>17</v>
      </c>
      <c r="G149" s="81">
        <v>58</v>
      </c>
      <c r="H149" s="32"/>
      <c r="I149" s="15">
        <v>36</v>
      </c>
      <c r="J149" s="15" t="s">
        <v>18</v>
      </c>
      <c r="K149" s="16">
        <v>2</v>
      </c>
      <c r="L149" s="15">
        <v>3</v>
      </c>
      <c r="M149" s="15"/>
      <c r="N149" s="15">
        <v>18</v>
      </c>
      <c r="O149" s="15">
        <v>1335.1</v>
      </c>
      <c r="P149" s="15">
        <v>2</v>
      </c>
      <c r="Q149" s="16">
        <v>7417.2222222222217</v>
      </c>
      <c r="R149" s="15">
        <v>44.31</v>
      </c>
      <c r="S149" s="15">
        <v>23.23</v>
      </c>
    </row>
    <row r="150" spans="1:19" x14ac:dyDescent="0.25">
      <c r="A150" s="15" t="s">
        <v>261</v>
      </c>
      <c r="B150" s="15" t="s">
        <v>286</v>
      </c>
      <c r="C150" s="15" t="s">
        <v>263</v>
      </c>
      <c r="D150" s="15" t="s">
        <v>287</v>
      </c>
      <c r="E150" s="16">
        <v>2018</v>
      </c>
      <c r="F150" s="15" t="s">
        <v>17</v>
      </c>
      <c r="G150" s="81">
        <v>58</v>
      </c>
      <c r="H150" s="32"/>
      <c r="I150" s="15">
        <v>28</v>
      </c>
      <c r="J150" s="15" t="s">
        <v>22</v>
      </c>
      <c r="K150" s="16">
        <v>1.5</v>
      </c>
      <c r="L150" s="15">
        <v>2.5</v>
      </c>
      <c r="M150" s="15"/>
      <c r="N150" s="15">
        <v>18.68</v>
      </c>
      <c r="O150" s="15">
        <v>1112.8</v>
      </c>
      <c r="P150" s="15">
        <v>2</v>
      </c>
      <c r="Q150" s="16">
        <v>5957.1734475374733</v>
      </c>
      <c r="R150" s="15">
        <v>48.36</v>
      </c>
      <c r="S150" s="15">
        <v>21.31</v>
      </c>
    </row>
    <row r="151" spans="1:19" x14ac:dyDescent="0.25">
      <c r="A151" s="15" t="s">
        <v>261</v>
      </c>
      <c r="B151" s="15" t="s">
        <v>408</v>
      </c>
      <c r="C151" s="15" t="s">
        <v>263</v>
      </c>
      <c r="D151" s="15" t="s">
        <v>409</v>
      </c>
      <c r="E151" s="16">
        <v>2018</v>
      </c>
      <c r="F151" s="15" t="s">
        <v>17</v>
      </c>
      <c r="G151" s="81">
        <v>58</v>
      </c>
      <c r="H151" s="32"/>
      <c r="I151" s="15">
        <v>36</v>
      </c>
      <c r="J151" s="15" t="s">
        <v>22</v>
      </c>
      <c r="K151" s="16">
        <v>2</v>
      </c>
      <c r="L151" s="15">
        <v>3</v>
      </c>
      <c r="M151" s="15"/>
      <c r="N151" s="15">
        <v>16.809999999999999</v>
      </c>
      <c r="O151" s="15">
        <v>864.6</v>
      </c>
      <c r="P151" s="15">
        <v>2.5</v>
      </c>
      <c r="Q151" s="16">
        <v>5143.3670434265323</v>
      </c>
      <c r="R151" s="15">
        <v>44.98</v>
      </c>
      <c r="S151" s="15">
        <v>23.8</v>
      </c>
    </row>
    <row r="152" spans="1:19" x14ac:dyDescent="0.25">
      <c r="A152" s="15" t="s">
        <v>261</v>
      </c>
      <c r="B152" s="15" t="s">
        <v>290</v>
      </c>
      <c r="C152" s="15" t="s">
        <v>263</v>
      </c>
      <c r="D152" s="15" t="s">
        <v>291</v>
      </c>
      <c r="E152" s="16">
        <v>2018</v>
      </c>
      <c r="F152" s="15" t="s">
        <v>17</v>
      </c>
      <c r="G152" s="81">
        <v>58</v>
      </c>
      <c r="H152" s="32"/>
      <c r="I152" s="15">
        <v>28</v>
      </c>
      <c r="J152" s="15" t="s">
        <v>18</v>
      </c>
      <c r="K152" s="16">
        <v>1.5</v>
      </c>
      <c r="L152" s="15">
        <v>2</v>
      </c>
      <c r="M152" s="15"/>
      <c r="N152" s="15">
        <v>16.690000000000001</v>
      </c>
      <c r="O152" s="15">
        <v>997.9</v>
      </c>
      <c r="P152" s="15">
        <v>2</v>
      </c>
      <c r="Q152" s="16">
        <v>5979.0293588975428</v>
      </c>
      <c r="R152" s="15">
        <v>46.33</v>
      </c>
      <c r="S152" s="15">
        <v>22.15</v>
      </c>
    </row>
    <row r="153" spans="1:19" x14ac:dyDescent="0.25">
      <c r="A153" s="15" t="s">
        <v>261</v>
      </c>
      <c r="B153" s="15" t="s">
        <v>420</v>
      </c>
      <c r="C153" s="15" t="s">
        <v>263</v>
      </c>
      <c r="D153" s="15" t="s">
        <v>421</v>
      </c>
      <c r="E153" s="16">
        <v>2018</v>
      </c>
      <c r="F153" s="15" t="s">
        <v>17</v>
      </c>
      <c r="G153" s="81">
        <v>58</v>
      </c>
      <c r="H153" s="32"/>
      <c r="I153" s="15">
        <v>38</v>
      </c>
      <c r="J153" s="15" t="s">
        <v>18</v>
      </c>
      <c r="K153" s="16">
        <v>2</v>
      </c>
      <c r="L153" s="15">
        <v>3</v>
      </c>
      <c r="M153" s="15"/>
      <c r="N153" s="15">
        <v>19.190000000000001</v>
      </c>
      <c r="O153" s="15">
        <v>896.7</v>
      </c>
      <c r="P153" s="15">
        <v>2.5</v>
      </c>
      <c r="Q153" s="16">
        <v>4672.7462219906201</v>
      </c>
      <c r="R153" s="15">
        <v>46.37</v>
      </c>
      <c r="S153" s="15">
        <v>22.5</v>
      </c>
    </row>
    <row r="154" spans="1:19" x14ac:dyDescent="0.25">
      <c r="A154" s="15" t="s">
        <v>261</v>
      </c>
      <c r="B154" s="15" t="s">
        <v>428</v>
      </c>
      <c r="C154" s="15" t="s">
        <v>263</v>
      </c>
      <c r="D154" s="15" t="s">
        <v>429</v>
      </c>
      <c r="E154" s="16">
        <v>2018</v>
      </c>
      <c r="F154" s="15" t="s">
        <v>17</v>
      </c>
      <c r="G154" s="81">
        <v>58</v>
      </c>
      <c r="H154" s="32"/>
      <c r="I154" s="15">
        <v>40</v>
      </c>
      <c r="J154" s="15" t="s">
        <v>22</v>
      </c>
      <c r="K154" s="16">
        <v>2</v>
      </c>
      <c r="L154" s="15">
        <v>3</v>
      </c>
      <c r="M154" s="15"/>
      <c r="N154" s="15">
        <v>18.100000000000001</v>
      </c>
      <c r="O154" s="15">
        <v>996.7</v>
      </c>
      <c r="P154" s="15">
        <v>1.5</v>
      </c>
      <c r="Q154" s="16">
        <v>5506.629834254144</v>
      </c>
      <c r="R154" s="15">
        <v>44.1</v>
      </c>
      <c r="S154" s="15">
        <v>23.2</v>
      </c>
    </row>
    <row r="155" spans="1:19" x14ac:dyDescent="0.25">
      <c r="A155" s="15" t="s">
        <v>261</v>
      </c>
      <c r="B155" s="15" t="s">
        <v>328</v>
      </c>
      <c r="C155" s="15" t="s">
        <v>263</v>
      </c>
      <c r="D155" s="15" t="s">
        <v>329</v>
      </c>
      <c r="E155" s="16">
        <v>2018</v>
      </c>
      <c r="F155" s="15" t="s">
        <v>17</v>
      </c>
      <c r="G155" s="81">
        <v>58</v>
      </c>
      <c r="H155" s="32"/>
      <c r="I155" s="15">
        <v>38</v>
      </c>
      <c r="J155" s="15" t="s">
        <v>22</v>
      </c>
      <c r="K155" s="16">
        <v>1.5</v>
      </c>
      <c r="L155" s="15">
        <v>2.5</v>
      </c>
      <c r="M155" s="15"/>
      <c r="N155" s="15">
        <v>16.05</v>
      </c>
      <c r="O155" s="15">
        <v>677.6</v>
      </c>
      <c r="P155" s="15">
        <v>1.5</v>
      </c>
      <c r="Q155" s="16">
        <v>4221.8068535825541</v>
      </c>
      <c r="R155" s="15">
        <v>46</v>
      </c>
      <c r="S155" s="15">
        <v>22.52</v>
      </c>
    </row>
    <row r="156" spans="1:19" x14ac:dyDescent="0.25">
      <c r="A156" s="15" t="s">
        <v>261</v>
      </c>
      <c r="B156" s="15" t="s">
        <v>434</v>
      </c>
      <c r="C156" s="15" t="s">
        <v>263</v>
      </c>
      <c r="D156" s="15" t="s">
        <v>435</v>
      </c>
      <c r="E156" s="16">
        <v>2018</v>
      </c>
      <c r="F156" s="15" t="s">
        <v>17</v>
      </c>
      <c r="G156" s="81">
        <v>58</v>
      </c>
      <c r="H156" s="32"/>
      <c r="I156" s="15">
        <v>34</v>
      </c>
      <c r="J156" s="15" t="s">
        <v>18</v>
      </c>
      <c r="K156" s="16">
        <v>2</v>
      </c>
      <c r="L156" s="15">
        <v>3</v>
      </c>
      <c r="M156" s="15"/>
      <c r="N156" s="15">
        <v>18.649999999999999</v>
      </c>
      <c r="O156" s="15">
        <v>1096.7</v>
      </c>
      <c r="P156" s="15">
        <v>1.5</v>
      </c>
      <c r="Q156" s="16">
        <v>5880.4289544235935</v>
      </c>
      <c r="R156" s="15">
        <v>43.26</v>
      </c>
      <c r="S156" s="15">
        <v>23.84</v>
      </c>
    </row>
    <row r="157" spans="1:19" x14ac:dyDescent="0.25">
      <c r="A157" s="15" t="s">
        <v>261</v>
      </c>
      <c r="B157" s="15" t="s">
        <v>350</v>
      </c>
      <c r="C157" s="15" t="s">
        <v>263</v>
      </c>
      <c r="D157" s="15" t="s">
        <v>351</v>
      </c>
      <c r="E157" s="16">
        <v>2018</v>
      </c>
      <c r="F157" s="15" t="s">
        <v>17</v>
      </c>
      <c r="G157" s="81">
        <v>58</v>
      </c>
      <c r="H157" s="32"/>
      <c r="I157" s="15">
        <v>36</v>
      </c>
      <c r="J157" s="15" t="s">
        <v>22</v>
      </c>
      <c r="K157" s="16">
        <v>1.5</v>
      </c>
      <c r="L157" s="15">
        <v>2.5</v>
      </c>
      <c r="M157" s="15"/>
      <c r="N157" s="15">
        <v>21.75</v>
      </c>
      <c r="O157" s="15">
        <v>991</v>
      </c>
      <c r="P157" s="15">
        <v>1.5</v>
      </c>
      <c r="Q157" s="16">
        <v>4556.3218390804604</v>
      </c>
      <c r="R157" s="15">
        <v>44.71</v>
      </c>
      <c r="S157" s="15">
        <v>23.26</v>
      </c>
    </row>
    <row r="158" spans="1:19" x14ac:dyDescent="0.25">
      <c r="A158" s="15" t="s">
        <v>261</v>
      </c>
      <c r="B158" s="15" t="s">
        <v>368</v>
      </c>
      <c r="C158" s="15" t="s">
        <v>263</v>
      </c>
      <c r="D158" s="15" t="s">
        <v>369</v>
      </c>
      <c r="E158" s="16">
        <v>2018</v>
      </c>
      <c r="F158" s="15" t="s">
        <v>17</v>
      </c>
      <c r="G158" s="81">
        <v>58</v>
      </c>
      <c r="H158" s="32"/>
      <c r="I158" s="15">
        <v>40</v>
      </c>
      <c r="J158" s="15" t="s">
        <v>22</v>
      </c>
      <c r="K158" s="16">
        <v>1.5</v>
      </c>
      <c r="L158" s="15">
        <v>2.5</v>
      </c>
      <c r="M158" s="15"/>
      <c r="N158" s="15">
        <v>17.670000000000002</v>
      </c>
      <c r="O158" s="15">
        <v>1075.7</v>
      </c>
      <c r="P158" s="15">
        <v>1.5</v>
      </c>
      <c r="Q158" s="16">
        <v>6087.7192982456136</v>
      </c>
      <c r="R158" s="15">
        <v>46.9</v>
      </c>
      <c r="S158" s="15">
        <v>21.46</v>
      </c>
    </row>
    <row r="159" spans="1:19" x14ac:dyDescent="0.25">
      <c r="A159" s="15" t="s">
        <v>261</v>
      </c>
      <c r="B159" s="15" t="s">
        <v>370</v>
      </c>
      <c r="C159" s="15" t="s">
        <v>263</v>
      </c>
      <c r="D159" s="15" t="s">
        <v>371</v>
      </c>
      <c r="E159" s="16">
        <v>2018</v>
      </c>
      <c r="F159" s="15" t="s">
        <v>17</v>
      </c>
      <c r="G159" s="81">
        <v>58</v>
      </c>
      <c r="H159" s="32"/>
      <c r="I159" s="15">
        <v>38</v>
      </c>
      <c r="J159" s="15" t="s">
        <v>18</v>
      </c>
      <c r="K159" s="16">
        <v>1.5</v>
      </c>
      <c r="L159" s="15">
        <v>2.5</v>
      </c>
      <c r="M159" s="15"/>
      <c r="N159" s="15">
        <v>16.57</v>
      </c>
      <c r="O159" s="15">
        <v>957.1</v>
      </c>
      <c r="P159" s="15">
        <v>1.5</v>
      </c>
      <c r="Q159" s="16">
        <v>5776.1013880506944</v>
      </c>
      <c r="R159" s="15">
        <v>48.86</v>
      </c>
      <c r="S159" s="15">
        <v>19.86</v>
      </c>
    </row>
    <row r="160" spans="1:19" x14ac:dyDescent="0.25">
      <c r="A160" s="15" t="s">
        <v>261</v>
      </c>
      <c r="B160" s="15" t="s">
        <v>372</v>
      </c>
      <c r="C160" s="15" t="s">
        <v>263</v>
      </c>
      <c r="D160" s="15" t="s">
        <v>373</v>
      </c>
      <c r="E160" s="16">
        <v>2018</v>
      </c>
      <c r="F160" s="15" t="s">
        <v>17</v>
      </c>
      <c r="G160" s="81">
        <v>58</v>
      </c>
      <c r="H160" s="32"/>
      <c r="I160" s="15">
        <v>38</v>
      </c>
      <c r="J160" s="15" t="s">
        <v>18</v>
      </c>
      <c r="K160" s="16">
        <v>2</v>
      </c>
      <c r="L160" s="15">
        <v>2.5</v>
      </c>
      <c r="M160" s="15"/>
      <c r="N160" s="15">
        <v>16.73</v>
      </c>
      <c r="O160" s="15">
        <v>1115.8</v>
      </c>
      <c r="P160" s="15">
        <v>1.5</v>
      </c>
      <c r="Q160" s="16">
        <v>6669.4560669456068</v>
      </c>
      <c r="R160" s="15">
        <v>44.2</v>
      </c>
      <c r="S160" s="15">
        <v>21.86</v>
      </c>
    </row>
    <row r="161" spans="1:19" x14ac:dyDescent="0.25">
      <c r="A161" s="15" t="s">
        <v>261</v>
      </c>
      <c r="B161" s="15" t="s">
        <v>376</v>
      </c>
      <c r="C161" s="15" t="s">
        <v>263</v>
      </c>
      <c r="D161" s="15" t="s">
        <v>377</v>
      </c>
      <c r="E161" s="16">
        <v>2018</v>
      </c>
      <c r="F161" s="15" t="s">
        <v>17</v>
      </c>
      <c r="G161" s="81">
        <v>58</v>
      </c>
      <c r="H161" s="32"/>
      <c r="I161" s="15">
        <v>38</v>
      </c>
      <c r="J161" s="15" t="s">
        <v>22</v>
      </c>
      <c r="K161" s="16">
        <v>2</v>
      </c>
      <c r="L161" s="15">
        <v>2.5</v>
      </c>
      <c r="M161" s="15"/>
      <c r="N161" s="15">
        <v>18.68</v>
      </c>
      <c r="O161" s="15">
        <v>905.2</v>
      </c>
      <c r="P161" s="15">
        <v>1.5</v>
      </c>
      <c r="Q161" s="16">
        <v>4845.824411134904</v>
      </c>
      <c r="R161" s="15">
        <v>44.91</v>
      </c>
      <c r="S161" s="15">
        <v>23.6</v>
      </c>
    </row>
    <row r="162" spans="1:19" x14ac:dyDescent="0.25">
      <c r="A162" s="15" t="s">
        <v>261</v>
      </c>
      <c r="B162" s="15" t="s">
        <v>438</v>
      </c>
      <c r="C162" s="15" t="s">
        <v>263</v>
      </c>
      <c r="D162" s="15" t="s">
        <v>439</v>
      </c>
      <c r="E162" s="16">
        <v>2018</v>
      </c>
      <c r="F162" s="15" t="s">
        <v>17</v>
      </c>
      <c r="G162" s="81">
        <v>58</v>
      </c>
      <c r="H162" s="32"/>
      <c r="I162" s="15">
        <v>38</v>
      </c>
      <c r="J162" s="15" t="s">
        <v>18</v>
      </c>
      <c r="K162" s="16">
        <v>2</v>
      </c>
      <c r="L162" s="15">
        <v>3</v>
      </c>
      <c r="M162" s="15"/>
      <c r="N162" s="15">
        <v>15.88</v>
      </c>
      <c r="O162" s="15">
        <v>741.2</v>
      </c>
      <c r="P162" s="15">
        <v>1.5</v>
      </c>
      <c r="Q162" s="16">
        <v>4667.5062972292189</v>
      </c>
      <c r="R162" s="15">
        <v>47.78</v>
      </c>
      <c r="S162" s="15">
        <v>21.32</v>
      </c>
    </row>
    <row r="163" spans="1:19" x14ac:dyDescent="0.25">
      <c r="A163" s="15" t="s">
        <v>261</v>
      </c>
      <c r="B163" s="15" t="s">
        <v>444</v>
      </c>
      <c r="C163" s="15" t="s">
        <v>263</v>
      </c>
      <c r="D163" s="15" t="s">
        <v>445</v>
      </c>
      <c r="E163" s="16">
        <v>2018</v>
      </c>
      <c r="F163" s="15" t="s">
        <v>17</v>
      </c>
      <c r="G163" s="81">
        <v>58</v>
      </c>
      <c r="H163" s="32"/>
      <c r="I163" s="15">
        <v>36</v>
      </c>
      <c r="J163" s="15" t="s">
        <v>18</v>
      </c>
      <c r="K163" s="16">
        <v>1.5</v>
      </c>
      <c r="L163" s="15">
        <v>3</v>
      </c>
      <c r="M163" s="15"/>
      <c r="N163" s="15">
        <v>19.010000000000002</v>
      </c>
      <c r="O163" s="15">
        <v>1143.2</v>
      </c>
      <c r="P163" s="15">
        <v>2</v>
      </c>
      <c r="Q163" s="16">
        <v>6013.6770120988949</v>
      </c>
      <c r="R163" s="15">
        <v>47.29</v>
      </c>
      <c r="S163" s="15">
        <v>21.33</v>
      </c>
    </row>
    <row r="164" spans="1:19" x14ac:dyDescent="0.25">
      <c r="A164" s="15" t="s">
        <v>261</v>
      </c>
      <c r="B164" s="15" t="s">
        <v>384</v>
      </c>
      <c r="C164" s="15" t="s">
        <v>263</v>
      </c>
      <c r="D164" s="15" t="s">
        <v>385</v>
      </c>
      <c r="E164" s="16">
        <v>2018</v>
      </c>
      <c r="F164" s="15" t="s">
        <v>17</v>
      </c>
      <c r="G164" s="81">
        <v>58</v>
      </c>
      <c r="H164" s="32"/>
      <c r="I164" s="15">
        <v>34</v>
      </c>
      <c r="J164" s="15" t="s">
        <v>18</v>
      </c>
      <c r="K164" s="16">
        <v>1.5</v>
      </c>
      <c r="L164" s="15">
        <v>2</v>
      </c>
      <c r="M164" s="15"/>
      <c r="N164" s="15">
        <v>18.559999999999999</v>
      </c>
      <c r="O164" s="15">
        <v>1070.8</v>
      </c>
      <c r="P164" s="15">
        <v>1.5</v>
      </c>
      <c r="Q164" s="16">
        <v>5769.3965517241377</v>
      </c>
      <c r="R164" s="15">
        <v>44.26</v>
      </c>
      <c r="S164" s="15">
        <v>23.75</v>
      </c>
    </row>
    <row r="165" spans="1:19" x14ac:dyDescent="0.25">
      <c r="A165" s="15" t="s">
        <v>261</v>
      </c>
      <c r="B165" s="15" t="s">
        <v>267</v>
      </c>
      <c r="C165" s="15" t="s">
        <v>263</v>
      </c>
      <c r="D165" s="15" t="s">
        <v>268</v>
      </c>
      <c r="E165" s="16">
        <v>2018</v>
      </c>
      <c r="F165" s="15" t="s">
        <v>17</v>
      </c>
      <c r="G165" s="81">
        <v>59</v>
      </c>
      <c r="H165" s="32"/>
      <c r="I165" s="15">
        <v>40</v>
      </c>
      <c r="J165" s="15" t="s">
        <v>18</v>
      </c>
      <c r="K165" s="16">
        <v>2</v>
      </c>
      <c r="L165" s="15">
        <v>2.5</v>
      </c>
      <c r="M165" s="15"/>
      <c r="N165" s="15">
        <v>16.79</v>
      </c>
      <c r="O165" s="15">
        <v>1196.2</v>
      </c>
      <c r="P165" s="15">
        <v>1.5</v>
      </c>
      <c r="Q165" s="16">
        <v>7124.4788564621804</v>
      </c>
      <c r="R165" s="15">
        <v>47.7</v>
      </c>
      <c r="S165" s="15">
        <v>22.3</v>
      </c>
    </row>
    <row r="166" spans="1:19" x14ac:dyDescent="0.25">
      <c r="A166" s="15" t="s">
        <v>261</v>
      </c>
      <c r="B166" s="15" t="s">
        <v>275</v>
      </c>
      <c r="C166" s="15" t="s">
        <v>263</v>
      </c>
      <c r="D166" s="15" t="s">
        <v>276</v>
      </c>
      <c r="E166" s="16">
        <v>2018</v>
      </c>
      <c r="F166" s="15" t="s">
        <v>17</v>
      </c>
      <c r="G166" s="81">
        <v>59</v>
      </c>
      <c r="H166" s="32"/>
      <c r="I166" s="15">
        <v>36</v>
      </c>
      <c r="J166" s="15" t="s">
        <v>18</v>
      </c>
      <c r="K166" s="16">
        <v>1.5</v>
      </c>
      <c r="L166" s="15">
        <v>2.5</v>
      </c>
      <c r="M166" s="15"/>
      <c r="N166" s="15">
        <v>18.510000000000002</v>
      </c>
      <c r="O166" s="15">
        <v>1059.3</v>
      </c>
      <c r="P166" s="15">
        <v>2</v>
      </c>
      <c r="Q166" s="16">
        <v>5722.8525121555913</v>
      </c>
      <c r="R166" s="15">
        <v>43.89</v>
      </c>
      <c r="S166" s="15">
        <v>23.33</v>
      </c>
    </row>
    <row r="167" spans="1:19" x14ac:dyDescent="0.25">
      <c r="A167" s="15" t="s">
        <v>261</v>
      </c>
      <c r="B167" s="15" t="s">
        <v>279</v>
      </c>
      <c r="C167" s="15" t="s">
        <v>263</v>
      </c>
      <c r="D167" s="15" t="s">
        <v>280</v>
      </c>
      <c r="E167" s="16">
        <v>2018</v>
      </c>
      <c r="F167" s="15" t="s">
        <v>17</v>
      </c>
      <c r="G167" s="81">
        <v>59</v>
      </c>
      <c r="H167" s="32"/>
      <c r="I167" s="15">
        <v>34</v>
      </c>
      <c r="J167" s="15" t="s">
        <v>22</v>
      </c>
      <c r="K167" s="16">
        <v>1.5</v>
      </c>
      <c r="L167" s="15">
        <v>2.5</v>
      </c>
      <c r="M167" s="15"/>
      <c r="N167" s="15">
        <v>15.38</v>
      </c>
      <c r="O167" s="15">
        <v>749.7</v>
      </c>
      <c r="P167" s="15">
        <v>2</v>
      </c>
      <c r="Q167" s="16">
        <v>4874.5123537061118</v>
      </c>
      <c r="R167" s="15">
        <v>41.22</v>
      </c>
      <c r="S167" s="15">
        <v>23.17</v>
      </c>
    </row>
    <row r="168" spans="1:19" x14ac:dyDescent="0.25">
      <c r="A168" s="15" t="s">
        <v>261</v>
      </c>
      <c r="B168" s="15" t="s">
        <v>404</v>
      </c>
      <c r="C168" s="15" t="s">
        <v>263</v>
      </c>
      <c r="D168" s="15" t="s">
        <v>405</v>
      </c>
      <c r="E168" s="16">
        <v>2018</v>
      </c>
      <c r="F168" s="15" t="s">
        <v>17</v>
      </c>
      <c r="G168" s="81">
        <v>59</v>
      </c>
      <c r="H168" s="32"/>
      <c r="I168" s="15">
        <v>36</v>
      </c>
      <c r="J168" s="15" t="s">
        <v>22</v>
      </c>
      <c r="K168" s="16">
        <v>2</v>
      </c>
      <c r="L168" s="15">
        <v>3</v>
      </c>
      <c r="M168" s="15"/>
      <c r="N168" s="15">
        <v>15.94</v>
      </c>
      <c r="O168" s="15">
        <v>1109.7</v>
      </c>
      <c r="P168" s="15">
        <v>2</v>
      </c>
      <c r="Q168" s="16">
        <v>6961.7314930991224</v>
      </c>
      <c r="R168" s="15">
        <v>45.99</v>
      </c>
      <c r="S168" s="15">
        <v>22.05</v>
      </c>
    </row>
    <row r="169" spans="1:19" x14ac:dyDescent="0.25">
      <c r="A169" s="15" t="s">
        <v>261</v>
      </c>
      <c r="B169" s="15" t="s">
        <v>426</v>
      </c>
      <c r="C169" s="15" t="s">
        <v>263</v>
      </c>
      <c r="D169" s="15" t="s">
        <v>427</v>
      </c>
      <c r="E169" s="16">
        <v>2018</v>
      </c>
      <c r="F169" s="15" t="s">
        <v>17</v>
      </c>
      <c r="G169" s="81">
        <v>59</v>
      </c>
      <c r="H169" s="32"/>
      <c r="I169" s="15">
        <v>38</v>
      </c>
      <c r="J169" s="15" t="s">
        <v>18</v>
      </c>
      <c r="K169" s="16">
        <v>2</v>
      </c>
      <c r="L169" s="15">
        <v>3</v>
      </c>
      <c r="M169" s="15"/>
      <c r="N169" s="15">
        <v>22.69</v>
      </c>
      <c r="O169" s="15">
        <v>962.6</v>
      </c>
      <c r="P169" s="15">
        <v>1.5</v>
      </c>
      <c r="Q169" s="16">
        <v>4242.3975319524016</v>
      </c>
      <c r="R169" s="15">
        <v>44.58</v>
      </c>
      <c r="S169" s="15">
        <v>23.69</v>
      </c>
    </row>
    <row r="170" spans="1:19" x14ac:dyDescent="0.25">
      <c r="A170" s="15" t="s">
        <v>261</v>
      </c>
      <c r="B170" s="15" t="s">
        <v>430</v>
      </c>
      <c r="C170" s="15" t="s">
        <v>263</v>
      </c>
      <c r="D170" s="15" t="s">
        <v>431</v>
      </c>
      <c r="E170" s="16">
        <v>2018</v>
      </c>
      <c r="F170" s="15" t="s">
        <v>17</v>
      </c>
      <c r="G170" s="81">
        <v>59</v>
      </c>
      <c r="H170" s="32"/>
      <c r="I170" s="15">
        <v>38</v>
      </c>
      <c r="J170" s="15" t="s">
        <v>18</v>
      </c>
      <c r="K170" s="16">
        <v>2</v>
      </c>
      <c r="L170" s="15">
        <v>3</v>
      </c>
      <c r="M170" s="15"/>
      <c r="N170" s="15">
        <v>16.010000000000002</v>
      </c>
      <c r="O170" s="15">
        <v>680.5</v>
      </c>
      <c r="P170" s="15">
        <v>1.5</v>
      </c>
      <c r="Q170" s="16">
        <v>4250.4684572142405</v>
      </c>
      <c r="R170" s="15">
        <v>41.36</v>
      </c>
      <c r="S170" s="15">
        <v>23.66</v>
      </c>
    </row>
    <row r="171" spans="1:19" x14ac:dyDescent="0.25">
      <c r="A171" s="15" t="s">
        <v>261</v>
      </c>
      <c r="B171" s="15" t="s">
        <v>348</v>
      </c>
      <c r="C171" s="15" t="s">
        <v>263</v>
      </c>
      <c r="D171" s="15" t="s">
        <v>349</v>
      </c>
      <c r="E171" s="16">
        <v>2018</v>
      </c>
      <c r="F171" s="15" t="s">
        <v>17</v>
      </c>
      <c r="G171" s="81">
        <v>59</v>
      </c>
      <c r="H171" s="32"/>
      <c r="I171" s="15">
        <v>36</v>
      </c>
      <c r="J171" s="15" t="s">
        <v>18</v>
      </c>
      <c r="K171" s="16">
        <v>1.5</v>
      </c>
      <c r="L171" s="15">
        <v>2.5</v>
      </c>
      <c r="M171" s="15"/>
      <c r="N171" s="15">
        <v>21.85</v>
      </c>
      <c r="O171" s="15">
        <v>996</v>
      </c>
      <c r="P171" s="15">
        <v>1</v>
      </c>
      <c r="Q171" s="16">
        <v>4558.3524027459953</v>
      </c>
      <c r="R171" s="15">
        <v>43.75</v>
      </c>
      <c r="S171" s="15">
        <v>23.27</v>
      </c>
    </row>
    <row r="172" spans="1:19" x14ac:dyDescent="0.25">
      <c r="A172" s="15" t="s">
        <v>261</v>
      </c>
      <c r="B172" s="15" t="s">
        <v>364</v>
      </c>
      <c r="C172" s="15" t="s">
        <v>263</v>
      </c>
      <c r="D172" s="15" t="s">
        <v>365</v>
      </c>
      <c r="E172" s="16">
        <v>2018</v>
      </c>
      <c r="F172" s="15" t="s">
        <v>17</v>
      </c>
      <c r="G172" s="81">
        <v>59</v>
      </c>
      <c r="H172" s="32"/>
      <c r="I172" s="15">
        <v>36</v>
      </c>
      <c r="J172" s="15" t="s">
        <v>22</v>
      </c>
      <c r="K172" s="16">
        <v>1.5</v>
      </c>
      <c r="L172" s="15">
        <v>2</v>
      </c>
      <c r="M172" s="15"/>
      <c r="N172" s="15">
        <v>19.59</v>
      </c>
      <c r="O172" s="15">
        <v>1162.5</v>
      </c>
      <c r="P172" s="15">
        <v>1.5</v>
      </c>
      <c r="Q172" s="16">
        <v>5934.1500765696783</v>
      </c>
      <c r="R172" s="15">
        <v>44.67</v>
      </c>
      <c r="S172" s="15">
        <v>22.92</v>
      </c>
    </row>
    <row r="173" spans="1:19" x14ac:dyDescent="0.25">
      <c r="A173" s="15" t="s">
        <v>261</v>
      </c>
      <c r="B173" s="15" t="s">
        <v>450</v>
      </c>
      <c r="C173" s="15" t="s">
        <v>263</v>
      </c>
      <c r="D173" s="15" t="s">
        <v>451</v>
      </c>
      <c r="E173" s="16">
        <v>2018</v>
      </c>
      <c r="F173" s="15" t="s">
        <v>17</v>
      </c>
      <c r="G173" s="81">
        <v>59</v>
      </c>
      <c r="H173" s="32"/>
      <c r="I173" s="15">
        <v>36</v>
      </c>
      <c r="J173" s="15" t="s">
        <v>22</v>
      </c>
      <c r="K173" s="16">
        <v>1.5</v>
      </c>
      <c r="L173" s="15">
        <v>3</v>
      </c>
      <c r="M173" s="15"/>
      <c r="N173" s="15">
        <v>19.59</v>
      </c>
      <c r="O173" s="15">
        <v>1449.7</v>
      </c>
      <c r="P173" s="15">
        <v>2</v>
      </c>
      <c r="Q173" s="16">
        <v>7400.2041858090861</v>
      </c>
      <c r="R173" s="15">
        <v>48.28</v>
      </c>
      <c r="S173" s="15">
        <v>20.47</v>
      </c>
    </row>
    <row r="174" spans="1:19" x14ac:dyDescent="0.25">
      <c r="A174" s="15" t="s">
        <v>261</v>
      </c>
      <c r="B174" s="15" t="s">
        <v>390</v>
      </c>
      <c r="C174" s="15" t="s">
        <v>263</v>
      </c>
      <c r="D174" s="15" t="s">
        <v>391</v>
      </c>
      <c r="E174" s="16">
        <v>2018</v>
      </c>
      <c r="F174" s="15" t="s">
        <v>17</v>
      </c>
      <c r="G174" s="81">
        <v>59</v>
      </c>
      <c r="H174" s="32"/>
      <c r="I174" s="15">
        <v>45</v>
      </c>
      <c r="J174" s="15" t="s">
        <v>18</v>
      </c>
      <c r="K174" s="16">
        <v>1.5</v>
      </c>
      <c r="L174" s="15">
        <v>2.5</v>
      </c>
      <c r="M174" s="15"/>
      <c r="N174" s="15">
        <v>15.97</v>
      </c>
      <c r="O174" s="15">
        <v>766</v>
      </c>
      <c r="P174" s="15">
        <v>1.5</v>
      </c>
      <c r="Q174" s="16">
        <v>4796.4934251721979</v>
      </c>
      <c r="R174" s="15">
        <v>42.42</v>
      </c>
      <c r="S174" s="15">
        <v>23.72</v>
      </c>
    </row>
    <row r="175" spans="1:19" x14ac:dyDescent="0.25">
      <c r="A175" s="15" t="s">
        <v>261</v>
      </c>
      <c r="B175" s="15" t="s">
        <v>277</v>
      </c>
      <c r="C175" s="15" t="s">
        <v>263</v>
      </c>
      <c r="D175" s="15" t="s">
        <v>278</v>
      </c>
      <c r="E175" s="16">
        <v>2018</v>
      </c>
      <c r="F175" s="15" t="s">
        <v>17</v>
      </c>
      <c r="G175" s="81">
        <v>60</v>
      </c>
      <c r="H175" s="32"/>
      <c r="I175" s="15">
        <v>34</v>
      </c>
      <c r="J175" s="15" t="s">
        <v>18</v>
      </c>
      <c r="K175" s="16">
        <v>1.5</v>
      </c>
      <c r="L175" s="15">
        <v>2.5</v>
      </c>
      <c r="M175" s="15"/>
      <c r="N175" s="15">
        <v>18.13</v>
      </c>
      <c r="O175" s="15">
        <v>967</v>
      </c>
      <c r="P175" s="15">
        <v>2</v>
      </c>
      <c r="Q175" s="16">
        <v>5333.7010479867622</v>
      </c>
      <c r="R175" s="15">
        <v>43.69</v>
      </c>
      <c r="S175" s="15">
        <v>22.75</v>
      </c>
    </row>
    <row r="176" spans="1:19" x14ac:dyDescent="0.25">
      <c r="A176" s="15" t="s">
        <v>261</v>
      </c>
      <c r="B176" s="15" t="s">
        <v>406</v>
      </c>
      <c r="C176" s="15" t="s">
        <v>263</v>
      </c>
      <c r="D176" s="15" t="s">
        <v>407</v>
      </c>
      <c r="E176" s="16">
        <v>2018</v>
      </c>
      <c r="F176" s="15" t="s">
        <v>17</v>
      </c>
      <c r="G176" s="81">
        <v>60</v>
      </c>
      <c r="H176" s="32"/>
      <c r="I176" s="15">
        <v>38</v>
      </c>
      <c r="J176" s="15" t="s">
        <v>18</v>
      </c>
      <c r="K176" s="16">
        <v>2</v>
      </c>
      <c r="L176" s="15">
        <v>3</v>
      </c>
      <c r="M176" s="15"/>
      <c r="N176" s="15">
        <v>16.940000000000001</v>
      </c>
      <c r="O176" s="15">
        <v>1384.9</v>
      </c>
      <c r="P176" s="15">
        <v>1.5</v>
      </c>
      <c r="Q176" s="16">
        <v>8175.3246753246758</v>
      </c>
      <c r="R176" s="15">
        <v>45.75</v>
      </c>
      <c r="S176" s="15">
        <v>22.14</v>
      </c>
    </row>
    <row r="177" spans="1:19" x14ac:dyDescent="0.25">
      <c r="A177" s="15" t="s">
        <v>261</v>
      </c>
      <c r="B177" s="15" t="s">
        <v>422</v>
      </c>
      <c r="C177" s="15" t="s">
        <v>263</v>
      </c>
      <c r="D177" s="15" t="s">
        <v>423</v>
      </c>
      <c r="E177" s="16">
        <v>2018</v>
      </c>
      <c r="F177" s="15" t="s">
        <v>17</v>
      </c>
      <c r="G177" s="81">
        <v>60</v>
      </c>
      <c r="H177" s="32"/>
      <c r="I177" s="15">
        <v>42</v>
      </c>
      <c r="J177" s="15" t="s">
        <v>22</v>
      </c>
      <c r="K177" s="16">
        <v>2</v>
      </c>
      <c r="L177" s="15">
        <v>3</v>
      </c>
      <c r="M177" s="15"/>
      <c r="N177" s="15">
        <v>19.46</v>
      </c>
      <c r="O177" s="15">
        <v>940.6</v>
      </c>
      <c r="P177" s="15">
        <v>1.5</v>
      </c>
      <c r="Q177" s="16">
        <v>4833.5046248715316</v>
      </c>
      <c r="R177" s="15">
        <v>47.69</v>
      </c>
      <c r="S177" s="15">
        <v>22.63</v>
      </c>
    </row>
    <row r="178" spans="1:19" x14ac:dyDescent="0.25">
      <c r="A178" s="15" t="s">
        <v>261</v>
      </c>
      <c r="B178" s="15" t="s">
        <v>332</v>
      </c>
      <c r="C178" s="15" t="s">
        <v>263</v>
      </c>
      <c r="D178" s="15" t="s">
        <v>333</v>
      </c>
      <c r="E178" s="16">
        <v>2018</v>
      </c>
      <c r="F178" s="15" t="s">
        <v>17</v>
      </c>
      <c r="G178" s="81">
        <v>60</v>
      </c>
      <c r="H178" s="32"/>
      <c r="I178" s="15">
        <v>40</v>
      </c>
      <c r="J178" s="15" t="s">
        <v>22</v>
      </c>
      <c r="K178" s="16">
        <v>1.5</v>
      </c>
      <c r="L178" s="15">
        <v>2.5</v>
      </c>
      <c r="M178" s="15"/>
      <c r="N178" s="15">
        <v>19.329999999999998</v>
      </c>
      <c r="O178" s="15">
        <v>954.8</v>
      </c>
      <c r="P178" s="15">
        <v>2</v>
      </c>
      <c r="Q178" s="16">
        <v>4939.4723228142784</v>
      </c>
      <c r="R178" s="15">
        <v>43.16</v>
      </c>
      <c r="S178" s="15">
        <v>23.02</v>
      </c>
    </row>
    <row r="179" spans="1:19" x14ac:dyDescent="0.25">
      <c r="A179" s="15" t="s">
        <v>261</v>
      </c>
      <c r="B179" s="15" t="s">
        <v>362</v>
      </c>
      <c r="C179" s="15" t="s">
        <v>263</v>
      </c>
      <c r="D179" s="15" t="s">
        <v>363</v>
      </c>
      <c r="E179" s="16">
        <v>2018</v>
      </c>
      <c r="F179" s="15" t="s">
        <v>17</v>
      </c>
      <c r="G179" s="81">
        <v>60</v>
      </c>
      <c r="H179" s="32"/>
      <c r="I179" s="15">
        <v>38</v>
      </c>
      <c r="J179" s="15" t="s">
        <v>18</v>
      </c>
      <c r="K179" s="16">
        <v>1.5</v>
      </c>
      <c r="L179" s="15">
        <v>2.5</v>
      </c>
      <c r="M179" s="15"/>
      <c r="N179" s="15">
        <v>20.18</v>
      </c>
      <c r="O179" s="15">
        <v>1002.5</v>
      </c>
      <c r="P179" s="15">
        <v>1</v>
      </c>
      <c r="Q179" s="16">
        <v>4967.7898909811693</v>
      </c>
      <c r="R179" s="15">
        <v>49.87</v>
      </c>
      <c r="S179" s="15">
        <v>21.35</v>
      </c>
    </row>
    <row r="180" spans="1:19" x14ac:dyDescent="0.25">
      <c r="A180" s="15" t="s">
        <v>261</v>
      </c>
      <c r="B180" s="15" t="s">
        <v>380</v>
      </c>
      <c r="C180" s="15" t="s">
        <v>263</v>
      </c>
      <c r="D180" s="15" t="s">
        <v>381</v>
      </c>
      <c r="E180" s="16">
        <v>2018</v>
      </c>
      <c r="F180" s="15" t="s">
        <v>17</v>
      </c>
      <c r="G180" s="81">
        <v>60</v>
      </c>
      <c r="H180" s="32"/>
      <c r="I180" s="15">
        <v>36</v>
      </c>
      <c r="J180" s="15" t="s">
        <v>18</v>
      </c>
      <c r="K180" s="16">
        <v>1.5</v>
      </c>
      <c r="L180" s="15">
        <v>2.5</v>
      </c>
      <c r="M180" s="15"/>
      <c r="N180" s="15">
        <v>19.3</v>
      </c>
      <c r="O180" s="15">
        <v>1130</v>
      </c>
      <c r="P180" s="15">
        <v>1.5</v>
      </c>
      <c r="Q180" s="16">
        <v>5854.9222797927459</v>
      </c>
      <c r="R180" s="15">
        <v>42.16</v>
      </c>
      <c r="S180" s="15">
        <v>24.62</v>
      </c>
    </row>
    <row r="181" spans="1:19" x14ac:dyDescent="0.25">
      <c r="A181" s="15" t="s">
        <v>261</v>
      </c>
      <c r="B181" s="15" t="s">
        <v>410</v>
      </c>
      <c r="C181" s="15" t="s">
        <v>263</v>
      </c>
      <c r="D181" s="15" t="s">
        <v>411</v>
      </c>
      <c r="E181" s="16">
        <v>2018</v>
      </c>
      <c r="F181" s="15" t="s">
        <v>17</v>
      </c>
      <c r="G181" s="81">
        <v>61</v>
      </c>
      <c r="H181" s="32"/>
      <c r="I181" s="15">
        <v>40</v>
      </c>
      <c r="J181" s="15" t="s">
        <v>22</v>
      </c>
      <c r="K181" s="16">
        <v>1.5</v>
      </c>
      <c r="L181" s="15">
        <v>3</v>
      </c>
      <c r="M181" s="15"/>
      <c r="N181" s="15">
        <v>17.79</v>
      </c>
      <c r="O181" s="15">
        <v>845.4</v>
      </c>
      <c r="P181" s="15">
        <v>2.5</v>
      </c>
      <c r="Q181" s="16">
        <v>4752.1079258010122</v>
      </c>
      <c r="R181" s="15">
        <v>48.13</v>
      </c>
      <c r="S181" s="15">
        <v>21.6</v>
      </c>
    </row>
    <row r="182" spans="1:19" x14ac:dyDescent="0.25">
      <c r="A182" s="15" t="s">
        <v>261</v>
      </c>
      <c r="B182" s="15" t="s">
        <v>302</v>
      </c>
      <c r="C182" s="15" t="s">
        <v>263</v>
      </c>
      <c r="D182" s="15" t="s">
        <v>303</v>
      </c>
      <c r="E182" s="16">
        <v>2018</v>
      </c>
      <c r="F182" s="15" t="s">
        <v>17</v>
      </c>
      <c r="G182" s="81">
        <v>61</v>
      </c>
      <c r="H182" s="32"/>
      <c r="I182" s="15">
        <v>38</v>
      </c>
      <c r="J182" s="15" t="s">
        <v>22</v>
      </c>
      <c r="K182" s="16">
        <v>1.5</v>
      </c>
      <c r="L182" s="15">
        <v>2.5</v>
      </c>
      <c r="M182" s="15"/>
      <c r="N182" s="15">
        <v>21.45</v>
      </c>
      <c r="O182" s="15">
        <v>908.1</v>
      </c>
      <c r="P182" s="15">
        <v>2.5</v>
      </c>
      <c r="Q182" s="16">
        <v>4233.5664335664342</v>
      </c>
      <c r="R182" s="15">
        <v>47.6</v>
      </c>
      <c r="S182" s="15">
        <v>21.9</v>
      </c>
    </row>
    <row r="183" spans="1:19" x14ac:dyDescent="0.25">
      <c r="A183" s="15" t="s">
        <v>261</v>
      </c>
      <c r="B183" s="15" t="s">
        <v>320</v>
      </c>
      <c r="C183" s="15" t="s">
        <v>263</v>
      </c>
      <c r="D183" s="15" t="s">
        <v>321</v>
      </c>
      <c r="E183" s="16">
        <v>2018</v>
      </c>
      <c r="F183" s="15" t="s">
        <v>17</v>
      </c>
      <c r="G183" s="81">
        <v>61</v>
      </c>
      <c r="H183" s="32"/>
      <c r="I183" s="15">
        <v>36</v>
      </c>
      <c r="J183" s="15" t="s">
        <v>22</v>
      </c>
      <c r="K183" s="16">
        <v>1.5</v>
      </c>
      <c r="L183" s="15">
        <v>2.5</v>
      </c>
      <c r="M183" s="15"/>
      <c r="N183" s="15">
        <v>22.34</v>
      </c>
      <c r="O183" s="15">
        <v>1134.0999999999999</v>
      </c>
      <c r="P183" s="15">
        <v>1.5</v>
      </c>
      <c r="Q183" s="16">
        <v>5076.5443151298114</v>
      </c>
      <c r="R183" s="15">
        <v>45.51</v>
      </c>
      <c r="S183" s="15">
        <v>22.85</v>
      </c>
    </row>
    <row r="184" spans="1:19" x14ac:dyDescent="0.25">
      <c r="A184" s="15" t="s">
        <v>261</v>
      </c>
      <c r="B184" s="15" t="s">
        <v>424</v>
      </c>
      <c r="C184" s="15" t="s">
        <v>263</v>
      </c>
      <c r="D184" s="15" t="s">
        <v>425</v>
      </c>
      <c r="E184" s="16">
        <v>2018</v>
      </c>
      <c r="F184" s="15" t="s">
        <v>17</v>
      </c>
      <c r="G184" s="81">
        <v>61</v>
      </c>
      <c r="H184" s="32"/>
      <c r="I184" s="15">
        <v>40</v>
      </c>
      <c r="J184" s="15" t="s">
        <v>22</v>
      </c>
      <c r="K184" s="16">
        <v>1.5</v>
      </c>
      <c r="L184" s="15">
        <v>3</v>
      </c>
      <c r="M184" s="15"/>
      <c r="N184" s="15">
        <v>18.87</v>
      </c>
      <c r="O184" s="15">
        <v>1032.8</v>
      </c>
      <c r="P184" s="15">
        <v>1.5</v>
      </c>
      <c r="Q184" s="16">
        <v>5473.2379438261787</v>
      </c>
      <c r="R184" s="15">
        <v>43.69</v>
      </c>
      <c r="S184" s="15">
        <v>23.08</v>
      </c>
    </row>
    <row r="185" spans="1:19" x14ac:dyDescent="0.25">
      <c r="A185" s="15" t="s">
        <v>261</v>
      </c>
      <c r="B185" s="15" t="s">
        <v>326</v>
      </c>
      <c r="C185" s="15" t="s">
        <v>263</v>
      </c>
      <c r="D185" s="15" t="s">
        <v>327</v>
      </c>
      <c r="E185" s="16">
        <v>2018</v>
      </c>
      <c r="F185" s="15" t="s">
        <v>17</v>
      </c>
      <c r="G185" s="81">
        <v>61</v>
      </c>
      <c r="H185" s="32"/>
      <c r="I185" s="15">
        <v>40</v>
      </c>
      <c r="J185" s="15" t="s">
        <v>18</v>
      </c>
      <c r="K185" s="16">
        <v>1.5</v>
      </c>
      <c r="L185" s="15">
        <v>2.5</v>
      </c>
      <c r="M185" s="15"/>
      <c r="N185" s="15">
        <v>17.93</v>
      </c>
      <c r="O185" s="15">
        <v>1537</v>
      </c>
      <c r="P185" s="15">
        <v>1.5</v>
      </c>
      <c r="Q185" s="16">
        <v>8572.2253206915775</v>
      </c>
      <c r="R185" s="15">
        <v>45.86</v>
      </c>
      <c r="S185" s="15">
        <v>22.96</v>
      </c>
    </row>
    <row r="186" spans="1:19" x14ac:dyDescent="0.25">
      <c r="A186" s="15" t="s">
        <v>261</v>
      </c>
      <c r="B186" s="15" t="s">
        <v>366</v>
      </c>
      <c r="C186" s="15" t="s">
        <v>263</v>
      </c>
      <c r="D186" s="15" t="s">
        <v>367</v>
      </c>
      <c r="E186" s="16">
        <v>2018</v>
      </c>
      <c r="F186" s="15" t="s">
        <v>17</v>
      </c>
      <c r="G186" s="81">
        <v>61</v>
      </c>
      <c r="H186" s="32"/>
      <c r="I186" s="15">
        <v>42</v>
      </c>
      <c r="J186" s="15" t="s">
        <v>18</v>
      </c>
      <c r="K186" s="16">
        <v>1.5</v>
      </c>
      <c r="L186" s="15">
        <v>2.5</v>
      </c>
      <c r="M186" s="15"/>
      <c r="N186" s="15">
        <v>18.38</v>
      </c>
      <c r="O186" s="15">
        <v>1058.5</v>
      </c>
      <c r="P186" s="15">
        <v>1.5</v>
      </c>
      <c r="Q186" s="16">
        <v>5758.9771490750818</v>
      </c>
      <c r="R186" s="15">
        <v>43.83</v>
      </c>
      <c r="S186" s="15">
        <v>23.94</v>
      </c>
    </row>
    <row r="187" spans="1:19" x14ac:dyDescent="0.25">
      <c r="A187" s="15" t="s">
        <v>261</v>
      </c>
      <c r="B187" s="15" t="s">
        <v>392</v>
      </c>
      <c r="C187" s="15" t="s">
        <v>263</v>
      </c>
      <c r="D187" s="15" t="s">
        <v>393</v>
      </c>
      <c r="E187" s="16">
        <v>2018</v>
      </c>
      <c r="F187" s="15" t="s">
        <v>17</v>
      </c>
      <c r="G187" s="81">
        <v>61</v>
      </c>
      <c r="H187" s="32"/>
      <c r="I187" s="15">
        <v>36</v>
      </c>
      <c r="J187" s="15" t="s">
        <v>18</v>
      </c>
      <c r="K187" s="16">
        <v>1.5</v>
      </c>
      <c r="L187" s="15">
        <v>2.5</v>
      </c>
      <c r="M187" s="15"/>
      <c r="N187" s="15">
        <v>18.05</v>
      </c>
      <c r="O187" s="15">
        <v>1395.6</v>
      </c>
      <c r="P187" s="15">
        <v>1.5</v>
      </c>
      <c r="Q187" s="16">
        <v>7731.8559556786695</v>
      </c>
      <c r="R187" s="15">
        <v>42.17</v>
      </c>
      <c r="S187" s="15">
        <v>23.76</v>
      </c>
    </row>
    <row r="188" spans="1:19" x14ac:dyDescent="0.25">
      <c r="A188" s="15" t="s">
        <v>261</v>
      </c>
      <c r="B188" s="15" t="s">
        <v>394</v>
      </c>
      <c r="C188" s="15" t="s">
        <v>263</v>
      </c>
      <c r="D188" s="15" t="s">
        <v>395</v>
      </c>
      <c r="E188" s="16">
        <v>2018</v>
      </c>
      <c r="F188" s="15" t="s">
        <v>17</v>
      </c>
      <c r="G188" s="81">
        <v>61</v>
      </c>
      <c r="H188" s="32"/>
      <c r="I188" s="15">
        <v>34</v>
      </c>
      <c r="J188" s="15" t="s">
        <v>18</v>
      </c>
      <c r="K188" s="16">
        <v>1.5</v>
      </c>
      <c r="L188" s="15">
        <v>2.5</v>
      </c>
      <c r="M188" s="15"/>
      <c r="N188" s="15">
        <v>15.57</v>
      </c>
      <c r="O188" s="15">
        <v>997.8</v>
      </c>
      <c r="P188" s="15">
        <v>1.5</v>
      </c>
      <c r="Q188" s="16">
        <v>6408.4778420038529</v>
      </c>
      <c r="R188" s="15">
        <v>43.07</v>
      </c>
      <c r="S188" s="15">
        <v>23.18</v>
      </c>
    </row>
    <row r="189" spans="1:19" x14ac:dyDescent="0.25">
      <c r="A189" s="15" t="s">
        <v>261</v>
      </c>
      <c r="B189" s="15" t="s">
        <v>271</v>
      </c>
      <c r="C189" s="15" t="s">
        <v>263</v>
      </c>
      <c r="D189" s="15" t="s">
        <v>272</v>
      </c>
      <c r="E189" s="16">
        <v>2018</v>
      </c>
      <c r="F189" s="15" t="s">
        <v>17</v>
      </c>
      <c r="G189" s="81">
        <v>62</v>
      </c>
      <c r="H189" s="32"/>
      <c r="I189" s="15">
        <v>34</v>
      </c>
      <c r="J189" s="15" t="s">
        <v>18</v>
      </c>
      <c r="K189" s="16">
        <v>1.5</v>
      </c>
      <c r="L189" s="15">
        <v>2</v>
      </c>
      <c r="M189" s="15"/>
      <c r="N189" s="15">
        <v>23.11</v>
      </c>
      <c r="O189" s="15">
        <v>1035.5</v>
      </c>
      <c r="P189" s="15">
        <v>2.5</v>
      </c>
      <c r="Q189" s="16">
        <v>4480.7442665512763</v>
      </c>
      <c r="R189" s="15">
        <v>42.12</v>
      </c>
      <c r="S189" s="15">
        <v>23.61</v>
      </c>
    </row>
    <row r="190" spans="1:19" x14ac:dyDescent="0.25">
      <c r="A190" s="15" t="s">
        <v>261</v>
      </c>
      <c r="B190" s="15" t="s">
        <v>273</v>
      </c>
      <c r="C190" s="15" t="s">
        <v>263</v>
      </c>
      <c r="D190" s="15" t="s">
        <v>274</v>
      </c>
      <c r="E190" s="16">
        <v>2018</v>
      </c>
      <c r="F190" s="15" t="s">
        <v>17</v>
      </c>
      <c r="G190" s="81">
        <v>62</v>
      </c>
      <c r="H190" s="32"/>
      <c r="I190" s="15">
        <v>40</v>
      </c>
      <c r="J190" s="15" t="s">
        <v>22</v>
      </c>
      <c r="K190" s="16">
        <v>1.5</v>
      </c>
      <c r="L190" s="15">
        <v>2.5</v>
      </c>
      <c r="M190" s="15"/>
      <c r="N190" s="15">
        <v>20.59</v>
      </c>
      <c r="O190" s="15">
        <v>931.9</v>
      </c>
      <c r="P190" s="15">
        <v>2</v>
      </c>
      <c r="Q190" s="16">
        <v>4525.9834871296744</v>
      </c>
      <c r="R190" s="15">
        <v>47.31</v>
      </c>
      <c r="S190" s="15">
        <v>21.53</v>
      </c>
    </row>
    <row r="191" spans="1:19" x14ac:dyDescent="0.25">
      <c r="A191" s="15" t="s">
        <v>261</v>
      </c>
      <c r="B191" s="15" t="s">
        <v>294</v>
      </c>
      <c r="C191" s="15" t="s">
        <v>263</v>
      </c>
      <c r="D191" s="15" t="s">
        <v>295</v>
      </c>
      <c r="E191" s="16">
        <v>2018</v>
      </c>
      <c r="F191" s="15" t="s">
        <v>17</v>
      </c>
      <c r="G191" s="81">
        <v>62</v>
      </c>
      <c r="H191" s="32"/>
      <c r="I191" s="15">
        <v>32</v>
      </c>
      <c r="J191" s="15" t="s">
        <v>18</v>
      </c>
      <c r="K191" s="16">
        <v>1.5</v>
      </c>
      <c r="L191" s="15">
        <v>2</v>
      </c>
      <c r="M191" s="15"/>
      <c r="N191" s="15">
        <v>15.41</v>
      </c>
      <c r="O191" s="15">
        <v>847.7</v>
      </c>
      <c r="P191" s="15">
        <v>1.5</v>
      </c>
      <c r="Q191" s="16">
        <v>5500.9733939000653</v>
      </c>
      <c r="R191" s="15">
        <v>46.87</v>
      </c>
      <c r="S191" s="15">
        <v>21.73</v>
      </c>
    </row>
    <row r="192" spans="1:19" x14ac:dyDescent="0.25">
      <c r="A192" s="15" t="s">
        <v>261</v>
      </c>
      <c r="B192" s="15" t="s">
        <v>416</v>
      </c>
      <c r="C192" s="15" t="s">
        <v>263</v>
      </c>
      <c r="D192" s="15" t="s">
        <v>417</v>
      </c>
      <c r="E192" s="16">
        <v>2018</v>
      </c>
      <c r="F192" s="15" t="s">
        <v>17</v>
      </c>
      <c r="G192" s="81">
        <v>62</v>
      </c>
      <c r="H192" s="32"/>
      <c r="I192" s="15">
        <v>45</v>
      </c>
      <c r="J192" s="15" t="s">
        <v>22</v>
      </c>
      <c r="K192" s="16">
        <v>2</v>
      </c>
      <c r="L192" s="15">
        <v>3</v>
      </c>
      <c r="M192" s="15"/>
      <c r="N192" s="15">
        <v>20.55</v>
      </c>
      <c r="O192" s="15">
        <v>1185</v>
      </c>
      <c r="P192" s="15">
        <v>1.5</v>
      </c>
      <c r="Q192" s="16">
        <v>5766.4233576642328</v>
      </c>
      <c r="R192" s="15">
        <v>47.87</v>
      </c>
      <c r="S192" s="15">
        <v>21.7</v>
      </c>
    </row>
    <row r="193" spans="1:19" x14ac:dyDescent="0.25">
      <c r="A193" s="15" t="s">
        <v>261</v>
      </c>
      <c r="B193" s="15" t="s">
        <v>314</v>
      </c>
      <c r="C193" s="15" t="s">
        <v>263</v>
      </c>
      <c r="D193" s="15" t="s">
        <v>315</v>
      </c>
      <c r="E193" s="16">
        <v>2018</v>
      </c>
      <c r="F193" s="15" t="s">
        <v>17</v>
      </c>
      <c r="G193" s="81">
        <v>62</v>
      </c>
      <c r="H193" s="32"/>
      <c r="I193" s="15">
        <v>40</v>
      </c>
      <c r="J193" s="15" t="s">
        <v>22</v>
      </c>
      <c r="K193" s="16">
        <v>1.5</v>
      </c>
      <c r="L193" s="15">
        <v>2.5</v>
      </c>
      <c r="M193" s="15"/>
      <c r="N193" s="15">
        <v>21.38</v>
      </c>
      <c r="O193" s="15">
        <v>1097</v>
      </c>
      <c r="P193" s="15">
        <v>1.5</v>
      </c>
      <c r="Q193" s="16">
        <v>5130.9635173058932</v>
      </c>
      <c r="R193" s="15">
        <v>48.91</v>
      </c>
      <c r="S193" s="15">
        <v>21.28</v>
      </c>
    </row>
    <row r="194" spans="1:19" x14ac:dyDescent="0.25">
      <c r="A194" s="15" t="s">
        <v>261</v>
      </c>
      <c r="B194" s="15" t="s">
        <v>316</v>
      </c>
      <c r="C194" s="15" t="s">
        <v>263</v>
      </c>
      <c r="D194" s="15" t="s">
        <v>317</v>
      </c>
      <c r="E194" s="16">
        <v>2018</v>
      </c>
      <c r="F194" s="15" t="s">
        <v>17</v>
      </c>
      <c r="G194" s="81">
        <v>62</v>
      </c>
      <c r="H194" s="32"/>
      <c r="I194" s="15">
        <v>30</v>
      </c>
      <c r="J194" s="15" t="s">
        <v>18</v>
      </c>
      <c r="K194" s="16">
        <v>2</v>
      </c>
      <c r="L194" s="15">
        <v>2.5</v>
      </c>
      <c r="M194" s="15"/>
      <c r="N194" s="15">
        <v>16.3</v>
      </c>
      <c r="O194" s="15">
        <v>867.3</v>
      </c>
      <c r="P194" s="15">
        <v>1.5</v>
      </c>
      <c r="Q194" s="16">
        <v>5320.8588957055217</v>
      </c>
      <c r="R194" s="15">
        <v>43.72</v>
      </c>
      <c r="S194" s="15">
        <v>23.11</v>
      </c>
    </row>
    <row r="195" spans="1:19" x14ac:dyDescent="0.25">
      <c r="A195" s="15" t="s">
        <v>261</v>
      </c>
      <c r="B195" s="15" t="s">
        <v>318</v>
      </c>
      <c r="C195" s="15" t="s">
        <v>263</v>
      </c>
      <c r="D195" s="15" t="s">
        <v>319</v>
      </c>
      <c r="E195" s="16">
        <v>2018</v>
      </c>
      <c r="F195" s="15" t="s">
        <v>17</v>
      </c>
      <c r="G195" s="81">
        <v>62</v>
      </c>
      <c r="H195" s="32"/>
      <c r="I195" s="15">
        <v>34</v>
      </c>
      <c r="J195" s="15" t="s">
        <v>18</v>
      </c>
      <c r="K195" s="16">
        <v>1.5</v>
      </c>
      <c r="L195" s="15">
        <v>2.5</v>
      </c>
      <c r="M195" s="15"/>
      <c r="N195" s="15">
        <v>17.47</v>
      </c>
      <c r="O195" s="15">
        <v>807.6</v>
      </c>
      <c r="P195" s="15">
        <v>1.5</v>
      </c>
      <c r="Q195" s="16">
        <v>4622.7819118488842</v>
      </c>
      <c r="R195" s="15">
        <v>48.44</v>
      </c>
      <c r="S195" s="15">
        <v>19.920000000000002</v>
      </c>
    </row>
    <row r="196" spans="1:19" x14ac:dyDescent="0.25">
      <c r="A196" s="15" t="s">
        <v>261</v>
      </c>
      <c r="B196" s="15" t="s">
        <v>378</v>
      </c>
      <c r="C196" s="15" t="s">
        <v>263</v>
      </c>
      <c r="D196" s="15" t="s">
        <v>379</v>
      </c>
      <c r="E196" s="16">
        <v>2018</v>
      </c>
      <c r="F196" s="15" t="s">
        <v>17</v>
      </c>
      <c r="G196" s="81">
        <v>62</v>
      </c>
      <c r="H196" s="32"/>
      <c r="I196" s="15">
        <v>42</v>
      </c>
      <c r="J196" s="15" t="s">
        <v>18</v>
      </c>
      <c r="K196" s="16">
        <v>1.5</v>
      </c>
      <c r="L196" s="15">
        <v>2</v>
      </c>
      <c r="M196" s="15"/>
      <c r="N196" s="15">
        <v>20.29</v>
      </c>
      <c r="O196" s="15">
        <v>1045.4000000000001</v>
      </c>
      <c r="P196" s="15">
        <v>1.5</v>
      </c>
      <c r="Q196" s="16">
        <v>5152.2917693445052</v>
      </c>
      <c r="R196" s="15">
        <v>48.74</v>
      </c>
      <c r="S196" s="15">
        <v>21.43</v>
      </c>
    </row>
    <row r="197" spans="1:19" x14ac:dyDescent="0.25">
      <c r="A197" s="15" t="s">
        <v>261</v>
      </c>
      <c r="B197" s="15" t="s">
        <v>382</v>
      </c>
      <c r="C197" s="15" t="s">
        <v>263</v>
      </c>
      <c r="D197" s="15" t="s">
        <v>383</v>
      </c>
      <c r="E197" s="16">
        <v>2018</v>
      </c>
      <c r="F197" s="15" t="s">
        <v>17</v>
      </c>
      <c r="G197" s="81">
        <v>62</v>
      </c>
      <c r="H197" s="32"/>
      <c r="I197" s="15">
        <v>44</v>
      </c>
      <c r="J197" s="15" t="s">
        <v>22</v>
      </c>
      <c r="K197" s="16">
        <v>1.5</v>
      </c>
      <c r="L197" s="15">
        <v>2.5</v>
      </c>
      <c r="M197" s="15"/>
      <c r="N197" s="15">
        <v>18.89</v>
      </c>
      <c r="O197" s="15">
        <v>1609.5</v>
      </c>
      <c r="P197" s="15">
        <v>1.5</v>
      </c>
      <c r="Q197" s="16">
        <v>8520.3811540497609</v>
      </c>
      <c r="R197" s="15">
        <v>45.15</v>
      </c>
      <c r="S197" s="15">
        <v>23</v>
      </c>
    </row>
    <row r="198" spans="1:19" x14ac:dyDescent="0.25">
      <c r="A198" s="15" t="s">
        <v>261</v>
      </c>
      <c r="B198" s="15" t="s">
        <v>262</v>
      </c>
      <c r="C198" s="15" t="s">
        <v>263</v>
      </c>
      <c r="D198" s="15" t="s">
        <v>264</v>
      </c>
      <c r="E198" s="16">
        <v>2018</v>
      </c>
      <c r="F198" s="15" t="s">
        <v>17</v>
      </c>
      <c r="G198" s="81">
        <v>63</v>
      </c>
      <c r="H198" s="32"/>
      <c r="I198" s="15">
        <v>34</v>
      </c>
      <c r="J198" s="15" t="s">
        <v>22</v>
      </c>
      <c r="K198" s="16">
        <v>1.5</v>
      </c>
      <c r="L198" s="15">
        <v>2.5</v>
      </c>
      <c r="M198" s="15"/>
      <c r="N198" s="15">
        <v>19.57</v>
      </c>
      <c r="O198" s="15">
        <v>1103.5</v>
      </c>
      <c r="P198" s="15">
        <v>2.5</v>
      </c>
      <c r="Q198" s="16">
        <v>5638.7327542156363</v>
      </c>
      <c r="R198" s="15">
        <v>48.42</v>
      </c>
      <c r="S198" s="15">
        <v>21.56</v>
      </c>
    </row>
    <row r="199" spans="1:19" x14ac:dyDescent="0.25">
      <c r="A199" s="15" t="s">
        <v>261</v>
      </c>
      <c r="B199" s="15" t="s">
        <v>269</v>
      </c>
      <c r="C199" s="15" t="s">
        <v>263</v>
      </c>
      <c r="D199" s="15" t="s">
        <v>270</v>
      </c>
      <c r="E199" s="16">
        <v>2018</v>
      </c>
      <c r="F199" s="15" t="s">
        <v>17</v>
      </c>
      <c r="G199" s="81">
        <v>63</v>
      </c>
      <c r="H199" s="32"/>
      <c r="I199" s="15">
        <v>38</v>
      </c>
      <c r="J199" s="15" t="s">
        <v>18</v>
      </c>
      <c r="K199" s="16">
        <v>1.5</v>
      </c>
      <c r="L199" s="15">
        <v>2</v>
      </c>
      <c r="M199" s="15"/>
      <c r="N199" s="15">
        <v>11.32</v>
      </c>
      <c r="O199" s="15">
        <v>1140.3</v>
      </c>
      <c r="P199" s="15">
        <v>1.5</v>
      </c>
      <c r="Q199" s="16">
        <v>10073.321554770317</v>
      </c>
      <c r="R199" s="15">
        <v>44.64</v>
      </c>
      <c r="S199" s="15">
        <v>22.37</v>
      </c>
    </row>
    <row r="200" spans="1:19" x14ac:dyDescent="0.25">
      <c r="A200" s="15" t="s">
        <v>261</v>
      </c>
      <c r="B200" s="15" t="s">
        <v>340</v>
      </c>
      <c r="C200" s="15" t="s">
        <v>263</v>
      </c>
      <c r="D200" s="15" t="s">
        <v>341</v>
      </c>
      <c r="E200" s="16">
        <v>2018</v>
      </c>
      <c r="F200" s="15" t="s">
        <v>17</v>
      </c>
      <c r="G200" s="81">
        <v>63</v>
      </c>
      <c r="H200" s="32"/>
      <c r="I200" s="15">
        <v>38</v>
      </c>
      <c r="J200" s="15" t="s">
        <v>18</v>
      </c>
      <c r="K200" s="16">
        <v>1.5</v>
      </c>
      <c r="L200" s="15">
        <v>2.5</v>
      </c>
      <c r="M200" s="15"/>
      <c r="N200" s="15">
        <v>17.899999999999999</v>
      </c>
      <c r="O200" s="15">
        <v>1031.5</v>
      </c>
      <c r="P200" s="15">
        <v>1.5</v>
      </c>
      <c r="Q200" s="16">
        <v>5762.5698324022351</v>
      </c>
      <c r="R200" s="15">
        <v>45.25</v>
      </c>
      <c r="S200" s="15">
        <v>21.94</v>
      </c>
    </row>
    <row r="201" spans="1:19" x14ac:dyDescent="0.25">
      <c r="A201" s="15" t="s">
        <v>261</v>
      </c>
      <c r="B201" s="15" t="s">
        <v>440</v>
      </c>
      <c r="C201" s="15" t="s">
        <v>263</v>
      </c>
      <c r="D201" s="15" t="s">
        <v>441</v>
      </c>
      <c r="E201" s="16">
        <v>2018</v>
      </c>
      <c r="F201" s="15" t="s">
        <v>17</v>
      </c>
      <c r="G201" s="81">
        <v>63</v>
      </c>
      <c r="H201" s="32"/>
      <c r="I201" s="15">
        <v>38</v>
      </c>
      <c r="J201" s="15" t="s">
        <v>18</v>
      </c>
      <c r="K201" s="16">
        <v>2</v>
      </c>
      <c r="L201" s="15">
        <v>3</v>
      </c>
      <c r="M201" s="15"/>
      <c r="N201" s="15">
        <v>15.69</v>
      </c>
      <c r="O201" s="15">
        <v>1365.5</v>
      </c>
      <c r="P201" s="15">
        <v>1.5</v>
      </c>
      <c r="Q201" s="16">
        <v>8702.9955385595931</v>
      </c>
      <c r="R201" s="15">
        <v>47.76</v>
      </c>
      <c r="S201" s="15">
        <v>21.64</v>
      </c>
    </row>
    <row r="202" spans="1:19" x14ac:dyDescent="0.25">
      <c r="A202" s="15" t="s">
        <v>261</v>
      </c>
      <c r="B202" s="15" t="s">
        <v>386</v>
      </c>
      <c r="C202" s="15" t="s">
        <v>263</v>
      </c>
      <c r="D202" s="15" t="s">
        <v>387</v>
      </c>
      <c r="E202" s="16">
        <v>2018</v>
      </c>
      <c r="F202" s="15" t="s">
        <v>17</v>
      </c>
      <c r="G202" s="81">
        <v>63</v>
      </c>
      <c r="H202" s="32"/>
      <c r="I202" s="15">
        <v>34</v>
      </c>
      <c r="J202" s="15" t="s">
        <v>18</v>
      </c>
      <c r="K202" s="16">
        <v>1.5</v>
      </c>
      <c r="L202" s="15">
        <v>2.5</v>
      </c>
      <c r="M202" s="15"/>
      <c r="N202" s="15">
        <v>16.170000000000002</v>
      </c>
      <c r="O202" s="15">
        <v>1286.8</v>
      </c>
      <c r="P202" s="15">
        <v>1.5</v>
      </c>
      <c r="Q202" s="16">
        <v>7957.9468150896719</v>
      </c>
      <c r="R202" s="15">
        <v>45.81</v>
      </c>
      <c r="S202" s="15">
        <v>22.26</v>
      </c>
    </row>
    <row r="203" spans="1:19" x14ac:dyDescent="0.25">
      <c r="A203" s="15" t="s">
        <v>261</v>
      </c>
      <c r="B203" s="15" t="s">
        <v>418</v>
      </c>
      <c r="C203" s="15" t="s">
        <v>263</v>
      </c>
      <c r="D203" s="15" t="s">
        <v>419</v>
      </c>
      <c r="E203" s="16">
        <v>2018</v>
      </c>
      <c r="F203" s="15" t="s">
        <v>17</v>
      </c>
      <c r="G203" s="81">
        <v>64</v>
      </c>
      <c r="H203" s="32"/>
      <c r="I203" s="15">
        <v>45</v>
      </c>
      <c r="J203" s="15" t="s">
        <v>22</v>
      </c>
      <c r="K203" s="16">
        <v>1.5</v>
      </c>
      <c r="L203" s="15">
        <v>3</v>
      </c>
      <c r="M203" s="15"/>
      <c r="N203" s="15">
        <v>19.260000000000002</v>
      </c>
      <c r="O203" s="15">
        <v>900</v>
      </c>
      <c r="P203" s="15">
        <v>1.5</v>
      </c>
      <c r="Q203" s="16">
        <v>4672.8971962616815</v>
      </c>
      <c r="R203" s="15">
        <v>44.8</v>
      </c>
      <c r="S203" s="15">
        <v>21.78</v>
      </c>
    </row>
    <row r="204" spans="1:19" x14ac:dyDescent="0.25">
      <c r="A204" s="15" t="s">
        <v>261</v>
      </c>
      <c r="B204" s="15" t="s">
        <v>312</v>
      </c>
      <c r="C204" s="15" t="s">
        <v>263</v>
      </c>
      <c r="D204" s="15" t="s">
        <v>313</v>
      </c>
      <c r="E204" s="16">
        <v>2018</v>
      </c>
      <c r="F204" s="15" t="s">
        <v>17</v>
      </c>
      <c r="G204" s="81">
        <v>64</v>
      </c>
      <c r="H204" s="32"/>
      <c r="I204" s="15">
        <v>40</v>
      </c>
      <c r="J204" s="15" t="s">
        <v>22</v>
      </c>
      <c r="K204" s="16">
        <v>1.5</v>
      </c>
      <c r="L204" s="15">
        <v>2.5</v>
      </c>
      <c r="M204" s="15"/>
      <c r="N204" s="15">
        <v>20.27</v>
      </c>
      <c r="O204" s="15">
        <v>1195.5999999999999</v>
      </c>
      <c r="P204" s="15">
        <v>1.5</v>
      </c>
      <c r="Q204" s="16">
        <v>5898.3719782930439</v>
      </c>
      <c r="R204" s="15">
        <v>46.71</v>
      </c>
      <c r="S204" s="15">
        <v>21.17</v>
      </c>
    </row>
    <row r="205" spans="1:19" x14ac:dyDescent="0.25">
      <c r="A205" s="15" t="s">
        <v>261</v>
      </c>
      <c r="B205" s="15" t="s">
        <v>334</v>
      </c>
      <c r="C205" s="15" t="s">
        <v>263</v>
      </c>
      <c r="D205" s="15" t="s">
        <v>335</v>
      </c>
      <c r="E205" s="16">
        <v>2018</v>
      </c>
      <c r="F205" s="15" t="s">
        <v>17</v>
      </c>
      <c r="G205" s="81">
        <v>64</v>
      </c>
      <c r="H205" s="32"/>
      <c r="I205" s="15">
        <v>36</v>
      </c>
      <c r="J205" s="15" t="s">
        <v>18</v>
      </c>
      <c r="K205" s="16">
        <v>1.5</v>
      </c>
      <c r="L205" s="15">
        <v>2.5</v>
      </c>
      <c r="M205" s="15"/>
      <c r="N205" s="15">
        <v>15.97</v>
      </c>
      <c r="O205" s="15">
        <v>1317</v>
      </c>
      <c r="P205" s="15">
        <v>1.5</v>
      </c>
      <c r="Q205" s="16">
        <v>8246.7125860989363</v>
      </c>
      <c r="R205" s="15">
        <v>46.14</v>
      </c>
      <c r="S205" s="15">
        <v>21.37</v>
      </c>
    </row>
    <row r="206" spans="1:19" x14ac:dyDescent="0.25">
      <c r="A206" s="15" t="s">
        <v>261</v>
      </c>
      <c r="B206" s="15" t="s">
        <v>442</v>
      </c>
      <c r="C206" s="15" t="s">
        <v>263</v>
      </c>
      <c r="D206" s="15" t="s">
        <v>443</v>
      </c>
      <c r="E206" s="16">
        <v>2018</v>
      </c>
      <c r="F206" s="15" t="s">
        <v>17</v>
      </c>
      <c r="G206" s="81">
        <v>64</v>
      </c>
      <c r="H206" s="32"/>
      <c r="I206" s="15">
        <v>40</v>
      </c>
      <c r="J206" s="15" t="s">
        <v>18</v>
      </c>
      <c r="K206" s="16">
        <v>2</v>
      </c>
      <c r="L206" s="15">
        <v>3</v>
      </c>
      <c r="M206" s="15"/>
      <c r="N206" s="15">
        <v>20.67</v>
      </c>
      <c r="O206" s="15">
        <v>1008.9</v>
      </c>
      <c r="P206" s="15">
        <v>1.5</v>
      </c>
      <c r="Q206" s="16">
        <v>4880.9869375907101</v>
      </c>
      <c r="R206" s="15">
        <v>44.24</v>
      </c>
      <c r="S206" s="15">
        <v>23.84</v>
      </c>
    </row>
    <row r="207" spans="1:19" x14ac:dyDescent="0.25">
      <c r="A207" s="15" t="s">
        <v>261</v>
      </c>
      <c r="B207" s="15" t="s">
        <v>265</v>
      </c>
      <c r="C207" s="15" t="s">
        <v>263</v>
      </c>
      <c r="D207" s="15" t="s">
        <v>266</v>
      </c>
      <c r="E207" s="16">
        <v>2018</v>
      </c>
      <c r="F207" s="15" t="s">
        <v>17</v>
      </c>
      <c r="G207" s="81">
        <v>65</v>
      </c>
      <c r="H207" s="32"/>
      <c r="I207" s="15">
        <v>34</v>
      </c>
      <c r="J207" s="15" t="s">
        <v>18</v>
      </c>
      <c r="K207" s="16">
        <v>1.5</v>
      </c>
      <c r="L207" s="15">
        <v>2.5</v>
      </c>
      <c r="M207" s="15"/>
      <c r="N207" s="15">
        <v>20.5</v>
      </c>
      <c r="O207" s="15">
        <v>943.6</v>
      </c>
      <c r="P207" s="15">
        <v>1.5</v>
      </c>
      <c r="Q207" s="16">
        <v>4602.9268292682927</v>
      </c>
      <c r="R207" s="15">
        <v>44.13</v>
      </c>
      <c r="S207" s="15">
        <v>23.45</v>
      </c>
    </row>
    <row r="208" spans="1:19" x14ac:dyDescent="0.25">
      <c r="A208" s="15" t="s">
        <v>261</v>
      </c>
      <c r="B208" s="15" t="s">
        <v>298</v>
      </c>
      <c r="C208" s="15" t="s">
        <v>263</v>
      </c>
      <c r="D208" s="15" t="s">
        <v>299</v>
      </c>
      <c r="E208" s="16">
        <v>2018</v>
      </c>
      <c r="F208" s="15" t="s">
        <v>17</v>
      </c>
      <c r="G208" s="81">
        <v>68</v>
      </c>
      <c r="H208" s="32"/>
      <c r="I208" s="15">
        <v>38</v>
      </c>
      <c r="J208" s="15" t="s">
        <v>22</v>
      </c>
      <c r="K208" s="16">
        <v>1.5</v>
      </c>
      <c r="L208" s="15">
        <v>2</v>
      </c>
      <c r="M208" s="15"/>
      <c r="N208" s="15">
        <v>19.72</v>
      </c>
      <c r="O208" s="15">
        <v>952.3</v>
      </c>
      <c r="P208" s="15">
        <v>2.5</v>
      </c>
      <c r="Q208" s="16">
        <v>4829.1075050709942</v>
      </c>
      <c r="R208" s="15">
        <v>44.92</v>
      </c>
      <c r="S208" s="15">
        <v>22.81</v>
      </c>
    </row>
    <row r="209" spans="1:19" x14ac:dyDescent="0.25">
      <c r="A209" s="15" t="s">
        <v>261</v>
      </c>
      <c r="B209" s="15" t="s">
        <v>310</v>
      </c>
      <c r="C209" s="15" t="s">
        <v>263</v>
      </c>
      <c r="D209" s="15" t="s">
        <v>311</v>
      </c>
      <c r="E209" s="16">
        <v>2018</v>
      </c>
      <c r="F209" s="15" t="s">
        <v>17</v>
      </c>
      <c r="G209" s="81">
        <v>68</v>
      </c>
      <c r="H209" s="32"/>
      <c r="I209" s="15">
        <v>36</v>
      </c>
      <c r="J209" s="15" t="s">
        <v>22</v>
      </c>
      <c r="K209" s="16">
        <v>1.5</v>
      </c>
      <c r="L209" s="15">
        <v>2.5</v>
      </c>
      <c r="M209" s="15"/>
      <c r="N209" s="15">
        <v>18.760000000000002</v>
      </c>
      <c r="O209" s="15">
        <v>893.4</v>
      </c>
      <c r="P209" s="15">
        <v>1.5</v>
      </c>
      <c r="Q209" s="16">
        <v>4762.2601279317696</v>
      </c>
      <c r="R209" s="15">
        <v>50.47</v>
      </c>
      <c r="S209" s="15">
        <v>20.86</v>
      </c>
    </row>
    <row r="210" spans="1:19" x14ac:dyDescent="0.25">
      <c r="A210" s="15" t="s">
        <v>261</v>
      </c>
      <c r="B210" s="15" t="s">
        <v>346</v>
      </c>
      <c r="C210" s="15" t="s">
        <v>263</v>
      </c>
      <c r="D210" s="15" t="s">
        <v>347</v>
      </c>
      <c r="E210" s="16">
        <v>2018</v>
      </c>
      <c r="F210" s="15" t="s">
        <v>17</v>
      </c>
      <c r="G210" s="81">
        <v>68</v>
      </c>
      <c r="H210" s="32"/>
      <c r="I210" s="15">
        <v>36</v>
      </c>
      <c r="J210" s="15" t="s">
        <v>18</v>
      </c>
      <c r="K210" s="16">
        <v>1.5</v>
      </c>
      <c r="L210" s="15">
        <v>2</v>
      </c>
      <c r="M210" s="15"/>
      <c r="N210" s="15">
        <v>18.399999999999999</v>
      </c>
      <c r="O210" s="15">
        <v>1557</v>
      </c>
      <c r="P210" s="15">
        <v>1.5</v>
      </c>
      <c r="Q210" s="16">
        <v>8461.9565217391319</v>
      </c>
      <c r="R210" s="15">
        <v>39.49</v>
      </c>
      <c r="S210" s="15">
        <v>24.59</v>
      </c>
    </row>
    <row r="211" spans="1:19" x14ac:dyDescent="0.25">
      <c r="A211" s="15" t="s">
        <v>261</v>
      </c>
      <c r="B211" s="15" t="s">
        <v>292</v>
      </c>
      <c r="C211" s="15" t="s">
        <v>263</v>
      </c>
      <c r="D211" s="15" t="s">
        <v>293</v>
      </c>
      <c r="E211" s="16">
        <v>2018</v>
      </c>
      <c r="F211" s="15" t="s">
        <v>17</v>
      </c>
      <c r="G211" s="81">
        <v>70</v>
      </c>
      <c r="H211" s="32"/>
      <c r="I211" s="15">
        <v>50</v>
      </c>
      <c r="J211" s="15" t="s">
        <v>22</v>
      </c>
      <c r="K211" s="16">
        <v>1.5</v>
      </c>
      <c r="L211" s="15">
        <v>2</v>
      </c>
      <c r="M211" s="15"/>
      <c r="N211" s="15">
        <v>19.96</v>
      </c>
      <c r="O211" s="15">
        <v>944.1</v>
      </c>
      <c r="P211" s="15">
        <v>2</v>
      </c>
      <c r="Q211" s="16">
        <v>4729.9599198396791</v>
      </c>
      <c r="R211" s="15">
        <v>43.31</v>
      </c>
      <c r="S211" s="15">
        <v>22.3</v>
      </c>
    </row>
    <row r="212" spans="1:19" x14ac:dyDescent="0.25">
      <c r="A212" s="15" t="s">
        <v>261</v>
      </c>
      <c r="B212" s="15" t="s">
        <v>330</v>
      </c>
      <c r="C212" s="15" t="s">
        <v>263</v>
      </c>
      <c r="D212" s="15" t="s">
        <v>331</v>
      </c>
      <c r="E212" s="16">
        <v>2018</v>
      </c>
      <c r="F212" s="15" t="s">
        <v>17</v>
      </c>
      <c r="G212" s="81">
        <v>70</v>
      </c>
      <c r="H212" s="32"/>
      <c r="I212" s="15">
        <v>42</v>
      </c>
      <c r="J212" s="15" t="s">
        <v>22</v>
      </c>
      <c r="K212" s="16">
        <v>1.5</v>
      </c>
      <c r="L212" s="15">
        <v>2.5</v>
      </c>
      <c r="M212" s="15"/>
      <c r="N212" s="15">
        <v>19.8</v>
      </c>
      <c r="O212" s="15">
        <v>1208.8</v>
      </c>
      <c r="P212" s="15">
        <v>2</v>
      </c>
      <c r="Q212" s="16">
        <v>6105.0505050505044</v>
      </c>
      <c r="R212" s="15">
        <v>43.32</v>
      </c>
      <c r="S212" s="15">
        <v>23.59</v>
      </c>
    </row>
    <row r="213" spans="1:19" x14ac:dyDescent="0.25">
      <c r="A213" s="15" t="s">
        <v>261</v>
      </c>
      <c r="B213" s="15" t="s">
        <v>354</v>
      </c>
      <c r="C213" s="15" t="s">
        <v>263</v>
      </c>
      <c r="D213" s="15" t="s">
        <v>355</v>
      </c>
      <c r="E213" s="16">
        <v>2018</v>
      </c>
      <c r="F213" s="15" t="s">
        <v>17</v>
      </c>
      <c r="G213" s="81">
        <v>70</v>
      </c>
      <c r="H213" s="32"/>
      <c r="I213" s="15">
        <v>34</v>
      </c>
      <c r="J213" s="15" t="s">
        <v>22</v>
      </c>
      <c r="K213" s="16">
        <v>1.5</v>
      </c>
      <c r="L213" s="15">
        <v>2</v>
      </c>
      <c r="M213" s="15"/>
      <c r="N213" s="15">
        <v>19.54</v>
      </c>
      <c r="O213" s="15">
        <v>1090</v>
      </c>
      <c r="P213" s="15">
        <v>1.5</v>
      </c>
      <c r="Q213" s="16">
        <v>5578.3009211873086</v>
      </c>
      <c r="R213" s="15">
        <v>43.59</v>
      </c>
      <c r="S213" s="15">
        <v>23.62</v>
      </c>
    </row>
    <row r="219" spans="1:19" x14ac:dyDescent="0.25">
      <c r="D219" s="15"/>
      <c r="E219" s="15"/>
      <c r="F219" s="56"/>
      <c r="G219" s="56"/>
    </row>
    <row r="220" spans="1:19" x14ac:dyDescent="0.25">
      <c r="D220" s="15"/>
      <c r="E220" s="15"/>
      <c r="F220" s="56"/>
      <c r="G220" s="56"/>
    </row>
    <row r="221" spans="1:19" x14ac:dyDescent="0.25">
      <c r="D221" s="15"/>
      <c r="E221" s="15"/>
      <c r="F221" s="56"/>
      <c r="G221" s="56"/>
    </row>
    <row r="222" spans="1:19" x14ac:dyDescent="0.25">
      <c r="D222" s="15"/>
      <c r="E222" s="15"/>
      <c r="F222" s="56"/>
      <c r="G222" s="56"/>
    </row>
    <row r="223" spans="1:19" x14ac:dyDescent="0.25">
      <c r="D223" s="15"/>
      <c r="E223" s="15"/>
      <c r="F223" s="56"/>
      <c r="G223" s="56"/>
    </row>
    <row r="224" spans="1:19" x14ac:dyDescent="0.25">
      <c r="D224" s="15"/>
      <c r="E224" s="15"/>
      <c r="F224" s="56"/>
      <c r="G224" s="56"/>
    </row>
    <row r="225" spans="4:7" x14ac:dyDescent="0.25">
      <c r="D225" s="15"/>
      <c r="E225" s="15"/>
      <c r="F225" s="56"/>
      <c r="G225" s="56"/>
    </row>
    <row r="226" spans="4:7" x14ac:dyDescent="0.25">
      <c r="D226" s="15"/>
      <c r="E226" s="15"/>
      <c r="F226" s="56"/>
      <c r="G226" s="56"/>
    </row>
    <row r="227" spans="4:7" x14ac:dyDescent="0.25">
      <c r="D227" s="15"/>
      <c r="E227" s="15"/>
      <c r="F227" s="56"/>
      <c r="G227" s="56"/>
    </row>
    <row r="228" spans="4:7" x14ac:dyDescent="0.25">
      <c r="D228" s="15"/>
      <c r="E228" s="15"/>
      <c r="F228" s="56"/>
      <c r="G228" s="56"/>
    </row>
    <row r="229" spans="4:7" x14ac:dyDescent="0.25">
      <c r="D229" s="15"/>
      <c r="E229" s="15"/>
      <c r="F229" s="56"/>
      <c r="G229" s="56"/>
    </row>
    <row r="230" spans="4:7" x14ac:dyDescent="0.25">
      <c r="D230" s="15"/>
      <c r="E230" s="15"/>
      <c r="F230" s="56"/>
      <c r="G230" s="56"/>
    </row>
    <row r="231" spans="4:7" x14ac:dyDescent="0.25">
      <c r="D231" s="15"/>
      <c r="E231" s="15"/>
      <c r="F231" s="56"/>
      <c r="G231" s="56"/>
    </row>
    <row r="232" spans="4:7" x14ac:dyDescent="0.25">
      <c r="D232" s="15"/>
      <c r="E232" s="15"/>
      <c r="F232" s="56"/>
      <c r="G232" s="56"/>
    </row>
    <row r="233" spans="4:7" x14ac:dyDescent="0.25">
      <c r="D233" s="15"/>
      <c r="E233" s="15"/>
      <c r="F233" s="56"/>
      <c r="G233" s="56"/>
    </row>
    <row r="234" spans="4:7" x14ac:dyDescent="0.25">
      <c r="D234" s="15"/>
      <c r="E234" s="15"/>
      <c r="F234" s="56"/>
      <c r="G234" s="56"/>
    </row>
    <row r="235" spans="4:7" x14ac:dyDescent="0.25">
      <c r="D235" s="15"/>
      <c r="E235" s="15"/>
      <c r="F235" s="56"/>
      <c r="G235" s="56"/>
    </row>
    <row r="236" spans="4:7" x14ac:dyDescent="0.25">
      <c r="D236" s="15"/>
      <c r="E236" s="15"/>
      <c r="F236" s="56"/>
      <c r="G236" s="56"/>
    </row>
    <row r="237" spans="4:7" x14ac:dyDescent="0.25">
      <c r="D237" s="15"/>
      <c r="E237" s="15"/>
      <c r="F237" s="56"/>
      <c r="G237" s="56"/>
    </row>
    <row r="238" spans="4:7" x14ac:dyDescent="0.25">
      <c r="D238" s="15"/>
      <c r="E238" s="15"/>
      <c r="F238" s="56"/>
      <c r="G238" s="56"/>
    </row>
    <row r="239" spans="4:7" x14ac:dyDescent="0.25">
      <c r="D239" s="15"/>
      <c r="E239" s="15"/>
      <c r="F239" s="56"/>
      <c r="G239" s="56"/>
    </row>
    <row r="240" spans="4:7" x14ac:dyDescent="0.25">
      <c r="D240" s="15"/>
      <c r="E240" s="15"/>
      <c r="F240" s="56"/>
      <c r="G240" s="56"/>
    </row>
    <row r="241" spans="4:7" x14ac:dyDescent="0.25">
      <c r="D241" s="15"/>
      <c r="E241" s="15"/>
      <c r="F241" s="56"/>
      <c r="G241" s="56"/>
    </row>
    <row r="242" spans="4:7" x14ac:dyDescent="0.25">
      <c r="D242" s="15"/>
      <c r="E242" s="15"/>
      <c r="F242" s="56"/>
      <c r="G242" s="56"/>
    </row>
    <row r="243" spans="4:7" x14ac:dyDescent="0.25">
      <c r="D243" s="15"/>
      <c r="E243" s="15"/>
      <c r="F243" s="56"/>
      <c r="G243" s="56"/>
    </row>
    <row r="244" spans="4:7" x14ac:dyDescent="0.25">
      <c r="D244" s="15"/>
      <c r="E244" s="15"/>
      <c r="F244" s="56"/>
      <c r="G244" s="56"/>
    </row>
    <row r="245" spans="4:7" x14ac:dyDescent="0.25">
      <c r="D245" s="15"/>
      <c r="E245" s="15"/>
      <c r="F245" s="56"/>
      <c r="G245" s="56"/>
    </row>
    <row r="246" spans="4:7" x14ac:dyDescent="0.25">
      <c r="D246" s="15"/>
      <c r="E246" s="15"/>
      <c r="F246" s="56"/>
      <c r="G246" s="56"/>
    </row>
    <row r="247" spans="4:7" x14ac:dyDescent="0.25">
      <c r="D247" s="15"/>
      <c r="E247" s="15"/>
      <c r="F247" s="56"/>
      <c r="G247" s="56"/>
    </row>
    <row r="248" spans="4:7" x14ac:dyDescent="0.25">
      <c r="D248" s="15"/>
      <c r="E248" s="15"/>
      <c r="F248" s="56"/>
      <c r="G248" s="56"/>
    </row>
    <row r="249" spans="4:7" x14ac:dyDescent="0.25">
      <c r="D249" s="15"/>
      <c r="E249" s="15"/>
      <c r="F249" s="56"/>
      <c r="G249" s="56"/>
    </row>
    <row r="250" spans="4:7" x14ac:dyDescent="0.25">
      <c r="D250" s="15"/>
      <c r="E250" s="15"/>
      <c r="F250" s="56"/>
      <c r="G250" s="56"/>
    </row>
    <row r="251" spans="4:7" x14ac:dyDescent="0.25">
      <c r="D251" s="15"/>
      <c r="E251" s="15"/>
      <c r="F251" s="56"/>
      <c r="G251" s="56"/>
    </row>
    <row r="252" spans="4:7" x14ac:dyDescent="0.25">
      <c r="D252" s="15"/>
      <c r="E252" s="15"/>
      <c r="F252" s="56"/>
      <c r="G252" s="56"/>
    </row>
    <row r="253" spans="4:7" x14ac:dyDescent="0.25">
      <c r="D253" s="15"/>
      <c r="E253" s="15"/>
      <c r="F253" s="56"/>
      <c r="G253" s="56"/>
    </row>
    <row r="254" spans="4:7" x14ac:dyDescent="0.25">
      <c r="D254" s="15"/>
      <c r="E254" s="15"/>
      <c r="F254" s="56"/>
      <c r="G254" s="56"/>
    </row>
    <row r="255" spans="4:7" x14ac:dyDescent="0.25">
      <c r="D255" s="15"/>
      <c r="E255" s="15"/>
      <c r="F255" s="56"/>
      <c r="G255" s="56"/>
    </row>
    <row r="256" spans="4:7" x14ac:dyDescent="0.25">
      <c r="D256" s="15"/>
      <c r="E256" s="15"/>
      <c r="F256" s="56"/>
      <c r="G256" s="56"/>
    </row>
    <row r="257" spans="4:7" x14ac:dyDescent="0.25">
      <c r="D257" s="15"/>
      <c r="E257" s="15"/>
      <c r="F257" s="56"/>
      <c r="G257" s="56"/>
    </row>
    <row r="258" spans="4:7" ht="15.75" thickBot="1" x14ac:dyDescent="0.3">
      <c r="D258" s="68"/>
      <c r="E258" s="68"/>
      <c r="F258" s="68"/>
      <c r="G258" s="69"/>
    </row>
  </sheetData>
  <conditionalFormatting sqref="F258">
    <cfRule type="duplicateValues" dxfId="25" priority="3"/>
  </conditionalFormatting>
  <conditionalFormatting sqref="G219:G258">
    <cfRule type="duplicateValues" dxfId="24" priority="2"/>
  </conditionalFormatting>
  <conditionalFormatting sqref="D219:G258">
    <cfRule type="duplicateValues" dxfId="2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Pop201</vt:lpstr>
      <vt:lpstr>All Selections</vt:lpstr>
      <vt:lpstr>Pop 201 Test 1</vt:lpstr>
      <vt:lpstr>Pop 201 Test 2</vt:lpstr>
      <vt:lpstr>Pop202</vt:lpstr>
      <vt:lpstr>Pop 202 Test 1</vt:lpstr>
      <vt:lpstr>Pop 202 Test 2</vt:lpstr>
      <vt:lpstr>Print Sheet</vt:lpstr>
      <vt:lpstr>Allpops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Gillenwater</dc:creator>
  <cp:lastModifiedBy>Jay Gillenwater</cp:lastModifiedBy>
  <cp:lastPrinted>2019-04-10T12:43:20Z</cp:lastPrinted>
  <dcterms:created xsi:type="dcterms:W3CDTF">2019-04-03T20:29:31Z</dcterms:created>
  <dcterms:modified xsi:type="dcterms:W3CDTF">2022-04-25T13:38:31Z</dcterms:modified>
</cp:coreProperties>
</file>