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5ddfa0b2f145b97/Desktop/Princeton/Thesis/Characteristic/"/>
    </mc:Choice>
  </mc:AlternateContent>
  <xr:revisionPtr revIDLastSave="75" documentId="8_{D410F9ED-DC01-4CD2-A84A-B9CC8A4A8E83}" xr6:coauthVersionLast="47" xr6:coauthVersionMax="47" xr10:uidLastSave="{7A3E0D05-9250-4D5C-AB0E-1763A4F626A5}"/>
  <bookViews>
    <workbookView xWindow="19095" yWindow="0" windowWidth="19410" windowHeight="20985" xr2:uid="{0CC3C9A6-F633-4E80-8F42-B44190C07862}"/>
  </bookViews>
  <sheets>
    <sheet name="Val" sheetId="5" r:id="rId1"/>
    <sheet name="Rev" sheetId="6" r:id="rId2"/>
    <sheet name="Valuation Back" sheetId="1" r:id="rId3"/>
    <sheet name="Rev back" sheetId="3" r:id="rId4"/>
    <sheet name="Backup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6" l="1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D1" i="6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D2" i="3"/>
  <c r="A31" i="2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O62" i="3"/>
  <c r="N62" i="3"/>
  <c r="M62" i="3"/>
  <c r="L62" i="3"/>
  <c r="K62" i="3"/>
  <c r="J62" i="3"/>
  <c r="O61" i="3"/>
  <c r="N61" i="3"/>
  <c r="M61" i="3"/>
  <c r="L61" i="3"/>
  <c r="K61" i="3"/>
  <c r="J61" i="3"/>
  <c r="O60" i="3"/>
  <c r="N60" i="3"/>
  <c r="M60" i="3"/>
  <c r="L60" i="3"/>
  <c r="K60" i="3"/>
  <c r="J60" i="3"/>
  <c r="O59" i="3"/>
  <c r="N59" i="3"/>
  <c r="M59" i="3"/>
  <c r="L59" i="3"/>
  <c r="K59" i="3"/>
  <c r="J59" i="3"/>
  <c r="O58" i="3"/>
  <c r="N58" i="3"/>
  <c r="M58" i="3"/>
  <c r="L58" i="3"/>
  <c r="K58" i="3"/>
  <c r="J58" i="3"/>
  <c r="O57" i="3"/>
  <c r="N57" i="3"/>
  <c r="M57" i="3"/>
  <c r="L57" i="3"/>
  <c r="K57" i="3"/>
  <c r="J57" i="3"/>
  <c r="O56" i="3"/>
  <c r="N56" i="3"/>
  <c r="M56" i="3"/>
  <c r="L56" i="3"/>
  <c r="K56" i="3"/>
  <c r="J56" i="3"/>
  <c r="O55" i="3"/>
  <c r="N55" i="3"/>
  <c r="M55" i="3"/>
  <c r="L55" i="3"/>
  <c r="K55" i="3"/>
  <c r="J55" i="3"/>
  <c r="O54" i="3"/>
  <c r="N54" i="3"/>
  <c r="M54" i="3"/>
  <c r="L54" i="3"/>
  <c r="K54" i="3"/>
  <c r="J54" i="3"/>
  <c r="O53" i="3"/>
  <c r="N53" i="3"/>
  <c r="M53" i="3"/>
  <c r="L53" i="3"/>
  <c r="K53" i="3"/>
  <c r="J53" i="3"/>
  <c r="O52" i="3"/>
  <c r="N52" i="3"/>
  <c r="M52" i="3"/>
  <c r="L52" i="3"/>
  <c r="K52" i="3"/>
  <c r="J52" i="3"/>
  <c r="O51" i="3"/>
  <c r="N51" i="3"/>
  <c r="M51" i="3"/>
  <c r="L51" i="3"/>
  <c r="K51" i="3"/>
  <c r="J51" i="3"/>
  <c r="O50" i="3"/>
  <c r="N50" i="3"/>
  <c r="M50" i="3"/>
  <c r="L50" i="3"/>
  <c r="K50" i="3"/>
  <c r="J50" i="3"/>
  <c r="O49" i="3"/>
  <c r="N49" i="3"/>
  <c r="M49" i="3"/>
  <c r="L49" i="3"/>
  <c r="K49" i="3"/>
  <c r="J49" i="3"/>
  <c r="O48" i="3"/>
  <c r="N48" i="3"/>
  <c r="M48" i="3"/>
  <c r="L48" i="3"/>
  <c r="K48" i="3"/>
  <c r="J48" i="3"/>
  <c r="O47" i="3"/>
  <c r="N47" i="3"/>
  <c r="M47" i="3"/>
  <c r="L47" i="3"/>
  <c r="K47" i="3"/>
  <c r="J47" i="3"/>
  <c r="O46" i="3"/>
  <c r="N46" i="3"/>
  <c r="M46" i="3"/>
  <c r="L46" i="3"/>
  <c r="K46" i="3"/>
  <c r="J46" i="3"/>
  <c r="O45" i="3"/>
  <c r="N45" i="3"/>
  <c r="M45" i="3"/>
  <c r="L45" i="3"/>
  <c r="K45" i="3"/>
  <c r="J45" i="3"/>
  <c r="O44" i="3"/>
  <c r="N44" i="3"/>
  <c r="M44" i="3"/>
  <c r="L44" i="3"/>
  <c r="K44" i="3"/>
  <c r="J44" i="3"/>
  <c r="O43" i="3"/>
  <c r="N43" i="3"/>
  <c r="M43" i="3"/>
  <c r="L43" i="3"/>
  <c r="K43" i="3"/>
  <c r="J43" i="3"/>
  <c r="O42" i="3"/>
  <c r="N42" i="3"/>
  <c r="M42" i="3"/>
  <c r="L42" i="3"/>
  <c r="K42" i="3"/>
  <c r="J42" i="3"/>
  <c r="O41" i="3"/>
  <c r="N41" i="3"/>
  <c r="M41" i="3"/>
  <c r="L41" i="3"/>
  <c r="K41" i="3"/>
  <c r="J41" i="3"/>
  <c r="O40" i="3"/>
  <c r="N40" i="3"/>
  <c r="M40" i="3"/>
  <c r="L40" i="3"/>
  <c r="K40" i="3"/>
  <c r="J40" i="3"/>
  <c r="O39" i="3"/>
  <c r="N39" i="3"/>
  <c r="M39" i="3"/>
  <c r="L39" i="3"/>
  <c r="K39" i="3"/>
  <c r="J39" i="3"/>
  <c r="O38" i="3"/>
  <c r="N38" i="3"/>
  <c r="M38" i="3"/>
  <c r="L38" i="3"/>
  <c r="K38" i="3"/>
  <c r="J38" i="3"/>
  <c r="O37" i="3"/>
  <c r="N37" i="3"/>
  <c r="M37" i="3"/>
  <c r="L37" i="3"/>
  <c r="K37" i="3"/>
  <c r="J37" i="3"/>
  <c r="O36" i="3"/>
  <c r="N36" i="3"/>
  <c r="M36" i="3"/>
  <c r="L36" i="3"/>
  <c r="K36" i="3"/>
  <c r="J36" i="3"/>
  <c r="O35" i="3"/>
  <c r="N35" i="3"/>
  <c r="M35" i="3"/>
  <c r="L35" i="3"/>
  <c r="K35" i="3"/>
  <c r="J35" i="3"/>
  <c r="O34" i="3"/>
  <c r="N34" i="3"/>
  <c r="M34" i="3"/>
  <c r="L34" i="3"/>
  <c r="K34" i="3"/>
  <c r="J34" i="3"/>
  <c r="O33" i="3"/>
  <c r="N33" i="3"/>
  <c r="M33" i="3"/>
  <c r="L33" i="3"/>
  <c r="K33" i="3"/>
  <c r="J33" i="3"/>
  <c r="P31" i="3"/>
  <c r="O31" i="3"/>
  <c r="N31" i="3"/>
  <c r="M31" i="3"/>
  <c r="L31" i="3"/>
  <c r="K31" i="3"/>
  <c r="J31" i="3"/>
  <c r="I31" i="3"/>
  <c r="H31" i="3"/>
  <c r="G31" i="3"/>
  <c r="F31" i="3"/>
  <c r="P30" i="3"/>
  <c r="O30" i="3"/>
  <c r="N30" i="3"/>
  <c r="M30" i="3"/>
  <c r="L30" i="3"/>
  <c r="K30" i="3"/>
  <c r="J30" i="3"/>
  <c r="I30" i="3"/>
  <c r="H30" i="3"/>
  <c r="G30" i="3"/>
  <c r="F30" i="3"/>
  <c r="P29" i="3"/>
  <c r="O29" i="3"/>
  <c r="N29" i="3"/>
  <c r="M29" i="3"/>
  <c r="L29" i="3"/>
  <c r="K29" i="3"/>
  <c r="J29" i="3"/>
  <c r="I29" i="3"/>
  <c r="H29" i="3"/>
  <c r="G29" i="3"/>
  <c r="F29" i="3"/>
  <c r="P28" i="3"/>
  <c r="O28" i="3"/>
  <c r="N28" i="3"/>
  <c r="M28" i="3"/>
  <c r="L28" i="3"/>
  <c r="K28" i="3"/>
  <c r="J28" i="3"/>
  <c r="I28" i="3"/>
  <c r="H28" i="3"/>
  <c r="G28" i="3"/>
  <c r="F28" i="3"/>
  <c r="P27" i="3"/>
  <c r="O27" i="3"/>
  <c r="N27" i="3"/>
  <c r="M27" i="3"/>
  <c r="L27" i="3"/>
  <c r="K27" i="3"/>
  <c r="J27" i="3"/>
  <c r="I27" i="3"/>
  <c r="H27" i="3"/>
  <c r="G27" i="3"/>
  <c r="F27" i="3"/>
  <c r="P26" i="3"/>
  <c r="O26" i="3"/>
  <c r="N26" i="3"/>
  <c r="M26" i="3"/>
  <c r="L26" i="3"/>
  <c r="K26" i="3"/>
  <c r="J26" i="3"/>
  <c r="I26" i="3"/>
  <c r="H26" i="3"/>
  <c r="G26" i="3"/>
  <c r="F26" i="3"/>
  <c r="P25" i="3"/>
  <c r="O25" i="3"/>
  <c r="N25" i="3"/>
  <c r="M25" i="3"/>
  <c r="L25" i="3"/>
  <c r="K25" i="3"/>
  <c r="J25" i="3"/>
  <c r="I25" i="3"/>
  <c r="H25" i="3"/>
  <c r="G25" i="3"/>
  <c r="F25" i="3"/>
  <c r="P24" i="3"/>
  <c r="O24" i="3"/>
  <c r="N24" i="3"/>
  <c r="M24" i="3"/>
  <c r="L24" i="3"/>
  <c r="K24" i="3"/>
  <c r="J24" i="3"/>
  <c r="I24" i="3"/>
  <c r="H24" i="3"/>
  <c r="G24" i="3"/>
  <c r="F24" i="3"/>
  <c r="P23" i="3"/>
  <c r="O23" i="3"/>
  <c r="N23" i="3"/>
  <c r="M23" i="3"/>
  <c r="L23" i="3"/>
  <c r="K23" i="3"/>
  <c r="J23" i="3"/>
  <c r="I23" i="3"/>
  <c r="H23" i="3"/>
  <c r="G23" i="3"/>
  <c r="F23" i="3"/>
  <c r="P22" i="3"/>
  <c r="O22" i="3"/>
  <c r="N22" i="3"/>
  <c r="M22" i="3"/>
  <c r="L22" i="3"/>
  <c r="K22" i="3"/>
  <c r="J22" i="3"/>
  <c r="I22" i="3"/>
  <c r="H22" i="3"/>
  <c r="G22" i="3"/>
  <c r="F22" i="3"/>
  <c r="P21" i="3"/>
  <c r="O21" i="3"/>
  <c r="N21" i="3"/>
  <c r="M21" i="3"/>
  <c r="L21" i="3"/>
  <c r="K21" i="3"/>
  <c r="J21" i="3"/>
  <c r="I21" i="3"/>
  <c r="H21" i="3"/>
  <c r="G21" i="3"/>
  <c r="F21" i="3"/>
  <c r="P20" i="3"/>
  <c r="O20" i="3"/>
  <c r="N20" i="3"/>
  <c r="M20" i="3"/>
  <c r="L20" i="3"/>
  <c r="K20" i="3"/>
  <c r="J20" i="3"/>
  <c r="I20" i="3"/>
  <c r="H20" i="3"/>
  <c r="G20" i="3"/>
  <c r="F20" i="3"/>
  <c r="P19" i="3"/>
  <c r="O19" i="3"/>
  <c r="N19" i="3"/>
  <c r="M19" i="3"/>
  <c r="L19" i="3"/>
  <c r="K19" i="3"/>
  <c r="J19" i="3"/>
  <c r="I19" i="3"/>
  <c r="H19" i="3"/>
  <c r="G19" i="3"/>
  <c r="F19" i="3"/>
  <c r="P18" i="3"/>
  <c r="O18" i="3"/>
  <c r="N18" i="3"/>
  <c r="M18" i="3"/>
  <c r="L18" i="3"/>
  <c r="K18" i="3"/>
  <c r="J18" i="3"/>
  <c r="I18" i="3"/>
  <c r="H18" i="3"/>
  <c r="G18" i="3"/>
  <c r="F18" i="3"/>
  <c r="P17" i="3"/>
  <c r="O17" i="3"/>
  <c r="N17" i="3"/>
  <c r="M17" i="3"/>
  <c r="L17" i="3"/>
  <c r="K17" i="3"/>
  <c r="J17" i="3"/>
  <c r="I17" i="3"/>
  <c r="H17" i="3"/>
  <c r="G17" i="3"/>
  <c r="F17" i="3"/>
  <c r="P16" i="3"/>
  <c r="O16" i="3"/>
  <c r="N16" i="3"/>
  <c r="M16" i="3"/>
  <c r="L16" i="3"/>
  <c r="K16" i="3"/>
  <c r="J16" i="3"/>
  <c r="I16" i="3"/>
  <c r="H16" i="3"/>
  <c r="G16" i="3"/>
  <c r="F16" i="3"/>
  <c r="P15" i="3"/>
  <c r="O15" i="3"/>
  <c r="N15" i="3"/>
  <c r="M15" i="3"/>
  <c r="L15" i="3"/>
  <c r="K15" i="3"/>
  <c r="J15" i="3"/>
  <c r="I15" i="3"/>
  <c r="H15" i="3"/>
  <c r="G15" i="3"/>
  <c r="F15" i="3"/>
  <c r="P14" i="3"/>
  <c r="O14" i="3"/>
  <c r="N14" i="3"/>
  <c r="M14" i="3"/>
  <c r="L14" i="3"/>
  <c r="K14" i="3"/>
  <c r="J14" i="3"/>
  <c r="I14" i="3"/>
  <c r="H14" i="3"/>
  <c r="G14" i="3"/>
  <c r="F14" i="3"/>
  <c r="P13" i="3"/>
  <c r="O13" i="3"/>
  <c r="N13" i="3"/>
  <c r="M13" i="3"/>
  <c r="L13" i="3"/>
  <c r="K13" i="3"/>
  <c r="J13" i="3"/>
  <c r="I13" i="3"/>
  <c r="H13" i="3"/>
  <c r="G13" i="3"/>
  <c r="F13" i="3"/>
  <c r="P12" i="3"/>
  <c r="O12" i="3"/>
  <c r="N12" i="3"/>
  <c r="M12" i="3"/>
  <c r="L12" i="3"/>
  <c r="K12" i="3"/>
  <c r="J12" i="3"/>
  <c r="I12" i="3"/>
  <c r="H12" i="3"/>
  <c r="G12" i="3"/>
  <c r="F12" i="3"/>
  <c r="P11" i="3"/>
  <c r="O11" i="3"/>
  <c r="N11" i="3"/>
  <c r="M11" i="3"/>
  <c r="L11" i="3"/>
  <c r="K11" i="3"/>
  <c r="J11" i="3"/>
  <c r="I11" i="3"/>
  <c r="H11" i="3"/>
  <c r="G11" i="3"/>
  <c r="F11" i="3"/>
  <c r="P10" i="3"/>
  <c r="O10" i="3"/>
  <c r="N10" i="3"/>
  <c r="M10" i="3"/>
  <c r="L10" i="3"/>
  <c r="K10" i="3"/>
  <c r="J10" i="3"/>
  <c r="I10" i="3"/>
  <c r="H10" i="3"/>
  <c r="G10" i="3"/>
  <c r="F10" i="3"/>
  <c r="P9" i="3"/>
  <c r="O9" i="3"/>
  <c r="N9" i="3"/>
  <c r="M9" i="3"/>
  <c r="L9" i="3"/>
  <c r="K9" i="3"/>
  <c r="J9" i="3"/>
  <c r="I9" i="3"/>
  <c r="H9" i="3"/>
  <c r="G9" i="3"/>
  <c r="F9" i="3"/>
  <c r="P8" i="3"/>
  <c r="O8" i="3"/>
  <c r="N8" i="3"/>
  <c r="M8" i="3"/>
  <c r="L8" i="3"/>
  <c r="K8" i="3"/>
  <c r="J8" i="3"/>
  <c r="I8" i="3"/>
  <c r="H8" i="3"/>
  <c r="G8" i="3"/>
  <c r="F8" i="3"/>
  <c r="P7" i="3"/>
  <c r="O7" i="3"/>
  <c r="N7" i="3"/>
  <c r="M7" i="3"/>
  <c r="L7" i="3"/>
  <c r="K7" i="3"/>
  <c r="J7" i="3"/>
  <c r="I7" i="3"/>
  <c r="H7" i="3"/>
  <c r="G7" i="3"/>
  <c r="F7" i="3"/>
  <c r="P6" i="3"/>
  <c r="O6" i="3"/>
  <c r="N6" i="3"/>
  <c r="M6" i="3"/>
  <c r="L6" i="3"/>
  <c r="K6" i="3"/>
  <c r="J6" i="3"/>
  <c r="I6" i="3"/>
  <c r="H6" i="3"/>
  <c r="G6" i="3"/>
  <c r="F6" i="3"/>
  <c r="P5" i="3"/>
  <c r="O5" i="3"/>
  <c r="N5" i="3"/>
  <c r="M5" i="3"/>
  <c r="L5" i="3"/>
  <c r="K5" i="3"/>
  <c r="J5" i="3"/>
  <c r="I5" i="3"/>
  <c r="H5" i="3"/>
  <c r="G5" i="3"/>
  <c r="F5" i="3"/>
  <c r="P4" i="3"/>
  <c r="O4" i="3"/>
  <c r="N4" i="3"/>
  <c r="M4" i="3"/>
  <c r="L4" i="3"/>
  <c r="K4" i="3"/>
  <c r="J4" i="3"/>
  <c r="I4" i="3"/>
  <c r="H4" i="3"/>
  <c r="G4" i="3"/>
  <c r="F4" i="3"/>
  <c r="P3" i="3"/>
  <c r="O3" i="3"/>
  <c r="N3" i="3"/>
  <c r="M3" i="3"/>
  <c r="L3" i="3"/>
  <c r="K3" i="3"/>
  <c r="J3" i="3"/>
  <c r="I3" i="3"/>
  <c r="H3" i="3"/>
  <c r="G3" i="3"/>
  <c r="F3" i="3"/>
  <c r="P2" i="3"/>
  <c r="O2" i="3"/>
  <c r="N2" i="3"/>
  <c r="M2" i="3"/>
  <c r="L2" i="3"/>
  <c r="K2" i="3"/>
  <c r="J2" i="3"/>
  <c r="I2" i="3"/>
  <c r="H2" i="3"/>
  <c r="G2" i="3"/>
  <c r="F2" i="3"/>
  <c r="CP9" i="2"/>
  <c r="CP27" i="2"/>
  <c r="CG14" i="2"/>
  <c r="BZ14" i="2"/>
  <c r="BS14" i="2"/>
  <c r="BL14" i="2"/>
  <c r="P31" i="1"/>
  <c r="P62" i="1" s="1"/>
  <c r="O31" i="1"/>
  <c r="O62" i="1" s="1"/>
  <c r="N31" i="1"/>
  <c r="N62" i="1" s="1"/>
  <c r="M31" i="1"/>
  <c r="M62" i="1" s="1"/>
  <c r="L31" i="1"/>
  <c r="L62" i="1" s="1"/>
  <c r="K31" i="1"/>
  <c r="K62" i="1" s="1"/>
  <c r="J31" i="1"/>
  <c r="J62" i="1" s="1"/>
  <c r="I31" i="1"/>
  <c r="H31" i="1"/>
  <c r="P30" i="1"/>
  <c r="P61" i="1" s="1"/>
  <c r="O30" i="1"/>
  <c r="O61" i="1" s="1"/>
  <c r="N30" i="1"/>
  <c r="N61" i="1" s="1"/>
  <c r="M30" i="1"/>
  <c r="M61" i="1" s="1"/>
  <c r="L30" i="1"/>
  <c r="L61" i="1" s="1"/>
  <c r="K30" i="1"/>
  <c r="K61" i="1" s="1"/>
  <c r="J30" i="1"/>
  <c r="J61" i="1" s="1"/>
  <c r="I30" i="1"/>
  <c r="H30" i="1"/>
  <c r="P29" i="1"/>
  <c r="P60" i="1" s="1"/>
  <c r="O29" i="1"/>
  <c r="O60" i="1" s="1"/>
  <c r="N29" i="1"/>
  <c r="N60" i="1" s="1"/>
  <c r="M29" i="1"/>
  <c r="M60" i="1" s="1"/>
  <c r="L29" i="1"/>
  <c r="L60" i="1" s="1"/>
  <c r="K29" i="1"/>
  <c r="K60" i="1" s="1"/>
  <c r="J29" i="1"/>
  <c r="J60" i="1" s="1"/>
  <c r="I29" i="1"/>
  <c r="H29" i="1"/>
  <c r="P28" i="1"/>
  <c r="P59" i="1" s="1"/>
  <c r="O28" i="1"/>
  <c r="O59" i="1" s="1"/>
  <c r="N28" i="1"/>
  <c r="N59" i="1" s="1"/>
  <c r="M28" i="1"/>
  <c r="M59" i="1" s="1"/>
  <c r="L28" i="1"/>
  <c r="L59" i="1" s="1"/>
  <c r="K28" i="1"/>
  <c r="K59" i="1" s="1"/>
  <c r="J28" i="1"/>
  <c r="J59" i="1" s="1"/>
  <c r="I28" i="1"/>
  <c r="H28" i="1"/>
  <c r="P27" i="1"/>
  <c r="P58" i="1" s="1"/>
  <c r="O27" i="1"/>
  <c r="O58" i="1" s="1"/>
  <c r="N27" i="1"/>
  <c r="N58" i="1" s="1"/>
  <c r="M27" i="1"/>
  <c r="M58" i="1" s="1"/>
  <c r="L27" i="1"/>
  <c r="L58" i="1" s="1"/>
  <c r="K27" i="1"/>
  <c r="K58" i="1" s="1"/>
  <c r="J27" i="1"/>
  <c r="J58" i="1" s="1"/>
  <c r="I27" i="1"/>
  <c r="H27" i="1"/>
  <c r="P26" i="1"/>
  <c r="P57" i="1" s="1"/>
  <c r="O26" i="1"/>
  <c r="O57" i="1" s="1"/>
  <c r="N26" i="1"/>
  <c r="N57" i="1" s="1"/>
  <c r="M26" i="1"/>
  <c r="M57" i="1" s="1"/>
  <c r="L26" i="1"/>
  <c r="L57" i="1" s="1"/>
  <c r="K26" i="1"/>
  <c r="K57" i="1" s="1"/>
  <c r="J26" i="1"/>
  <c r="J57" i="1" s="1"/>
  <c r="I26" i="1"/>
  <c r="H26" i="1"/>
  <c r="P25" i="1"/>
  <c r="P56" i="1" s="1"/>
  <c r="O25" i="1"/>
  <c r="O56" i="1" s="1"/>
  <c r="N25" i="1"/>
  <c r="N56" i="1" s="1"/>
  <c r="M25" i="1"/>
  <c r="M56" i="1" s="1"/>
  <c r="L25" i="1"/>
  <c r="L56" i="1" s="1"/>
  <c r="K25" i="1"/>
  <c r="K56" i="1" s="1"/>
  <c r="J25" i="1"/>
  <c r="J56" i="1" s="1"/>
  <c r="I25" i="1"/>
  <c r="H25" i="1"/>
  <c r="P24" i="1"/>
  <c r="P55" i="1" s="1"/>
  <c r="O24" i="1"/>
  <c r="O55" i="1" s="1"/>
  <c r="N24" i="1"/>
  <c r="N55" i="1" s="1"/>
  <c r="M24" i="1"/>
  <c r="M55" i="1" s="1"/>
  <c r="L24" i="1"/>
  <c r="L55" i="1" s="1"/>
  <c r="K24" i="1"/>
  <c r="K55" i="1" s="1"/>
  <c r="J24" i="1"/>
  <c r="J55" i="1" s="1"/>
  <c r="I24" i="1"/>
  <c r="H24" i="1"/>
  <c r="P23" i="1"/>
  <c r="P54" i="1" s="1"/>
  <c r="O23" i="1"/>
  <c r="O54" i="1" s="1"/>
  <c r="N23" i="1"/>
  <c r="N54" i="1" s="1"/>
  <c r="M23" i="1"/>
  <c r="M54" i="1" s="1"/>
  <c r="L23" i="1"/>
  <c r="L54" i="1" s="1"/>
  <c r="K23" i="1"/>
  <c r="K54" i="1" s="1"/>
  <c r="J23" i="1"/>
  <c r="J54" i="1" s="1"/>
  <c r="I23" i="1"/>
  <c r="H23" i="1"/>
  <c r="P22" i="1"/>
  <c r="P53" i="1" s="1"/>
  <c r="O22" i="1"/>
  <c r="O53" i="1" s="1"/>
  <c r="N22" i="1"/>
  <c r="N53" i="1" s="1"/>
  <c r="M22" i="1"/>
  <c r="M53" i="1" s="1"/>
  <c r="L22" i="1"/>
  <c r="L53" i="1" s="1"/>
  <c r="K22" i="1"/>
  <c r="K53" i="1" s="1"/>
  <c r="J22" i="1"/>
  <c r="J53" i="1" s="1"/>
  <c r="I22" i="1"/>
  <c r="H22" i="1"/>
  <c r="P21" i="1"/>
  <c r="P52" i="1" s="1"/>
  <c r="O21" i="1"/>
  <c r="O52" i="1" s="1"/>
  <c r="N21" i="1"/>
  <c r="N52" i="1" s="1"/>
  <c r="M21" i="1"/>
  <c r="M52" i="1" s="1"/>
  <c r="L21" i="1"/>
  <c r="L52" i="1" s="1"/>
  <c r="K21" i="1"/>
  <c r="K52" i="1" s="1"/>
  <c r="J21" i="1"/>
  <c r="J52" i="1" s="1"/>
  <c r="I21" i="1"/>
  <c r="H21" i="1"/>
  <c r="P20" i="1"/>
  <c r="P51" i="1" s="1"/>
  <c r="O20" i="1"/>
  <c r="O51" i="1" s="1"/>
  <c r="N20" i="1"/>
  <c r="N51" i="1" s="1"/>
  <c r="M20" i="1"/>
  <c r="M51" i="1" s="1"/>
  <c r="L20" i="1"/>
  <c r="L51" i="1" s="1"/>
  <c r="K20" i="1"/>
  <c r="K51" i="1" s="1"/>
  <c r="J20" i="1"/>
  <c r="J51" i="1" s="1"/>
  <c r="I20" i="1"/>
  <c r="H20" i="1"/>
  <c r="P19" i="1"/>
  <c r="P50" i="1" s="1"/>
  <c r="O19" i="1"/>
  <c r="O50" i="1" s="1"/>
  <c r="N19" i="1"/>
  <c r="N50" i="1" s="1"/>
  <c r="M19" i="1"/>
  <c r="M50" i="1" s="1"/>
  <c r="L19" i="1"/>
  <c r="L50" i="1" s="1"/>
  <c r="K19" i="1"/>
  <c r="K50" i="1" s="1"/>
  <c r="J19" i="1"/>
  <c r="J50" i="1" s="1"/>
  <c r="I19" i="1"/>
  <c r="H19" i="1"/>
  <c r="P18" i="1"/>
  <c r="P49" i="1" s="1"/>
  <c r="O18" i="1"/>
  <c r="O49" i="1" s="1"/>
  <c r="N18" i="1"/>
  <c r="N49" i="1" s="1"/>
  <c r="M18" i="1"/>
  <c r="M49" i="1" s="1"/>
  <c r="L18" i="1"/>
  <c r="L49" i="1" s="1"/>
  <c r="K18" i="1"/>
  <c r="K49" i="1" s="1"/>
  <c r="J18" i="1"/>
  <c r="J49" i="1" s="1"/>
  <c r="I18" i="1"/>
  <c r="H18" i="1"/>
  <c r="P17" i="1"/>
  <c r="P48" i="1" s="1"/>
  <c r="O17" i="1"/>
  <c r="O48" i="1" s="1"/>
  <c r="N17" i="1"/>
  <c r="N48" i="1" s="1"/>
  <c r="M17" i="1"/>
  <c r="M48" i="1" s="1"/>
  <c r="L17" i="1"/>
  <c r="L48" i="1" s="1"/>
  <c r="K17" i="1"/>
  <c r="K48" i="1" s="1"/>
  <c r="J17" i="1"/>
  <c r="J48" i="1" s="1"/>
  <c r="I17" i="1"/>
  <c r="H17" i="1"/>
  <c r="P16" i="1"/>
  <c r="P47" i="1" s="1"/>
  <c r="O16" i="1"/>
  <c r="O47" i="1" s="1"/>
  <c r="N16" i="1"/>
  <c r="N47" i="1" s="1"/>
  <c r="M16" i="1"/>
  <c r="M47" i="1" s="1"/>
  <c r="L16" i="1"/>
  <c r="L47" i="1" s="1"/>
  <c r="K16" i="1"/>
  <c r="K47" i="1" s="1"/>
  <c r="J16" i="1"/>
  <c r="J47" i="1" s="1"/>
  <c r="I16" i="1"/>
  <c r="H16" i="1"/>
  <c r="P15" i="1"/>
  <c r="P46" i="1" s="1"/>
  <c r="O15" i="1"/>
  <c r="O46" i="1" s="1"/>
  <c r="N15" i="1"/>
  <c r="N46" i="1" s="1"/>
  <c r="M15" i="1"/>
  <c r="M46" i="1" s="1"/>
  <c r="L15" i="1"/>
  <c r="L46" i="1" s="1"/>
  <c r="K15" i="1"/>
  <c r="K46" i="1" s="1"/>
  <c r="J15" i="1"/>
  <c r="J46" i="1" s="1"/>
  <c r="I15" i="1"/>
  <c r="H15" i="1"/>
  <c r="P14" i="1"/>
  <c r="P45" i="1" s="1"/>
  <c r="O14" i="1"/>
  <c r="O45" i="1" s="1"/>
  <c r="N14" i="1"/>
  <c r="N45" i="1" s="1"/>
  <c r="M14" i="1"/>
  <c r="M45" i="1" s="1"/>
  <c r="L14" i="1"/>
  <c r="L45" i="1" s="1"/>
  <c r="K14" i="1"/>
  <c r="K45" i="1" s="1"/>
  <c r="J14" i="1"/>
  <c r="J45" i="1" s="1"/>
  <c r="I14" i="1"/>
  <c r="H14" i="1"/>
  <c r="P13" i="1"/>
  <c r="P44" i="1" s="1"/>
  <c r="O13" i="1"/>
  <c r="O44" i="1" s="1"/>
  <c r="N13" i="1"/>
  <c r="N44" i="1" s="1"/>
  <c r="M13" i="1"/>
  <c r="M44" i="1" s="1"/>
  <c r="L13" i="1"/>
  <c r="L44" i="1" s="1"/>
  <c r="K13" i="1"/>
  <c r="K44" i="1" s="1"/>
  <c r="J13" i="1"/>
  <c r="J44" i="1" s="1"/>
  <c r="I13" i="1"/>
  <c r="H13" i="1"/>
  <c r="P12" i="1"/>
  <c r="P43" i="1" s="1"/>
  <c r="O12" i="1"/>
  <c r="O43" i="1" s="1"/>
  <c r="N12" i="1"/>
  <c r="N43" i="1" s="1"/>
  <c r="M12" i="1"/>
  <c r="M43" i="1" s="1"/>
  <c r="L12" i="1"/>
  <c r="L43" i="1" s="1"/>
  <c r="K12" i="1"/>
  <c r="K43" i="1" s="1"/>
  <c r="J12" i="1"/>
  <c r="J43" i="1" s="1"/>
  <c r="I12" i="1"/>
  <c r="H12" i="1"/>
  <c r="P11" i="1"/>
  <c r="P42" i="1" s="1"/>
  <c r="O11" i="1"/>
  <c r="O42" i="1" s="1"/>
  <c r="N11" i="1"/>
  <c r="N42" i="1" s="1"/>
  <c r="M11" i="1"/>
  <c r="M42" i="1" s="1"/>
  <c r="L11" i="1"/>
  <c r="L42" i="1" s="1"/>
  <c r="K11" i="1"/>
  <c r="K42" i="1" s="1"/>
  <c r="J11" i="1"/>
  <c r="J42" i="1" s="1"/>
  <c r="I11" i="1"/>
  <c r="H11" i="1"/>
  <c r="P10" i="1"/>
  <c r="P41" i="1" s="1"/>
  <c r="O10" i="1"/>
  <c r="O41" i="1" s="1"/>
  <c r="N10" i="1"/>
  <c r="N41" i="1" s="1"/>
  <c r="M10" i="1"/>
  <c r="M41" i="1" s="1"/>
  <c r="L10" i="1"/>
  <c r="L41" i="1" s="1"/>
  <c r="K10" i="1"/>
  <c r="K41" i="1" s="1"/>
  <c r="J10" i="1"/>
  <c r="J41" i="1" s="1"/>
  <c r="I10" i="1"/>
  <c r="H10" i="1"/>
  <c r="P9" i="1"/>
  <c r="P40" i="1" s="1"/>
  <c r="O9" i="1"/>
  <c r="O40" i="1" s="1"/>
  <c r="N9" i="1"/>
  <c r="N40" i="1" s="1"/>
  <c r="M9" i="1"/>
  <c r="M40" i="1" s="1"/>
  <c r="L9" i="1"/>
  <c r="L40" i="1" s="1"/>
  <c r="K9" i="1"/>
  <c r="K40" i="1" s="1"/>
  <c r="J9" i="1"/>
  <c r="J40" i="1" s="1"/>
  <c r="I9" i="1"/>
  <c r="H9" i="1"/>
  <c r="P8" i="1"/>
  <c r="P39" i="1" s="1"/>
  <c r="O8" i="1"/>
  <c r="O39" i="1" s="1"/>
  <c r="N8" i="1"/>
  <c r="N39" i="1" s="1"/>
  <c r="M8" i="1"/>
  <c r="M39" i="1" s="1"/>
  <c r="L8" i="1"/>
  <c r="L39" i="1" s="1"/>
  <c r="K8" i="1"/>
  <c r="K39" i="1" s="1"/>
  <c r="J8" i="1"/>
  <c r="J39" i="1" s="1"/>
  <c r="I8" i="1"/>
  <c r="H8" i="1"/>
  <c r="P7" i="1"/>
  <c r="P38" i="1" s="1"/>
  <c r="O7" i="1"/>
  <c r="O38" i="1" s="1"/>
  <c r="N7" i="1"/>
  <c r="N38" i="1" s="1"/>
  <c r="M7" i="1"/>
  <c r="M38" i="1" s="1"/>
  <c r="L7" i="1"/>
  <c r="L38" i="1" s="1"/>
  <c r="K7" i="1"/>
  <c r="K38" i="1" s="1"/>
  <c r="J7" i="1"/>
  <c r="J38" i="1" s="1"/>
  <c r="I7" i="1"/>
  <c r="H7" i="1"/>
  <c r="P6" i="1"/>
  <c r="P37" i="1" s="1"/>
  <c r="O6" i="1"/>
  <c r="O37" i="1" s="1"/>
  <c r="N6" i="1"/>
  <c r="N37" i="1" s="1"/>
  <c r="M6" i="1"/>
  <c r="M37" i="1" s="1"/>
  <c r="L6" i="1"/>
  <c r="L37" i="1" s="1"/>
  <c r="K6" i="1"/>
  <c r="K37" i="1" s="1"/>
  <c r="J6" i="1"/>
  <c r="J37" i="1" s="1"/>
  <c r="I6" i="1"/>
  <c r="H6" i="1"/>
  <c r="P5" i="1"/>
  <c r="P36" i="1" s="1"/>
  <c r="O5" i="1"/>
  <c r="O36" i="1" s="1"/>
  <c r="N5" i="1"/>
  <c r="N36" i="1" s="1"/>
  <c r="M5" i="1"/>
  <c r="M36" i="1" s="1"/>
  <c r="L5" i="1"/>
  <c r="L36" i="1" s="1"/>
  <c r="K5" i="1"/>
  <c r="K36" i="1" s="1"/>
  <c r="J5" i="1"/>
  <c r="J36" i="1" s="1"/>
  <c r="I5" i="1"/>
  <c r="H5" i="1"/>
  <c r="P4" i="1"/>
  <c r="P35" i="1" s="1"/>
  <c r="O4" i="1"/>
  <c r="O35" i="1" s="1"/>
  <c r="N4" i="1"/>
  <c r="N35" i="1" s="1"/>
  <c r="M4" i="1"/>
  <c r="M35" i="1" s="1"/>
  <c r="L4" i="1"/>
  <c r="L35" i="1" s="1"/>
  <c r="K4" i="1"/>
  <c r="K35" i="1" s="1"/>
  <c r="J4" i="1"/>
  <c r="J35" i="1" s="1"/>
  <c r="I4" i="1"/>
  <c r="H4" i="1"/>
  <c r="P3" i="1"/>
  <c r="P34" i="1" s="1"/>
  <c r="O3" i="1"/>
  <c r="O34" i="1" s="1"/>
  <c r="N3" i="1"/>
  <c r="N34" i="1" s="1"/>
  <c r="M3" i="1"/>
  <c r="M34" i="1" s="1"/>
  <c r="L3" i="1"/>
  <c r="L34" i="1" s="1"/>
  <c r="K3" i="1"/>
  <c r="K34" i="1" s="1"/>
  <c r="J3" i="1"/>
  <c r="J34" i="1" s="1"/>
  <c r="I3" i="1"/>
  <c r="H3" i="1"/>
  <c r="P2" i="1"/>
  <c r="P33" i="1" s="1"/>
  <c r="O2" i="1"/>
  <c r="O33" i="1" s="1"/>
  <c r="N2" i="1"/>
  <c r="N33" i="1" s="1"/>
  <c r="M2" i="1"/>
  <c r="M33" i="1" s="1"/>
  <c r="L2" i="1"/>
  <c r="K2" i="1"/>
  <c r="K33" i="1" s="1"/>
  <c r="J2" i="1"/>
  <c r="J33" i="1" s="1"/>
  <c r="I2" i="1"/>
  <c r="H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A30" i="5"/>
  <c r="A29" i="5"/>
  <c r="B27" i="5"/>
  <c r="A26" i="5"/>
  <c r="A23" i="5"/>
  <c r="A22" i="5"/>
  <c r="A21" i="5"/>
  <c r="A18" i="5"/>
  <c r="A17" i="5"/>
  <c r="B15" i="5"/>
  <c r="A13" i="5"/>
  <c r="A11" i="5"/>
  <c r="A10" i="5"/>
  <c r="A9" i="5"/>
  <c r="A8" i="5"/>
  <c r="A5" i="5"/>
  <c r="A4" i="5"/>
  <c r="A3" i="5"/>
  <c r="A2" i="5"/>
  <c r="D1" i="5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2" i="1"/>
  <c r="C3" i="1"/>
  <c r="C4" i="1"/>
  <c r="C5" i="1"/>
  <c r="C6" i="1"/>
  <c r="C7" i="1"/>
  <c r="C8" i="1"/>
  <c r="C9" i="1"/>
  <c r="C10" i="1"/>
  <c r="C11" i="1"/>
  <c r="C13" i="1"/>
  <c r="C14" i="1"/>
  <c r="C16" i="1"/>
  <c r="C17" i="1"/>
  <c r="C18" i="1"/>
  <c r="C19" i="1"/>
  <c r="C20" i="1"/>
  <c r="C21" i="1"/>
  <c r="C22" i="1"/>
  <c r="C23" i="1"/>
  <c r="C24" i="1"/>
  <c r="C25" i="1"/>
  <c r="C26" i="1"/>
  <c r="C28" i="1"/>
  <c r="C29" i="1"/>
  <c r="C30" i="1"/>
  <c r="C31" i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B27" i="1"/>
  <c r="B15" i="1"/>
  <c r="D1" i="3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A31" i="1"/>
  <c r="A30" i="1"/>
  <c r="A29" i="1"/>
  <c r="A26" i="1"/>
  <c r="A23" i="1"/>
  <c r="A22" i="1"/>
  <c r="A21" i="1"/>
  <c r="A18" i="1"/>
  <c r="A17" i="1"/>
  <c r="A13" i="1"/>
  <c r="A11" i="1"/>
  <c r="A10" i="1"/>
  <c r="A9" i="1"/>
  <c r="A8" i="1"/>
  <c r="A5" i="1"/>
  <c r="A4" i="1"/>
  <c r="A3" i="1"/>
  <c r="A2" i="1"/>
  <c r="L33" i="1" l="1"/>
  <c r="C27" i="1"/>
  <c r="C15" i="1"/>
</calcChain>
</file>

<file path=xl/sharedStrings.xml><?xml version="1.0" encoding="utf-8"?>
<sst xmlns="http://schemas.openxmlformats.org/spreadsheetml/2006/main" count="1400" uniqueCount="610">
  <si>
    <t>Arizona Diamondbacks</t>
  </si>
  <si>
    <t>Atlanta Braves</t>
  </si>
  <si>
    <t>Baltimore Orioles</t>
  </si>
  <si>
    <t>Boston Red Sox</t>
  </si>
  <si>
    <t>CHC</t>
  </si>
  <si>
    <t>Chicago Cubs</t>
  </si>
  <si>
    <t>CHW</t>
  </si>
  <si>
    <t>Chicago White Sox</t>
  </si>
  <si>
    <t>Cincinnati Reds</t>
  </si>
  <si>
    <t>Cleveland Indians</t>
  </si>
  <si>
    <t>Colorado Rockies</t>
  </si>
  <si>
    <t>Detroit Tigers</t>
  </si>
  <si>
    <t>MIA</t>
  </si>
  <si>
    <t>Florida Marlins</t>
  </si>
  <si>
    <t>Houston Astros</t>
  </si>
  <si>
    <t>KC</t>
  </si>
  <si>
    <t>Kansas City Royals</t>
  </si>
  <si>
    <t>LAA</t>
  </si>
  <si>
    <t>Los Angeles Angels</t>
  </si>
  <si>
    <t>LAD</t>
  </si>
  <si>
    <t>Los Angeles Dodgers</t>
  </si>
  <si>
    <t>Milwaukee Brewers</t>
  </si>
  <si>
    <t>Minnesota Twins</t>
  </si>
  <si>
    <t>NYM</t>
  </si>
  <si>
    <t>New York Mets</t>
  </si>
  <si>
    <t>NYY</t>
  </si>
  <si>
    <t>New York Yankees</t>
  </si>
  <si>
    <t>Oakland Athletics</t>
  </si>
  <si>
    <t>Philadelphia Phillies</t>
  </si>
  <si>
    <t>Pittsburgh Pirates</t>
  </si>
  <si>
    <t>SD</t>
  </si>
  <si>
    <t>San Diego Padres</t>
  </si>
  <si>
    <t>SF</t>
  </si>
  <si>
    <t>San Francisco Giants</t>
  </si>
  <si>
    <t>Seattle Mariners</t>
  </si>
  <si>
    <t>SLC</t>
  </si>
  <si>
    <t>TB</t>
  </si>
  <si>
    <t>Tampa Bay Rays</t>
  </si>
  <si>
    <t>Texas Rangers</t>
  </si>
  <si>
    <t>Toronto Blue Jays</t>
  </si>
  <si>
    <t>Washington Nationals</t>
  </si>
  <si>
    <t>WSH</t>
  </si>
  <si>
    <t>Pandas Teams</t>
  </si>
  <si>
    <t>Teams</t>
  </si>
  <si>
    <t>Los Angeles Angels of Anaheim</t>
  </si>
  <si>
    <t>St Louis Cardinals</t>
  </si>
  <si>
    <t>value</t>
  </si>
  <si>
    <t>% change</t>
  </si>
  <si>
    <t>debt/value</t>
  </si>
  <si>
    <t>rev</t>
  </si>
  <si>
    <t>oper income</t>
  </si>
  <si>
    <t>Boston</t>
  </si>
  <si>
    <t>Philadelphia</t>
  </si>
  <si>
    <t>St. Louis</t>
  </si>
  <si>
    <t>San Francisco</t>
  </si>
  <si>
    <t>Houston</t>
  </si>
  <si>
    <t>Texas</t>
  </si>
  <si>
    <t>Atlanta</t>
  </si>
  <si>
    <t>Seattle</t>
  </si>
  <si>
    <t>San Diego</t>
  </si>
  <si>
    <t>Minnesota</t>
  </si>
  <si>
    <t>Cleveland</t>
  </si>
  <si>
    <t>Washington</t>
  </si>
  <si>
    <t>Colorado</t>
  </si>
  <si>
    <t>Arizona</t>
  </si>
  <si>
    <t>Baltimore</t>
  </si>
  <si>
    <t>Detroit</t>
  </si>
  <si>
    <t>Milwaukee</t>
  </si>
  <si>
    <t>Kansas City</t>
  </si>
  <si>
    <t>Cincinnati</t>
  </si>
  <si>
    <t>Toronto</t>
  </si>
  <si>
    <t>Florida</t>
  </si>
  <si>
    <t>Tampa Bay</t>
  </si>
  <si>
    <t>Oakland</t>
  </si>
  <si>
    <t>Pittsburgh</t>
  </si>
  <si>
    <t>Miami Marlins</t>
  </si>
  <si>
    <t>$3.4 B</t>
  </si>
  <si>
    <t>$516 M</t>
  </si>
  <si>
    <t>$13 M</t>
  </si>
  <si>
    <t>$2.5 B</t>
  </si>
  <si>
    <t>$438 M</t>
  </si>
  <si>
    <t>$-73.2 M</t>
  </si>
  <si>
    <t>$2.3 B</t>
  </si>
  <si>
    <t>$398 M</t>
  </si>
  <si>
    <t>$43.2 M</t>
  </si>
  <si>
    <t>$2.25 B</t>
  </si>
  <si>
    <t>$409 M</t>
  </si>
  <si>
    <t>$72.6 M</t>
  </si>
  <si>
    <t>$2.2 B</t>
  </si>
  <si>
    <t>$340 M</t>
  </si>
  <si>
    <t>$50.8 M</t>
  </si>
  <si>
    <t>$1.65 B</t>
  </si>
  <si>
    <t>$313 M</t>
  </si>
  <si>
    <t>$46.8 M</t>
  </si>
  <si>
    <t>$1.6 B</t>
  </si>
  <si>
    <t>$300 M</t>
  </si>
  <si>
    <t>$59.8 M</t>
  </si>
  <si>
    <t>$1.34 B</t>
  </si>
  <si>
    <t>$312 M</t>
  </si>
  <si>
    <t>$41.7 M</t>
  </si>
  <si>
    <t>$1.3 B</t>
  </si>
  <si>
    <t>$293 M</t>
  </si>
  <si>
    <t>$22.5 M</t>
  </si>
  <si>
    <t>$1.235 B</t>
  </si>
  <si>
    <t>$263 M</t>
  </si>
  <si>
    <t>$-8.9 M</t>
  </si>
  <si>
    <t>$1.225 B</t>
  </si>
  <si>
    <t>$275 M</t>
  </si>
  <si>
    <t>$-4.7 M</t>
  </si>
  <si>
    <t>$1.2 B</t>
  </si>
  <si>
    <t>$271 M</t>
  </si>
  <si>
    <t>$16.8 M</t>
  </si>
  <si>
    <t>$1.175 B</t>
  </si>
  <si>
    <t>$266 M</t>
  </si>
  <si>
    <t>$27.8 M</t>
  </si>
  <si>
    <t>$1.15 B</t>
  </si>
  <si>
    <t>$268 M</t>
  </si>
  <si>
    <t>$11 M</t>
  </si>
  <si>
    <t>$1.1 B</t>
  </si>
  <si>
    <t>$270 M</t>
  </si>
  <si>
    <t>$66.6 M</t>
  </si>
  <si>
    <t>$1.05 B</t>
  </si>
  <si>
    <t>$240 M</t>
  </si>
  <si>
    <t>$20.2 M</t>
  </si>
  <si>
    <t>$1 B</t>
  </si>
  <si>
    <t>$239 M</t>
  </si>
  <si>
    <t>$8.8 M</t>
  </si>
  <si>
    <t>$975 M</t>
  </si>
  <si>
    <t>$244 M</t>
  </si>
  <si>
    <t>$35.3 M</t>
  </si>
  <si>
    <t>$925 M</t>
  </si>
  <si>
    <t>$223 M</t>
  </si>
  <si>
    <t>$17.4 M</t>
  </si>
  <si>
    <t>$910 M</t>
  </si>
  <si>
    <t>$18.5 M</t>
  </si>
  <si>
    <t>$905 M</t>
  </si>
  <si>
    <t>$237 M</t>
  </si>
  <si>
    <t>$9 M</t>
  </si>
  <si>
    <t>$900 M</t>
  </si>
  <si>
    <t>$241 M</t>
  </si>
  <si>
    <t>$1.2 M</t>
  </si>
  <si>
    <t>$890 M</t>
  </si>
  <si>
    <t>$32.9 M</t>
  </si>
  <si>
    <t>$875 M</t>
  </si>
  <si>
    <t>$234 M</t>
  </si>
  <si>
    <t>$27 M</t>
  </si>
  <si>
    <t>$865 M</t>
  </si>
  <si>
    <t>$273 M</t>
  </si>
  <si>
    <t>$39 M</t>
  </si>
  <si>
    <t>$860 M</t>
  </si>
  <si>
    <t>$227 M</t>
  </si>
  <si>
    <t>$5.5 M</t>
  </si>
  <si>
    <t>$800 M</t>
  </si>
  <si>
    <t>$220 M</t>
  </si>
  <si>
    <t>$18 M</t>
  </si>
  <si>
    <t>$725 M</t>
  </si>
  <si>
    <t>$208 M</t>
  </si>
  <si>
    <t>$32.7 M</t>
  </si>
  <si>
    <t>$675 M</t>
  </si>
  <si>
    <t>$199 M</t>
  </si>
  <si>
    <t>$15.8 M</t>
  </si>
  <si>
    <t>$650 M</t>
  </si>
  <si>
    <t>$193 M</t>
  </si>
  <si>
    <t>$8.2 M</t>
  </si>
  <si>
    <t>$3.7 B</t>
  </si>
  <si>
    <t>$526 M</t>
  </si>
  <si>
    <t>$2.75 B</t>
  </si>
  <si>
    <t>$462 M</t>
  </si>
  <si>
    <t>$-20.5 M</t>
  </si>
  <si>
    <t>$2.7 B</t>
  </si>
  <si>
    <t>$434 M</t>
  </si>
  <si>
    <t>$78.6 M</t>
  </si>
  <si>
    <t>$2.675 B</t>
  </si>
  <si>
    <t>$83.8 M</t>
  </si>
  <si>
    <t>$2.65 B</t>
  </si>
  <si>
    <t>$428 M</t>
  </si>
  <si>
    <t>$78.1 M</t>
  </si>
  <si>
    <t>$2 B</t>
  </si>
  <si>
    <t>$332 M</t>
  </si>
  <si>
    <t>$31.7 M</t>
  </si>
  <si>
    <t>$1.8 B</t>
  </si>
  <si>
    <t>$310 M</t>
  </si>
  <si>
    <t>$40.5 M</t>
  </si>
  <si>
    <t>$1.75 B</t>
  </si>
  <si>
    <t>$350 M</t>
  </si>
  <si>
    <t>$68.1 M</t>
  </si>
  <si>
    <t>$325 M</t>
  </si>
  <si>
    <t>$87.7 M</t>
  </si>
  <si>
    <t>$304 M</t>
  </si>
  <si>
    <t>$37.6 M</t>
  </si>
  <si>
    <t>$1.55 B</t>
  </si>
  <si>
    <t>$298 M</t>
  </si>
  <si>
    <t>$18.6 M</t>
  </si>
  <si>
    <t>$1.5 B</t>
  </si>
  <si>
    <t>$15.2 M</t>
  </si>
  <si>
    <t>$1.45 B</t>
  </si>
  <si>
    <t>$299 M</t>
  </si>
  <si>
    <t>$75.9 M</t>
  </si>
  <si>
    <t>$1.4 B</t>
  </si>
  <si>
    <t>$289 M</t>
  </si>
  <si>
    <t>$11.6 M</t>
  </si>
  <si>
    <t>$1.35 B</t>
  </si>
  <si>
    <t>$269 M</t>
  </si>
  <si>
    <t>$41.9 M</t>
  </si>
  <si>
    <t>$278 M</t>
  </si>
  <si>
    <t>$22.9 M</t>
  </si>
  <si>
    <t>$1.25 B</t>
  </si>
  <si>
    <t>$265 M</t>
  </si>
  <si>
    <t>$51 M</t>
  </si>
  <si>
    <t>$-36.4 M</t>
  </si>
  <si>
    <t>$253 M</t>
  </si>
  <si>
    <t>$-2.1 M</t>
  </si>
  <si>
    <t>$47.2 M</t>
  </si>
  <si>
    <t>$1.125 B</t>
  </si>
  <si>
    <t>$259 M</t>
  </si>
  <si>
    <t>$22.8 M</t>
  </si>
  <si>
    <t>$1.025 B</t>
  </si>
  <si>
    <t>$249 M</t>
  </si>
  <si>
    <t>$29.9 M</t>
  </si>
  <si>
    <t>$248 M</t>
  </si>
  <si>
    <t>$26.6 M</t>
  </si>
  <si>
    <t>$950 M</t>
  </si>
  <si>
    <t>$246 M</t>
  </si>
  <si>
    <t>$-0.9 M</t>
  </si>
  <si>
    <t>$940 M</t>
  </si>
  <si>
    <t>$206 M</t>
  </si>
  <si>
    <t>$-2.2 M</t>
  </si>
  <si>
    <t>$58.2 M</t>
  </si>
  <si>
    <t>$920 M</t>
  </si>
  <si>
    <t>$46.9 M</t>
  </si>
  <si>
    <t>$915 M</t>
  </si>
  <si>
    <t>$229 M</t>
  </si>
  <si>
    <t>$15.9 M</t>
  </si>
  <si>
    <t>$880 M</t>
  </si>
  <si>
    <t>$216 M</t>
  </si>
  <si>
    <t>$25.5 M</t>
  </si>
  <si>
    <t>$825 M</t>
  </si>
  <si>
    <t>$205 M</t>
  </si>
  <si>
    <t>$32.1 M</t>
  </si>
  <si>
    <t>$4 B</t>
  </si>
  <si>
    <t>$619 M</t>
  </si>
  <si>
    <t>$14 M</t>
  </si>
  <si>
    <t>$3 B</t>
  </si>
  <si>
    <t>$522 M</t>
  </si>
  <si>
    <t>$68 M</t>
  </si>
  <si>
    <t>$2.9 B</t>
  </si>
  <si>
    <t>$457 M</t>
  </si>
  <si>
    <t>$102 M</t>
  </si>
  <si>
    <t>$2.85 B</t>
  </si>
  <si>
    <t>$445 M</t>
  </si>
  <si>
    <t>$84 M</t>
  </si>
  <si>
    <t>$2.8 B</t>
  </si>
  <si>
    <t>$453 M</t>
  </si>
  <si>
    <t>$86 M</t>
  </si>
  <si>
    <t>$2.1 B</t>
  </si>
  <si>
    <t>$336 M</t>
  </si>
  <si>
    <t>$17 M</t>
  </si>
  <si>
    <t>$1.9 B</t>
  </si>
  <si>
    <t>$319 M</t>
  </si>
  <si>
    <t>$40 M</t>
  </si>
  <si>
    <t>$334 M</t>
  </si>
  <si>
    <t>$25 M</t>
  </si>
  <si>
    <t>$1.7 B</t>
  </si>
  <si>
    <t>$329 M</t>
  </si>
  <si>
    <t>$91 M</t>
  </si>
  <si>
    <t>$1.675 B</t>
  </si>
  <si>
    <t>$311 M</t>
  </si>
  <si>
    <t>$347 M</t>
  </si>
  <si>
    <t>$77 M</t>
  </si>
  <si>
    <t>$1.625 B</t>
  </si>
  <si>
    <t>$46 M</t>
  </si>
  <si>
    <t>$30 M</t>
  </si>
  <si>
    <t>$288 M</t>
  </si>
  <si>
    <t>$-2.4 M</t>
  </si>
  <si>
    <t>$274 M</t>
  </si>
  <si>
    <t>$-1.3 M</t>
  </si>
  <si>
    <t>$1.27 B</t>
  </si>
  <si>
    <t>$26 M</t>
  </si>
  <si>
    <t>$1.26 B</t>
  </si>
  <si>
    <t>$258 M</t>
  </si>
  <si>
    <t>$35 M</t>
  </si>
  <si>
    <t>$277 M</t>
  </si>
  <si>
    <t>$-46 M</t>
  </si>
  <si>
    <t>$1.21 B</t>
  </si>
  <si>
    <t>$34 M</t>
  </si>
  <si>
    <t>$252 M</t>
  </si>
  <si>
    <t>$-26 M</t>
  </si>
  <si>
    <t>$261 M</t>
  </si>
  <si>
    <t>$23 M</t>
  </si>
  <si>
    <t>$15 M</t>
  </si>
  <si>
    <t>$1.045 B</t>
  </si>
  <si>
    <t>$284 M</t>
  </si>
  <si>
    <t>$31 M</t>
  </si>
  <si>
    <t>$1.03 B</t>
  </si>
  <si>
    <t>$255 M</t>
  </si>
  <si>
    <t>$67 M</t>
  </si>
  <si>
    <t>$1.02 B</t>
  </si>
  <si>
    <t>$210 M</t>
  </si>
  <si>
    <t>$1.015 B</t>
  </si>
  <si>
    <t>$245 M</t>
  </si>
  <si>
    <t>$-17 M</t>
  </si>
  <si>
    <t>$1.01 B</t>
  </si>
  <si>
    <t>$243 M</t>
  </si>
  <si>
    <t>$219 M</t>
  </si>
  <si>
    <t>$-53 M</t>
  </si>
  <si>
    <t>$4.6 B</t>
  </si>
  <si>
    <t>$668 M</t>
  </si>
  <si>
    <t>$29 M</t>
  </si>
  <si>
    <t>$3.3 B</t>
  </si>
  <si>
    <t>$549 M</t>
  </si>
  <si>
    <t>$95 M</t>
  </si>
  <si>
    <t>$3.2 B</t>
  </si>
  <si>
    <t>$3.1 B</t>
  </si>
  <si>
    <t>$452 M</t>
  </si>
  <si>
    <t>$87 M</t>
  </si>
  <si>
    <t>$356 M</t>
  </si>
  <si>
    <t>$65 M</t>
  </si>
  <si>
    <t>$348 M</t>
  </si>
  <si>
    <t>$19 M</t>
  </si>
  <si>
    <t>$1.85 B</t>
  </si>
  <si>
    <t>$341 M</t>
  </si>
  <si>
    <t>$94 M</t>
  </si>
  <si>
    <t>$1.775 B</t>
  </si>
  <si>
    <t>$368 M</t>
  </si>
  <si>
    <t>$66 M</t>
  </si>
  <si>
    <t>$24 M</t>
  </si>
  <si>
    <t>$344 M</t>
  </si>
  <si>
    <t>$71 M</t>
  </si>
  <si>
    <t>$324 M</t>
  </si>
  <si>
    <t>$272 M</t>
  </si>
  <si>
    <t>$76 M</t>
  </si>
  <si>
    <t>$1.575 B</t>
  </si>
  <si>
    <t>$320 M</t>
  </si>
  <si>
    <t>$-16 M</t>
  </si>
  <si>
    <t>$49 M</t>
  </si>
  <si>
    <t>$1.29 B</t>
  </si>
  <si>
    <t>$10 M</t>
  </si>
  <si>
    <t>$1.28 B</t>
  </si>
  <si>
    <t>$251 M</t>
  </si>
  <si>
    <t>$-6.5 M</t>
  </si>
  <si>
    <t>$1.275 B</t>
  </si>
  <si>
    <t>$254 M</t>
  </si>
  <si>
    <t>$276 M</t>
  </si>
  <si>
    <t>$291 M</t>
  </si>
  <si>
    <t>$282 M</t>
  </si>
  <si>
    <t>$16 M</t>
  </si>
  <si>
    <t>$218 M</t>
  </si>
  <si>
    <t>$33 M</t>
  </si>
  <si>
    <t>$257 M</t>
  </si>
  <si>
    <t>$37 M</t>
  </si>
  <si>
    <t>$5.3 M</t>
  </si>
  <si>
    <t>$228 M</t>
  </si>
  <si>
    <t>$224 M</t>
  </si>
  <si>
    <t>$-22 M</t>
  </si>
  <si>
    <t>$5.25 B</t>
  </si>
  <si>
    <t>$108 M</t>
  </si>
  <si>
    <t>$-190 M</t>
  </si>
  <si>
    <t>$3.57 B</t>
  </si>
  <si>
    <t>$185 M</t>
  </si>
  <si>
    <t>$-116 M</t>
  </si>
  <si>
    <t>$3.465 B</t>
  </si>
  <si>
    <t>$152 M</t>
  </si>
  <si>
    <t>$-70 M</t>
  </si>
  <si>
    <t>$3.36 B</t>
  </si>
  <si>
    <t>$163 M</t>
  </si>
  <si>
    <t>$-73 M</t>
  </si>
  <si>
    <t>$3.175 B</t>
  </si>
  <si>
    <t>$151 M</t>
  </si>
  <si>
    <t>$-64 M</t>
  </si>
  <si>
    <t>$2.45 B</t>
  </si>
  <si>
    <t>$107 M</t>
  </si>
  <si>
    <t>$-125 M</t>
  </si>
  <si>
    <t>$2.245 B</t>
  </si>
  <si>
    <t>$109 M</t>
  </si>
  <si>
    <t>$-79 M</t>
  </si>
  <si>
    <t>$2.05 B</t>
  </si>
  <si>
    <t>$140 M</t>
  </si>
  <si>
    <t>$-67 M</t>
  </si>
  <si>
    <t>$2.025 B</t>
  </si>
  <si>
    <t>$141 M</t>
  </si>
  <si>
    <t>$-33 M</t>
  </si>
  <si>
    <t>$1.925 B</t>
  </si>
  <si>
    <t>$119 M</t>
  </si>
  <si>
    <t>$1.875 B</t>
  </si>
  <si>
    <t>$132 M</t>
  </si>
  <si>
    <t>$1.87 B</t>
  </si>
  <si>
    <t>$126 M</t>
  </si>
  <si>
    <t>$-76 M</t>
  </si>
  <si>
    <t>$1.785 B</t>
  </si>
  <si>
    <t>$111 M</t>
  </si>
  <si>
    <t>$-60 M</t>
  </si>
  <si>
    <t>$1.685 B</t>
  </si>
  <si>
    <t>$124 M</t>
  </si>
  <si>
    <t>$-40 M</t>
  </si>
  <si>
    <t>$116 M</t>
  </si>
  <si>
    <t>$-56 M</t>
  </si>
  <si>
    <t>$1.63 B</t>
  </si>
  <si>
    <t>$129 M</t>
  </si>
  <si>
    <t>$-35 M</t>
  </si>
  <si>
    <t>$114 M</t>
  </si>
  <si>
    <t>$-69 M</t>
  </si>
  <si>
    <t>$1.43 B</t>
  </si>
  <si>
    <t>$115 M</t>
  </si>
  <si>
    <t>$-23 M</t>
  </si>
  <si>
    <t>$1.325 B</t>
  </si>
  <si>
    <t>$-49 M</t>
  </si>
  <si>
    <t>$1.32 B</t>
  </si>
  <si>
    <t>$118 M</t>
  </si>
  <si>
    <t>$-47 M</t>
  </si>
  <si>
    <t>$-65 M</t>
  </si>
  <si>
    <t>$1.285 B</t>
  </si>
  <si>
    <t>$-21 M</t>
  </si>
  <si>
    <t>$-42 M</t>
  </si>
  <si>
    <t>$1.22 B</t>
  </si>
  <si>
    <t>$104 M</t>
  </si>
  <si>
    <t>$1.16 B</t>
  </si>
  <si>
    <t>$117 M</t>
  </si>
  <si>
    <t>$-20 M</t>
  </si>
  <si>
    <t>$1.085 B</t>
  </si>
  <si>
    <t>$1.06 B</t>
  </si>
  <si>
    <t>$-37 M</t>
  </si>
  <si>
    <t>$1.055 B</t>
  </si>
  <si>
    <t>$112 M</t>
  </si>
  <si>
    <t>$990 M</t>
  </si>
  <si>
    <t>$96 M</t>
  </si>
  <si>
    <t>$-55 M</t>
  </si>
  <si>
    <t>#21</t>
  </si>
  <si>
    <t> 1</t>
  </si>
  <si>
    <t> Arizona</t>
  </si>
  <si>
    <t>$1.38 billion</t>
  </si>
  <si>
    <t> 15%</t>
  </si>
  <si>
    <t>$267 million</t>
  </si>
  <si>
    <t>$40 million</t>
  </si>
  <si>
    <t>#10</t>
  </si>
  <si>
    <t> 2</t>
  </si>
  <si>
    <t> Georgia</t>
  </si>
  <si>
    <t>$2.1 billion</t>
  </si>
  <si>
    <t> 31.3%</t>
  </si>
  <si>
    <t>$443 million</t>
  </si>
  <si>
    <t>$83 million</t>
  </si>
  <si>
    <t>#22</t>
  </si>
  <si>
    <t> Maryland</t>
  </si>
  <si>
    <t>$1.375 billion</t>
  </si>
  <si>
    <t> 14.6%</t>
  </si>
  <si>
    <t>$251 million</t>
  </si>
  <si>
    <t>#3</t>
  </si>
  <si>
    <t> Massachusetts</t>
  </si>
  <si>
    <t>$3.9 billion</t>
  </si>
  <si>
    <t> 39.3%</t>
  </si>
  <si>
    <t>$479 million</t>
  </si>
  <si>
    <t>$69 million</t>
  </si>
  <si>
    <t>#4</t>
  </si>
  <si>
    <t> Illinois</t>
  </si>
  <si>
    <t>$3.8 billion</t>
  </si>
  <si>
    <t> 31%</t>
  </si>
  <si>
    <t>$425 million</t>
  </si>
  <si>
    <t>$68 million</t>
  </si>
  <si>
    <t>#15</t>
  </si>
  <si>
    <t>$1.76 billion</t>
  </si>
  <si>
    <t> 17.3%</t>
  </si>
  <si>
    <t>$258 million</t>
  </si>
  <si>
    <t>–$9.5 million</t>
  </si>
  <si>
    <t>#26</t>
  </si>
  <si>
    <t> Ohio</t>
  </si>
  <si>
    <t>$1.19 billion</t>
  </si>
  <si>
    <t> 19%</t>
  </si>
  <si>
    <t>$266 million</t>
  </si>
  <si>
    <t>$0.4 million</t>
  </si>
  <si>
    <t>#24</t>
  </si>
  <si>
    <t>$1.3 billion</t>
  </si>
  <si>
    <t> 30%</t>
  </si>
  <si>
    <t>$71 million</t>
  </si>
  <si>
    <t>#20</t>
  </si>
  <si>
    <t> 3</t>
  </si>
  <si>
    <t> Colorado</t>
  </si>
  <si>
    <t>$1.385 billion</t>
  </si>
  <si>
    <t> 25.9%</t>
  </si>
  <si>
    <t>$270 million</t>
  </si>
  <si>
    <t>$14 million</t>
  </si>
  <si>
    <t>#18</t>
  </si>
  <si>
    <t> Michigan</t>
  </si>
  <si>
    <t>$1.4 billion</t>
  </si>
  <si>
    <t> 16.7%</t>
  </si>
  <si>
    <t>$268 million</t>
  </si>
  <si>
    <t>$31 million</t>
  </si>
  <si>
    <t>#13</t>
  </si>
  <si>
    <t> Texas</t>
  </si>
  <si>
    <t>$1.98 billion</t>
  </si>
  <si>
    <t> 16.5%</t>
  </si>
  <si>
    <t>$388 million</t>
  </si>
  <si>
    <t>$29 million</t>
  </si>
  <si>
    <t>#28</t>
  </si>
  <si>
    <t> Missouri</t>
  </si>
  <si>
    <t>$1.11 billion</t>
  </si>
  <si>
    <t> 11%</t>
  </si>
  <si>
    <t>$263 million</t>
  </si>
  <si>
    <t>$47 million</t>
  </si>
  <si>
    <t>#9</t>
  </si>
  <si>
    <t> California</t>
  </si>
  <si>
    <t>$2.2 billion</t>
  </si>
  <si>
    <t> 22.2%</t>
  </si>
  <si>
    <t>$331 million</t>
  </si>
  <si>
    <t>–$2.4 million</t>
  </si>
  <si>
    <t>#2</t>
  </si>
  <si>
    <t>$4.075 billion</t>
  </si>
  <si>
    <t> 35.8%</t>
  </si>
  <si>
    <t>$565 million</t>
  </si>
  <si>
    <t>–$7.9 million</t>
  </si>
  <si>
    <t>#30</t>
  </si>
  <si>
    <t> Florida</t>
  </si>
  <si>
    <t>$0.99 billion</t>
  </si>
  <si>
    <t> 1%</t>
  </si>
  <si>
    <t>$240 million</t>
  </si>
  <si>
    <t>$25 million</t>
  </si>
  <si>
    <t>#25</t>
  </si>
  <si>
    <t> Wisconsin</t>
  </si>
  <si>
    <t>$1.28 billion</t>
  </si>
  <si>
    <t> 28%</t>
  </si>
  <si>
    <t>$269 million</t>
  </si>
  <si>
    <t>#19</t>
  </si>
  <si>
    <t> Minnesota</t>
  </si>
  <si>
    <t>$1.39 billion</t>
  </si>
  <si>
    <t> 15.8%</t>
  </si>
  <si>
    <t>$10 million</t>
  </si>
  <si>
    <t>#6</t>
  </si>
  <si>
    <t> New York</t>
  </si>
  <si>
    <t>$2.65 billion</t>
  </si>
  <si>
    <t> 26.2%</t>
  </si>
  <si>
    <t>$302 million</t>
  </si>
  <si>
    <t>–$96 million</t>
  </si>
  <si>
    <t>#1</t>
  </si>
  <si>
    <t>$6 billion</t>
  </si>
  <si>
    <t> 50%</t>
  </si>
  <si>
    <t>$482 million</t>
  </si>
  <si>
    <t>–$40 million</t>
  </si>
  <si>
    <t>#27</t>
  </si>
  <si>
    <t>$1.18 billion</t>
  </si>
  <si>
    <t> 18%</t>
  </si>
  <si>
    <t>$208 million</t>
  </si>
  <si>
    <t>–$8.7 million</t>
  </si>
  <si>
    <t>#8</t>
  </si>
  <si>
    <t> Pennsylvania</t>
  </si>
  <si>
    <t>$2.3 billion</t>
  </si>
  <si>
    <t> 35.3%</t>
  </si>
  <si>
    <t>$323 million</t>
  </si>
  <si>
    <t>–$17 million</t>
  </si>
  <si>
    <t>#23</t>
  </si>
  <si>
    <t> 5</t>
  </si>
  <si>
    <t>$1.32 billion</t>
  </si>
  <si>
    <t> 1.5%</t>
  </si>
  <si>
    <t>$64 million</t>
  </si>
  <si>
    <t>#17</t>
  </si>
  <si>
    <t>$1.575 billion</t>
  </si>
  <si>
    <t> 21.2%</t>
  </si>
  <si>
    <t>$282 million</t>
  </si>
  <si>
    <t>–$32 million</t>
  </si>
  <si>
    <t>#5</t>
  </si>
  <si>
    <t>$3.5 billion</t>
  </si>
  <si>
    <t> 20.7%</t>
  </si>
  <si>
    <t>$384 million</t>
  </si>
  <si>
    <t>$32 million</t>
  </si>
  <si>
    <t>#16</t>
  </si>
  <si>
    <t> Washington</t>
  </si>
  <si>
    <t>$1.7 billion</t>
  </si>
  <si>
    <t> 13.3%</t>
  </si>
  <si>
    <t>$313 million</t>
  </si>
  <si>
    <t>#7</t>
  </si>
  <si>
    <t>$2.45 billion</t>
  </si>
  <si>
    <t> 28.9%</t>
  </si>
  <si>
    <t>$287 million</t>
  </si>
  <si>
    <t>–$34 million</t>
  </si>
  <si>
    <t>#29</t>
  </si>
  <si>
    <t>$1.1 billion</t>
  </si>
  <si>
    <t>$252 million</t>
  </si>
  <si>
    <t>$45 million</t>
  </si>
  <si>
    <t>#11</t>
  </si>
  <si>
    <t>$2.05 billion</t>
  </si>
  <si>
    <t> 28.1%</t>
  </si>
  <si>
    <t>$387 million</t>
  </si>
  <si>
    <t>$97 million</t>
  </si>
  <si>
    <t>#14</t>
  </si>
  <si>
    <t> Ontario</t>
  </si>
  <si>
    <t>$1.78 billion</t>
  </si>
  <si>
    <t> 27.1%</t>
  </si>
  <si>
    <t>$238 million</t>
  </si>
  <si>
    <t>–$52 million</t>
  </si>
  <si>
    <t>#12</t>
  </si>
  <si>
    <t> Washington, D.C.</t>
  </si>
  <si>
    <t>$2 billion</t>
  </si>
  <si>
    <t> 17.6%</t>
  </si>
  <si>
    <t>$322 million</t>
  </si>
  <si>
    <t>$36 million</t>
  </si>
  <si>
    <t>ARI</t>
  </si>
  <si>
    <t>ATL</t>
  </si>
  <si>
    <t>BAL</t>
  </si>
  <si>
    <t>BOS</t>
  </si>
  <si>
    <t>CIN</t>
  </si>
  <si>
    <t>CLE</t>
  </si>
  <si>
    <t>COL</t>
  </si>
  <si>
    <t>DET</t>
  </si>
  <si>
    <t>HOU</t>
  </si>
  <si>
    <t>MIL</t>
  </si>
  <si>
    <t>MIN</t>
  </si>
  <si>
    <t>OAK</t>
  </si>
  <si>
    <t>PHI</t>
  </si>
  <si>
    <t>PIT</t>
  </si>
  <si>
    <t>SEA</t>
  </si>
  <si>
    <t>TEX</t>
  </si>
  <si>
    <t>TOR</t>
  </si>
  <si>
    <t>WAS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</si>
</sst>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2"/>
      <color theme="1"/>
      <name val="Calibri"/>
      <family val="2"/>
      <scheme val="minor"/>
    </font>
    <font>
      <sz val="12"/>
      <color rgb="FF3C3C3C"/>
      <name val="Calibri"/>
      <family val="2"/>
      <scheme val="minor"/>
    </font>
    <font>
      <sz val="13"/>
      <color rgb="FF3C3C3C"/>
      <name val="Georgia"/>
      <family val="1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rgb="FF3C3C3C"/>
      <name val="Georgia"/>
      <family val="1"/>
    </font>
    <font>
      <sz val="9"/>
      <color theme="1"/>
      <name val="Calibri"/>
      <family val="2"/>
      <scheme val="minor"/>
    </font>
    <font>
      <sz val="11"/>
      <color rgb="FF202122"/>
      <name val="Arial"/>
      <family val="2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1" applyBorder="1" applyAlignment="1">
      <alignment vertical="top" wrapText="1"/>
    </xf>
    <xf numFmtId="3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horizontal="right" vertical="top" wrapText="1"/>
    </xf>
    <xf numFmtId="0" fontId="3" fillId="0" borderId="1" xfId="0" applyFont="1" applyBorder="1" applyAlignment="1">
      <alignment wrapText="1"/>
    </xf>
    <xf numFmtId="3" fontId="3" fillId="0" borderId="1" xfId="0" applyNumberFormat="1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3" fontId="4" fillId="0" borderId="1" xfId="0" applyNumberFormat="1" applyFont="1" applyBorder="1" applyAlignment="1">
      <alignment horizontal="right" wrapText="1"/>
    </xf>
    <xf numFmtId="0" fontId="5" fillId="0" borderId="1" xfId="0" applyFont="1" applyBorder="1" applyAlignment="1">
      <alignment wrapText="1"/>
    </xf>
    <xf numFmtId="3" fontId="6" fillId="0" borderId="1" xfId="0" applyNumberFormat="1" applyFont="1" applyBorder="1" applyAlignment="1">
      <alignment horizontal="right" wrapText="1"/>
    </xf>
    <xf numFmtId="0" fontId="6" fillId="0" borderId="1" xfId="0" applyFont="1" applyBorder="1" applyAlignment="1">
      <alignment horizontal="right" wrapText="1"/>
    </xf>
    <xf numFmtId="0" fontId="2" fillId="0" borderId="1" xfId="1" applyBorder="1" applyAlignment="1">
      <alignment wrapText="1"/>
    </xf>
    <xf numFmtId="3" fontId="7" fillId="0" borderId="1" xfId="0" applyNumberFormat="1" applyFont="1" applyBorder="1" applyAlignment="1">
      <alignment horizontal="right" wrapText="1"/>
    </xf>
    <xf numFmtId="0" fontId="7" fillId="0" borderId="1" xfId="0" applyFont="1" applyBorder="1" applyAlignment="1">
      <alignment horizontal="right" wrapText="1"/>
    </xf>
    <xf numFmtId="0" fontId="8" fillId="0" borderId="1" xfId="0" applyFont="1" applyBorder="1" applyAlignment="1">
      <alignment wrapText="1"/>
    </xf>
    <xf numFmtId="9" fontId="9" fillId="0" borderId="1" xfId="0" applyNumberFormat="1" applyFont="1" applyBorder="1" applyAlignment="1">
      <alignment horizontal="right" wrapText="1"/>
    </xf>
    <xf numFmtId="0" fontId="10" fillId="0" borderId="1" xfId="0" applyFont="1" applyBorder="1" applyAlignment="1">
      <alignment wrapText="1"/>
    </xf>
    <xf numFmtId="9" fontId="10" fillId="0" borderId="1" xfId="0" applyNumberFormat="1" applyFont="1" applyBorder="1" applyAlignment="1">
      <alignment horizontal="right" wrapText="1"/>
    </xf>
    <xf numFmtId="0" fontId="11" fillId="0" borderId="1" xfId="0" applyFont="1" applyBorder="1" applyAlignment="1">
      <alignment wrapText="1"/>
    </xf>
    <xf numFmtId="9" fontId="11" fillId="0" borderId="1" xfId="0" applyNumberFormat="1" applyFont="1" applyBorder="1" applyAlignment="1">
      <alignment horizontal="right" wrapText="1"/>
    </xf>
    <xf numFmtId="0" fontId="11" fillId="0" borderId="1" xfId="0" applyFont="1" applyBorder="1" applyAlignment="1">
      <alignment horizontal="right" wrapText="1"/>
    </xf>
    <xf numFmtId="0" fontId="12" fillId="2" borderId="2" xfId="0" applyFont="1" applyFill="1" applyBorder="1" applyAlignment="1">
      <alignment horizontal="center" vertical="center" wrapText="1"/>
    </xf>
    <xf numFmtId="0" fontId="2" fillId="2" borderId="2" xfId="1" applyFill="1" applyBorder="1" applyAlignment="1">
      <alignment vertical="center" wrapText="1"/>
    </xf>
    <xf numFmtId="0" fontId="12" fillId="2" borderId="2" xfId="0" applyFont="1" applyFill="1" applyBorder="1" applyAlignment="1">
      <alignment vertical="center" wrapText="1"/>
    </xf>
    <xf numFmtId="9" fontId="12" fillId="2" borderId="2" xfId="0" applyNumberFormat="1" applyFont="1" applyFill="1" applyBorder="1" applyAlignment="1">
      <alignment vertical="center" wrapText="1"/>
    </xf>
    <xf numFmtId="0" fontId="13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92</xdr:col>
      <xdr:colOff>0</xdr:colOff>
      <xdr:row>1</xdr:row>
      <xdr:rowOff>0</xdr:rowOff>
    </xdr:from>
    <xdr:to>
      <xdr:col>92</xdr:col>
      <xdr:colOff>104775</xdr:colOff>
      <xdr:row>1</xdr:row>
      <xdr:rowOff>104775</xdr:rowOff>
    </xdr:to>
    <xdr:pic>
      <xdr:nvPicPr>
        <xdr:cNvPr id="2" name="Picture 1" descr="Decrease">
          <a:extLst>
            <a:ext uri="{FF2B5EF4-FFF2-40B4-BE49-F238E27FC236}">
              <a16:creationId xmlns:a16="http://schemas.microsoft.com/office/drawing/2014/main" id="{FBE23124-ECAD-A3E6-C29C-D1D6196E6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83200" y="200025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94</xdr:col>
      <xdr:colOff>0</xdr:colOff>
      <xdr:row>1</xdr:row>
      <xdr:rowOff>0</xdr:rowOff>
    </xdr:from>
    <xdr:to>
      <xdr:col>94</xdr:col>
      <xdr:colOff>219075</xdr:colOff>
      <xdr:row>1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D703-2911-4F9A-20C4-6F67401917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02400" y="200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96</xdr:col>
      <xdr:colOff>0</xdr:colOff>
      <xdr:row>1</xdr:row>
      <xdr:rowOff>0</xdr:rowOff>
    </xdr:from>
    <xdr:to>
      <xdr:col>96</xdr:col>
      <xdr:colOff>104775</xdr:colOff>
      <xdr:row>1</xdr:row>
      <xdr:rowOff>104775</xdr:rowOff>
    </xdr:to>
    <xdr:pic>
      <xdr:nvPicPr>
        <xdr:cNvPr id="4" name="Picture 3" descr="Increase">
          <a:extLst>
            <a:ext uri="{FF2B5EF4-FFF2-40B4-BE49-F238E27FC236}">
              <a16:creationId xmlns:a16="http://schemas.microsoft.com/office/drawing/2014/main" id="{7DE480A6-A575-E3B8-9CB7-1916C07475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21600" y="200025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92</xdr:col>
      <xdr:colOff>0</xdr:colOff>
      <xdr:row>2</xdr:row>
      <xdr:rowOff>0</xdr:rowOff>
    </xdr:from>
    <xdr:to>
      <xdr:col>92</xdr:col>
      <xdr:colOff>104775</xdr:colOff>
      <xdr:row>2</xdr:row>
      <xdr:rowOff>104775</xdr:rowOff>
    </xdr:to>
    <xdr:pic>
      <xdr:nvPicPr>
        <xdr:cNvPr id="5" name="Picture 4" descr="Increase">
          <a:extLst>
            <a:ext uri="{FF2B5EF4-FFF2-40B4-BE49-F238E27FC236}">
              <a16:creationId xmlns:a16="http://schemas.microsoft.com/office/drawing/2014/main" id="{81D509AE-558D-C1CA-8BD9-2180D5436E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83200" y="981075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94</xdr:col>
      <xdr:colOff>0</xdr:colOff>
      <xdr:row>2</xdr:row>
      <xdr:rowOff>0</xdr:rowOff>
    </xdr:from>
    <xdr:to>
      <xdr:col>94</xdr:col>
      <xdr:colOff>219075</xdr:colOff>
      <xdr:row>2</xdr:row>
      <xdr:rowOff>133350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130AC6D-AB26-7B48-BD6A-972ED1E7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02400" y="9810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96</xdr:col>
      <xdr:colOff>0</xdr:colOff>
      <xdr:row>2</xdr:row>
      <xdr:rowOff>0</xdr:rowOff>
    </xdr:from>
    <xdr:to>
      <xdr:col>96</xdr:col>
      <xdr:colOff>104775</xdr:colOff>
      <xdr:row>2</xdr:row>
      <xdr:rowOff>104775</xdr:rowOff>
    </xdr:to>
    <xdr:pic>
      <xdr:nvPicPr>
        <xdr:cNvPr id="7" name="Picture 6" descr="Increase">
          <a:extLst>
            <a:ext uri="{FF2B5EF4-FFF2-40B4-BE49-F238E27FC236}">
              <a16:creationId xmlns:a16="http://schemas.microsoft.com/office/drawing/2014/main" id="{0716C3C4-D596-29F3-19AA-39149A047A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21600" y="981075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92</xdr:col>
      <xdr:colOff>0</xdr:colOff>
      <xdr:row>3</xdr:row>
      <xdr:rowOff>0</xdr:rowOff>
    </xdr:from>
    <xdr:to>
      <xdr:col>92</xdr:col>
      <xdr:colOff>104775</xdr:colOff>
      <xdr:row>3</xdr:row>
      <xdr:rowOff>104775</xdr:rowOff>
    </xdr:to>
    <xdr:pic>
      <xdr:nvPicPr>
        <xdr:cNvPr id="8" name="Picture 7" descr="Decrease">
          <a:extLst>
            <a:ext uri="{FF2B5EF4-FFF2-40B4-BE49-F238E27FC236}">
              <a16:creationId xmlns:a16="http://schemas.microsoft.com/office/drawing/2014/main" id="{F552C792-4BDE-6ECD-C996-744F2C57ED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83200" y="1762125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94</xdr:col>
      <xdr:colOff>0</xdr:colOff>
      <xdr:row>3</xdr:row>
      <xdr:rowOff>0</xdr:rowOff>
    </xdr:from>
    <xdr:to>
      <xdr:col>94</xdr:col>
      <xdr:colOff>219075</xdr:colOff>
      <xdr:row>3</xdr:row>
      <xdr:rowOff>142875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0B5CAA3-1332-268F-2FC6-F0AF951825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02400" y="1762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96</xdr:col>
      <xdr:colOff>0</xdr:colOff>
      <xdr:row>3</xdr:row>
      <xdr:rowOff>0</xdr:rowOff>
    </xdr:from>
    <xdr:to>
      <xdr:col>96</xdr:col>
      <xdr:colOff>104775</xdr:colOff>
      <xdr:row>3</xdr:row>
      <xdr:rowOff>104775</xdr:rowOff>
    </xdr:to>
    <xdr:pic>
      <xdr:nvPicPr>
        <xdr:cNvPr id="10" name="Picture 9" descr="Increase">
          <a:extLst>
            <a:ext uri="{FF2B5EF4-FFF2-40B4-BE49-F238E27FC236}">
              <a16:creationId xmlns:a16="http://schemas.microsoft.com/office/drawing/2014/main" id="{D18CB158-2E79-CE2E-A1AE-18550F9378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21600" y="1762125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92</xdr:col>
      <xdr:colOff>0</xdr:colOff>
      <xdr:row>4</xdr:row>
      <xdr:rowOff>0</xdr:rowOff>
    </xdr:from>
    <xdr:to>
      <xdr:col>92</xdr:col>
      <xdr:colOff>104775</xdr:colOff>
      <xdr:row>4</xdr:row>
      <xdr:rowOff>104775</xdr:rowOff>
    </xdr:to>
    <xdr:pic>
      <xdr:nvPicPr>
        <xdr:cNvPr id="11" name="Picture 10" descr="Increase">
          <a:extLst>
            <a:ext uri="{FF2B5EF4-FFF2-40B4-BE49-F238E27FC236}">
              <a16:creationId xmlns:a16="http://schemas.microsoft.com/office/drawing/2014/main" id="{D8B5E715-5615-9A87-6C84-FE6C927A74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83200" y="228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94</xdr:col>
      <xdr:colOff>0</xdr:colOff>
      <xdr:row>4</xdr:row>
      <xdr:rowOff>0</xdr:rowOff>
    </xdr:from>
    <xdr:to>
      <xdr:col>94</xdr:col>
      <xdr:colOff>219075</xdr:colOff>
      <xdr:row>4</xdr:row>
      <xdr:rowOff>133350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B805BDA-8358-D769-3CF0-C7CA055AAF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02400" y="22860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96</xdr:col>
      <xdr:colOff>0</xdr:colOff>
      <xdr:row>4</xdr:row>
      <xdr:rowOff>0</xdr:rowOff>
    </xdr:from>
    <xdr:to>
      <xdr:col>96</xdr:col>
      <xdr:colOff>104775</xdr:colOff>
      <xdr:row>4</xdr:row>
      <xdr:rowOff>104775</xdr:rowOff>
    </xdr:to>
    <xdr:pic>
      <xdr:nvPicPr>
        <xdr:cNvPr id="13" name="Picture 12" descr="Increase">
          <a:extLst>
            <a:ext uri="{FF2B5EF4-FFF2-40B4-BE49-F238E27FC236}">
              <a16:creationId xmlns:a16="http://schemas.microsoft.com/office/drawing/2014/main" id="{F2EECB3E-83AA-D934-1290-0D929FB6A1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21600" y="228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92</xdr:col>
      <xdr:colOff>0</xdr:colOff>
      <xdr:row>5</xdr:row>
      <xdr:rowOff>0</xdr:rowOff>
    </xdr:from>
    <xdr:to>
      <xdr:col>92</xdr:col>
      <xdr:colOff>104775</xdr:colOff>
      <xdr:row>5</xdr:row>
      <xdr:rowOff>104775</xdr:rowOff>
    </xdr:to>
    <xdr:pic>
      <xdr:nvPicPr>
        <xdr:cNvPr id="14" name="Picture 13" descr="Decrease">
          <a:extLst>
            <a:ext uri="{FF2B5EF4-FFF2-40B4-BE49-F238E27FC236}">
              <a16:creationId xmlns:a16="http://schemas.microsoft.com/office/drawing/2014/main" id="{3001474D-73BF-EB55-4F76-FC0BB6A9E0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83200" y="28765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94</xdr:col>
      <xdr:colOff>0</xdr:colOff>
      <xdr:row>5</xdr:row>
      <xdr:rowOff>0</xdr:rowOff>
    </xdr:from>
    <xdr:to>
      <xdr:col>94</xdr:col>
      <xdr:colOff>219075</xdr:colOff>
      <xdr:row>5</xdr:row>
      <xdr:rowOff>133350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C21C165-9E34-3BB1-CA52-2A1C06D7FF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02400" y="28765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96</xdr:col>
      <xdr:colOff>0</xdr:colOff>
      <xdr:row>5</xdr:row>
      <xdr:rowOff>0</xdr:rowOff>
    </xdr:from>
    <xdr:to>
      <xdr:col>96</xdr:col>
      <xdr:colOff>104775</xdr:colOff>
      <xdr:row>5</xdr:row>
      <xdr:rowOff>104775</xdr:rowOff>
    </xdr:to>
    <xdr:pic>
      <xdr:nvPicPr>
        <xdr:cNvPr id="16" name="Picture 15" descr="Increase">
          <a:extLst>
            <a:ext uri="{FF2B5EF4-FFF2-40B4-BE49-F238E27FC236}">
              <a16:creationId xmlns:a16="http://schemas.microsoft.com/office/drawing/2014/main" id="{9D258BAD-0BBA-04A3-5A98-3C121EF3BE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21600" y="28765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92</xdr:col>
      <xdr:colOff>0</xdr:colOff>
      <xdr:row>6</xdr:row>
      <xdr:rowOff>0</xdr:rowOff>
    </xdr:from>
    <xdr:to>
      <xdr:col>92</xdr:col>
      <xdr:colOff>104775</xdr:colOff>
      <xdr:row>6</xdr:row>
      <xdr:rowOff>104775</xdr:rowOff>
    </xdr:to>
    <xdr:pic>
      <xdr:nvPicPr>
        <xdr:cNvPr id="17" name="Picture 16" descr="Decrease">
          <a:extLst>
            <a:ext uri="{FF2B5EF4-FFF2-40B4-BE49-F238E27FC236}">
              <a16:creationId xmlns:a16="http://schemas.microsoft.com/office/drawing/2014/main" id="{20C5C4D9-6968-6D1D-B74F-A1BDCF2374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83200" y="3495675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94</xdr:col>
      <xdr:colOff>0</xdr:colOff>
      <xdr:row>6</xdr:row>
      <xdr:rowOff>0</xdr:rowOff>
    </xdr:from>
    <xdr:to>
      <xdr:col>94</xdr:col>
      <xdr:colOff>219075</xdr:colOff>
      <xdr:row>6</xdr:row>
      <xdr:rowOff>133350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3AC13D8-3521-9F1E-114D-840955D573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02400" y="34956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96</xdr:col>
      <xdr:colOff>0</xdr:colOff>
      <xdr:row>6</xdr:row>
      <xdr:rowOff>0</xdr:rowOff>
    </xdr:from>
    <xdr:to>
      <xdr:col>96</xdr:col>
      <xdr:colOff>104775</xdr:colOff>
      <xdr:row>6</xdr:row>
      <xdr:rowOff>104775</xdr:rowOff>
    </xdr:to>
    <xdr:pic>
      <xdr:nvPicPr>
        <xdr:cNvPr id="19" name="Picture 18" descr="Increase">
          <a:extLst>
            <a:ext uri="{FF2B5EF4-FFF2-40B4-BE49-F238E27FC236}">
              <a16:creationId xmlns:a16="http://schemas.microsoft.com/office/drawing/2014/main" id="{0B10925F-E319-EB6A-C571-9654FCF95B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21600" y="3495675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92</xdr:col>
      <xdr:colOff>0</xdr:colOff>
      <xdr:row>7</xdr:row>
      <xdr:rowOff>0</xdr:rowOff>
    </xdr:from>
    <xdr:to>
      <xdr:col>92</xdr:col>
      <xdr:colOff>104775</xdr:colOff>
      <xdr:row>7</xdr:row>
      <xdr:rowOff>104775</xdr:rowOff>
    </xdr:to>
    <xdr:pic>
      <xdr:nvPicPr>
        <xdr:cNvPr id="20" name="Picture 19" descr="Increase">
          <a:extLst>
            <a:ext uri="{FF2B5EF4-FFF2-40B4-BE49-F238E27FC236}">
              <a16:creationId xmlns:a16="http://schemas.microsoft.com/office/drawing/2014/main" id="{B0C1A98B-9373-282D-28D8-673FD277E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83200" y="44577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94</xdr:col>
      <xdr:colOff>0</xdr:colOff>
      <xdr:row>7</xdr:row>
      <xdr:rowOff>0</xdr:rowOff>
    </xdr:from>
    <xdr:to>
      <xdr:col>94</xdr:col>
      <xdr:colOff>238125</xdr:colOff>
      <xdr:row>7</xdr:row>
      <xdr:rowOff>142875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C7A607C2-28A2-FFEC-FB3D-C6C1AE909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02400" y="4457700"/>
          <a:ext cx="2381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96</xdr:col>
      <xdr:colOff>0</xdr:colOff>
      <xdr:row>7</xdr:row>
      <xdr:rowOff>0</xdr:rowOff>
    </xdr:from>
    <xdr:to>
      <xdr:col>96</xdr:col>
      <xdr:colOff>104775</xdr:colOff>
      <xdr:row>7</xdr:row>
      <xdr:rowOff>104775</xdr:rowOff>
    </xdr:to>
    <xdr:pic>
      <xdr:nvPicPr>
        <xdr:cNvPr id="22" name="Picture 21" descr="Increase">
          <a:extLst>
            <a:ext uri="{FF2B5EF4-FFF2-40B4-BE49-F238E27FC236}">
              <a16:creationId xmlns:a16="http://schemas.microsoft.com/office/drawing/2014/main" id="{D20A7BA4-8CDD-C31E-5E6E-8343614D88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21600" y="44577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92</xdr:col>
      <xdr:colOff>0</xdr:colOff>
      <xdr:row>8</xdr:row>
      <xdr:rowOff>0</xdr:rowOff>
    </xdr:from>
    <xdr:to>
      <xdr:col>92</xdr:col>
      <xdr:colOff>104775</xdr:colOff>
      <xdr:row>8</xdr:row>
      <xdr:rowOff>104775</xdr:rowOff>
    </xdr:to>
    <xdr:pic>
      <xdr:nvPicPr>
        <xdr:cNvPr id="23" name="Picture 22" descr="Steady">
          <a:extLst>
            <a:ext uri="{FF2B5EF4-FFF2-40B4-BE49-F238E27FC236}">
              <a16:creationId xmlns:a16="http://schemas.microsoft.com/office/drawing/2014/main" id="{3761AD73-F528-EBAD-B003-04882D986C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83200" y="50482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94</xdr:col>
      <xdr:colOff>0</xdr:colOff>
      <xdr:row>8</xdr:row>
      <xdr:rowOff>0</xdr:rowOff>
    </xdr:from>
    <xdr:to>
      <xdr:col>94</xdr:col>
      <xdr:colOff>238125</xdr:colOff>
      <xdr:row>8</xdr:row>
      <xdr:rowOff>142875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446F1C6-17B4-ADE9-EE6F-AD607FD22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02400" y="5048250"/>
          <a:ext cx="2381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96</xdr:col>
      <xdr:colOff>0</xdr:colOff>
      <xdr:row>8</xdr:row>
      <xdr:rowOff>0</xdr:rowOff>
    </xdr:from>
    <xdr:to>
      <xdr:col>96</xdr:col>
      <xdr:colOff>104775</xdr:colOff>
      <xdr:row>8</xdr:row>
      <xdr:rowOff>104775</xdr:rowOff>
    </xdr:to>
    <xdr:pic>
      <xdr:nvPicPr>
        <xdr:cNvPr id="25" name="Picture 24" descr="Increase">
          <a:extLst>
            <a:ext uri="{FF2B5EF4-FFF2-40B4-BE49-F238E27FC236}">
              <a16:creationId xmlns:a16="http://schemas.microsoft.com/office/drawing/2014/main" id="{E0ABD0A4-AD22-09DB-2778-2A34F3AA74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21600" y="50482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92</xdr:col>
      <xdr:colOff>0</xdr:colOff>
      <xdr:row>9</xdr:row>
      <xdr:rowOff>0</xdr:rowOff>
    </xdr:from>
    <xdr:to>
      <xdr:col>92</xdr:col>
      <xdr:colOff>104775</xdr:colOff>
      <xdr:row>9</xdr:row>
      <xdr:rowOff>104775</xdr:rowOff>
    </xdr:to>
    <xdr:pic>
      <xdr:nvPicPr>
        <xdr:cNvPr id="26" name="Picture 25" descr="Increase">
          <a:extLst>
            <a:ext uri="{FF2B5EF4-FFF2-40B4-BE49-F238E27FC236}">
              <a16:creationId xmlns:a16="http://schemas.microsoft.com/office/drawing/2014/main" id="{5063BB09-AC9E-1AEA-CDAE-848036B2E2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83200" y="62674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94</xdr:col>
      <xdr:colOff>0</xdr:colOff>
      <xdr:row>9</xdr:row>
      <xdr:rowOff>0</xdr:rowOff>
    </xdr:from>
    <xdr:to>
      <xdr:col>94</xdr:col>
      <xdr:colOff>219075</xdr:colOff>
      <xdr:row>9</xdr:row>
      <xdr:rowOff>142875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70388BE4-F873-A2E9-A71E-D32373BF05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02400" y="6267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96</xdr:col>
      <xdr:colOff>0</xdr:colOff>
      <xdr:row>9</xdr:row>
      <xdr:rowOff>0</xdr:rowOff>
    </xdr:from>
    <xdr:to>
      <xdr:col>96</xdr:col>
      <xdr:colOff>104775</xdr:colOff>
      <xdr:row>9</xdr:row>
      <xdr:rowOff>104775</xdr:rowOff>
    </xdr:to>
    <xdr:pic>
      <xdr:nvPicPr>
        <xdr:cNvPr id="28" name="Picture 27" descr="Increase">
          <a:extLst>
            <a:ext uri="{FF2B5EF4-FFF2-40B4-BE49-F238E27FC236}">
              <a16:creationId xmlns:a16="http://schemas.microsoft.com/office/drawing/2014/main" id="{CC586ECB-3B7A-F580-3C9E-1000BC5E68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21600" y="62674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92</xdr:col>
      <xdr:colOff>0</xdr:colOff>
      <xdr:row>10</xdr:row>
      <xdr:rowOff>0</xdr:rowOff>
    </xdr:from>
    <xdr:to>
      <xdr:col>92</xdr:col>
      <xdr:colOff>104775</xdr:colOff>
      <xdr:row>10</xdr:row>
      <xdr:rowOff>104775</xdr:rowOff>
    </xdr:to>
    <xdr:pic>
      <xdr:nvPicPr>
        <xdr:cNvPr id="29" name="Picture 28" descr="Increase">
          <a:extLst>
            <a:ext uri="{FF2B5EF4-FFF2-40B4-BE49-F238E27FC236}">
              <a16:creationId xmlns:a16="http://schemas.microsoft.com/office/drawing/2014/main" id="{0A43DB8A-3F58-B749-39F3-3E9D9CA7EC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83200" y="7239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94</xdr:col>
      <xdr:colOff>0</xdr:colOff>
      <xdr:row>10</xdr:row>
      <xdr:rowOff>0</xdr:rowOff>
    </xdr:from>
    <xdr:to>
      <xdr:col>94</xdr:col>
      <xdr:colOff>219075</xdr:colOff>
      <xdr:row>10</xdr:row>
      <xdr:rowOff>142875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2CDF2D76-A85D-9A9A-F77C-22021785D1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02400" y="7239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96</xdr:col>
      <xdr:colOff>0</xdr:colOff>
      <xdr:row>10</xdr:row>
      <xdr:rowOff>0</xdr:rowOff>
    </xdr:from>
    <xdr:to>
      <xdr:col>96</xdr:col>
      <xdr:colOff>104775</xdr:colOff>
      <xdr:row>10</xdr:row>
      <xdr:rowOff>104775</xdr:rowOff>
    </xdr:to>
    <xdr:pic>
      <xdr:nvPicPr>
        <xdr:cNvPr id="31" name="Picture 30" descr="Increase">
          <a:extLst>
            <a:ext uri="{FF2B5EF4-FFF2-40B4-BE49-F238E27FC236}">
              <a16:creationId xmlns:a16="http://schemas.microsoft.com/office/drawing/2014/main" id="{F35A6D6E-E314-6D21-FE58-AC7327A72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21600" y="7239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92</xdr:col>
      <xdr:colOff>0</xdr:colOff>
      <xdr:row>11</xdr:row>
      <xdr:rowOff>0</xdr:rowOff>
    </xdr:from>
    <xdr:to>
      <xdr:col>92</xdr:col>
      <xdr:colOff>104775</xdr:colOff>
      <xdr:row>11</xdr:row>
      <xdr:rowOff>104775</xdr:rowOff>
    </xdr:to>
    <xdr:pic>
      <xdr:nvPicPr>
        <xdr:cNvPr id="32" name="Picture 31" descr="Decrease">
          <a:extLst>
            <a:ext uri="{FF2B5EF4-FFF2-40B4-BE49-F238E27FC236}">
              <a16:creationId xmlns:a16="http://schemas.microsoft.com/office/drawing/2014/main" id="{814DF8C7-2311-62C4-F6CB-D7BAB75234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83200" y="82105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94</xdr:col>
      <xdr:colOff>0</xdr:colOff>
      <xdr:row>11</xdr:row>
      <xdr:rowOff>0</xdr:rowOff>
    </xdr:from>
    <xdr:to>
      <xdr:col>94</xdr:col>
      <xdr:colOff>219075</xdr:colOff>
      <xdr:row>11</xdr:row>
      <xdr:rowOff>142875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67ECC49-F2C2-7B36-D974-C597643B21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02400" y="8210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96</xdr:col>
      <xdr:colOff>0</xdr:colOff>
      <xdr:row>11</xdr:row>
      <xdr:rowOff>0</xdr:rowOff>
    </xdr:from>
    <xdr:to>
      <xdr:col>96</xdr:col>
      <xdr:colOff>104775</xdr:colOff>
      <xdr:row>11</xdr:row>
      <xdr:rowOff>104775</xdr:rowOff>
    </xdr:to>
    <xdr:pic>
      <xdr:nvPicPr>
        <xdr:cNvPr id="34" name="Picture 33" descr="Increase">
          <a:extLst>
            <a:ext uri="{FF2B5EF4-FFF2-40B4-BE49-F238E27FC236}">
              <a16:creationId xmlns:a16="http://schemas.microsoft.com/office/drawing/2014/main" id="{17AE2748-8ECE-E63D-AFCB-8AFB763467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21600" y="82105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92</xdr:col>
      <xdr:colOff>0</xdr:colOff>
      <xdr:row>12</xdr:row>
      <xdr:rowOff>0</xdr:rowOff>
    </xdr:from>
    <xdr:to>
      <xdr:col>92</xdr:col>
      <xdr:colOff>104775</xdr:colOff>
      <xdr:row>12</xdr:row>
      <xdr:rowOff>104775</xdr:rowOff>
    </xdr:to>
    <xdr:pic>
      <xdr:nvPicPr>
        <xdr:cNvPr id="35" name="Picture 34" descr="Decrease">
          <a:extLst>
            <a:ext uri="{FF2B5EF4-FFF2-40B4-BE49-F238E27FC236}">
              <a16:creationId xmlns:a16="http://schemas.microsoft.com/office/drawing/2014/main" id="{28A0F264-6A1B-E134-02EE-4BC41A24FB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83200" y="89916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94</xdr:col>
      <xdr:colOff>0</xdr:colOff>
      <xdr:row>12</xdr:row>
      <xdr:rowOff>0</xdr:rowOff>
    </xdr:from>
    <xdr:to>
      <xdr:col>94</xdr:col>
      <xdr:colOff>219075</xdr:colOff>
      <xdr:row>12</xdr:row>
      <xdr:rowOff>123825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96E8B127-F679-BC72-E4DC-C78BDCD329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02400" y="899160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96</xdr:col>
      <xdr:colOff>0</xdr:colOff>
      <xdr:row>12</xdr:row>
      <xdr:rowOff>0</xdr:rowOff>
    </xdr:from>
    <xdr:to>
      <xdr:col>96</xdr:col>
      <xdr:colOff>104775</xdr:colOff>
      <xdr:row>12</xdr:row>
      <xdr:rowOff>104775</xdr:rowOff>
    </xdr:to>
    <xdr:pic>
      <xdr:nvPicPr>
        <xdr:cNvPr id="37" name="Picture 36" descr="Increase">
          <a:extLst>
            <a:ext uri="{FF2B5EF4-FFF2-40B4-BE49-F238E27FC236}">
              <a16:creationId xmlns:a16="http://schemas.microsoft.com/office/drawing/2014/main" id="{B566FF20-585C-BDEB-CC75-CFD8E6AACA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21600" y="89916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92</xdr:col>
      <xdr:colOff>0</xdr:colOff>
      <xdr:row>13</xdr:row>
      <xdr:rowOff>0</xdr:rowOff>
    </xdr:from>
    <xdr:to>
      <xdr:col>92</xdr:col>
      <xdr:colOff>104775</xdr:colOff>
      <xdr:row>13</xdr:row>
      <xdr:rowOff>104775</xdr:rowOff>
    </xdr:to>
    <xdr:pic>
      <xdr:nvPicPr>
        <xdr:cNvPr id="38" name="Picture 37" descr="Decrease">
          <a:extLst>
            <a:ext uri="{FF2B5EF4-FFF2-40B4-BE49-F238E27FC236}">
              <a16:creationId xmlns:a16="http://schemas.microsoft.com/office/drawing/2014/main" id="{E7C35DD4-E9A0-5571-6E5D-1584442FD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83200" y="9610725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94</xdr:col>
      <xdr:colOff>0</xdr:colOff>
      <xdr:row>13</xdr:row>
      <xdr:rowOff>0</xdr:rowOff>
    </xdr:from>
    <xdr:to>
      <xdr:col>94</xdr:col>
      <xdr:colOff>219075</xdr:colOff>
      <xdr:row>13</xdr:row>
      <xdr:rowOff>142875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EF5CB2B1-C1A2-B03A-2921-7DE6DDB538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02400" y="9610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96</xdr:col>
      <xdr:colOff>0</xdr:colOff>
      <xdr:row>13</xdr:row>
      <xdr:rowOff>0</xdr:rowOff>
    </xdr:from>
    <xdr:to>
      <xdr:col>96</xdr:col>
      <xdr:colOff>104775</xdr:colOff>
      <xdr:row>13</xdr:row>
      <xdr:rowOff>104775</xdr:rowOff>
    </xdr:to>
    <xdr:pic>
      <xdr:nvPicPr>
        <xdr:cNvPr id="40" name="Picture 39" descr="Increase">
          <a:extLst>
            <a:ext uri="{FF2B5EF4-FFF2-40B4-BE49-F238E27FC236}">
              <a16:creationId xmlns:a16="http://schemas.microsoft.com/office/drawing/2014/main" id="{46E63A2A-DB9B-D3A0-A208-85CACB123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21600" y="9610725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92</xdr:col>
      <xdr:colOff>0</xdr:colOff>
      <xdr:row>14</xdr:row>
      <xdr:rowOff>0</xdr:rowOff>
    </xdr:from>
    <xdr:to>
      <xdr:col>92</xdr:col>
      <xdr:colOff>104775</xdr:colOff>
      <xdr:row>14</xdr:row>
      <xdr:rowOff>104775</xdr:rowOff>
    </xdr:to>
    <xdr:pic>
      <xdr:nvPicPr>
        <xdr:cNvPr id="41" name="Picture 40" descr="Steady">
          <a:extLst>
            <a:ext uri="{FF2B5EF4-FFF2-40B4-BE49-F238E27FC236}">
              <a16:creationId xmlns:a16="http://schemas.microsoft.com/office/drawing/2014/main" id="{72BB0AF9-4C24-2D4F-F989-202166E649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83200" y="10391775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94</xdr:col>
      <xdr:colOff>0</xdr:colOff>
      <xdr:row>14</xdr:row>
      <xdr:rowOff>0</xdr:rowOff>
    </xdr:from>
    <xdr:to>
      <xdr:col>94</xdr:col>
      <xdr:colOff>219075</xdr:colOff>
      <xdr:row>14</xdr:row>
      <xdr:rowOff>142875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BD6C7FBF-B0EF-3ABD-423B-889ECA6EFD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02400" y="10391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96</xdr:col>
      <xdr:colOff>0</xdr:colOff>
      <xdr:row>14</xdr:row>
      <xdr:rowOff>0</xdr:rowOff>
    </xdr:from>
    <xdr:to>
      <xdr:col>96</xdr:col>
      <xdr:colOff>104775</xdr:colOff>
      <xdr:row>14</xdr:row>
      <xdr:rowOff>104775</xdr:rowOff>
    </xdr:to>
    <xdr:pic>
      <xdr:nvPicPr>
        <xdr:cNvPr id="43" name="Picture 42" descr="Increase">
          <a:extLst>
            <a:ext uri="{FF2B5EF4-FFF2-40B4-BE49-F238E27FC236}">
              <a16:creationId xmlns:a16="http://schemas.microsoft.com/office/drawing/2014/main" id="{0E031700-110F-664E-518E-68253D352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21600" y="10391775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92</xdr:col>
      <xdr:colOff>0</xdr:colOff>
      <xdr:row>15</xdr:row>
      <xdr:rowOff>0</xdr:rowOff>
    </xdr:from>
    <xdr:to>
      <xdr:col>92</xdr:col>
      <xdr:colOff>104775</xdr:colOff>
      <xdr:row>15</xdr:row>
      <xdr:rowOff>104775</xdr:rowOff>
    </xdr:to>
    <xdr:pic>
      <xdr:nvPicPr>
        <xdr:cNvPr id="44" name="Picture 43" descr="Decrease">
          <a:extLst>
            <a:ext uri="{FF2B5EF4-FFF2-40B4-BE49-F238E27FC236}">
              <a16:creationId xmlns:a16="http://schemas.microsoft.com/office/drawing/2014/main" id="{242E839C-F0C1-F3D7-7AD3-1DF452CC62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83200" y="11172825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94</xdr:col>
      <xdr:colOff>0</xdr:colOff>
      <xdr:row>15</xdr:row>
      <xdr:rowOff>0</xdr:rowOff>
    </xdr:from>
    <xdr:to>
      <xdr:col>94</xdr:col>
      <xdr:colOff>219075</xdr:colOff>
      <xdr:row>15</xdr:row>
      <xdr:rowOff>142875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89EA14D6-8C3A-6BA8-B136-98E2A37B3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02400" y="11172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96</xdr:col>
      <xdr:colOff>0</xdr:colOff>
      <xdr:row>15</xdr:row>
      <xdr:rowOff>0</xdr:rowOff>
    </xdr:from>
    <xdr:to>
      <xdr:col>96</xdr:col>
      <xdr:colOff>104775</xdr:colOff>
      <xdr:row>15</xdr:row>
      <xdr:rowOff>104775</xdr:rowOff>
    </xdr:to>
    <xdr:pic>
      <xdr:nvPicPr>
        <xdr:cNvPr id="46" name="Picture 45" descr="Decrease">
          <a:extLst>
            <a:ext uri="{FF2B5EF4-FFF2-40B4-BE49-F238E27FC236}">
              <a16:creationId xmlns:a16="http://schemas.microsoft.com/office/drawing/2014/main" id="{E26B4B84-BA58-E0CB-1244-8A290ADA74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21600" y="11172825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92</xdr:col>
      <xdr:colOff>0</xdr:colOff>
      <xdr:row>16</xdr:row>
      <xdr:rowOff>0</xdr:rowOff>
    </xdr:from>
    <xdr:to>
      <xdr:col>92</xdr:col>
      <xdr:colOff>104775</xdr:colOff>
      <xdr:row>16</xdr:row>
      <xdr:rowOff>104775</xdr:rowOff>
    </xdr:to>
    <xdr:pic>
      <xdr:nvPicPr>
        <xdr:cNvPr id="47" name="Picture 46" descr="Steady">
          <a:extLst>
            <a:ext uri="{FF2B5EF4-FFF2-40B4-BE49-F238E27FC236}">
              <a16:creationId xmlns:a16="http://schemas.microsoft.com/office/drawing/2014/main" id="{BE041C36-0B3C-E4D7-7CA4-AC2DD65EAD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83200" y="11763375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94</xdr:col>
      <xdr:colOff>0</xdr:colOff>
      <xdr:row>16</xdr:row>
      <xdr:rowOff>0</xdr:rowOff>
    </xdr:from>
    <xdr:to>
      <xdr:col>94</xdr:col>
      <xdr:colOff>219075</xdr:colOff>
      <xdr:row>16</xdr:row>
      <xdr:rowOff>142875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74BDCE5A-25DE-1CC7-04F2-817CE86BA4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02400" y="11763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96</xdr:col>
      <xdr:colOff>0</xdr:colOff>
      <xdr:row>16</xdr:row>
      <xdr:rowOff>0</xdr:rowOff>
    </xdr:from>
    <xdr:to>
      <xdr:col>96</xdr:col>
      <xdr:colOff>104775</xdr:colOff>
      <xdr:row>16</xdr:row>
      <xdr:rowOff>104775</xdr:rowOff>
    </xdr:to>
    <xdr:pic>
      <xdr:nvPicPr>
        <xdr:cNvPr id="49" name="Picture 48" descr="Increase">
          <a:extLst>
            <a:ext uri="{FF2B5EF4-FFF2-40B4-BE49-F238E27FC236}">
              <a16:creationId xmlns:a16="http://schemas.microsoft.com/office/drawing/2014/main" id="{A3DEC0EC-29E0-A94A-A245-BE1AE53CC6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21600" y="11763375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92</xdr:col>
      <xdr:colOff>0</xdr:colOff>
      <xdr:row>17</xdr:row>
      <xdr:rowOff>0</xdr:rowOff>
    </xdr:from>
    <xdr:to>
      <xdr:col>92</xdr:col>
      <xdr:colOff>104775</xdr:colOff>
      <xdr:row>17</xdr:row>
      <xdr:rowOff>104775</xdr:rowOff>
    </xdr:to>
    <xdr:pic>
      <xdr:nvPicPr>
        <xdr:cNvPr id="50" name="Picture 49" descr="Increase">
          <a:extLst>
            <a:ext uri="{FF2B5EF4-FFF2-40B4-BE49-F238E27FC236}">
              <a16:creationId xmlns:a16="http://schemas.microsoft.com/office/drawing/2014/main" id="{76D3F69D-B2BA-7AB9-1A5A-FF93CDF10A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83200" y="12582525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94</xdr:col>
      <xdr:colOff>0</xdr:colOff>
      <xdr:row>17</xdr:row>
      <xdr:rowOff>0</xdr:rowOff>
    </xdr:from>
    <xdr:to>
      <xdr:col>94</xdr:col>
      <xdr:colOff>219075</xdr:colOff>
      <xdr:row>17</xdr:row>
      <xdr:rowOff>142875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8F3FA321-7034-1192-0907-36E2BA02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02400" y="12582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96</xdr:col>
      <xdr:colOff>0</xdr:colOff>
      <xdr:row>17</xdr:row>
      <xdr:rowOff>0</xdr:rowOff>
    </xdr:from>
    <xdr:to>
      <xdr:col>96</xdr:col>
      <xdr:colOff>104775</xdr:colOff>
      <xdr:row>17</xdr:row>
      <xdr:rowOff>104775</xdr:rowOff>
    </xdr:to>
    <xdr:pic>
      <xdr:nvPicPr>
        <xdr:cNvPr id="52" name="Picture 51" descr="Increase">
          <a:extLst>
            <a:ext uri="{FF2B5EF4-FFF2-40B4-BE49-F238E27FC236}">
              <a16:creationId xmlns:a16="http://schemas.microsoft.com/office/drawing/2014/main" id="{A398004B-B627-5140-5C43-1E21D75015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21600" y="12582525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92</xdr:col>
      <xdr:colOff>0</xdr:colOff>
      <xdr:row>18</xdr:row>
      <xdr:rowOff>0</xdr:rowOff>
    </xdr:from>
    <xdr:to>
      <xdr:col>92</xdr:col>
      <xdr:colOff>104775</xdr:colOff>
      <xdr:row>18</xdr:row>
      <xdr:rowOff>104775</xdr:rowOff>
    </xdr:to>
    <xdr:pic>
      <xdr:nvPicPr>
        <xdr:cNvPr id="53" name="Picture 52" descr="Steady">
          <a:extLst>
            <a:ext uri="{FF2B5EF4-FFF2-40B4-BE49-F238E27FC236}">
              <a16:creationId xmlns:a16="http://schemas.microsoft.com/office/drawing/2014/main" id="{188059C7-02DE-410B-D81D-1EEBC2668F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83200" y="13173075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94</xdr:col>
      <xdr:colOff>0</xdr:colOff>
      <xdr:row>18</xdr:row>
      <xdr:rowOff>0</xdr:rowOff>
    </xdr:from>
    <xdr:to>
      <xdr:col>94</xdr:col>
      <xdr:colOff>219075</xdr:colOff>
      <xdr:row>18</xdr:row>
      <xdr:rowOff>114300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3BFCC926-912E-AC32-41B1-E9460863C6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02400" y="13173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96</xdr:col>
      <xdr:colOff>0</xdr:colOff>
      <xdr:row>18</xdr:row>
      <xdr:rowOff>0</xdr:rowOff>
    </xdr:from>
    <xdr:to>
      <xdr:col>96</xdr:col>
      <xdr:colOff>104775</xdr:colOff>
      <xdr:row>18</xdr:row>
      <xdr:rowOff>104775</xdr:rowOff>
    </xdr:to>
    <xdr:pic>
      <xdr:nvPicPr>
        <xdr:cNvPr id="55" name="Picture 54" descr="Increase">
          <a:extLst>
            <a:ext uri="{FF2B5EF4-FFF2-40B4-BE49-F238E27FC236}">
              <a16:creationId xmlns:a16="http://schemas.microsoft.com/office/drawing/2014/main" id="{71C9A759-DB20-E56D-B674-F8EAE9A14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21600" y="13173075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92</xdr:col>
      <xdr:colOff>0</xdr:colOff>
      <xdr:row>19</xdr:row>
      <xdr:rowOff>0</xdr:rowOff>
    </xdr:from>
    <xdr:to>
      <xdr:col>92</xdr:col>
      <xdr:colOff>104775</xdr:colOff>
      <xdr:row>19</xdr:row>
      <xdr:rowOff>104775</xdr:rowOff>
    </xdr:to>
    <xdr:pic>
      <xdr:nvPicPr>
        <xdr:cNvPr id="56" name="Picture 55" descr="Steady">
          <a:extLst>
            <a:ext uri="{FF2B5EF4-FFF2-40B4-BE49-F238E27FC236}">
              <a16:creationId xmlns:a16="http://schemas.microsoft.com/office/drawing/2014/main" id="{C8613A15-7704-56AA-64EC-05737AE7B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83200" y="13954125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94</xdr:col>
      <xdr:colOff>0</xdr:colOff>
      <xdr:row>19</xdr:row>
      <xdr:rowOff>0</xdr:rowOff>
    </xdr:from>
    <xdr:to>
      <xdr:col>94</xdr:col>
      <xdr:colOff>219075</xdr:colOff>
      <xdr:row>19</xdr:row>
      <xdr:rowOff>114300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01F12E9F-01AB-479B-FE44-32E56A521E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02400" y="139541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96</xdr:col>
      <xdr:colOff>0</xdr:colOff>
      <xdr:row>19</xdr:row>
      <xdr:rowOff>0</xdr:rowOff>
    </xdr:from>
    <xdr:to>
      <xdr:col>96</xdr:col>
      <xdr:colOff>104775</xdr:colOff>
      <xdr:row>19</xdr:row>
      <xdr:rowOff>104775</xdr:rowOff>
    </xdr:to>
    <xdr:pic>
      <xdr:nvPicPr>
        <xdr:cNvPr id="58" name="Picture 57" descr="Increase">
          <a:extLst>
            <a:ext uri="{FF2B5EF4-FFF2-40B4-BE49-F238E27FC236}">
              <a16:creationId xmlns:a16="http://schemas.microsoft.com/office/drawing/2014/main" id="{40F17D19-BBE9-5A5A-AA8A-1D88E5AF35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21600" y="13954125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92</xdr:col>
      <xdr:colOff>0</xdr:colOff>
      <xdr:row>20</xdr:row>
      <xdr:rowOff>0</xdr:rowOff>
    </xdr:from>
    <xdr:to>
      <xdr:col>92</xdr:col>
      <xdr:colOff>104775</xdr:colOff>
      <xdr:row>20</xdr:row>
      <xdr:rowOff>104775</xdr:rowOff>
    </xdr:to>
    <xdr:pic>
      <xdr:nvPicPr>
        <xdr:cNvPr id="59" name="Picture 58" descr="Decrease">
          <a:extLst>
            <a:ext uri="{FF2B5EF4-FFF2-40B4-BE49-F238E27FC236}">
              <a16:creationId xmlns:a16="http://schemas.microsoft.com/office/drawing/2014/main" id="{1A98A277-5068-BCAD-2627-F7C9ED0B0C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83200" y="145732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94</xdr:col>
      <xdr:colOff>0</xdr:colOff>
      <xdr:row>20</xdr:row>
      <xdr:rowOff>0</xdr:rowOff>
    </xdr:from>
    <xdr:to>
      <xdr:col>94</xdr:col>
      <xdr:colOff>219075</xdr:colOff>
      <xdr:row>20</xdr:row>
      <xdr:rowOff>142875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A6F19A67-6458-CBEB-1921-97C700A2DF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02400" y="14573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96</xdr:col>
      <xdr:colOff>0</xdr:colOff>
      <xdr:row>20</xdr:row>
      <xdr:rowOff>0</xdr:rowOff>
    </xdr:from>
    <xdr:to>
      <xdr:col>96</xdr:col>
      <xdr:colOff>104775</xdr:colOff>
      <xdr:row>20</xdr:row>
      <xdr:rowOff>104775</xdr:rowOff>
    </xdr:to>
    <xdr:pic>
      <xdr:nvPicPr>
        <xdr:cNvPr id="61" name="Picture 60" descr="Increase">
          <a:extLst>
            <a:ext uri="{FF2B5EF4-FFF2-40B4-BE49-F238E27FC236}">
              <a16:creationId xmlns:a16="http://schemas.microsoft.com/office/drawing/2014/main" id="{3BBA0762-EFB5-D6A3-C4FD-4FC673AF7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21600" y="145732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92</xdr:col>
      <xdr:colOff>0</xdr:colOff>
      <xdr:row>21</xdr:row>
      <xdr:rowOff>0</xdr:rowOff>
    </xdr:from>
    <xdr:to>
      <xdr:col>92</xdr:col>
      <xdr:colOff>104775</xdr:colOff>
      <xdr:row>21</xdr:row>
      <xdr:rowOff>104775</xdr:rowOff>
    </xdr:to>
    <xdr:pic>
      <xdr:nvPicPr>
        <xdr:cNvPr id="62" name="Picture 61" descr="Increase">
          <a:extLst>
            <a:ext uri="{FF2B5EF4-FFF2-40B4-BE49-F238E27FC236}">
              <a16:creationId xmlns:a16="http://schemas.microsoft.com/office/drawing/2014/main" id="{0334A603-0B2D-0F89-6A1F-02C8F309DF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83200" y="15192375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94</xdr:col>
      <xdr:colOff>0</xdr:colOff>
      <xdr:row>21</xdr:row>
      <xdr:rowOff>0</xdr:rowOff>
    </xdr:from>
    <xdr:to>
      <xdr:col>94</xdr:col>
      <xdr:colOff>200025</xdr:colOff>
      <xdr:row>21</xdr:row>
      <xdr:rowOff>142875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5256A674-AB2F-EB2B-BF63-CFE015CB0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02400" y="151923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96</xdr:col>
      <xdr:colOff>0</xdr:colOff>
      <xdr:row>21</xdr:row>
      <xdr:rowOff>0</xdr:rowOff>
    </xdr:from>
    <xdr:to>
      <xdr:col>96</xdr:col>
      <xdr:colOff>104775</xdr:colOff>
      <xdr:row>21</xdr:row>
      <xdr:rowOff>104775</xdr:rowOff>
    </xdr:to>
    <xdr:pic>
      <xdr:nvPicPr>
        <xdr:cNvPr id="64" name="Picture 63" descr="Increase">
          <a:extLst>
            <a:ext uri="{FF2B5EF4-FFF2-40B4-BE49-F238E27FC236}">
              <a16:creationId xmlns:a16="http://schemas.microsoft.com/office/drawing/2014/main" id="{16E71286-B9C3-8C1F-1A0B-A8FDB10388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21600" y="15192375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92</xdr:col>
      <xdr:colOff>0</xdr:colOff>
      <xdr:row>22</xdr:row>
      <xdr:rowOff>0</xdr:rowOff>
    </xdr:from>
    <xdr:to>
      <xdr:col>92</xdr:col>
      <xdr:colOff>104775</xdr:colOff>
      <xdr:row>22</xdr:row>
      <xdr:rowOff>104775</xdr:rowOff>
    </xdr:to>
    <xdr:pic>
      <xdr:nvPicPr>
        <xdr:cNvPr id="65" name="Picture 64" descr="Decrease">
          <a:extLst>
            <a:ext uri="{FF2B5EF4-FFF2-40B4-BE49-F238E27FC236}">
              <a16:creationId xmlns:a16="http://schemas.microsoft.com/office/drawing/2014/main" id="{E939854A-C457-AED8-358B-F73D915C86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83200" y="15782925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94</xdr:col>
      <xdr:colOff>0</xdr:colOff>
      <xdr:row>22</xdr:row>
      <xdr:rowOff>0</xdr:rowOff>
    </xdr:from>
    <xdr:to>
      <xdr:col>94</xdr:col>
      <xdr:colOff>200025</xdr:colOff>
      <xdr:row>22</xdr:row>
      <xdr:rowOff>142875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D8C8F28-E9C0-DB78-AA5F-D4F9D121FD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02400" y="1578292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96</xdr:col>
      <xdr:colOff>0</xdr:colOff>
      <xdr:row>22</xdr:row>
      <xdr:rowOff>0</xdr:rowOff>
    </xdr:from>
    <xdr:to>
      <xdr:col>96</xdr:col>
      <xdr:colOff>104775</xdr:colOff>
      <xdr:row>22</xdr:row>
      <xdr:rowOff>104775</xdr:rowOff>
    </xdr:to>
    <xdr:pic>
      <xdr:nvPicPr>
        <xdr:cNvPr id="67" name="Picture 66" descr="Increase">
          <a:extLst>
            <a:ext uri="{FF2B5EF4-FFF2-40B4-BE49-F238E27FC236}">
              <a16:creationId xmlns:a16="http://schemas.microsoft.com/office/drawing/2014/main" id="{20E00277-CB6A-F256-55CB-21E61628DC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21600" y="15782925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92</xdr:col>
      <xdr:colOff>0</xdr:colOff>
      <xdr:row>23</xdr:row>
      <xdr:rowOff>0</xdr:rowOff>
    </xdr:from>
    <xdr:to>
      <xdr:col>92</xdr:col>
      <xdr:colOff>104775</xdr:colOff>
      <xdr:row>23</xdr:row>
      <xdr:rowOff>104775</xdr:rowOff>
    </xdr:to>
    <xdr:pic>
      <xdr:nvPicPr>
        <xdr:cNvPr id="68" name="Picture 67" descr="Steady">
          <a:extLst>
            <a:ext uri="{FF2B5EF4-FFF2-40B4-BE49-F238E27FC236}">
              <a16:creationId xmlns:a16="http://schemas.microsoft.com/office/drawing/2014/main" id="{424B24C4-4F34-1530-E42E-B3518A757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83200" y="164020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94</xdr:col>
      <xdr:colOff>0</xdr:colOff>
      <xdr:row>23</xdr:row>
      <xdr:rowOff>0</xdr:rowOff>
    </xdr:from>
    <xdr:to>
      <xdr:col>94</xdr:col>
      <xdr:colOff>219075</xdr:colOff>
      <xdr:row>23</xdr:row>
      <xdr:rowOff>142875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5A077A1B-7179-37D2-D120-443E5F7F26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02400" y="16402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96</xdr:col>
      <xdr:colOff>0</xdr:colOff>
      <xdr:row>23</xdr:row>
      <xdr:rowOff>0</xdr:rowOff>
    </xdr:from>
    <xdr:to>
      <xdr:col>96</xdr:col>
      <xdr:colOff>104775</xdr:colOff>
      <xdr:row>23</xdr:row>
      <xdr:rowOff>104775</xdr:rowOff>
    </xdr:to>
    <xdr:pic>
      <xdr:nvPicPr>
        <xdr:cNvPr id="70" name="Picture 69" descr="Increase">
          <a:extLst>
            <a:ext uri="{FF2B5EF4-FFF2-40B4-BE49-F238E27FC236}">
              <a16:creationId xmlns:a16="http://schemas.microsoft.com/office/drawing/2014/main" id="{E3D90ACC-587E-1849-64F2-75BD776DDD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21600" y="164020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92</xdr:col>
      <xdr:colOff>0</xdr:colOff>
      <xdr:row>24</xdr:row>
      <xdr:rowOff>0</xdr:rowOff>
    </xdr:from>
    <xdr:to>
      <xdr:col>92</xdr:col>
      <xdr:colOff>104775</xdr:colOff>
      <xdr:row>24</xdr:row>
      <xdr:rowOff>104775</xdr:rowOff>
    </xdr:to>
    <xdr:pic>
      <xdr:nvPicPr>
        <xdr:cNvPr id="71" name="Picture 70" descr="Decrease">
          <a:extLst>
            <a:ext uri="{FF2B5EF4-FFF2-40B4-BE49-F238E27FC236}">
              <a16:creationId xmlns:a16="http://schemas.microsoft.com/office/drawing/2014/main" id="{F3F04753-ECDF-F023-A185-603BB42103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83200" y="17021175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94</xdr:col>
      <xdr:colOff>0</xdr:colOff>
      <xdr:row>24</xdr:row>
      <xdr:rowOff>0</xdr:rowOff>
    </xdr:from>
    <xdr:to>
      <xdr:col>94</xdr:col>
      <xdr:colOff>219075</xdr:colOff>
      <xdr:row>24</xdr:row>
      <xdr:rowOff>142875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40531282-CBDB-C05A-50EF-0B82991F24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02400" y="17021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96</xdr:col>
      <xdr:colOff>0</xdr:colOff>
      <xdr:row>24</xdr:row>
      <xdr:rowOff>0</xdr:rowOff>
    </xdr:from>
    <xdr:to>
      <xdr:col>96</xdr:col>
      <xdr:colOff>104775</xdr:colOff>
      <xdr:row>24</xdr:row>
      <xdr:rowOff>104775</xdr:rowOff>
    </xdr:to>
    <xdr:pic>
      <xdr:nvPicPr>
        <xdr:cNvPr id="73" name="Picture 72" descr="Increase">
          <a:extLst>
            <a:ext uri="{FF2B5EF4-FFF2-40B4-BE49-F238E27FC236}">
              <a16:creationId xmlns:a16="http://schemas.microsoft.com/office/drawing/2014/main" id="{BB9180AF-0309-DC00-813D-E8922C22E3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21600" y="17021175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92</xdr:col>
      <xdr:colOff>0</xdr:colOff>
      <xdr:row>25</xdr:row>
      <xdr:rowOff>0</xdr:rowOff>
    </xdr:from>
    <xdr:to>
      <xdr:col>92</xdr:col>
      <xdr:colOff>104775</xdr:colOff>
      <xdr:row>25</xdr:row>
      <xdr:rowOff>104775</xdr:rowOff>
    </xdr:to>
    <xdr:pic>
      <xdr:nvPicPr>
        <xdr:cNvPr id="74" name="Picture 73" descr="Decrease">
          <a:extLst>
            <a:ext uri="{FF2B5EF4-FFF2-40B4-BE49-F238E27FC236}">
              <a16:creationId xmlns:a16="http://schemas.microsoft.com/office/drawing/2014/main" id="{1400803B-845C-EBB4-07B9-0B843007AA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83200" y="17611725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94</xdr:col>
      <xdr:colOff>0</xdr:colOff>
      <xdr:row>25</xdr:row>
      <xdr:rowOff>0</xdr:rowOff>
    </xdr:from>
    <xdr:to>
      <xdr:col>94</xdr:col>
      <xdr:colOff>219075</xdr:colOff>
      <xdr:row>25</xdr:row>
      <xdr:rowOff>133350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2FF44847-11A0-4A36-3465-FDACD74FED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02400" y="176117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96</xdr:col>
      <xdr:colOff>0</xdr:colOff>
      <xdr:row>25</xdr:row>
      <xdr:rowOff>0</xdr:rowOff>
    </xdr:from>
    <xdr:to>
      <xdr:col>96</xdr:col>
      <xdr:colOff>104775</xdr:colOff>
      <xdr:row>25</xdr:row>
      <xdr:rowOff>104775</xdr:rowOff>
    </xdr:to>
    <xdr:pic>
      <xdr:nvPicPr>
        <xdr:cNvPr id="76" name="Picture 75" descr="Increase">
          <a:extLst>
            <a:ext uri="{FF2B5EF4-FFF2-40B4-BE49-F238E27FC236}">
              <a16:creationId xmlns:a16="http://schemas.microsoft.com/office/drawing/2014/main" id="{4FA51615-F276-1CD7-30A8-9D9247DAA6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21600" y="17611725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92</xdr:col>
      <xdr:colOff>0</xdr:colOff>
      <xdr:row>26</xdr:row>
      <xdr:rowOff>0</xdr:rowOff>
    </xdr:from>
    <xdr:to>
      <xdr:col>92</xdr:col>
      <xdr:colOff>104775</xdr:colOff>
      <xdr:row>26</xdr:row>
      <xdr:rowOff>104775</xdr:rowOff>
    </xdr:to>
    <xdr:pic>
      <xdr:nvPicPr>
        <xdr:cNvPr id="77" name="Picture 76" descr="Steady">
          <a:extLst>
            <a:ext uri="{FF2B5EF4-FFF2-40B4-BE49-F238E27FC236}">
              <a16:creationId xmlns:a16="http://schemas.microsoft.com/office/drawing/2014/main" id="{4F7B2FAC-8C28-7A13-FBEB-E67F396D58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83200" y="182308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94</xdr:col>
      <xdr:colOff>0</xdr:colOff>
      <xdr:row>26</xdr:row>
      <xdr:rowOff>0</xdr:rowOff>
    </xdr:from>
    <xdr:to>
      <xdr:col>94</xdr:col>
      <xdr:colOff>219075</xdr:colOff>
      <xdr:row>26</xdr:row>
      <xdr:rowOff>123825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256117C7-147D-9A83-C076-922220E6DF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02400" y="182308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96</xdr:col>
      <xdr:colOff>0</xdr:colOff>
      <xdr:row>26</xdr:row>
      <xdr:rowOff>0</xdr:rowOff>
    </xdr:from>
    <xdr:to>
      <xdr:col>96</xdr:col>
      <xdr:colOff>104775</xdr:colOff>
      <xdr:row>26</xdr:row>
      <xdr:rowOff>104775</xdr:rowOff>
    </xdr:to>
    <xdr:pic>
      <xdr:nvPicPr>
        <xdr:cNvPr id="79" name="Picture 78" descr="Increase">
          <a:extLst>
            <a:ext uri="{FF2B5EF4-FFF2-40B4-BE49-F238E27FC236}">
              <a16:creationId xmlns:a16="http://schemas.microsoft.com/office/drawing/2014/main" id="{F44590CB-2340-E7EC-F3F8-5AEB63500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21600" y="182308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92</xdr:col>
      <xdr:colOff>0</xdr:colOff>
      <xdr:row>27</xdr:row>
      <xdr:rowOff>0</xdr:rowOff>
    </xdr:from>
    <xdr:to>
      <xdr:col>92</xdr:col>
      <xdr:colOff>104775</xdr:colOff>
      <xdr:row>27</xdr:row>
      <xdr:rowOff>104775</xdr:rowOff>
    </xdr:to>
    <xdr:pic>
      <xdr:nvPicPr>
        <xdr:cNvPr id="80" name="Picture 79" descr="Increase">
          <a:extLst>
            <a:ext uri="{FF2B5EF4-FFF2-40B4-BE49-F238E27FC236}">
              <a16:creationId xmlns:a16="http://schemas.microsoft.com/office/drawing/2014/main" id="{E8DF8BC2-D5DA-3908-6D28-2B8435F0A5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83200" y="18849975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94</xdr:col>
      <xdr:colOff>0</xdr:colOff>
      <xdr:row>27</xdr:row>
      <xdr:rowOff>0</xdr:rowOff>
    </xdr:from>
    <xdr:to>
      <xdr:col>94</xdr:col>
      <xdr:colOff>219075</xdr:colOff>
      <xdr:row>27</xdr:row>
      <xdr:rowOff>142875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3A943AE1-2477-E608-0680-9552A612E1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02400" y="18849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96</xdr:col>
      <xdr:colOff>0</xdr:colOff>
      <xdr:row>27</xdr:row>
      <xdr:rowOff>0</xdr:rowOff>
    </xdr:from>
    <xdr:to>
      <xdr:col>96</xdr:col>
      <xdr:colOff>104775</xdr:colOff>
      <xdr:row>27</xdr:row>
      <xdr:rowOff>104775</xdr:rowOff>
    </xdr:to>
    <xdr:pic>
      <xdr:nvPicPr>
        <xdr:cNvPr id="82" name="Picture 81" descr="Increase">
          <a:extLst>
            <a:ext uri="{FF2B5EF4-FFF2-40B4-BE49-F238E27FC236}">
              <a16:creationId xmlns:a16="http://schemas.microsoft.com/office/drawing/2014/main" id="{BCF835EC-7A96-11B3-694E-B875F99AC9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21600" y="18849975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92</xdr:col>
      <xdr:colOff>0</xdr:colOff>
      <xdr:row>28</xdr:row>
      <xdr:rowOff>0</xdr:rowOff>
    </xdr:from>
    <xdr:to>
      <xdr:col>92</xdr:col>
      <xdr:colOff>104775</xdr:colOff>
      <xdr:row>28</xdr:row>
      <xdr:rowOff>104775</xdr:rowOff>
    </xdr:to>
    <xdr:pic>
      <xdr:nvPicPr>
        <xdr:cNvPr id="83" name="Picture 82" descr="Increase">
          <a:extLst>
            <a:ext uri="{FF2B5EF4-FFF2-40B4-BE49-F238E27FC236}">
              <a16:creationId xmlns:a16="http://schemas.microsoft.com/office/drawing/2014/main" id="{C6FFA873-87D6-D700-AD8C-EDD5877B0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83200" y="194691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94</xdr:col>
      <xdr:colOff>0</xdr:colOff>
      <xdr:row>28</xdr:row>
      <xdr:rowOff>0</xdr:rowOff>
    </xdr:from>
    <xdr:to>
      <xdr:col>94</xdr:col>
      <xdr:colOff>219075</xdr:colOff>
      <xdr:row>28</xdr:row>
      <xdr:rowOff>142875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27EE3FCF-ABCD-4A5A-17DC-7DDAD47D48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02400" y="19469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96</xdr:col>
      <xdr:colOff>0</xdr:colOff>
      <xdr:row>28</xdr:row>
      <xdr:rowOff>0</xdr:rowOff>
    </xdr:from>
    <xdr:to>
      <xdr:col>96</xdr:col>
      <xdr:colOff>104775</xdr:colOff>
      <xdr:row>28</xdr:row>
      <xdr:rowOff>104775</xdr:rowOff>
    </xdr:to>
    <xdr:pic>
      <xdr:nvPicPr>
        <xdr:cNvPr id="85" name="Picture 84" descr="Increase">
          <a:extLst>
            <a:ext uri="{FF2B5EF4-FFF2-40B4-BE49-F238E27FC236}">
              <a16:creationId xmlns:a16="http://schemas.microsoft.com/office/drawing/2014/main" id="{075A91B9-2755-B51D-F411-A9866D4433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21600" y="194691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92</xdr:col>
      <xdr:colOff>0</xdr:colOff>
      <xdr:row>29</xdr:row>
      <xdr:rowOff>0</xdr:rowOff>
    </xdr:from>
    <xdr:to>
      <xdr:col>92</xdr:col>
      <xdr:colOff>104775</xdr:colOff>
      <xdr:row>29</xdr:row>
      <xdr:rowOff>104775</xdr:rowOff>
    </xdr:to>
    <xdr:pic>
      <xdr:nvPicPr>
        <xdr:cNvPr id="86" name="Picture 85" descr="Increase">
          <a:extLst>
            <a:ext uri="{FF2B5EF4-FFF2-40B4-BE49-F238E27FC236}">
              <a16:creationId xmlns:a16="http://schemas.microsoft.com/office/drawing/2014/main" id="{0A82A1D1-356C-9D70-39B4-94D778052B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83200" y="20088225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94</xdr:col>
      <xdr:colOff>0</xdr:colOff>
      <xdr:row>29</xdr:row>
      <xdr:rowOff>0</xdr:rowOff>
    </xdr:from>
    <xdr:to>
      <xdr:col>94</xdr:col>
      <xdr:colOff>219075</xdr:colOff>
      <xdr:row>29</xdr:row>
      <xdr:rowOff>114300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D0ACD0CC-4E5C-8BB0-DEE9-6747FBE123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02400" y="20088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96</xdr:col>
      <xdr:colOff>0</xdr:colOff>
      <xdr:row>29</xdr:row>
      <xdr:rowOff>0</xdr:rowOff>
    </xdr:from>
    <xdr:to>
      <xdr:col>96</xdr:col>
      <xdr:colOff>104775</xdr:colOff>
      <xdr:row>29</xdr:row>
      <xdr:rowOff>104775</xdr:rowOff>
    </xdr:to>
    <xdr:pic>
      <xdr:nvPicPr>
        <xdr:cNvPr id="88" name="Picture 87" descr="Increase">
          <a:extLst>
            <a:ext uri="{FF2B5EF4-FFF2-40B4-BE49-F238E27FC236}">
              <a16:creationId xmlns:a16="http://schemas.microsoft.com/office/drawing/2014/main" id="{D330F921-04D0-B5F2-F999-96916EBA4B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21600" y="20088225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92</xdr:col>
      <xdr:colOff>0</xdr:colOff>
      <xdr:row>30</xdr:row>
      <xdr:rowOff>0</xdr:rowOff>
    </xdr:from>
    <xdr:to>
      <xdr:col>92</xdr:col>
      <xdr:colOff>104775</xdr:colOff>
      <xdr:row>30</xdr:row>
      <xdr:rowOff>104775</xdr:rowOff>
    </xdr:to>
    <xdr:pic>
      <xdr:nvPicPr>
        <xdr:cNvPr id="89" name="Picture 88" descr="Decrease">
          <a:extLst>
            <a:ext uri="{FF2B5EF4-FFF2-40B4-BE49-F238E27FC236}">
              <a16:creationId xmlns:a16="http://schemas.microsoft.com/office/drawing/2014/main" id="{5A8C1C2E-956E-F8E9-8368-587583C7D0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83200" y="207073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94</xdr:col>
      <xdr:colOff>0</xdr:colOff>
      <xdr:row>30</xdr:row>
      <xdr:rowOff>0</xdr:rowOff>
    </xdr:from>
    <xdr:to>
      <xdr:col>94</xdr:col>
      <xdr:colOff>219075</xdr:colOff>
      <xdr:row>30</xdr:row>
      <xdr:rowOff>114300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EB87B834-FBE8-AAFF-B4AA-2BCA65E9A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02400" y="207073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96</xdr:col>
      <xdr:colOff>0</xdr:colOff>
      <xdr:row>30</xdr:row>
      <xdr:rowOff>0</xdr:rowOff>
    </xdr:from>
    <xdr:to>
      <xdr:col>96</xdr:col>
      <xdr:colOff>104775</xdr:colOff>
      <xdr:row>30</xdr:row>
      <xdr:rowOff>104775</xdr:rowOff>
    </xdr:to>
    <xdr:pic>
      <xdr:nvPicPr>
        <xdr:cNvPr id="91" name="Picture 90" descr="Increase">
          <a:extLst>
            <a:ext uri="{FF2B5EF4-FFF2-40B4-BE49-F238E27FC236}">
              <a16:creationId xmlns:a16="http://schemas.microsoft.com/office/drawing/2014/main" id="{AAE83DFA-BA06-F665-212F-EE35C89098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21600" y="207073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forbes.com/teams/oakland-athletics/" TargetMode="External"/><Relationship Id="rId299" Type="http://schemas.openxmlformats.org/officeDocument/2006/relationships/hyperlink" Target="https://en.wikipedia.org/wiki/Wisconsin" TargetMode="External"/><Relationship Id="rId21" Type="http://schemas.openxmlformats.org/officeDocument/2006/relationships/hyperlink" Target="http://www.forbes.com/lists/2009/33/baseball-values-09_Detroit-Tigers_332729.html" TargetMode="External"/><Relationship Id="rId63" Type="http://schemas.openxmlformats.org/officeDocument/2006/relationships/hyperlink" Target="http://www.forbes.com/teams/boston-red-sox/" TargetMode="External"/><Relationship Id="rId159" Type="http://schemas.openxmlformats.org/officeDocument/2006/relationships/hyperlink" Target="https://www.forbes.com/teams/philadelphia-phillies/" TargetMode="External"/><Relationship Id="rId324" Type="http://schemas.openxmlformats.org/officeDocument/2006/relationships/hyperlink" Target="https://en.wikipedia.org/wiki/Toronto_Blue_Jays" TargetMode="External"/><Relationship Id="rId170" Type="http://schemas.openxmlformats.org/officeDocument/2006/relationships/hyperlink" Target="https://www.forbes.com/teams/arizona-diamondbacks/" TargetMode="External"/><Relationship Id="rId226" Type="http://schemas.openxmlformats.org/officeDocument/2006/relationships/hyperlink" Target="https://www.forbes.com/teams/san-diego-padres/" TargetMode="External"/><Relationship Id="rId268" Type="http://schemas.openxmlformats.org/officeDocument/2006/relationships/hyperlink" Target="https://www.forbes.com/teams/miami-marlins/" TargetMode="External"/><Relationship Id="rId32" Type="http://schemas.openxmlformats.org/officeDocument/2006/relationships/hyperlink" Target="http://www.forbes.com/teams/los-angeles-dodgers/" TargetMode="External"/><Relationship Id="rId74" Type="http://schemas.openxmlformats.org/officeDocument/2006/relationships/hyperlink" Target="http://www.forbes.com/teams/chicago-white-sox/" TargetMode="External"/><Relationship Id="rId128" Type="http://schemas.openxmlformats.org/officeDocument/2006/relationships/hyperlink" Target="http://www.forbes.com/teams/los-angeles-angels-of-anaheim/" TargetMode="External"/><Relationship Id="rId5" Type="http://schemas.openxmlformats.org/officeDocument/2006/relationships/hyperlink" Target="http://www.forbes.com/lists/2009/33/baseball-values-09_Chicago-Cubs_335092.html" TargetMode="External"/><Relationship Id="rId181" Type="http://schemas.openxmlformats.org/officeDocument/2006/relationships/hyperlink" Target="https://www.forbes.com/teams/new-york-yankees/" TargetMode="External"/><Relationship Id="rId237" Type="http://schemas.openxmlformats.org/officeDocument/2006/relationships/hyperlink" Target="https://www.forbes.com/teams/kansas-city-royals/" TargetMode="External"/><Relationship Id="rId279" Type="http://schemas.openxmlformats.org/officeDocument/2006/relationships/hyperlink" Target="https://en.wikipedia.org/wiki/Chicago_White_Sox" TargetMode="External"/><Relationship Id="rId43" Type="http://schemas.openxmlformats.org/officeDocument/2006/relationships/hyperlink" Target="http://www.forbes.com/teams/detroit-tigers/" TargetMode="External"/><Relationship Id="rId139" Type="http://schemas.openxmlformats.org/officeDocument/2006/relationships/hyperlink" Target="http://www.forbes.com/teams/arizona-diamondbacks/" TargetMode="External"/><Relationship Id="rId290" Type="http://schemas.openxmlformats.org/officeDocument/2006/relationships/hyperlink" Target="https://en.wikipedia.org/wiki/Texas" TargetMode="External"/><Relationship Id="rId304" Type="http://schemas.openxmlformats.org/officeDocument/2006/relationships/hyperlink" Target="https://en.wikipedia.org/wiki/New_York_Yankees" TargetMode="External"/><Relationship Id="rId85" Type="http://schemas.openxmlformats.org/officeDocument/2006/relationships/hyperlink" Target="http://www.forbes.com/teams/milwaukee-brewers/" TargetMode="External"/><Relationship Id="rId150" Type="http://schemas.openxmlformats.org/officeDocument/2006/relationships/hyperlink" Target="http://www.forbes.com/teams/tampa-bay-rays/" TargetMode="External"/><Relationship Id="rId192" Type="http://schemas.openxmlformats.org/officeDocument/2006/relationships/hyperlink" Target="https://www.forbes.com/teams/atlanta-braves/" TargetMode="External"/><Relationship Id="rId206" Type="http://schemas.openxmlformats.org/officeDocument/2006/relationships/hyperlink" Target="https://www.forbes.com/teams/oakland-athletics/" TargetMode="External"/><Relationship Id="rId248" Type="http://schemas.openxmlformats.org/officeDocument/2006/relationships/hyperlink" Target="https://www.forbes.com/teams/washington-nationals/" TargetMode="External"/><Relationship Id="rId12" Type="http://schemas.openxmlformats.org/officeDocument/2006/relationships/hyperlink" Target="http://www.forbes.com/lists/2009/33/baseball-values-09_Houston-Astros_335701.html" TargetMode="External"/><Relationship Id="rId108" Type="http://schemas.openxmlformats.org/officeDocument/2006/relationships/hyperlink" Target="http://www.forbes.com/teams/minnesota-twins/" TargetMode="External"/><Relationship Id="rId315" Type="http://schemas.openxmlformats.org/officeDocument/2006/relationships/hyperlink" Target="https://en.wikipedia.org/wiki/California" TargetMode="External"/><Relationship Id="rId54" Type="http://schemas.openxmlformats.org/officeDocument/2006/relationships/hyperlink" Target="http://www.forbes.com/teams/cincinnati-reds/" TargetMode="External"/><Relationship Id="rId96" Type="http://schemas.openxmlformats.org/officeDocument/2006/relationships/hyperlink" Target="http://www.forbes.com/teams/st-louis-cardinals/" TargetMode="External"/><Relationship Id="rId161" Type="http://schemas.openxmlformats.org/officeDocument/2006/relationships/hyperlink" Target="https://www.forbes.com/teams/texas-rangers/" TargetMode="External"/><Relationship Id="rId217" Type="http://schemas.openxmlformats.org/officeDocument/2006/relationships/hyperlink" Target="https://www.forbes.com/teams/st-louis-cardinals/" TargetMode="External"/><Relationship Id="rId259" Type="http://schemas.openxmlformats.org/officeDocument/2006/relationships/hyperlink" Target="https://www.forbes.com/teams/colorado-rockies/" TargetMode="External"/><Relationship Id="rId23" Type="http://schemas.openxmlformats.org/officeDocument/2006/relationships/hyperlink" Target="http://www.forbes.com/lists/2009/33/baseball-values-09_Toronto-Blue-Jays_339533.html" TargetMode="External"/><Relationship Id="rId119" Type="http://schemas.openxmlformats.org/officeDocument/2006/relationships/hyperlink" Target="http://www.forbes.com/teams/miami-marlins/" TargetMode="External"/><Relationship Id="rId270" Type="http://schemas.openxmlformats.org/officeDocument/2006/relationships/hyperlink" Target="https://en.wikipedia.org/wiki/Arizona" TargetMode="External"/><Relationship Id="rId326" Type="http://schemas.openxmlformats.org/officeDocument/2006/relationships/hyperlink" Target="https://en.wikipedia.org/wiki/Washington_Nationals" TargetMode="External"/><Relationship Id="rId65" Type="http://schemas.openxmlformats.org/officeDocument/2006/relationships/hyperlink" Target="http://www.forbes.com/teams/san-francisco-giants/" TargetMode="External"/><Relationship Id="rId130" Type="http://schemas.openxmlformats.org/officeDocument/2006/relationships/hyperlink" Target="http://www.forbes.com/teams/philadelphia-phillies/" TargetMode="External"/><Relationship Id="rId172" Type="http://schemas.openxmlformats.org/officeDocument/2006/relationships/hyperlink" Target="https://www.forbes.com/teams/minnesota-twins/" TargetMode="External"/><Relationship Id="rId228" Type="http://schemas.openxmlformats.org/officeDocument/2006/relationships/hyperlink" Target="https://www.forbes.com/teams/baltimore-orioles/" TargetMode="External"/><Relationship Id="rId281" Type="http://schemas.openxmlformats.org/officeDocument/2006/relationships/hyperlink" Target="https://en.wikipedia.org/wiki/Cincinnati_Reds" TargetMode="External"/><Relationship Id="rId34" Type="http://schemas.openxmlformats.org/officeDocument/2006/relationships/hyperlink" Target="http://www.forbes.com/teams/chicago-cubs/" TargetMode="External"/><Relationship Id="rId76" Type="http://schemas.openxmlformats.org/officeDocument/2006/relationships/hyperlink" Target="http://www.forbes.com/teams/baltimore-orioles/" TargetMode="External"/><Relationship Id="rId141" Type="http://schemas.openxmlformats.org/officeDocument/2006/relationships/hyperlink" Target="http://www.forbes.com/teams/cincinnati-reds/" TargetMode="External"/><Relationship Id="rId7" Type="http://schemas.openxmlformats.org/officeDocument/2006/relationships/hyperlink" Target="http://www.forbes.com/lists/2009/33/baseball-values-09_Philadelphia-Phillies_335119.html" TargetMode="External"/><Relationship Id="rId183" Type="http://schemas.openxmlformats.org/officeDocument/2006/relationships/hyperlink" Target="https://www.forbes.com/teams/chicago-cubs/" TargetMode="External"/><Relationship Id="rId239" Type="http://schemas.openxmlformats.org/officeDocument/2006/relationships/hyperlink" Target="https://www.forbes.com/teams/miami-marlins/" TargetMode="External"/><Relationship Id="rId250" Type="http://schemas.openxmlformats.org/officeDocument/2006/relationships/hyperlink" Target="https://www.forbes.com/teams/houston-astros/" TargetMode="External"/><Relationship Id="rId292" Type="http://schemas.openxmlformats.org/officeDocument/2006/relationships/hyperlink" Target="https://en.wikipedia.org/wiki/Missouri" TargetMode="External"/><Relationship Id="rId306" Type="http://schemas.openxmlformats.org/officeDocument/2006/relationships/hyperlink" Target="https://en.wikipedia.org/wiki/Oakland_Athletics" TargetMode="External"/><Relationship Id="rId24" Type="http://schemas.openxmlformats.org/officeDocument/2006/relationships/hyperlink" Target="http://www.forbes.com/lists/2009/33/baseball-values-09_Milwaukee-Brewers_337147.html" TargetMode="External"/><Relationship Id="rId45" Type="http://schemas.openxmlformats.org/officeDocument/2006/relationships/hyperlink" Target="http://www.forbes.com/teams/atlanta-braves/" TargetMode="External"/><Relationship Id="rId66" Type="http://schemas.openxmlformats.org/officeDocument/2006/relationships/hyperlink" Target="http://www.forbes.com/teams/philadelphia-phillies/" TargetMode="External"/><Relationship Id="rId87" Type="http://schemas.openxmlformats.org/officeDocument/2006/relationships/hyperlink" Target="http://www.forbes.com/teams/miami-marlins/" TargetMode="External"/><Relationship Id="rId110" Type="http://schemas.openxmlformats.org/officeDocument/2006/relationships/hyperlink" Target="http://www.forbes.com/teams/cincinnati-reds/" TargetMode="External"/><Relationship Id="rId131" Type="http://schemas.openxmlformats.org/officeDocument/2006/relationships/hyperlink" Target="http://www.forbes.com/teams/texas-rangers/" TargetMode="External"/><Relationship Id="rId327" Type="http://schemas.openxmlformats.org/officeDocument/2006/relationships/hyperlink" Target="https://en.wikipedia.org/wiki/Washington,_D.C." TargetMode="External"/><Relationship Id="rId152" Type="http://schemas.openxmlformats.org/officeDocument/2006/relationships/hyperlink" Target="https://www.forbes.com/teams/los-angeles-dodgers/" TargetMode="External"/><Relationship Id="rId173" Type="http://schemas.openxmlformats.org/officeDocument/2006/relationships/hyperlink" Target="https://www.forbes.com/teams/colorado-rockies/" TargetMode="External"/><Relationship Id="rId194" Type="http://schemas.openxmlformats.org/officeDocument/2006/relationships/hyperlink" Target="https://www.forbes.com/teams/chicago-white-sox/" TargetMode="External"/><Relationship Id="rId208" Type="http://schemas.openxmlformats.org/officeDocument/2006/relationships/hyperlink" Target="https://www.forbes.com/teams/cincinnati-reds/" TargetMode="External"/><Relationship Id="rId229" Type="http://schemas.openxmlformats.org/officeDocument/2006/relationships/hyperlink" Target="https://www.forbes.com/teams/pittsburgh-pirates/" TargetMode="External"/><Relationship Id="rId240" Type="http://schemas.openxmlformats.org/officeDocument/2006/relationships/hyperlink" Target="https://www.forbes.com/teams/new-york-yankees/" TargetMode="External"/><Relationship Id="rId261" Type="http://schemas.openxmlformats.org/officeDocument/2006/relationships/hyperlink" Target="https://www.forbes.com/teams/detroit-tigers/" TargetMode="External"/><Relationship Id="rId14" Type="http://schemas.openxmlformats.org/officeDocument/2006/relationships/hyperlink" Target="http://www.forbes.com/lists/2009/33/baseball-values-09_Washington-Nationals_337401.html" TargetMode="External"/><Relationship Id="rId35" Type="http://schemas.openxmlformats.org/officeDocument/2006/relationships/hyperlink" Target="http://www.forbes.com/teams/philadelphia-phillies/" TargetMode="External"/><Relationship Id="rId56" Type="http://schemas.openxmlformats.org/officeDocument/2006/relationships/hyperlink" Target="http://www.forbes.com/teams/miami-marlins/" TargetMode="External"/><Relationship Id="rId77" Type="http://schemas.openxmlformats.org/officeDocument/2006/relationships/hyperlink" Target="http://www.forbes.com/teams/san-diego-padres/" TargetMode="External"/><Relationship Id="rId100" Type="http://schemas.openxmlformats.org/officeDocument/2006/relationships/hyperlink" Target="http://www.forbes.com/teams/philadelphia-phillies/" TargetMode="External"/><Relationship Id="rId282" Type="http://schemas.openxmlformats.org/officeDocument/2006/relationships/hyperlink" Target="https://en.wikipedia.org/wiki/Ohio" TargetMode="External"/><Relationship Id="rId317" Type="http://schemas.openxmlformats.org/officeDocument/2006/relationships/hyperlink" Target="https://en.wikipedia.org/wiki/Washington_(state)" TargetMode="External"/><Relationship Id="rId8" Type="http://schemas.openxmlformats.org/officeDocument/2006/relationships/hyperlink" Target="http://www.forbes.com/lists/2009/33/baseball-values-09_St-Louis-Cardinals_333240.html" TargetMode="External"/><Relationship Id="rId98" Type="http://schemas.openxmlformats.org/officeDocument/2006/relationships/hyperlink" Target="http://www.forbes.com/teams/los-angeles-angels-of-anaheim/" TargetMode="External"/><Relationship Id="rId121" Type="http://schemas.openxmlformats.org/officeDocument/2006/relationships/hyperlink" Target="http://www.forbes.com/teams/new-york-yankees/" TargetMode="External"/><Relationship Id="rId142" Type="http://schemas.openxmlformats.org/officeDocument/2006/relationships/hyperlink" Target="http://www.forbes.com/teams/toronto-blue-jays/" TargetMode="External"/><Relationship Id="rId163" Type="http://schemas.openxmlformats.org/officeDocument/2006/relationships/hyperlink" Target="https://www.forbes.com/teams/houston-astros/" TargetMode="External"/><Relationship Id="rId184" Type="http://schemas.openxmlformats.org/officeDocument/2006/relationships/hyperlink" Target="https://www.forbes.com/teams/san-francisco-giants/" TargetMode="External"/><Relationship Id="rId219" Type="http://schemas.openxmlformats.org/officeDocument/2006/relationships/hyperlink" Target="https://www.forbes.com/teams/houston-astros/" TargetMode="External"/><Relationship Id="rId230" Type="http://schemas.openxmlformats.org/officeDocument/2006/relationships/hyperlink" Target="https://www.forbes.com/teams/detroit-tigers/" TargetMode="External"/><Relationship Id="rId251" Type="http://schemas.openxmlformats.org/officeDocument/2006/relationships/hyperlink" Target="https://www.forbes.com/teams/texas-rangers/" TargetMode="External"/><Relationship Id="rId25" Type="http://schemas.openxmlformats.org/officeDocument/2006/relationships/hyperlink" Target="http://www.forbes.com/lists/2009/33/baseball-values-09_Cincinnati-Reds_332528.html" TargetMode="External"/><Relationship Id="rId46" Type="http://schemas.openxmlformats.org/officeDocument/2006/relationships/hyperlink" Target="http://www.forbes.com/teams/houston-astros/" TargetMode="External"/><Relationship Id="rId67" Type="http://schemas.openxmlformats.org/officeDocument/2006/relationships/hyperlink" Target="http://www.forbes.com/teams/texas-rangers/" TargetMode="External"/><Relationship Id="rId272" Type="http://schemas.openxmlformats.org/officeDocument/2006/relationships/hyperlink" Target="https://en.wikipedia.org/wiki/Georgia_(U.S._state)" TargetMode="External"/><Relationship Id="rId293" Type="http://schemas.openxmlformats.org/officeDocument/2006/relationships/hyperlink" Target="https://en.wikipedia.org/wiki/California" TargetMode="External"/><Relationship Id="rId307" Type="http://schemas.openxmlformats.org/officeDocument/2006/relationships/hyperlink" Target="https://en.wikipedia.org/wiki/California" TargetMode="External"/><Relationship Id="rId328" Type="http://schemas.openxmlformats.org/officeDocument/2006/relationships/hyperlink" Target="https://www.forbes.com/teams/los-angeles-angels/" TargetMode="External"/><Relationship Id="rId88" Type="http://schemas.openxmlformats.org/officeDocument/2006/relationships/hyperlink" Target="http://www.forbes.com/teams/oakland-athletics/" TargetMode="External"/><Relationship Id="rId111" Type="http://schemas.openxmlformats.org/officeDocument/2006/relationships/hyperlink" Target="http://www.forbes.com/teams/milwaukee-brewers/" TargetMode="External"/><Relationship Id="rId132" Type="http://schemas.openxmlformats.org/officeDocument/2006/relationships/hyperlink" Target="http://www.forbes.com/teams/seattle-mariners/" TargetMode="External"/><Relationship Id="rId153" Type="http://schemas.openxmlformats.org/officeDocument/2006/relationships/hyperlink" Target="https://www.forbes.com/teams/boston-red-sox/" TargetMode="External"/><Relationship Id="rId174" Type="http://schemas.openxmlformats.org/officeDocument/2006/relationships/hyperlink" Target="https://www.forbes.com/teams/kansas-city-royals/" TargetMode="External"/><Relationship Id="rId195" Type="http://schemas.openxmlformats.org/officeDocument/2006/relationships/hyperlink" Target="https://www.forbes.com/teams/seattle-mariners/" TargetMode="External"/><Relationship Id="rId209" Type="http://schemas.openxmlformats.org/officeDocument/2006/relationships/hyperlink" Target="https://www.forbes.com/teams/miami-marlins/" TargetMode="External"/><Relationship Id="rId220" Type="http://schemas.openxmlformats.org/officeDocument/2006/relationships/hyperlink" Target="https://www.forbes.com/teams/washington-nationals/" TargetMode="External"/><Relationship Id="rId241" Type="http://schemas.openxmlformats.org/officeDocument/2006/relationships/hyperlink" Target="https://www.forbes.com/teams/los-angeles-dodgers/" TargetMode="External"/><Relationship Id="rId15" Type="http://schemas.openxmlformats.org/officeDocument/2006/relationships/hyperlink" Target="http://www.forbes.com/lists/2009/33/baseball-values-09_Texas-Rangers_337656.html" TargetMode="External"/><Relationship Id="rId36" Type="http://schemas.openxmlformats.org/officeDocument/2006/relationships/hyperlink" Target="http://www.forbes.com/teams/new-york-mets/" TargetMode="External"/><Relationship Id="rId57" Type="http://schemas.openxmlformats.org/officeDocument/2006/relationships/hyperlink" Target="http://www.forbes.com/teams/pittsburgh-pirates/" TargetMode="External"/><Relationship Id="rId262" Type="http://schemas.openxmlformats.org/officeDocument/2006/relationships/hyperlink" Target="https://www.forbes.com/teams/milwaukee-brewers/" TargetMode="External"/><Relationship Id="rId283" Type="http://schemas.openxmlformats.org/officeDocument/2006/relationships/hyperlink" Target="https://en.wikipedia.org/wiki/Cleveland_Guardians" TargetMode="External"/><Relationship Id="rId318" Type="http://schemas.openxmlformats.org/officeDocument/2006/relationships/hyperlink" Target="https://en.wikipedia.org/wiki/St._Louis_Cardinals" TargetMode="External"/><Relationship Id="rId78" Type="http://schemas.openxmlformats.org/officeDocument/2006/relationships/hyperlink" Target="http://www.forbes.com/teams/toronto-blue-jays/" TargetMode="External"/><Relationship Id="rId99" Type="http://schemas.openxmlformats.org/officeDocument/2006/relationships/hyperlink" Target="http://www.forbes.com/teams/washington-nationals/" TargetMode="External"/><Relationship Id="rId101" Type="http://schemas.openxmlformats.org/officeDocument/2006/relationships/hyperlink" Target="http://www.forbes.com/teams/texas-rangers/" TargetMode="External"/><Relationship Id="rId122" Type="http://schemas.openxmlformats.org/officeDocument/2006/relationships/hyperlink" Target="http://www.forbes.com/teams/los-angeles-dodgers/" TargetMode="External"/><Relationship Id="rId143" Type="http://schemas.openxmlformats.org/officeDocument/2006/relationships/hyperlink" Target="http://www.forbes.com/teams/san-diego-padres/" TargetMode="External"/><Relationship Id="rId164" Type="http://schemas.openxmlformats.org/officeDocument/2006/relationships/hyperlink" Target="https://www.forbes.com/teams/seattle-mariners/" TargetMode="External"/><Relationship Id="rId185" Type="http://schemas.openxmlformats.org/officeDocument/2006/relationships/hyperlink" Target="https://www.forbes.com/teams/boston-red-sox/" TargetMode="External"/><Relationship Id="rId9" Type="http://schemas.openxmlformats.org/officeDocument/2006/relationships/hyperlink" Target="http://www.forbes.com/lists/2009/33/baseball-values-09_San-Francisco-Giants_339175.html" TargetMode="External"/><Relationship Id="rId210" Type="http://schemas.openxmlformats.org/officeDocument/2006/relationships/hyperlink" Target="https://www.forbes.com/teams/tampa-bay-rays/" TargetMode="External"/><Relationship Id="rId26" Type="http://schemas.openxmlformats.org/officeDocument/2006/relationships/hyperlink" Target="http://www.forbes.com/lists/2009/33/baseball-values-09_Tampa-Bay-Rays_337975.html" TargetMode="External"/><Relationship Id="rId231" Type="http://schemas.openxmlformats.org/officeDocument/2006/relationships/hyperlink" Target="https://www.forbes.com/teams/colorado-rockies/" TargetMode="External"/><Relationship Id="rId252" Type="http://schemas.openxmlformats.org/officeDocument/2006/relationships/hyperlink" Target="https://www.forbes.com/teams/chicago-white-sox/" TargetMode="External"/><Relationship Id="rId273" Type="http://schemas.openxmlformats.org/officeDocument/2006/relationships/hyperlink" Target="https://en.wikipedia.org/wiki/Baltimore_Orioles" TargetMode="External"/><Relationship Id="rId294" Type="http://schemas.openxmlformats.org/officeDocument/2006/relationships/hyperlink" Target="https://en.wikipedia.org/wiki/Los_Angeles_Dodgers" TargetMode="External"/><Relationship Id="rId308" Type="http://schemas.openxmlformats.org/officeDocument/2006/relationships/hyperlink" Target="https://en.wikipedia.org/wiki/Philadelphia_Phillies" TargetMode="External"/><Relationship Id="rId329" Type="http://schemas.openxmlformats.org/officeDocument/2006/relationships/hyperlink" Target="https://www.forbes.com/teams/los-angeles-angels/" TargetMode="External"/><Relationship Id="rId47" Type="http://schemas.openxmlformats.org/officeDocument/2006/relationships/hyperlink" Target="http://www.forbes.com/teams/baltimore-orioles/" TargetMode="External"/><Relationship Id="rId68" Type="http://schemas.openxmlformats.org/officeDocument/2006/relationships/hyperlink" Target="http://www.forbes.com/teams/st-louis-cardinals/" TargetMode="External"/><Relationship Id="rId89" Type="http://schemas.openxmlformats.org/officeDocument/2006/relationships/hyperlink" Target="http://www.forbes.com/teams/kansas-city-royals/" TargetMode="External"/><Relationship Id="rId112" Type="http://schemas.openxmlformats.org/officeDocument/2006/relationships/hyperlink" Target="http://www.forbes.com/teams/toronto-blue-jays/" TargetMode="External"/><Relationship Id="rId133" Type="http://schemas.openxmlformats.org/officeDocument/2006/relationships/hyperlink" Target="http://www.forbes.com/teams/atlanta-braves/" TargetMode="External"/><Relationship Id="rId154" Type="http://schemas.openxmlformats.org/officeDocument/2006/relationships/hyperlink" Target="https://www.forbes.com/teams/chicago-cubs/" TargetMode="External"/><Relationship Id="rId175" Type="http://schemas.openxmlformats.org/officeDocument/2006/relationships/hyperlink" Target="https://www.forbes.com/teams/miami-marlins/" TargetMode="External"/><Relationship Id="rId196" Type="http://schemas.openxmlformats.org/officeDocument/2006/relationships/hyperlink" Target="https://www.forbes.com/teams/toronto-blue-jays/" TargetMode="External"/><Relationship Id="rId200" Type="http://schemas.openxmlformats.org/officeDocument/2006/relationships/hyperlink" Target="https://www.forbes.com/teams/arizona-diamondbacks/" TargetMode="External"/><Relationship Id="rId16" Type="http://schemas.openxmlformats.org/officeDocument/2006/relationships/hyperlink" Target="http://www.forbes.com/lists/2009/33/baseball-values-09_San-Diego-Padres_336838.html" TargetMode="External"/><Relationship Id="rId221" Type="http://schemas.openxmlformats.org/officeDocument/2006/relationships/hyperlink" Target="https://www.forbes.com/teams/atlanta-braves/" TargetMode="External"/><Relationship Id="rId242" Type="http://schemas.openxmlformats.org/officeDocument/2006/relationships/hyperlink" Target="https://www.forbes.com/teams/boston-red-sox/" TargetMode="External"/><Relationship Id="rId263" Type="http://schemas.openxmlformats.org/officeDocument/2006/relationships/hyperlink" Target="https://www.forbes.com/teams/cleveland-indians/" TargetMode="External"/><Relationship Id="rId284" Type="http://schemas.openxmlformats.org/officeDocument/2006/relationships/hyperlink" Target="https://en.wikipedia.org/wiki/Ohio" TargetMode="External"/><Relationship Id="rId319" Type="http://schemas.openxmlformats.org/officeDocument/2006/relationships/hyperlink" Target="https://en.wikipedia.org/wiki/Missouri" TargetMode="External"/><Relationship Id="rId37" Type="http://schemas.openxmlformats.org/officeDocument/2006/relationships/hyperlink" Target="http://www.forbes.com/teams/san-francisco-giants/" TargetMode="External"/><Relationship Id="rId58" Type="http://schemas.openxmlformats.org/officeDocument/2006/relationships/hyperlink" Target="http://www.forbes.com/teams/oakland-athletics/" TargetMode="External"/><Relationship Id="rId79" Type="http://schemas.openxmlformats.org/officeDocument/2006/relationships/hyperlink" Target="http://www.forbes.com/teams/minnesota-twins/" TargetMode="External"/><Relationship Id="rId102" Type="http://schemas.openxmlformats.org/officeDocument/2006/relationships/hyperlink" Target="http://www.forbes.com/teams/atlanta-braves/" TargetMode="External"/><Relationship Id="rId123" Type="http://schemas.openxmlformats.org/officeDocument/2006/relationships/hyperlink" Target="http://www.forbes.com/teams/boston-red-sox/" TargetMode="External"/><Relationship Id="rId144" Type="http://schemas.openxmlformats.org/officeDocument/2006/relationships/hyperlink" Target="http://www.forbes.com/teams/milwaukee-brewers/" TargetMode="External"/><Relationship Id="rId330" Type="http://schemas.openxmlformats.org/officeDocument/2006/relationships/hyperlink" Target="https://www.forbes.com/teams/los-angeles-angels/" TargetMode="External"/><Relationship Id="rId90" Type="http://schemas.openxmlformats.org/officeDocument/2006/relationships/hyperlink" Target="http://www.forbes.com/teams/tampa-bay-rays/" TargetMode="External"/><Relationship Id="rId165" Type="http://schemas.openxmlformats.org/officeDocument/2006/relationships/hyperlink" Target="https://www.forbes.com/teams/chicago-white-sox/" TargetMode="External"/><Relationship Id="rId186" Type="http://schemas.openxmlformats.org/officeDocument/2006/relationships/hyperlink" Target="https://www.forbes.com/teams/new-york-mets/" TargetMode="External"/><Relationship Id="rId211" Type="http://schemas.openxmlformats.org/officeDocument/2006/relationships/hyperlink" Target="https://www.forbes.com/teams/new-york-yankees/" TargetMode="External"/><Relationship Id="rId232" Type="http://schemas.openxmlformats.org/officeDocument/2006/relationships/hyperlink" Target="https://www.forbes.com/teams/minnesota-twins/" TargetMode="External"/><Relationship Id="rId253" Type="http://schemas.openxmlformats.org/officeDocument/2006/relationships/hyperlink" Target="https://www.forbes.com/teams/toronto-blue-jays/" TargetMode="External"/><Relationship Id="rId274" Type="http://schemas.openxmlformats.org/officeDocument/2006/relationships/hyperlink" Target="https://en.wikipedia.org/wiki/Maryland" TargetMode="External"/><Relationship Id="rId295" Type="http://schemas.openxmlformats.org/officeDocument/2006/relationships/hyperlink" Target="https://en.wikipedia.org/wiki/California" TargetMode="External"/><Relationship Id="rId309" Type="http://schemas.openxmlformats.org/officeDocument/2006/relationships/hyperlink" Target="https://en.wikipedia.org/wiki/Pennsylvania" TargetMode="External"/><Relationship Id="rId27" Type="http://schemas.openxmlformats.org/officeDocument/2006/relationships/hyperlink" Target="http://www.forbes.com/lists/2009/33/baseball-values-09_Oakland-Athletics_330413.html" TargetMode="External"/><Relationship Id="rId48" Type="http://schemas.openxmlformats.org/officeDocument/2006/relationships/hyperlink" Target="http://www.forbes.com/teams/san-diego-padres/" TargetMode="External"/><Relationship Id="rId69" Type="http://schemas.openxmlformats.org/officeDocument/2006/relationships/hyperlink" Target="http://www.forbes.com/teams/new-york-mets/" TargetMode="External"/><Relationship Id="rId113" Type="http://schemas.openxmlformats.org/officeDocument/2006/relationships/hyperlink" Target="http://www.forbes.com/teams/colorado-rockies/" TargetMode="External"/><Relationship Id="rId134" Type="http://schemas.openxmlformats.org/officeDocument/2006/relationships/hyperlink" Target="http://www.forbes.com/teams/detroit-tigers/" TargetMode="External"/><Relationship Id="rId320" Type="http://schemas.openxmlformats.org/officeDocument/2006/relationships/hyperlink" Target="https://en.wikipedia.org/wiki/Tampa_Bay_Rays" TargetMode="External"/><Relationship Id="rId80" Type="http://schemas.openxmlformats.org/officeDocument/2006/relationships/hyperlink" Target="http://www.forbes.com/teams/cincinnati-reds/" TargetMode="External"/><Relationship Id="rId155" Type="http://schemas.openxmlformats.org/officeDocument/2006/relationships/hyperlink" Target="https://www.forbes.com/teams/san-francisco-giants/" TargetMode="External"/><Relationship Id="rId176" Type="http://schemas.openxmlformats.org/officeDocument/2006/relationships/hyperlink" Target="https://www.forbes.com/teams/milwaukee-brewers/" TargetMode="External"/><Relationship Id="rId197" Type="http://schemas.openxmlformats.org/officeDocument/2006/relationships/hyperlink" Target="https://www.forbes.com/teams/san-diego-padres/" TargetMode="External"/><Relationship Id="rId201" Type="http://schemas.openxmlformats.org/officeDocument/2006/relationships/hyperlink" Target="https://www.forbes.com/teams/baltimore-orioles/" TargetMode="External"/><Relationship Id="rId222" Type="http://schemas.openxmlformats.org/officeDocument/2006/relationships/hyperlink" Target="https://www.forbes.com/teams/texas-rangers/" TargetMode="External"/><Relationship Id="rId243" Type="http://schemas.openxmlformats.org/officeDocument/2006/relationships/hyperlink" Target="https://www.forbes.com/teams/chicago-cubs/" TargetMode="External"/><Relationship Id="rId264" Type="http://schemas.openxmlformats.org/officeDocument/2006/relationships/hyperlink" Target="https://www.forbes.com/teams/oakland-athletics/" TargetMode="External"/><Relationship Id="rId285" Type="http://schemas.openxmlformats.org/officeDocument/2006/relationships/hyperlink" Target="https://en.wikipedia.org/wiki/Colorado_Rockies" TargetMode="External"/><Relationship Id="rId17" Type="http://schemas.openxmlformats.org/officeDocument/2006/relationships/hyperlink" Target="http://www.forbes.com/lists/2009/33/baseball-values-09_Baltimore-Orioles_336064.html" TargetMode="External"/><Relationship Id="rId38" Type="http://schemas.openxmlformats.org/officeDocument/2006/relationships/hyperlink" Target="http://www.forbes.com/teams/texas-rangers/" TargetMode="External"/><Relationship Id="rId59" Type="http://schemas.openxmlformats.org/officeDocument/2006/relationships/hyperlink" Target="http://www.forbes.com/teams/kansas-city-royals/" TargetMode="External"/><Relationship Id="rId103" Type="http://schemas.openxmlformats.org/officeDocument/2006/relationships/hyperlink" Target="http://www.forbes.com/teams/detroit-tigers/" TargetMode="External"/><Relationship Id="rId124" Type="http://schemas.openxmlformats.org/officeDocument/2006/relationships/hyperlink" Target="http://www.forbes.com/teams/san-francisco-giants/" TargetMode="External"/><Relationship Id="rId310" Type="http://schemas.openxmlformats.org/officeDocument/2006/relationships/hyperlink" Target="https://en.wikipedia.org/wiki/Pittsburgh_Pirates" TargetMode="External"/><Relationship Id="rId70" Type="http://schemas.openxmlformats.org/officeDocument/2006/relationships/hyperlink" Target="http://www.forbes.com/teams/los-angeles-angels-of-anaheim/" TargetMode="External"/><Relationship Id="rId91" Type="http://schemas.openxmlformats.org/officeDocument/2006/relationships/hyperlink" Target="http://www.forbes.com/teams/new-york-yankees/" TargetMode="External"/><Relationship Id="rId145" Type="http://schemas.openxmlformats.org/officeDocument/2006/relationships/hyperlink" Target="http://www.forbes.com/teams/kansas-city-royals/" TargetMode="External"/><Relationship Id="rId166" Type="http://schemas.openxmlformats.org/officeDocument/2006/relationships/hyperlink" Target="https://www.forbes.com/teams/toronto-blue-jays/" TargetMode="External"/><Relationship Id="rId187" Type="http://schemas.openxmlformats.org/officeDocument/2006/relationships/hyperlink" Target="https://www.forbes.com/teams/st-louis-cardinals/" TargetMode="External"/><Relationship Id="rId331" Type="http://schemas.openxmlformats.org/officeDocument/2006/relationships/hyperlink" Target="https://www.forbes.com/teams/los-angeles-angels/" TargetMode="External"/><Relationship Id="rId1" Type="http://schemas.openxmlformats.org/officeDocument/2006/relationships/hyperlink" Target="http://www.forbes.com/lists/2009/33/baseball-values-09_New-York-Yankees_334613.html" TargetMode="External"/><Relationship Id="rId212" Type="http://schemas.openxmlformats.org/officeDocument/2006/relationships/hyperlink" Target="https://www.forbes.com/teams/los-angeles-dodgers/" TargetMode="External"/><Relationship Id="rId233" Type="http://schemas.openxmlformats.org/officeDocument/2006/relationships/hyperlink" Target="https://www.forbes.com/teams/milwaukee-brewers/" TargetMode="External"/><Relationship Id="rId254" Type="http://schemas.openxmlformats.org/officeDocument/2006/relationships/hyperlink" Target="https://www.forbes.com/teams/seattle-mariners/" TargetMode="External"/><Relationship Id="rId28" Type="http://schemas.openxmlformats.org/officeDocument/2006/relationships/hyperlink" Target="http://www.forbes.com/lists/2009/33/baseball-values-09_Kansas-City-Royals_339113.html" TargetMode="External"/><Relationship Id="rId49" Type="http://schemas.openxmlformats.org/officeDocument/2006/relationships/hyperlink" Target="http://www.forbes.com/teams/arizona-diamondbacks/" TargetMode="External"/><Relationship Id="rId114" Type="http://schemas.openxmlformats.org/officeDocument/2006/relationships/hyperlink" Target="http://www.forbes.com/teams/arizona-diamondbacks/" TargetMode="External"/><Relationship Id="rId275" Type="http://schemas.openxmlformats.org/officeDocument/2006/relationships/hyperlink" Target="https://en.wikipedia.org/wiki/Boston_Red_Sox" TargetMode="External"/><Relationship Id="rId296" Type="http://schemas.openxmlformats.org/officeDocument/2006/relationships/hyperlink" Target="https://en.wikipedia.org/wiki/Miami_Marlins" TargetMode="External"/><Relationship Id="rId300" Type="http://schemas.openxmlformats.org/officeDocument/2006/relationships/hyperlink" Target="https://en.wikipedia.org/wiki/Minnesota_Twins" TargetMode="External"/><Relationship Id="rId60" Type="http://schemas.openxmlformats.org/officeDocument/2006/relationships/hyperlink" Target="http://www.forbes.com/teams/tampa-bay-rays/" TargetMode="External"/><Relationship Id="rId81" Type="http://schemas.openxmlformats.org/officeDocument/2006/relationships/hyperlink" Target="http://www.forbes.com/teams/arizona-diamondbacks/" TargetMode="External"/><Relationship Id="rId135" Type="http://schemas.openxmlformats.org/officeDocument/2006/relationships/hyperlink" Target="http://www.forbes.com/teams/houston-astros/" TargetMode="External"/><Relationship Id="rId156" Type="http://schemas.openxmlformats.org/officeDocument/2006/relationships/hyperlink" Target="https://www.forbes.com/teams/new-york-mets/" TargetMode="External"/><Relationship Id="rId177" Type="http://schemas.openxmlformats.org/officeDocument/2006/relationships/hyperlink" Target="https://www.forbes.com/teams/cleveland-indians/" TargetMode="External"/><Relationship Id="rId198" Type="http://schemas.openxmlformats.org/officeDocument/2006/relationships/hyperlink" Target="https://www.forbes.com/teams/pittsburgh-pirates/" TargetMode="External"/><Relationship Id="rId321" Type="http://schemas.openxmlformats.org/officeDocument/2006/relationships/hyperlink" Target="https://en.wikipedia.org/wiki/Florida" TargetMode="External"/><Relationship Id="rId202" Type="http://schemas.openxmlformats.org/officeDocument/2006/relationships/hyperlink" Target="https://www.forbes.com/teams/minnesota-twins/" TargetMode="External"/><Relationship Id="rId223" Type="http://schemas.openxmlformats.org/officeDocument/2006/relationships/hyperlink" Target="https://www.forbes.com/teams/chicago-white-sox/" TargetMode="External"/><Relationship Id="rId244" Type="http://schemas.openxmlformats.org/officeDocument/2006/relationships/hyperlink" Target="https://www.forbes.com/teams/san-francisco-giants/" TargetMode="External"/><Relationship Id="rId18" Type="http://schemas.openxmlformats.org/officeDocument/2006/relationships/hyperlink" Target="http://www.forbes.com/lists/2009/33/baseball-values-09_Cleveland-Indians_333426.html" TargetMode="External"/><Relationship Id="rId39" Type="http://schemas.openxmlformats.org/officeDocument/2006/relationships/hyperlink" Target="http://www.forbes.com/teams/los-angeles-angels-of-anaheim/" TargetMode="External"/><Relationship Id="rId265" Type="http://schemas.openxmlformats.org/officeDocument/2006/relationships/hyperlink" Target="https://www.forbes.com/teams/cincinnati-reds/" TargetMode="External"/><Relationship Id="rId286" Type="http://schemas.openxmlformats.org/officeDocument/2006/relationships/hyperlink" Target="https://en.wikipedia.org/wiki/Colorado" TargetMode="External"/><Relationship Id="rId50" Type="http://schemas.openxmlformats.org/officeDocument/2006/relationships/hyperlink" Target="http://www.forbes.com/teams/minnesota-twins/" TargetMode="External"/><Relationship Id="rId104" Type="http://schemas.openxmlformats.org/officeDocument/2006/relationships/hyperlink" Target="http://www.forbes.com/teams/seattle-mariners/" TargetMode="External"/><Relationship Id="rId125" Type="http://schemas.openxmlformats.org/officeDocument/2006/relationships/hyperlink" Target="http://www.forbes.com/teams/chicago-cubs/" TargetMode="External"/><Relationship Id="rId146" Type="http://schemas.openxmlformats.org/officeDocument/2006/relationships/hyperlink" Target="http://www.forbes.com/teams/colorado-rockies/" TargetMode="External"/><Relationship Id="rId167" Type="http://schemas.openxmlformats.org/officeDocument/2006/relationships/hyperlink" Target="https://www.forbes.com/teams/pittsburgh-pirates/" TargetMode="External"/><Relationship Id="rId188" Type="http://schemas.openxmlformats.org/officeDocument/2006/relationships/hyperlink" Target="https://www.forbes.com/teams/los-angeles-angels/" TargetMode="External"/><Relationship Id="rId311" Type="http://schemas.openxmlformats.org/officeDocument/2006/relationships/hyperlink" Target="https://en.wikipedia.org/wiki/Pennsylvania" TargetMode="External"/><Relationship Id="rId332" Type="http://schemas.openxmlformats.org/officeDocument/2006/relationships/printerSettings" Target="../printerSettings/printerSettings1.bin"/><Relationship Id="rId71" Type="http://schemas.openxmlformats.org/officeDocument/2006/relationships/hyperlink" Target="http://www.forbes.com/teams/atlanta-braves/" TargetMode="External"/><Relationship Id="rId92" Type="http://schemas.openxmlformats.org/officeDocument/2006/relationships/hyperlink" Target="http://www.forbes.com/teams/los-angeles-dodgers/" TargetMode="External"/><Relationship Id="rId213" Type="http://schemas.openxmlformats.org/officeDocument/2006/relationships/hyperlink" Target="https://www.forbes.com/teams/boston-red-sox/" TargetMode="External"/><Relationship Id="rId234" Type="http://schemas.openxmlformats.org/officeDocument/2006/relationships/hyperlink" Target="https://www.forbes.com/teams/cleveland-indians/" TargetMode="External"/><Relationship Id="rId2" Type="http://schemas.openxmlformats.org/officeDocument/2006/relationships/hyperlink" Target="http://www.forbes.com/lists/2009/33/baseball-values-09_New-York-Mets_334564.html" TargetMode="External"/><Relationship Id="rId29" Type="http://schemas.openxmlformats.org/officeDocument/2006/relationships/hyperlink" Target="http://www.forbes.com/lists/2009/33/baseball-values-09_Pittsburgh-Pirates_339965.html" TargetMode="External"/><Relationship Id="rId255" Type="http://schemas.openxmlformats.org/officeDocument/2006/relationships/hyperlink" Target="https://www.forbes.com/teams/san-diego-padres/" TargetMode="External"/><Relationship Id="rId276" Type="http://schemas.openxmlformats.org/officeDocument/2006/relationships/hyperlink" Target="https://en.wikipedia.org/wiki/Massachusetts" TargetMode="External"/><Relationship Id="rId297" Type="http://schemas.openxmlformats.org/officeDocument/2006/relationships/hyperlink" Target="https://en.wikipedia.org/wiki/Florida" TargetMode="External"/><Relationship Id="rId40" Type="http://schemas.openxmlformats.org/officeDocument/2006/relationships/hyperlink" Target="http://www.forbes.com/teams/st-louis-cardinals/" TargetMode="External"/><Relationship Id="rId115" Type="http://schemas.openxmlformats.org/officeDocument/2006/relationships/hyperlink" Target="http://www.forbes.com/teams/cleveland-indians/" TargetMode="External"/><Relationship Id="rId136" Type="http://schemas.openxmlformats.org/officeDocument/2006/relationships/hyperlink" Target="http://www.forbes.com/teams/chicago-white-sox/" TargetMode="External"/><Relationship Id="rId157" Type="http://schemas.openxmlformats.org/officeDocument/2006/relationships/hyperlink" Target="https://www.forbes.com/teams/st-louis-cardinals/" TargetMode="External"/><Relationship Id="rId178" Type="http://schemas.openxmlformats.org/officeDocument/2006/relationships/hyperlink" Target="https://www.forbes.com/teams/cincinnati-reds/" TargetMode="External"/><Relationship Id="rId301" Type="http://schemas.openxmlformats.org/officeDocument/2006/relationships/hyperlink" Target="https://en.wikipedia.org/wiki/Minnesota" TargetMode="External"/><Relationship Id="rId322" Type="http://schemas.openxmlformats.org/officeDocument/2006/relationships/hyperlink" Target="https://en.wikipedia.org/wiki/Texas_Rangers_(baseball)" TargetMode="External"/><Relationship Id="rId61" Type="http://schemas.openxmlformats.org/officeDocument/2006/relationships/hyperlink" Target="http://www.forbes.com/teams/new-york-yankees/" TargetMode="External"/><Relationship Id="rId82" Type="http://schemas.openxmlformats.org/officeDocument/2006/relationships/hyperlink" Target="http://www.forbes.com/teams/colorado-rockies/" TargetMode="External"/><Relationship Id="rId199" Type="http://schemas.openxmlformats.org/officeDocument/2006/relationships/hyperlink" Target="https://www.forbes.com/teams/detroit-tigers/" TargetMode="External"/><Relationship Id="rId203" Type="http://schemas.openxmlformats.org/officeDocument/2006/relationships/hyperlink" Target="https://www.forbes.com/teams/colorado-rockies/" TargetMode="External"/><Relationship Id="rId19" Type="http://schemas.openxmlformats.org/officeDocument/2006/relationships/hyperlink" Target="http://www.forbes.com/lists/2009/33/baseball-values-09_Arizona-Diamondbacks_337798.html" TargetMode="External"/><Relationship Id="rId224" Type="http://schemas.openxmlformats.org/officeDocument/2006/relationships/hyperlink" Target="https://www.forbes.com/teams/seattle-mariners/" TargetMode="External"/><Relationship Id="rId245" Type="http://schemas.openxmlformats.org/officeDocument/2006/relationships/hyperlink" Target="https://www.forbes.com/teams/new-york-mets/" TargetMode="External"/><Relationship Id="rId266" Type="http://schemas.openxmlformats.org/officeDocument/2006/relationships/hyperlink" Target="https://www.forbes.com/teams/kansas-city-royals/" TargetMode="External"/><Relationship Id="rId287" Type="http://schemas.openxmlformats.org/officeDocument/2006/relationships/hyperlink" Target="https://en.wikipedia.org/wiki/Detroit_Tigers" TargetMode="External"/><Relationship Id="rId30" Type="http://schemas.openxmlformats.org/officeDocument/2006/relationships/hyperlink" Target="http://www.forbes.com/lists/2009/33/baseball-values-09_Florida-Marlins_336786.html" TargetMode="External"/><Relationship Id="rId105" Type="http://schemas.openxmlformats.org/officeDocument/2006/relationships/hyperlink" Target="http://www.forbes.com/teams/baltimore-orioles/" TargetMode="External"/><Relationship Id="rId126" Type="http://schemas.openxmlformats.org/officeDocument/2006/relationships/hyperlink" Target="http://www.forbes.com/teams/new-york-mets/" TargetMode="External"/><Relationship Id="rId147" Type="http://schemas.openxmlformats.org/officeDocument/2006/relationships/hyperlink" Target="http://www.forbes.com/teams/cleveland-indians/" TargetMode="External"/><Relationship Id="rId168" Type="http://schemas.openxmlformats.org/officeDocument/2006/relationships/hyperlink" Target="https://www.forbes.com/teams/detroit-tigers/" TargetMode="External"/><Relationship Id="rId312" Type="http://schemas.openxmlformats.org/officeDocument/2006/relationships/hyperlink" Target="https://en.wikipedia.org/wiki/San_Diego_Padres" TargetMode="External"/><Relationship Id="rId333" Type="http://schemas.openxmlformats.org/officeDocument/2006/relationships/drawing" Target="../drawings/drawing1.xml"/><Relationship Id="rId51" Type="http://schemas.openxmlformats.org/officeDocument/2006/relationships/hyperlink" Target="http://www.forbes.com/teams/toronto-blue-jays/" TargetMode="External"/><Relationship Id="rId72" Type="http://schemas.openxmlformats.org/officeDocument/2006/relationships/hyperlink" Target="http://www.forbes.com/teams/seattle-mariners/" TargetMode="External"/><Relationship Id="rId93" Type="http://schemas.openxmlformats.org/officeDocument/2006/relationships/hyperlink" Target="http://www.forbes.com/teams/boston-red-sox/" TargetMode="External"/><Relationship Id="rId189" Type="http://schemas.openxmlformats.org/officeDocument/2006/relationships/hyperlink" Target="https://www.forbes.com/teams/philadelphia-phillies/" TargetMode="External"/><Relationship Id="rId3" Type="http://schemas.openxmlformats.org/officeDocument/2006/relationships/hyperlink" Target="http://www.forbes.com/lists/2009/33/baseball-values-09_Boston-Red-Sox_330700.html" TargetMode="External"/><Relationship Id="rId214" Type="http://schemas.openxmlformats.org/officeDocument/2006/relationships/hyperlink" Target="https://www.forbes.com/teams/chicago-cubs/" TargetMode="External"/><Relationship Id="rId235" Type="http://schemas.openxmlformats.org/officeDocument/2006/relationships/hyperlink" Target="https://www.forbes.com/teams/oakland-athletics/" TargetMode="External"/><Relationship Id="rId256" Type="http://schemas.openxmlformats.org/officeDocument/2006/relationships/hyperlink" Target="https://www.forbes.com/teams/baltimore-orioles/" TargetMode="External"/><Relationship Id="rId277" Type="http://schemas.openxmlformats.org/officeDocument/2006/relationships/hyperlink" Target="https://en.wikipedia.org/wiki/Chicago_Cubs" TargetMode="External"/><Relationship Id="rId298" Type="http://schemas.openxmlformats.org/officeDocument/2006/relationships/hyperlink" Target="https://en.wikipedia.org/wiki/Milwaukee_Brewers" TargetMode="External"/><Relationship Id="rId116" Type="http://schemas.openxmlformats.org/officeDocument/2006/relationships/hyperlink" Target="http://www.forbes.com/teams/houston-astros/" TargetMode="External"/><Relationship Id="rId137" Type="http://schemas.openxmlformats.org/officeDocument/2006/relationships/hyperlink" Target="http://www.forbes.com/teams/baltimore-orioles/" TargetMode="External"/><Relationship Id="rId158" Type="http://schemas.openxmlformats.org/officeDocument/2006/relationships/hyperlink" Target="https://www.forbes.com/teams/los-angeles-angels-of-anaheim/" TargetMode="External"/><Relationship Id="rId302" Type="http://schemas.openxmlformats.org/officeDocument/2006/relationships/hyperlink" Target="https://en.wikipedia.org/wiki/New_York_Mets" TargetMode="External"/><Relationship Id="rId323" Type="http://schemas.openxmlformats.org/officeDocument/2006/relationships/hyperlink" Target="https://en.wikipedia.org/wiki/Texas" TargetMode="External"/><Relationship Id="rId20" Type="http://schemas.openxmlformats.org/officeDocument/2006/relationships/hyperlink" Target="http://www.forbes.com/lists/2009/33/baseball-values-09_Colorado-Rockies_336931.html" TargetMode="External"/><Relationship Id="rId41" Type="http://schemas.openxmlformats.org/officeDocument/2006/relationships/hyperlink" Target="http://www.forbes.com/teams/chicago-white-sox/" TargetMode="External"/><Relationship Id="rId62" Type="http://schemas.openxmlformats.org/officeDocument/2006/relationships/hyperlink" Target="http://www.forbes.com/teams/los-angeles-dodgers/" TargetMode="External"/><Relationship Id="rId83" Type="http://schemas.openxmlformats.org/officeDocument/2006/relationships/hyperlink" Target="http://www.forbes.com/teams/pittsburgh-pirates/" TargetMode="External"/><Relationship Id="rId179" Type="http://schemas.openxmlformats.org/officeDocument/2006/relationships/hyperlink" Target="https://www.forbes.com/teams/oakland-athletics/" TargetMode="External"/><Relationship Id="rId190" Type="http://schemas.openxmlformats.org/officeDocument/2006/relationships/hyperlink" Target="https://www.forbes.com/teams/washington-nationals/" TargetMode="External"/><Relationship Id="rId204" Type="http://schemas.openxmlformats.org/officeDocument/2006/relationships/hyperlink" Target="https://www.forbes.com/teams/cleveland-indians/" TargetMode="External"/><Relationship Id="rId225" Type="http://schemas.openxmlformats.org/officeDocument/2006/relationships/hyperlink" Target="https://www.forbes.com/teams/toronto-blue-jays/" TargetMode="External"/><Relationship Id="rId246" Type="http://schemas.openxmlformats.org/officeDocument/2006/relationships/hyperlink" Target="https://www.forbes.com/teams/st-louis-cardinals/" TargetMode="External"/><Relationship Id="rId267" Type="http://schemas.openxmlformats.org/officeDocument/2006/relationships/hyperlink" Target="https://www.forbes.com/teams/tampa-bay-rays/" TargetMode="External"/><Relationship Id="rId288" Type="http://schemas.openxmlformats.org/officeDocument/2006/relationships/hyperlink" Target="https://en.wikipedia.org/wiki/Michigan" TargetMode="External"/><Relationship Id="rId106" Type="http://schemas.openxmlformats.org/officeDocument/2006/relationships/hyperlink" Target="http://www.forbes.com/teams/chicago-white-sox/" TargetMode="External"/><Relationship Id="rId127" Type="http://schemas.openxmlformats.org/officeDocument/2006/relationships/hyperlink" Target="http://www.forbes.com/teams/st-louis-cardinals/" TargetMode="External"/><Relationship Id="rId313" Type="http://schemas.openxmlformats.org/officeDocument/2006/relationships/hyperlink" Target="https://en.wikipedia.org/wiki/California" TargetMode="External"/><Relationship Id="rId10" Type="http://schemas.openxmlformats.org/officeDocument/2006/relationships/hyperlink" Target="http://www.forbes.com/lists/2009/33/baseball-values-09_Chicago-White-Sox_334758.html" TargetMode="External"/><Relationship Id="rId31" Type="http://schemas.openxmlformats.org/officeDocument/2006/relationships/hyperlink" Target="http://www.forbes.com/teams/new-york-yankees/" TargetMode="External"/><Relationship Id="rId52" Type="http://schemas.openxmlformats.org/officeDocument/2006/relationships/hyperlink" Target="http://www.forbes.com/teams/milwaukee-brewers/" TargetMode="External"/><Relationship Id="rId73" Type="http://schemas.openxmlformats.org/officeDocument/2006/relationships/hyperlink" Target="http://www.forbes.com/teams/washington-nationals/" TargetMode="External"/><Relationship Id="rId94" Type="http://schemas.openxmlformats.org/officeDocument/2006/relationships/hyperlink" Target="http://www.forbes.com/teams/san-francisco-giants/" TargetMode="External"/><Relationship Id="rId148" Type="http://schemas.openxmlformats.org/officeDocument/2006/relationships/hyperlink" Target="http://www.forbes.com/teams/oakland-athletics/" TargetMode="External"/><Relationship Id="rId169" Type="http://schemas.openxmlformats.org/officeDocument/2006/relationships/hyperlink" Target="https://www.forbes.com/teams/baltimore-orioles/" TargetMode="External"/><Relationship Id="rId4" Type="http://schemas.openxmlformats.org/officeDocument/2006/relationships/hyperlink" Target="http://www.forbes.com/lists/2009/33/baseball-values-09_Los-Angeles-Dodgers_338671.html" TargetMode="External"/><Relationship Id="rId180" Type="http://schemas.openxmlformats.org/officeDocument/2006/relationships/hyperlink" Target="https://www.forbes.com/teams/tampa-bay-rays/" TargetMode="External"/><Relationship Id="rId215" Type="http://schemas.openxmlformats.org/officeDocument/2006/relationships/hyperlink" Target="https://www.forbes.com/teams/san-francisco-giants/" TargetMode="External"/><Relationship Id="rId236" Type="http://schemas.openxmlformats.org/officeDocument/2006/relationships/hyperlink" Target="https://www.forbes.com/teams/cincinnati-reds/" TargetMode="External"/><Relationship Id="rId257" Type="http://schemas.openxmlformats.org/officeDocument/2006/relationships/hyperlink" Target="https://www.forbes.com/teams/minnesota-twins/" TargetMode="External"/><Relationship Id="rId278" Type="http://schemas.openxmlformats.org/officeDocument/2006/relationships/hyperlink" Target="https://en.wikipedia.org/wiki/Illinois" TargetMode="External"/><Relationship Id="rId303" Type="http://schemas.openxmlformats.org/officeDocument/2006/relationships/hyperlink" Target="https://en.wikipedia.org/wiki/New_York_(state)" TargetMode="External"/><Relationship Id="rId42" Type="http://schemas.openxmlformats.org/officeDocument/2006/relationships/hyperlink" Target="http://www.forbes.com/teams/seattle-mariners/" TargetMode="External"/><Relationship Id="rId84" Type="http://schemas.openxmlformats.org/officeDocument/2006/relationships/hyperlink" Target="http://www.forbes.com/teams/cleveland-indians/" TargetMode="External"/><Relationship Id="rId138" Type="http://schemas.openxmlformats.org/officeDocument/2006/relationships/hyperlink" Target="http://www.forbes.com/teams/pittsburgh-pirates/" TargetMode="External"/><Relationship Id="rId191" Type="http://schemas.openxmlformats.org/officeDocument/2006/relationships/hyperlink" Target="https://www.forbes.com/teams/houston-astros/" TargetMode="External"/><Relationship Id="rId205" Type="http://schemas.openxmlformats.org/officeDocument/2006/relationships/hyperlink" Target="https://www.forbes.com/teams/milwaukee-brewers/" TargetMode="External"/><Relationship Id="rId247" Type="http://schemas.openxmlformats.org/officeDocument/2006/relationships/hyperlink" Target="https://www.forbes.com/teams/philadelphia-phillies/" TargetMode="External"/><Relationship Id="rId107" Type="http://schemas.openxmlformats.org/officeDocument/2006/relationships/hyperlink" Target="http://www.forbes.com/teams/pittsburgh-pirates/" TargetMode="External"/><Relationship Id="rId289" Type="http://schemas.openxmlformats.org/officeDocument/2006/relationships/hyperlink" Target="https://en.wikipedia.org/wiki/Houston_Astros" TargetMode="External"/><Relationship Id="rId11" Type="http://schemas.openxmlformats.org/officeDocument/2006/relationships/hyperlink" Target="http://www.forbes.com/lists/2009/33/baseball-values-09_Atlanta-Braves_336642.html" TargetMode="External"/><Relationship Id="rId53" Type="http://schemas.openxmlformats.org/officeDocument/2006/relationships/hyperlink" Target="http://www.forbes.com/teams/cleveland-indians/" TargetMode="External"/><Relationship Id="rId149" Type="http://schemas.openxmlformats.org/officeDocument/2006/relationships/hyperlink" Target="http://www.forbes.com/teams/miami-marlins/" TargetMode="External"/><Relationship Id="rId314" Type="http://schemas.openxmlformats.org/officeDocument/2006/relationships/hyperlink" Target="https://en.wikipedia.org/wiki/San_Francisco_Giants" TargetMode="External"/><Relationship Id="rId95" Type="http://schemas.openxmlformats.org/officeDocument/2006/relationships/hyperlink" Target="http://www.forbes.com/teams/chicago-cubs/" TargetMode="External"/><Relationship Id="rId160" Type="http://schemas.openxmlformats.org/officeDocument/2006/relationships/hyperlink" Target="https://www.forbes.com/teams/washington-nationals/" TargetMode="External"/><Relationship Id="rId216" Type="http://schemas.openxmlformats.org/officeDocument/2006/relationships/hyperlink" Target="https://www.forbes.com/teams/new-york-mets/" TargetMode="External"/><Relationship Id="rId258" Type="http://schemas.openxmlformats.org/officeDocument/2006/relationships/hyperlink" Target="https://www.forbes.com/teams/arizona-diamondbacks/" TargetMode="External"/><Relationship Id="rId22" Type="http://schemas.openxmlformats.org/officeDocument/2006/relationships/hyperlink" Target="http://www.forbes.com/lists/2009/33/baseball-values-09_Minnesota-Twins_330400.html" TargetMode="External"/><Relationship Id="rId64" Type="http://schemas.openxmlformats.org/officeDocument/2006/relationships/hyperlink" Target="http://www.forbes.com/teams/chicago-cubs/" TargetMode="External"/><Relationship Id="rId118" Type="http://schemas.openxmlformats.org/officeDocument/2006/relationships/hyperlink" Target="http://www.forbes.com/teams/kansas-city-royals/" TargetMode="External"/><Relationship Id="rId325" Type="http://schemas.openxmlformats.org/officeDocument/2006/relationships/hyperlink" Target="https://en.wikipedia.org/wiki/Ontario" TargetMode="External"/><Relationship Id="rId171" Type="http://schemas.openxmlformats.org/officeDocument/2006/relationships/hyperlink" Target="https://www.forbes.com/teams/san-diego-padres/" TargetMode="External"/><Relationship Id="rId227" Type="http://schemas.openxmlformats.org/officeDocument/2006/relationships/hyperlink" Target="https://www.forbes.com/teams/arizona-diamondbacks/" TargetMode="External"/><Relationship Id="rId269" Type="http://schemas.openxmlformats.org/officeDocument/2006/relationships/hyperlink" Target="https://en.wikipedia.org/wiki/Arizona_Diamondbacks" TargetMode="External"/><Relationship Id="rId33" Type="http://schemas.openxmlformats.org/officeDocument/2006/relationships/hyperlink" Target="http://www.forbes.com/teams/boston-red-sox/" TargetMode="External"/><Relationship Id="rId129" Type="http://schemas.openxmlformats.org/officeDocument/2006/relationships/hyperlink" Target="http://www.forbes.com/teams/washington-nationals/" TargetMode="External"/><Relationship Id="rId280" Type="http://schemas.openxmlformats.org/officeDocument/2006/relationships/hyperlink" Target="https://en.wikipedia.org/wiki/Illinois" TargetMode="External"/><Relationship Id="rId75" Type="http://schemas.openxmlformats.org/officeDocument/2006/relationships/hyperlink" Target="http://www.forbes.com/teams/detroit-tigers/" TargetMode="External"/><Relationship Id="rId140" Type="http://schemas.openxmlformats.org/officeDocument/2006/relationships/hyperlink" Target="http://www.forbes.com/teams/minnesota-twins/" TargetMode="External"/><Relationship Id="rId182" Type="http://schemas.openxmlformats.org/officeDocument/2006/relationships/hyperlink" Target="https://www.forbes.com/teams/los-angeles-dodgers/" TargetMode="External"/><Relationship Id="rId6" Type="http://schemas.openxmlformats.org/officeDocument/2006/relationships/hyperlink" Target="http://www.forbes.com/lists/2009/33/baseball-values-09_Los-Angeles-Angels-of-Anaheim_338666.html" TargetMode="External"/><Relationship Id="rId238" Type="http://schemas.openxmlformats.org/officeDocument/2006/relationships/hyperlink" Target="https://www.forbes.com/teams/tampa-bay-rays/" TargetMode="External"/><Relationship Id="rId291" Type="http://schemas.openxmlformats.org/officeDocument/2006/relationships/hyperlink" Target="https://en.wikipedia.org/wiki/Kansas_City_Royals" TargetMode="External"/><Relationship Id="rId305" Type="http://schemas.openxmlformats.org/officeDocument/2006/relationships/hyperlink" Target="https://en.wikipedia.org/wiki/New_York_(state)" TargetMode="External"/><Relationship Id="rId44" Type="http://schemas.openxmlformats.org/officeDocument/2006/relationships/hyperlink" Target="http://www.forbes.com/teams/washington-nationals/" TargetMode="External"/><Relationship Id="rId86" Type="http://schemas.openxmlformats.org/officeDocument/2006/relationships/hyperlink" Target="http://www.forbes.com/teams/houston-astros/" TargetMode="External"/><Relationship Id="rId151" Type="http://schemas.openxmlformats.org/officeDocument/2006/relationships/hyperlink" Target="https://www.forbes.com/teams/new-york-yankees/" TargetMode="External"/><Relationship Id="rId193" Type="http://schemas.openxmlformats.org/officeDocument/2006/relationships/hyperlink" Target="https://www.forbes.com/teams/texas-rangers/" TargetMode="External"/><Relationship Id="rId207" Type="http://schemas.openxmlformats.org/officeDocument/2006/relationships/hyperlink" Target="https://www.forbes.com/teams/kansas-city-royals/" TargetMode="External"/><Relationship Id="rId249" Type="http://schemas.openxmlformats.org/officeDocument/2006/relationships/hyperlink" Target="https://www.forbes.com/teams/atlanta-braves/" TargetMode="External"/><Relationship Id="rId13" Type="http://schemas.openxmlformats.org/officeDocument/2006/relationships/hyperlink" Target="http://www.forbes.com/lists/2009/33/baseball-values-09_Seattle-Mariners_331202.html" TargetMode="External"/><Relationship Id="rId109" Type="http://schemas.openxmlformats.org/officeDocument/2006/relationships/hyperlink" Target="http://www.forbes.com/teams/san-diego-padres/" TargetMode="External"/><Relationship Id="rId260" Type="http://schemas.openxmlformats.org/officeDocument/2006/relationships/hyperlink" Target="https://www.forbes.com/teams/pittsburgh-pirates/" TargetMode="External"/><Relationship Id="rId316" Type="http://schemas.openxmlformats.org/officeDocument/2006/relationships/hyperlink" Target="https://en.wikipedia.org/wiki/Seattle_Mariners" TargetMode="External"/><Relationship Id="rId55" Type="http://schemas.openxmlformats.org/officeDocument/2006/relationships/hyperlink" Target="http://www.forbes.com/teams/colorado-rockies/" TargetMode="External"/><Relationship Id="rId97" Type="http://schemas.openxmlformats.org/officeDocument/2006/relationships/hyperlink" Target="http://www.forbes.com/teams/new-york-mets/" TargetMode="External"/><Relationship Id="rId120" Type="http://schemas.openxmlformats.org/officeDocument/2006/relationships/hyperlink" Target="http://www.forbes.com/teams/tampa-bay-rays/" TargetMode="External"/><Relationship Id="rId162" Type="http://schemas.openxmlformats.org/officeDocument/2006/relationships/hyperlink" Target="https://www.forbes.com/teams/atlanta-braves/" TargetMode="External"/><Relationship Id="rId218" Type="http://schemas.openxmlformats.org/officeDocument/2006/relationships/hyperlink" Target="https://www.forbes.com/teams/philadelphia-phillies/" TargetMode="External"/><Relationship Id="rId271" Type="http://schemas.openxmlformats.org/officeDocument/2006/relationships/hyperlink" Target="https://en.wikipedia.org/wiki/Atlanta_Brav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40423-989B-4602-AE1F-306579E41B86}">
  <sheetPr>
    <tabColor theme="3"/>
  </sheetPr>
  <dimension ref="A1:P31"/>
  <sheetViews>
    <sheetView tabSelected="1" workbookViewId="0">
      <selection activeCell="G29" sqref="G29"/>
    </sheetView>
  </sheetViews>
  <sheetFormatPr defaultRowHeight="15" x14ac:dyDescent="0.25"/>
  <sheetData>
    <row r="1" spans="1:16" x14ac:dyDescent="0.25">
      <c r="A1" t="s">
        <v>42</v>
      </c>
      <c r="B1" t="s">
        <v>43</v>
      </c>
      <c r="C1" s="25">
        <v>2009</v>
      </c>
      <c r="D1" s="25">
        <f>C1+1</f>
        <v>2010</v>
      </c>
      <c r="E1" s="25">
        <f t="shared" ref="E1:P1" si="0">D1+1</f>
        <v>2011</v>
      </c>
      <c r="F1" s="25">
        <f t="shared" si="0"/>
        <v>2012</v>
      </c>
      <c r="G1" s="25">
        <f t="shared" si="0"/>
        <v>2013</v>
      </c>
      <c r="H1" s="25">
        <f t="shared" si="0"/>
        <v>2014</v>
      </c>
      <c r="I1" s="25">
        <f t="shared" si="0"/>
        <v>2015</v>
      </c>
      <c r="J1" s="25">
        <f t="shared" si="0"/>
        <v>2016</v>
      </c>
      <c r="K1" s="25">
        <f t="shared" si="0"/>
        <v>2017</v>
      </c>
      <c r="L1" s="25">
        <f t="shared" si="0"/>
        <v>2018</v>
      </c>
      <c r="M1" s="25">
        <f t="shared" si="0"/>
        <v>2019</v>
      </c>
      <c r="N1" s="25">
        <f t="shared" si="0"/>
        <v>2020</v>
      </c>
      <c r="O1" s="25">
        <f t="shared" si="0"/>
        <v>2021</v>
      </c>
      <c r="P1" s="25">
        <f t="shared" si="0"/>
        <v>2022</v>
      </c>
    </row>
    <row r="2" spans="1:16" x14ac:dyDescent="0.25">
      <c r="A2" t="str">
        <f>UPPER(LEFT(B2,3))</f>
        <v>ARI</v>
      </c>
      <c r="B2" t="s">
        <v>0</v>
      </c>
      <c r="C2">
        <v>390</v>
      </c>
      <c r="D2">
        <v>379</v>
      </c>
      <c r="E2">
        <v>396</v>
      </c>
      <c r="F2">
        <v>447</v>
      </c>
      <c r="G2">
        <v>584</v>
      </c>
      <c r="H2">
        <v>585</v>
      </c>
      <c r="I2">
        <v>840</v>
      </c>
      <c r="J2">
        <v>925</v>
      </c>
      <c r="K2">
        <v>1150</v>
      </c>
      <c r="L2">
        <v>1210</v>
      </c>
      <c r="M2">
        <v>1290</v>
      </c>
      <c r="N2">
        <v>1290</v>
      </c>
      <c r="O2">
        <v>1320</v>
      </c>
      <c r="P2">
        <v>1380</v>
      </c>
    </row>
    <row r="3" spans="1:16" x14ac:dyDescent="0.25">
      <c r="A3" t="str">
        <f t="shared" ref="A3:A31" si="1">UPPER(LEFT(B3,3))</f>
        <v>ATL</v>
      </c>
      <c r="B3" t="s">
        <v>1</v>
      </c>
      <c r="C3">
        <v>446</v>
      </c>
      <c r="D3">
        <v>450</v>
      </c>
      <c r="E3">
        <v>482</v>
      </c>
      <c r="F3">
        <v>508</v>
      </c>
      <c r="G3">
        <v>629</v>
      </c>
      <c r="H3">
        <v>730</v>
      </c>
      <c r="I3">
        <v>1150</v>
      </c>
      <c r="J3">
        <v>1175</v>
      </c>
      <c r="K3">
        <v>1500</v>
      </c>
      <c r="L3">
        <v>1625</v>
      </c>
      <c r="M3">
        <v>1700</v>
      </c>
      <c r="N3">
        <v>1800</v>
      </c>
      <c r="O3">
        <v>1875</v>
      </c>
      <c r="P3">
        <v>2100</v>
      </c>
    </row>
    <row r="4" spans="1:16" x14ac:dyDescent="0.25">
      <c r="A4" t="str">
        <f t="shared" si="1"/>
        <v>BAL</v>
      </c>
      <c r="B4" t="s">
        <v>2</v>
      </c>
      <c r="C4">
        <v>400</v>
      </c>
      <c r="D4">
        <v>376</v>
      </c>
      <c r="E4">
        <v>411</v>
      </c>
      <c r="F4">
        <v>460</v>
      </c>
      <c r="G4">
        <v>618</v>
      </c>
      <c r="H4">
        <v>620</v>
      </c>
      <c r="I4">
        <v>1000</v>
      </c>
      <c r="J4">
        <v>1000</v>
      </c>
      <c r="K4">
        <v>1175</v>
      </c>
      <c r="L4">
        <v>1200</v>
      </c>
      <c r="M4">
        <v>1280</v>
      </c>
      <c r="N4">
        <v>1400</v>
      </c>
      <c r="O4">
        <v>1430</v>
      </c>
      <c r="P4">
        <v>1375</v>
      </c>
    </row>
    <row r="5" spans="1:16" x14ac:dyDescent="0.25">
      <c r="A5" t="str">
        <f t="shared" si="1"/>
        <v>BOS</v>
      </c>
      <c r="B5" t="s">
        <v>3</v>
      </c>
      <c r="C5">
        <v>833</v>
      </c>
      <c r="D5">
        <v>870</v>
      </c>
      <c r="E5">
        <v>912</v>
      </c>
      <c r="F5">
        <v>1000</v>
      </c>
      <c r="G5">
        <v>1312</v>
      </c>
      <c r="H5">
        <v>1500</v>
      </c>
      <c r="I5">
        <v>2100</v>
      </c>
      <c r="J5">
        <v>2300</v>
      </c>
      <c r="K5">
        <v>2700</v>
      </c>
      <c r="L5">
        <v>2800</v>
      </c>
      <c r="M5">
        <v>3200</v>
      </c>
      <c r="N5">
        <v>3300</v>
      </c>
      <c r="O5">
        <v>3465</v>
      </c>
      <c r="P5">
        <v>3900</v>
      </c>
    </row>
    <row r="6" spans="1:16" x14ac:dyDescent="0.25">
      <c r="A6" t="s">
        <v>4</v>
      </c>
      <c r="B6" t="s">
        <v>5</v>
      </c>
      <c r="C6">
        <v>700</v>
      </c>
      <c r="D6">
        <v>726</v>
      </c>
      <c r="E6">
        <v>773</v>
      </c>
      <c r="F6">
        <v>879</v>
      </c>
      <c r="G6">
        <v>1000</v>
      </c>
      <c r="H6">
        <v>1200</v>
      </c>
      <c r="I6">
        <v>1800</v>
      </c>
      <c r="J6">
        <v>2200</v>
      </c>
      <c r="K6">
        <v>2675</v>
      </c>
      <c r="L6">
        <v>2900</v>
      </c>
      <c r="M6">
        <v>3100</v>
      </c>
      <c r="N6">
        <v>3200</v>
      </c>
      <c r="O6">
        <v>3360</v>
      </c>
      <c r="P6">
        <v>3800</v>
      </c>
    </row>
    <row r="7" spans="1:16" x14ac:dyDescent="0.25">
      <c r="A7" t="s">
        <v>6</v>
      </c>
      <c r="B7" t="s">
        <v>7</v>
      </c>
      <c r="C7">
        <v>450</v>
      </c>
      <c r="D7">
        <v>466</v>
      </c>
      <c r="E7">
        <v>526</v>
      </c>
      <c r="F7">
        <v>600</v>
      </c>
      <c r="G7">
        <v>692</v>
      </c>
      <c r="H7">
        <v>695</v>
      </c>
      <c r="I7">
        <v>975</v>
      </c>
      <c r="J7">
        <v>1050</v>
      </c>
      <c r="K7">
        <v>1350</v>
      </c>
      <c r="L7">
        <v>1500</v>
      </c>
      <c r="M7">
        <v>1600</v>
      </c>
      <c r="N7">
        <v>1650</v>
      </c>
      <c r="O7">
        <v>1685</v>
      </c>
      <c r="P7">
        <v>1760</v>
      </c>
    </row>
    <row r="8" spans="1:16" x14ac:dyDescent="0.25">
      <c r="A8" t="str">
        <f t="shared" si="1"/>
        <v>CIN</v>
      </c>
      <c r="B8" t="s">
        <v>8</v>
      </c>
      <c r="C8">
        <v>342</v>
      </c>
      <c r="D8">
        <v>331</v>
      </c>
      <c r="E8">
        <v>375</v>
      </c>
      <c r="F8">
        <v>424</v>
      </c>
      <c r="G8">
        <v>546</v>
      </c>
      <c r="H8">
        <v>600</v>
      </c>
      <c r="I8">
        <v>885</v>
      </c>
      <c r="J8">
        <v>905</v>
      </c>
      <c r="K8">
        <v>915</v>
      </c>
      <c r="L8">
        <v>1010</v>
      </c>
      <c r="M8">
        <v>1050</v>
      </c>
      <c r="N8">
        <v>1075</v>
      </c>
      <c r="O8">
        <v>1085</v>
      </c>
      <c r="P8">
        <v>1190</v>
      </c>
    </row>
    <row r="9" spans="1:16" x14ac:dyDescent="0.25">
      <c r="A9" t="str">
        <f t="shared" si="1"/>
        <v>CLE</v>
      </c>
      <c r="B9" t="s">
        <v>9</v>
      </c>
      <c r="C9">
        <v>399</v>
      </c>
      <c r="D9">
        <v>391</v>
      </c>
      <c r="E9">
        <v>353</v>
      </c>
      <c r="F9">
        <v>410</v>
      </c>
      <c r="G9">
        <v>559</v>
      </c>
      <c r="H9">
        <v>570</v>
      </c>
      <c r="I9">
        <v>825</v>
      </c>
      <c r="J9">
        <v>800</v>
      </c>
      <c r="K9">
        <v>920</v>
      </c>
      <c r="L9">
        <v>1045</v>
      </c>
      <c r="M9">
        <v>1150</v>
      </c>
      <c r="N9">
        <v>1150</v>
      </c>
      <c r="O9">
        <v>1160</v>
      </c>
      <c r="P9">
        <v>1300</v>
      </c>
    </row>
    <row r="10" spans="1:16" x14ac:dyDescent="0.25">
      <c r="A10" t="str">
        <f t="shared" si="1"/>
        <v>COL</v>
      </c>
      <c r="B10" t="s">
        <v>10</v>
      </c>
      <c r="C10">
        <v>373</v>
      </c>
      <c r="D10">
        <v>384</v>
      </c>
      <c r="E10">
        <v>414</v>
      </c>
      <c r="F10">
        <v>464</v>
      </c>
      <c r="G10">
        <v>537</v>
      </c>
      <c r="H10">
        <v>575</v>
      </c>
      <c r="I10">
        <v>855</v>
      </c>
      <c r="J10">
        <v>860</v>
      </c>
      <c r="K10">
        <v>1000</v>
      </c>
      <c r="L10">
        <v>1100</v>
      </c>
      <c r="M10">
        <v>1225</v>
      </c>
      <c r="N10">
        <v>1275</v>
      </c>
      <c r="O10">
        <v>1300</v>
      </c>
      <c r="P10">
        <v>1385</v>
      </c>
    </row>
    <row r="11" spans="1:16" x14ac:dyDescent="0.25">
      <c r="A11" t="str">
        <f t="shared" si="1"/>
        <v>DET</v>
      </c>
      <c r="B11" t="s">
        <v>11</v>
      </c>
      <c r="C11">
        <v>371</v>
      </c>
      <c r="D11">
        <v>375</v>
      </c>
      <c r="E11">
        <v>385</v>
      </c>
      <c r="F11">
        <v>478</v>
      </c>
      <c r="G11">
        <v>643</v>
      </c>
      <c r="H11">
        <v>680</v>
      </c>
      <c r="I11">
        <v>1125</v>
      </c>
      <c r="J11">
        <v>1150</v>
      </c>
      <c r="K11">
        <v>1200</v>
      </c>
      <c r="L11">
        <v>1225</v>
      </c>
      <c r="M11">
        <v>1250</v>
      </c>
      <c r="N11">
        <v>1250</v>
      </c>
      <c r="O11">
        <v>1260</v>
      </c>
      <c r="P11">
        <v>1400</v>
      </c>
    </row>
    <row r="12" spans="1:16" x14ac:dyDescent="0.25">
      <c r="A12" t="s">
        <v>12</v>
      </c>
      <c r="B12" t="s">
        <v>13</v>
      </c>
      <c r="C12">
        <v>277</v>
      </c>
      <c r="D12">
        <v>317</v>
      </c>
      <c r="E12">
        <v>360</v>
      </c>
      <c r="F12">
        <v>450</v>
      </c>
      <c r="G12">
        <v>520</v>
      </c>
      <c r="H12">
        <v>500</v>
      </c>
      <c r="I12">
        <v>650</v>
      </c>
      <c r="J12">
        <v>675</v>
      </c>
      <c r="K12">
        <v>940</v>
      </c>
      <c r="L12">
        <v>1000</v>
      </c>
      <c r="M12">
        <v>1000</v>
      </c>
      <c r="N12">
        <v>980</v>
      </c>
      <c r="O12">
        <v>990</v>
      </c>
      <c r="P12">
        <v>990</v>
      </c>
    </row>
    <row r="13" spans="1:16" x14ac:dyDescent="0.25">
      <c r="A13" t="str">
        <f t="shared" si="1"/>
        <v>HOU</v>
      </c>
      <c r="B13" t="s">
        <v>14</v>
      </c>
      <c r="C13">
        <v>445</v>
      </c>
      <c r="D13">
        <v>453</v>
      </c>
      <c r="E13">
        <v>474</v>
      </c>
      <c r="F13">
        <v>549</v>
      </c>
      <c r="G13">
        <v>626</v>
      </c>
      <c r="H13">
        <v>530</v>
      </c>
      <c r="I13">
        <v>800</v>
      </c>
      <c r="J13">
        <v>1100</v>
      </c>
      <c r="K13">
        <v>1450</v>
      </c>
      <c r="L13">
        <v>1650</v>
      </c>
      <c r="M13">
        <v>1775</v>
      </c>
      <c r="N13">
        <v>1850</v>
      </c>
      <c r="O13">
        <v>1870</v>
      </c>
      <c r="P13">
        <v>1980</v>
      </c>
    </row>
    <row r="14" spans="1:16" x14ac:dyDescent="0.25">
      <c r="A14" t="s">
        <v>15</v>
      </c>
      <c r="B14" t="s">
        <v>16</v>
      </c>
      <c r="C14">
        <v>314</v>
      </c>
      <c r="D14">
        <v>341</v>
      </c>
      <c r="E14">
        <v>351</v>
      </c>
      <c r="F14">
        <v>354</v>
      </c>
      <c r="G14">
        <v>457</v>
      </c>
      <c r="H14">
        <v>490</v>
      </c>
      <c r="I14">
        <v>700</v>
      </c>
      <c r="J14">
        <v>865</v>
      </c>
      <c r="K14">
        <v>950</v>
      </c>
      <c r="L14">
        <v>1014.9999999999999</v>
      </c>
      <c r="M14">
        <v>1025</v>
      </c>
      <c r="N14">
        <v>1025</v>
      </c>
      <c r="O14">
        <v>1060</v>
      </c>
      <c r="P14">
        <v>1110</v>
      </c>
    </row>
    <row r="15" spans="1:16" x14ac:dyDescent="0.25">
      <c r="A15" t="s">
        <v>17</v>
      </c>
      <c r="B15" t="str">
        <f>Backups!A7</f>
        <v>Los Angeles Angels of Anaheim</v>
      </c>
      <c r="C15">
        <v>509</v>
      </c>
      <c r="D15">
        <v>521</v>
      </c>
      <c r="E15">
        <v>554</v>
      </c>
      <c r="F15">
        <v>656</v>
      </c>
      <c r="G15">
        <v>718</v>
      </c>
      <c r="H15">
        <v>775</v>
      </c>
      <c r="I15">
        <v>1300</v>
      </c>
      <c r="J15">
        <v>1340</v>
      </c>
      <c r="K15">
        <v>1750</v>
      </c>
      <c r="L15">
        <v>1800</v>
      </c>
      <c r="M15">
        <v>1900</v>
      </c>
      <c r="N15">
        <v>1975</v>
      </c>
      <c r="O15">
        <v>2025</v>
      </c>
      <c r="P15">
        <v>2200</v>
      </c>
    </row>
    <row r="16" spans="1:16" x14ac:dyDescent="0.25">
      <c r="A16" t="s">
        <v>19</v>
      </c>
      <c r="B16" t="s">
        <v>20</v>
      </c>
      <c r="C16">
        <v>722</v>
      </c>
      <c r="D16">
        <v>727</v>
      </c>
      <c r="E16">
        <v>800</v>
      </c>
      <c r="F16">
        <v>1400</v>
      </c>
      <c r="G16">
        <v>1615</v>
      </c>
      <c r="H16">
        <v>2000</v>
      </c>
      <c r="I16">
        <v>2400</v>
      </c>
      <c r="J16">
        <v>2500</v>
      </c>
      <c r="K16">
        <v>2750</v>
      </c>
      <c r="L16">
        <v>3000</v>
      </c>
      <c r="M16">
        <v>3300</v>
      </c>
      <c r="N16">
        <v>3400</v>
      </c>
      <c r="O16">
        <v>3570</v>
      </c>
      <c r="P16">
        <v>4075</v>
      </c>
    </row>
    <row r="17" spans="1:16" x14ac:dyDescent="0.25">
      <c r="A17" t="str">
        <f t="shared" si="1"/>
        <v>MIL</v>
      </c>
      <c r="B17" t="s">
        <v>21</v>
      </c>
      <c r="C17">
        <v>347</v>
      </c>
      <c r="D17">
        <v>351</v>
      </c>
      <c r="E17">
        <v>376</v>
      </c>
      <c r="F17">
        <v>448</v>
      </c>
      <c r="G17">
        <v>562</v>
      </c>
      <c r="H17">
        <v>565</v>
      </c>
      <c r="I17">
        <v>875</v>
      </c>
      <c r="J17">
        <v>875</v>
      </c>
      <c r="K17">
        <v>925</v>
      </c>
      <c r="L17">
        <v>1030</v>
      </c>
      <c r="M17">
        <v>1175</v>
      </c>
      <c r="N17">
        <v>1200</v>
      </c>
      <c r="O17">
        <v>1220</v>
      </c>
      <c r="P17">
        <v>1280</v>
      </c>
    </row>
    <row r="18" spans="1:16" x14ac:dyDescent="0.25">
      <c r="A18" t="str">
        <f t="shared" si="1"/>
        <v>MIN</v>
      </c>
      <c r="B18" t="s">
        <v>22</v>
      </c>
      <c r="C18">
        <v>356</v>
      </c>
      <c r="D18">
        <v>405</v>
      </c>
      <c r="E18">
        <v>490</v>
      </c>
      <c r="F18">
        <v>510</v>
      </c>
      <c r="G18">
        <v>578</v>
      </c>
      <c r="H18">
        <v>605</v>
      </c>
      <c r="I18">
        <v>895</v>
      </c>
      <c r="J18">
        <v>910</v>
      </c>
      <c r="K18">
        <v>1025</v>
      </c>
      <c r="L18">
        <v>1150</v>
      </c>
      <c r="M18">
        <v>1200</v>
      </c>
      <c r="N18">
        <v>1300</v>
      </c>
      <c r="O18">
        <v>1325</v>
      </c>
      <c r="P18">
        <v>1390</v>
      </c>
    </row>
    <row r="19" spans="1:16" x14ac:dyDescent="0.25">
      <c r="A19" t="s">
        <v>23</v>
      </c>
      <c r="B19" t="s">
        <v>24</v>
      </c>
      <c r="C19">
        <v>912</v>
      </c>
      <c r="D19">
        <v>858</v>
      </c>
      <c r="E19">
        <v>747</v>
      </c>
      <c r="F19">
        <v>719</v>
      </c>
      <c r="G19">
        <v>811</v>
      </c>
      <c r="H19">
        <v>800</v>
      </c>
      <c r="I19">
        <v>1350</v>
      </c>
      <c r="J19">
        <v>1650</v>
      </c>
      <c r="K19">
        <v>2000</v>
      </c>
      <c r="L19">
        <v>2100</v>
      </c>
      <c r="M19">
        <v>2300</v>
      </c>
      <c r="N19">
        <v>2400</v>
      </c>
      <c r="O19">
        <v>2450</v>
      </c>
      <c r="P19">
        <v>2650</v>
      </c>
    </row>
    <row r="20" spans="1:16" x14ac:dyDescent="0.25">
      <c r="A20" t="s">
        <v>25</v>
      </c>
      <c r="B20" t="s">
        <v>26</v>
      </c>
      <c r="C20">
        <v>1500</v>
      </c>
      <c r="D20">
        <v>1600</v>
      </c>
      <c r="E20">
        <v>1700</v>
      </c>
      <c r="F20">
        <v>1850</v>
      </c>
      <c r="G20">
        <v>2300</v>
      </c>
      <c r="H20">
        <v>2500</v>
      </c>
      <c r="I20">
        <v>3200</v>
      </c>
      <c r="J20">
        <v>3400</v>
      </c>
      <c r="K20">
        <v>3700</v>
      </c>
      <c r="L20">
        <v>4000</v>
      </c>
      <c r="M20">
        <v>4600</v>
      </c>
      <c r="N20">
        <v>5000</v>
      </c>
      <c r="O20">
        <v>5250</v>
      </c>
      <c r="P20">
        <v>6000</v>
      </c>
    </row>
    <row r="21" spans="1:16" x14ac:dyDescent="0.25">
      <c r="A21" t="str">
        <f t="shared" si="1"/>
        <v>OAK</v>
      </c>
      <c r="B21" t="s">
        <v>27</v>
      </c>
      <c r="C21">
        <v>319</v>
      </c>
      <c r="D21">
        <v>295</v>
      </c>
      <c r="E21">
        <v>307</v>
      </c>
      <c r="F21">
        <v>321</v>
      </c>
      <c r="G21">
        <v>468</v>
      </c>
      <c r="H21">
        <v>495</v>
      </c>
      <c r="I21">
        <v>725</v>
      </c>
      <c r="J21">
        <v>725</v>
      </c>
      <c r="K21">
        <v>880</v>
      </c>
      <c r="L21">
        <v>1020</v>
      </c>
      <c r="M21">
        <v>1100</v>
      </c>
      <c r="N21">
        <v>1100</v>
      </c>
      <c r="O21">
        <v>1125</v>
      </c>
      <c r="P21">
        <v>1180</v>
      </c>
    </row>
    <row r="22" spans="1:16" x14ac:dyDescent="0.25">
      <c r="A22" t="str">
        <f t="shared" si="1"/>
        <v>PHI</v>
      </c>
      <c r="B22" t="s">
        <v>28</v>
      </c>
      <c r="C22">
        <v>496</v>
      </c>
      <c r="D22">
        <v>537</v>
      </c>
      <c r="E22">
        <v>609</v>
      </c>
      <c r="F22">
        <v>723</v>
      </c>
      <c r="G22">
        <v>893</v>
      </c>
      <c r="H22">
        <v>975</v>
      </c>
      <c r="I22">
        <v>1250</v>
      </c>
      <c r="J22">
        <v>1235</v>
      </c>
      <c r="K22">
        <v>1650</v>
      </c>
      <c r="L22">
        <v>1700</v>
      </c>
      <c r="M22">
        <v>1850</v>
      </c>
      <c r="N22">
        <v>2000</v>
      </c>
      <c r="O22">
        <v>2050</v>
      </c>
      <c r="P22">
        <v>2300</v>
      </c>
    </row>
    <row r="23" spans="1:16" x14ac:dyDescent="0.25">
      <c r="A23" t="str">
        <f t="shared" si="1"/>
        <v>PIT</v>
      </c>
      <c r="B23" t="s">
        <v>29</v>
      </c>
      <c r="C23">
        <v>288</v>
      </c>
      <c r="D23">
        <v>289</v>
      </c>
      <c r="E23">
        <v>304</v>
      </c>
      <c r="F23">
        <v>336</v>
      </c>
      <c r="G23">
        <v>479</v>
      </c>
      <c r="H23">
        <v>572</v>
      </c>
      <c r="I23">
        <v>900</v>
      </c>
      <c r="J23">
        <v>975</v>
      </c>
      <c r="K23">
        <v>1250</v>
      </c>
      <c r="L23">
        <v>1260</v>
      </c>
      <c r="M23">
        <v>1275</v>
      </c>
      <c r="N23">
        <v>1260</v>
      </c>
      <c r="O23">
        <v>1285</v>
      </c>
      <c r="P23">
        <v>1320</v>
      </c>
    </row>
    <row r="24" spans="1:16" x14ac:dyDescent="0.25">
      <c r="A24" t="s">
        <v>30</v>
      </c>
      <c r="B24" t="s">
        <v>31</v>
      </c>
      <c r="C24">
        <v>401</v>
      </c>
      <c r="D24">
        <v>408</v>
      </c>
      <c r="E24">
        <v>406</v>
      </c>
      <c r="F24">
        <v>458</v>
      </c>
      <c r="G24">
        <v>600</v>
      </c>
      <c r="H24">
        <v>615</v>
      </c>
      <c r="I24">
        <v>890</v>
      </c>
      <c r="J24">
        <v>890</v>
      </c>
      <c r="K24">
        <v>1125</v>
      </c>
      <c r="L24">
        <v>1270</v>
      </c>
      <c r="M24">
        <v>1350</v>
      </c>
      <c r="N24">
        <v>1450</v>
      </c>
      <c r="O24">
        <v>1500</v>
      </c>
      <c r="P24">
        <v>1575</v>
      </c>
    </row>
    <row r="25" spans="1:16" x14ac:dyDescent="0.25">
      <c r="A25" t="s">
        <v>32</v>
      </c>
      <c r="B25" t="s">
        <v>33</v>
      </c>
      <c r="C25">
        <v>471</v>
      </c>
      <c r="D25">
        <v>483</v>
      </c>
      <c r="E25">
        <v>563</v>
      </c>
      <c r="F25">
        <v>643</v>
      </c>
      <c r="G25">
        <v>786</v>
      </c>
      <c r="H25">
        <v>1000</v>
      </c>
      <c r="I25">
        <v>2000</v>
      </c>
      <c r="J25">
        <v>2250</v>
      </c>
      <c r="K25">
        <v>2650</v>
      </c>
      <c r="L25">
        <v>2850</v>
      </c>
      <c r="M25">
        <v>3000</v>
      </c>
      <c r="N25">
        <v>3100</v>
      </c>
      <c r="O25">
        <v>3175</v>
      </c>
      <c r="P25">
        <v>3500</v>
      </c>
    </row>
    <row r="26" spans="1:16" x14ac:dyDescent="0.25">
      <c r="A26" t="str">
        <f t="shared" si="1"/>
        <v>SEA</v>
      </c>
      <c r="B26" t="s">
        <v>34</v>
      </c>
      <c r="C26">
        <v>426</v>
      </c>
      <c r="D26">
        <v>439</v>
      </c>
      <c r="E26">
        <v>449</v>
      </c>
      <c r="F26">
        <v>585</v>
      </c>
      <c r="G26">
        <v>644</v>
      </c>
      <c r="H26">
        <v>710</v>
      </c>
      <c r="I26">
        <v>1100</v>
      </c>
      <c r="J26">
        <v>1200</v>
      </c>
      <c r="K26">
        <v>1400</v>
      </c>
      <c r="L26">
        <v>1450</v>
      </c>
      <c r="M26">
        <v>1575</v>
      </c>
      <c r="N26">
        <v>1600</v>
      </c>
      <c r="O26">
        <v>1630</v>
      </c>
      <c r="P26">
        <v>1700</v>
      </c>
    </row>
    <row r="27" spans="1:16" x14ac:dyDescent="0.25">
      <c r="A27" t="s">
        <v>35</v>
      </c>
      <c r="B27" t="str">
        <f>Backups!A9</f>
        <v>St Louis Cardinals</v>
      </c>
      <c r="C27">
        <v>486</v>
      </c>
      <c r="D27">
        <v>488</v>
      </c>
      <c r="E27">
        <v>518</v>
      </c>
      <c r="F27">
        <v>591</v>
      </c>
      <c r="G27">
        <v>716</v>
      </c>
      <c r="H27">
        <v>820</v>
      </c>
      <c r="I27">
        <v>1400</v>
      </c>
      <c r="J27">
        <v>1600</v>
      </c>
      <c r="K27">
        <v>1800</v>
      </c>
      <c r="L27">
        <v>1900</v>
      </c>
      <c r="M27">
        <v>2100</v>
      </c>
      <c r="N27">
        <v>2200</v>
      </c>
      <c r="O27">
        <v>2245</v>
      </c>
      <c r="P27">
        <v>2450</v>
      </c>
    </row>
    <row r="28" spans="1:16" x14ac:dyDescent="0.25">
      <c r="A28" t="s">
        <v>36</v>
      </c>
      <c r="B28" t="s">
        <v>37</v>
      </c>
      <c r="C28">
        <v>320</v>
      </c>
      <c r="D28">
        <v>316</v>
      </c>
      <c r="E28">
        <v>331</v>
      </c>
      <c r="F28">
        <v>323</v>
      </c>
      <c r="G28">
        <v>451</v>
      </c>
      <c r="H28">
        <v>485</v>
      </c>
      <c r="I28">
        <v>625</v>
      </c>
      <c r="J28">
        <v>650</v>
      </c>
      <c r="K28">
        <v>825</v>
      </c>
      <c r="L28">
        <v>900</v>
      </c>
      <c r="M28">
        <v>1010</v>
      </c>
      <c r="N28">
        <v>1050</v>
      </c>
      <c r="O28">
        <v>1055</v>
      </c>
      <c r="P28">
        <v>1100</v>
      </c>
    </row>
    <row r="29" spans="1:16" x14ac:dyDescent="0.25">
      <c r="A29" t="str">
        <f t="shared" si="1"/>
        <v>TEX</v>
      </c>
      <c r="B29" t="s">
        <v>38</v>
      </c>
      <c r="C29">
        <v>405</v>
      </c>
      <c r="D29">
        <v>451</v>
      </c>
      <c r="E29">
        <v>561</v>
      </c>
      <c r="F29">
        <v>674</v>
      </c>
      <c r="G29">
        <v>764</v>
      </c>
      <c r="H29">
        <v>825</v>
      </c>
      <c r="I29">
        <v>1220</v>
      </c>
      <c r="J29">
        <v>1225</v>
      </c>
      <c r="K29">
        <v>1550</v>
      </c>
      <c r="L29">
        <v>1600</v>
      </c>
      <c r="M29">
        <v>1650</v>
      </c>
      <c r="N29">
        <v>1750</v>
      </c>
      <c r="O29">
        <v>1785</v>
      </c>
      <c r="P29">
        <v>2050</v>
      </c>
    </row>
    <row r="30" spans="1:16" x14ac:dyDescent="0.25">
      <c r="A30" t="str">
        <f t="shared" si="1"/>
        <v>TOR</v>
      </c>
      <c r="B30" t="s">
        <v>39</v>
      </c>
      <c r="C30">
        <v>353</v>
      </c>
      <c r="D30">
        <v>326</v>
      </c>
      <c r="E30">
        <v>337</v>
      </c>
      <c r="F30">
        <v>413</v>
      </c>
      <c r="G30">
        <v>568</v>
      </c>
      <c r="H30">
        <v>610</v>
      </c>
      <c r="I30">
        <v>870</v>
      </c>
      <c r="J30">
        <v>900</v>
      </c>
      <c r="K30">
        <v>1300</v>
      </c>
      <c r="L30">
        <v>1350</v>
      </c>
      <c r="M30">
        <v>1500</v>
      </c>
      <c r="N30">
        <v>1625</v>
      </c>
      <c r="O30">
        <v>1675</v>
      </c>
      <c r="P30">
        <v>1780</v>
      </c>
    </row>
    <row r="31" spans="1:16" x14ac:dyDescent="0.25">
      <c r="A31" t="s">
        <v>41</v>
      </c>
      <c r="B31" t="s">
        <v>40</v>
      </c>
      <c r="C31">
        <v>406</v>
      </c>
      <c r="D31">
        <v>387</v>
      </c>
      <c r="E31">
        <v>417</v>
      </c>
      <c r="F31">
        <v>480</v>
      </c>
      <c r="G31">
        <v>631</v>
      </c>
      <c r="H31">
        <v>700</v>
      </c>
      <c r="I31">
        <v>1280</v>
      </c>
      <c r="J31">
        <v>1300</v>
      </c>
      <c r="K31">
        <v>1600</v>
      </c>
      <c r="L31">
        <v>1675</v>
      </c>
      <c r="M31">
        <v>1750</v>
      </c>
      <c r="N31">
        <v>1900</v>
      </c>
      <c r="O31">
        <v>1925</v>
      </c>
      <c r="P31">
        <v>2000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2BF50-FA51-4128-A0D1-E948DD0C29D1}">
  <sheetPr>
    <tabColor theme="3"/>
  </sheetPr>
  <dimension ref="A1:P31"/>
  <sheetViews>
    <sheetView workbookViewId="0">
      <selection activeCell="K2" sqref="K2"/>
    </sheetView>
  </sheetViews>
  <sheetFormatPr defaultRowHeight="15" x14ac:dyDescent="0.25"/>
  <sheetData>
    <row r="1" spans="1:16" x14ac:dyDescent="0.25">
      <c r="A1" t="s">
        <v>42</v>
      </c>
      <c r="B1" t="s">
        <v>43</v>
      </c>
      <c r="C1" s="25">
        <v>2009</v>
      </c>
      <c r="D1" s="25">
        <f>C1+1</f>
        <v>2010</v>
      </c>
      <c r="E1" s="25">
        <f t="shared" ref="E1:P1" si="0">D1+1</f>
        <v>2011</v>
      </c>
      <c r="F1" s="25">
        <f t="shared" si="0"/>
        <v>2012</v>
      </c>
      <c r="G1" s="25">
        <f t="shared" si="0"/>
        <v>2013</v>
      </c>
      <c r="H1" s="25">
        <f t="shared" si="0"/>
        <v>2014</v>
      </c>
      <c r="I1" s="25">
        <f t="shared" si="0"/>
        <v>2015</v>
      </c>
      <c r="J1" s="25">
        <f t="shared" si="0"/>
        <v>2016</v>
      </c>
      <c r="K1" s="25">
        <f t="shared" si="0"/>
        <v>2017</v>
      </c>
      <c r="L1" s="25">
        <f t="shared" si="0"/>
        <v>2018</v>
      </c>
      <c r="M1" s="25">
        <f t="shared" si="0"/>
        <v>2019</v>
      </c>
      <c r="N1" s="25">
        <f t="shared" si="0"/>
        <v>2020</v>
      </c>
      <c r="O1" s="25">
        <f t="shared" si="0"/>
        <v>2021</v>
      </c>
      <c r="P1" s="25">
        <f t="shared" si="0"/>
        <v>2022</v>
      </c>
    </row>
    <row r="2" spans="1:16" x14ac:dyDescent="0.25">
      <c r="A2" t="s">
        <v>592</v>
      </c>
      <c r="B2" t="s">
        <v>0</v>
      </c>
      <c r="C2">
        <v>177</v>
      </c>
      <c r="D2">
        <v>172</v>
      </c>
      <c r="E2">
        <v>180</v>
      </c>
      <c r="F2">
        <v>186</v>
      </c>
      <c r="G2">
        <v>195</v>
      </c>
      <c r="H2">
        <v>192</v>
      </c>
      <c r="I2">
        <v>211</v>
      </c>
      <c r="J2">
        <v>223</v>
      </c>
      <c r="K2">
        <v>253</v>
      </c>
      <c r="L2">
        <v>258</v>
      </c>
      <c r="M2">
        <v>275</v>
      </c>
      <c r="N2">
        <v>278</v>
      </c>
      <c r="O2">
        <v>118</v>
      </c>
      <c r="P2">
        <v>267</v>
      </c>
    </row>
    <row r="3" spans="1:16" x14ac:dyDescent="0.25">
      <c r="A3" t="s">
        <v>593</v>
      </c>
      <c r="B3" t="s">
        <v>1</v>
      </c>
      <c r="C3">
        <v>186</v>
      </c>
      <c r="D3">
        <v>188</v>
      </c>
      <c r="E3">
        <v>201</v>
      </c>
      <c r="F3">
        <v>203</v>
      </c>
      <c r="G3">
        <v>225</v>
      </c>
      <c r="H3">
        <v>253</v>
      </c>
      <c r="I3">
        <v>267</v>
      </c>
      <c r="J3">
        <v>266</v>
      </c>
      <c r="K3">
        <v>275</v>
      </c>
      <c r="L3">
        <v>336</v>
      </c>
      <c r="M3">
        <v>344</v>
      </c>
      <c r="N3">
        <v>382</v>
      </c>
      <c r="O3">
        <v>132</v>
      </c>
      <c r="P3">
        <v>443</v>
      </c>
    </row>
    <row r="4" spans="1:16" x14ac:dyDescent="0.25">
      <c r="A4" t="s">
        <v>594</v>
      </c>
      <c r="B4" t="s">
        <v>2</v>
      </c>
      <c r="C4">
        <v>174</v>
      </c>
      <c r="D4">
        <v>171</v>
      </c>
      <c r="E4">
        <v>175</v>
      </c>
      <c r="F4">
        <v>179</v>
      </c>
      <c r="G4">
        <v>206</v>
      </c>
      <c r="H4">
        <v>198</v>
      </c>
      <c r="I4">
        <v>245</v>
      </c>
      <c r="J4">
        <v>239</v>
      </c>
      <c r="K4">
        <v>253</v>
      </c>
      <c r="L4">
        <v>252</v>
      </c>
      <c r="M4">
        <v>251</v>
      </c>
      <c r="N4">
        <v>256</v>
      </c>
      <c r="O4">
        <v>115</v>
      </c>
      <c r="P4">
        <v>251</v>
      </c>
    </row>
    <row r="5" spans="1:16" x14ac:dyDescent="0.25">
      <c r="A5" t="s">
        <v>595</v>
      </c>
      <c r="B5" t="s">
        <v>3</v>
      </c>
      <c r="C5">
        <v>269</v>
      </c>
      <c r="D5">
        <v>266</v>
      </c>
      <c r="E5">
        <v>272</v>
      </c>
      <c r="F5">
        <v>310</v>
      </c>
      <c r="G5">
        <v>336</v>
      </c>
      <c r="H5">
        <v>357</v>
      </c>
      <c r="I5">
        <v>370</v>
      </c>
      <c r="J5">
        <v>398</v>
      </c>
      <c r="K5">
        <v>434</v>
      </c>
      <c r="L5">
        <v>453</v>
      </c>
      <c r="M5">
        <v>516</v>
      </c>
      <c r="N5">
        <v>519</v>
      </c>
      <c r="O5">
        <v>152</v>
      </c>
      <c r="P5">
        <v>479</v>
      </c>
    </row>
    <row r="6" spans="1:16" x14ac:dyDescent="0.25">
      <c r="A6" t="s">
        <v>4</v>
      </c>
      <c r="B6" t="s">
        <v>5</v>
      </c>
      <c r="C6">
        <v>239</v>
      </c>
      <c r="D6">
        <v>246</v>
      </c>
      <c r="E6">
        <v>25</v>
      </c>
      <c r="F6">
        <v>266</v>
      </c>
      <c r="G6">
        <v>274</v>
      </c>
      <c r="H6">
        <v>266</v>
      </c>
      <c r="I6">
        <v>302</v>
      </c>
      <c r="J6">
        <v>340</v>
      </c>
      <c r="K6">
        <v>434</v>
      </c>
      <c r="L6">
        <v>457</v>
      </c>
      <c r="M6">
        <v>452</v>
      </c>
      <c r="N6">
        <v>471</v>
      </c>
      <c r="O6">
        <v>163</v>
      </c>
      <c r="P6">
        <v>425</v>
      </c>
    </row>
    <row r="7" spans="1:16" x14ac:dyDescent="0.25">
      <c r="A7" t="s">
        <v>6</v>
      </c>
      <c r="B7" t="s">
        <v>7</v>
      </c>
      <c r="C7">
        <v>196</v>
      </c>
      <c r="D7">
        <v>194</v>
      </c>
      <c r="E7">
        <v>210</v>
      </c>
      <c r="F7">
        <v>214</v>
      </c>
      <c r="G7">
        <v>216</v>
      </c>
      <c r="H7">
        <v>210</v>
      </c>
      <c r="I7">
        <v>227</v>
      </c>
      <c r="J7">
        <v>240</v>
      </c>
      <c r="K7">
        <v>269</v>
      </c>
      <c r="L7">
        <v>266</v>
      </c>
      <c r="M7">
        <v>272</v>
      </c>
      <c r="N7">
        <v>285</v>
      </c>
      <c r="O7">
        <v>124</v>
      </c>
      <c r="P7">
        <v>258</v>
      </c>
    </row>
    <row r="8" spans="1:16" x14ac:dyDescent="0.25">
      <c r="A8" t="s">
        <v>596</v>
      </c>
      <c r="B8" t="s">
        <v>8</v>
      </c>
      <c r="C8">
        <v>171</v>
      </c>
      <c r="D8">
        <v>166</v>
      </c>
      <c r="E8">
        <v>179</v>
      </c>
      <c r="F8">
        <v>185</v>
      </c>
      <c r="G8">
        <v>202</v>
      </c>
      <c r="H8">
        <v>209</v>
      </c>
      <c r="I8">
        <v>227</v>
      </c>
      <c r="J8">
        <v>237</v>
      </c>
      <c r="K8">
        <v>229</v>
      </c>
      <c r="L8">
        <v>243</v>
      </c>
      <c r="M8">
        <v>257</v>
      </c>
      <c r="N8">
        <v>276</v>
      </c>
      <c r="O8">
        <v>114</v>
      </c>
      <c r="P8">
        <v>266</v>
      </c>
    </row>
    <row r="9" spans="1:16" x14ac:dyDescent="0.25">
      <c r="A9" t="s">
        <v>597</v>
      </c>
      <c r="B9" t="s">
        <v>9</v>
      </c>
      <c r="C9">
        <v>181</v>
      </c>
      <c r="D9">
        <v>170</v>
      </c>
      <c r="E9">
        <v>168</v>
      </c>
      <c r="F9">
        <v>178</v>
      </c>
      <c r="G9">
        <v>186</v>
      </c>
      <c r="H9">
        <v>196</v>
      </c>
      <c r="I9">
        <v>207</v>
      </c>
      <c r="J9">
        <v>220</v>
      </c>
      <c r="K9">
        <v>271</v>
      </c>
      <c r="L9">
        <v>284</v>
      </c>
      <c r="M9">
        <v>282</v>
      </c>
      <c r="N9">
        <v>290</v>
      </c>
      <c r="O9">
        <v>117</v>
      </c>
      <c r="P9">
        <v>267</v>
      </c>
    </row>
    <row r="10" spans="1:16" x14ac:dyDescent="0.25">
      <c r="A10" t="s">
        <v>598</v>
      </c>
      <c r="B10" t="s">
        <v>10</v>
      </c>
      <c r="C10">
        <v>178</v>
      </c>
      <c r="D10">
        <v>183</v>
      </c>
      <c r="E10">
        <v>188</v>
      </c>
      <c r="F10">
        <v>193</v>
      </c>
      <c r="G10">
        <v>199</v>
      </c>
      <c r="H10">
        <v>197</v>
      </c>
      <c r="I10">
        <v>214</v>
      </c>
      <c r="J10">
        <v>227</v>
      </c>
      <c r="K10">
        <v>248</v>
      </c>
      <c r="L10">
        <v>266</v>
      </c>
      <c r="M10">
        <v>291</v>
      </c>
      <c r="N10">
        <v>305</v>
      </c>
      <c r="O10">
        <v>109</v>
      </c>
      <c r="P10">
        <v>270</v>
      </c>
    </row>
    <row r="11" spans="1:16" x14ac:dyDescent="0.25">
      <c r="A11" t="s">
        <v>599</v>
      </c>
      <c r="B11" t="s">
        <v>11</v>
      </c>
      <c r="C11">
        <v>186</v>
      </c>
      <c r="D11">
        <v>188</v>
      </c>
      <c r="E11">
        <v>192</v>
      </c>
      <c r="F11">
        <v>217</v>
      </c>
      <c r="G11">
        <v>238</v>
      </c>
      <c r="H11">
        <v>262</v>
      </c>
      <c r="I11">
        <v>254</v>
      </c>
      <c r="J11">
        <v>268</v>
      </c>
      <c r="K11">
        <v>275</v>
      </c>
      <c r="L11">
        <v>277</v>
      </c>
      <c r="M11">
        <v>276</v>
      </c>
      <c r="N11">
        <v>276</v>
      </c>
      <c r="O11">
        <v>111</v>
      </c>
      <c r="P11">
        <v>268</v>
      </c>
    </row>
    <row r="12" spans="1:16" x14ac:dyDescent="0.25">
      <c r="A12" t="s">
        <v>600</v>
      </c>
      <c r="B12" t="s">
        <v>14</v>
      </c>
      <c r="C12">
        <v>194</v>
      </c>
      <c r="D12">
        <v>189</v>
      </c>
      <c r="E12">
        <v>197</v>
      </c>
      <c r="F12">
        <v>196</v>
      </c>
      <c r="G12">
        <v>196</v>
      </c>
      <c r="H12">
        <v>186</v>
      </c>
      <c r="I12">
        <v>175</v>
      </c>
      <c r="J12">
        <v>270</v>
      </c>
      <c r="K12">
        <v>299</v>
      </c>
      <c r="L12">
        <v>347</v>
      </c>
      <c r="M12">
        <v>368</v>
      </c>
      <c r="N12">
        <v>420</v>
      </c>
      <c r="O12">
        <v>126</v>
      </c>
      <c r="P12">
        <v>388</v>
      </c>
    </row>
    <row r="13" spans="1:16" x14ac:dyDescent="0.25">
      <c r="A13" t="s">
        <v>15</v>
      </c>
      <c r="B13" t="s">
        <v>16</v>
      </c>
      <c r="C13">
        <v>143</v>
      </c>
      <c r="D13">
        <v>155</v>
      </c>
      <c r="E13">
        <v>160</v>
      </c>
      <c r="F13">
        <v>161</v>
      </c>
      <c r="G13">
        <v>169</v>
      </c>
      <c r="H13">
        <v>178</v>
      </c>
      <c r="I13">
        <v>231</v>
      </c>
      <c r="J13">
        <v>273</v>
      </c>
      <c r="K13">
        <v>246</v>
      </c>
      <c r="L13">
        <v>245</v>
      </c>
      <c r="M13">
        <v>244</v>
      </c>
      <c r="N13">
        <v>251</v>
      </c>
      <c r="O13">
        <v>109</v>
      </c>
      <c r="P13">
        <v>263</v>
      </c>
    </row>
    <row r="14" spans="1:16" x14ac:dyDescent="0.25">
      <c r="A14" t="s">
        <v>17</v>
      </c>
      <c r="B14" t="s">
        <v>44</v>
      </c>
      <c r="C14">
        <v>212</v>
      </c>
      <c r="D14">
        <v>217</v>
      </c>
      <c r="E14">
        <v>222</v>
      </c>
      <c r="F14">
        <v>226</v>
      </c>
      <c r="G14">
        <v>239</v>
      </c>
      <c r="H14">
        <v>253</v>
      </c>
      <c r="I14">
        <v>304</v>
      </c>
      <c r="J14">
        <v>312</v>
      </c>
      <c r="K14">
        <v>350</v>
      </c>
      <c r="L14">
        <v>334</v>
      </c>
      <c r="M14">
        <v>348</v>
      </c>
      <c r="N14">
        <v>377</v>
      </c>
      <c r="O14">
        <v>141</v>
      </c>
      <c r="P14">
        <v>331</v>
      </c>
    </row>
    <row r="15" spans="1:16" x14ac:dyDescent="0.25">
      <c r="A15" t="s">
        <v>19</v>
      </c>
      <c r="B15" t="s">
        <v>20</v>
      </c>
      <c r="C15">
        <v>241</v>
      </c>
      <c r="D15">
        <v>247</v>
      </c>
      <c r="E15">
        <v>246</v>
      </c>
      <c r="F15">
        <v>230</v>
      </c>
      <c r="G15">
        <v>245</v>
      </c>
      <c r="H15">
        <v>293</v>
      </c>
      <c r="I15">
        <v>403</v>
      </c>
      <c r="J15">
        <v>438</v>
      </c>
      <c r="K15">
        <v>462</v>
      </c>
      <c r="L15">
        <v>522</v>
      </c>
      <c r="M15">
        <v>549</v>
      </c>
      <c r="N15">
        <v>556</v>
      </c>
      <c r="O15">
        <v>185</v>
      </c>
      <c r="P15">
        <v>565</v>
      </c>
    </row>
    <row r="16" spans="1:16" x14ac:dyDescent="0.25">
      <c r="A16" t="s">
        <v>12</v>
      </c>
      <c r="B16" t="s">
        <v>75</v>
      </c>
      <c r="C16">
        <v>139</v>
      </c>
      <c r="D16">
        <v>144</v>
      </c>
      <c r="E16">
        <v>143</v>
      </c>
      <c r="F16">
        <v>148</v>
      </c>
      <c r="G16">
        <v>195</v>
      </c>
      <c r="H16">
        <v>159</v>
      </c>
      <c r="I16">
        <v>188</v>
      </c>
      <c r="J16">
        <v>199</v>
      </c>
      <c r="K16">
        <v>206</v>
      </c>
      <c r="L16">
        <v>219</v>
      </c>
      <c r="M16">
        <v>224</v>
      </c>
      <c r="N16">
        <v>222</v>
      </c>
      <c r="O16">
        <v>96</v>
      </c>
      <c r="P16">
        <v>240</v>
      </c>
    </row>
    <row r="17" spans="1:16" x14ac:dyDescent="0.25">
      <c r="A17" t="s">
        <v>601</v>
      </c>
      <c r="B17" t="s">
        <v>21</v>
      </c>
      <c r="C17">
        <v>173</v>
      </c>
      <c r="D17">
        <v>171</v>
      </c>
      <c r="E17">
        <v>179</v>
      </c>
      <c r="F17">
        <v>195</v>
      </c>
      <c r="G17">
        <v>201</v>
      </c>
      <c r="H17">
        <v>197</v>
      </c>
      <c r="I17">
        <v>226</v>
      </c>
      <c r="J17">
        <v>234</v>
      </c>
      <c r="K17">
        <v>239</v>
      </c>
      <c r="L17">
        <v>255</v>
      </c>
      <c r="M17">
        <v>288</v>
      </c>
      <c r="N17">
        <v>295</v>
      </c>
      <c r="O17">
        <v>104</v>
      </c>
      <c r="P17">
        <v>269</v>
      </c>
    </row>
    <row r="18" spans="1:16" x14ac:dyDescent="0.25">
      <c r="A18" t="s">
        <v>602</v>
      </c>
      <c r="B18" t="s">
        <v>22</v>
      </c>
      <c r="C18">
        <v>158</v>
      </c>
      <c r="D18">
        <v>162</v>
      </c>
      <c r="E18">
        <v>213</v>
      </c>
      <c r="F18">
        <v>213</v>
      </c>
      <c r="G18">
        <v>214</v>
      </c>
      <c r="H18">
        <v>221</v>
      </c>
      <c r="I18">
        <v>223</v>
      </c>
      <c r="J18">
        <v>240</v>
      </c>
      <c r="K18">
        <v>249</v>
      </c>
      <c r="L18">
        <v>261</v>
      </c>
      <c r="M18">
        <v>269</v>
      </c>
      <c r="N18">
        <v>297</v>
      </c>
      <c r="O18">
        <v>111</v>
      </c>
      <c r="P18">
        <v>268</v>
      </c>
    </row>
    <row r="19" spans="1:16" x14ac:dyDescent="0.25">
      <c r="A19" t="s">
        <v>23</v>
      </c>
      <c r="B19" t="s">
        <v>24</v>
      </c>
      <c r="C19">
        <v>261</v>
      </c>
      <c r="D19">
        <v>268</v>
      </c>
      <c r="E19">
        <v>233</v>
      </c>
      <c r="F19">
        <v>225</v>
      </c>
      <c r="G19">
        <v>232</v>
      </c>
      <c r="H19">
        <v>238</v>
      </c>
      <c r="I19">
        <v>263</v>
      </c>
      <c r="J19">
        <v>313</v>
      </c>
      <c r="K19">
        <v>332</v>
      </c>
      <c r="L19">
        <v>336</v>
      </c>
      <c r="M19">
        <v>340</v>
      </c>
      <c r="N19">
        <v>362</v>
      </c>
      <c r="O19">
        <v>107</v>
      </c>
      <c r="P19">
        <v>302</v>
      </c>
    </row>
    <row r="20" spans="1:16" x14ac:dyDescent="0.25">
      <c r="A20" t="s">
        <v>25</v>
      </c>
      <c r="B20" t="s">
        <v>26</v>
      </c>
      <c r="C20">
        <v>375</v>
      </c>
      <c r="D20">
        <v>441</v>
      </c>
      <c r="E20">
        <v>427</v>
      </c>
      <c r="F20">
        <v>439</v>
      </c>
      <c r="G20">
        <v>471</v>
      </c>
      <c r="H20">
        <v>461</v>
      </c>
      <c r="I20">
        <v>508</v>
      </c>
      <c r="J20">
        <v>516</v>
      </c>
      <c r="K20">
        <v>526</v>
      </c>
      <c r="L20">
        <v>619</v>
      </c>
      <c r="M20">
        <v>668</v>
      </c>
      <c r="N20">
        <v>683</v>
      </c>
      <c r="O20">
        <v>108</v>
      </c>
      <c r="P20">
        <v>482</v>
      </c>
    </row>
    <row r="21" spans="1:16" x14ac:dyDescent="0.25">
      <c r="A21" t="s">
        <v>603</v>
      </c>
      <c r="B21" t="s">
        <v>27</v>
      </c>
      <c r="C21">
        <v>160</v>
      </c>
      <c r="D21">
        <v>155</v>
      </c>
      <c r="E21">
        <v>161</v>
      </c>
      <c r="F21">
        <v>160</v>
      </c>
      <c r="G21">
        <v>173</v>
      </c>
      <c r="H21">
        <v>187</v>
      </c>
      <c r="I21">
        <v>202</v>
      </c>
      <c r="J21">
        <v>208</v>
      </c>
      <c r="K21">
        <v>216</v>
      </c>
      <c r="L21">
        <v>210</v>
      </c>
      <c r="M21">
        <v>218</v>
      </c>
      <c r="N21">
        <v>225</v>
      </c>
      <c r="O21">
        <v>104</v>
      </c>
      <c r="P21">
        <v>208</v>
      </c>
    </row>
    <row r="22" spans="1:16" x14ac:dyDescent="0.25">
      <c r="A22" t="s">
        <v>604</v>
      </c>
      <c r="B22" t="s">
        <v>28</v>
      </c>
      <c r="C22">
        <v>216</v>
      </c>
      <c r="D22">
        <v>233</v>
      </c>
      <c r="E22">
        <v>239</v>
      </c>
      <c r="F22">
        <v>249</v>
      </c>
      <c r="G22">
        <v>279</v>
      </c>
      <c r="H22">
        <v>265</v>
      </c>
      <c r="I22">
        <v>265</v>
      </c>
      <c r="J22">
        <v>263</v>
      </c>
      <c r="K22">
        <v>325</v>
      </c>
      <c r="L22">
        <v>329</v>
      </c>
      <c r="M22">
        <v>341</v>
      </c>
      <c r="N22">
        <v>392</v>
      </c>
      <c r="O22">
        <v>140</v>
      </c>
      <c r="P22">
        <v>323</v>
      </c>
    </row>
    <row r="23" spans="1:16" x14ac:dyDescent="0.25">
      <c r="A23" t="s">
        <v>605</v>
      </c>
      <c r="B23" t="s">
        <v>29</v>
      </c>
      <c r="C23">
        <v>144</v>
      </c>
      <c r="D23">
        <v>145</v>
      </c>
      <c r="E23">
        <v>160</v>
      </c>
      <c r="F23">
        <v>168</v>
      </c>
      <c r="G23">
        <v>178</v>
      </c>
      <c r="H23">
        <v>204</v>
      </c>
      <c r="I23">
        <v>229</v>
      </c>
      <c r="J23">
        <v>244</v>
      </c>
      <c r="K23">
        <v>265</v>
      </c>
      <c r="L23">
        <v>258</v>
      </c>
      <c r="M23">
        <v>254</v>
      </c>
      <c r="N23">
        <v>273</v>
      </c>
      <c r="O23">
        <v>116</v>
      </c>
      <c r="P23">
        <v>258</v>
      </c>
    </row>
    <row r="24" spans="1:16" x14ac:dyDescent="0.25">
      <c r="A24" t="s">
        <v>30</v>
      </c>
      <c r="B24" t="s">
        <v>31</v>
      </c>
      <c r="C24">
        <v>174</v>
      </c>
      <c r="D24">
        <v>157</v>
      </c>
      <c r="E24">
        <v>159</v>
      </c>
      <c r="F24">
        <v>163</v>
      </c>
      <c r="G24">
        <v>189</v>
      </c>
      <c r="H24">
        <v>207</v>
      </c>
      <c r="I24">
        <v>224</v>
      </c>
      <c r="J24">
        <v>244</v>
      </c>
      <c r="K24">
        <v>259</v>
      </c>
      <c r="L24">
        <v>266</v>
      </c>
      <c r="M24">
        <v>277</v>
      </c>
      <c r="N24">
        <v>299</v>
      </c>
      <c r="O24">
        <v>114</v>
      </c>
      <c r="P24">
        <v>282</v>
      </c>
    </row>
    <row r="25" spans="1:16" x14ac:dyDescent="0.25">
      <c r="A25" t="s">
        <v>32</v>
      </c>
      <c r="B25" t="s">
        <v>33</v>
      </c>
      <c r="C25">
        <v>196</v>
      </c>
      <c r="D25">
        <v>201</v>
      </c>
      <c r="E25">
        <v>230</v>
      </c>
      <c r="F25">
        <v>230</v>
      </c>
      <c r="G25">
        <v>262</v>
      </c>
      <c r="H25">
        <v>316</v>
      </c>
      <c r="I25">
        <v>387</v>
      </c>
      <c r="J25">
        <v>409</v>
      </c>
      <c r="K25">
        <v>428</v>
      </c>
      <c r="L25">
        <v>445</v>
      </c>
      <c r="M25">
        <v>462</v>
      </c>
      <c r="N25">
        <v>452</v>
      </c>
      <c r="O25">
        <v>151</v>
      </c>
      <c r="P25">
        <v>384</v>
      </c>
    </row>
    <row r="26" spans="1:16" x14ac:dyDescent="0.25">
      <c r="A26" t="s">
        <v>606</v>
      </c>
      <c r="B26" t="s">
        <v>34</v>
      </c>
      <c r="C26">
        <v>189</v>
      </c>
      <c r="D26">
        <v>191</v>
      </c>
      <c r="E26">
        <v>204</v>
      </c>
      <c r="F26">
        <v>210</v>
      </c>
      <c r="G26">
        <v>215</v>
      </c>
      <c r="H26">
        <v>210</v>
      </c>
      <c r="I26">
        <v>250</v>
      </c>
      <c r="J26">
        <v>271</v>
      </c>
      <c r="K26">
        <v>289</v>
      </c>
      <c r="L26">
        <v>288</v>
      </c>
      <c r="M26">
        <v>320</v>
      </c>
      <c r="N26">
        <v>315</v>
      </c>
      <c r="O26">
        <v>129</v>
      </c>
      <c r="P26">
        <v>313</v>
      </c>
    </row>
    <row r="27" spans="1:16" x14ac:dyDescent="0.25">
      <c r="A27" t="s">
        <v>35</v>
      </c>
      <c r="B27" t="s">
        <v>45</v>
      </c>
      <c r="C27">
        <v>195</v>
      </c>
      <c r="D27">
        <v>195</v>
      </c>
      <c r="E27">
        <v>207</v>
      </c>
      <c r="F27">
        <v>233</v>
      </c>
      <c r="G27">
        <v>239</v>
      </c>
      <c r="H27">
        <v>283</v>
      </c>
      <c r="I27">
        <v>294</v>
      </c>
      <c r="J27">
        <v>300</v>
      </c>
      <c r="K27">
        <v>310</v>
      </c>
      <c r="L27">
        <v>319</v>
      </c>
      <c r="M27">
        <v>356</v>
      </c>
      <c r="N27">
        <v>383</v>
      </c>
      <c r="O27">
        <v>109</v>
      </c>
      <c r="P27">
        <v>287</v>
      </c>
    </row>
    <row r="28" spans="1:16" x14ac:dyDescent="0.25">
      <c r="A28" t="s">
        <v>36</v>
      </c>
      <c r="B28" t="s">
        <v>37</v>
      </c>
      <c r="C28">
        <v>160</v>
      </c>
      <c r="D28">
        <v>156</v>
      </c>
      <c r="E28">
        <v>166</v>
      </c>
      <c r="F28">
        <v>161</v>
      </c>
      <c r="G28">
        <v>167</v>
      </c>
      <c r="H28">
        <v>181</v>
      </c>
      <c r="I28">
        <v>188</v>
      </c>
      <c r="J28">
        <v>193</v>
      </c>
      <c r="K28">
        <v>205</v>
      </c>
      <c r="L28">
        <v>219</v>
      </c>
      <c r="M28">
        <v>228</v>
      </c>
      <c r="N28">
        <v>264</v>
      </c>
      <c r="O28">
        <v>112</v>
      </c>
      <c r="P28">
        <v>252</v>
      </c>
    </row>
    <row r="29" spans="1:16" x14ac:dyDescent="0.25">
      <c r="A29" t="s">
        <v>607</v>
      </c>
      <c r="B29" t="s">
        <v>38</v>
      </c>
      <c r="C29">
        <v>176</v>
      </c>
      <c r="D29">
        <v>180</v>
      </c>
      <c r="E29">
        <v>206</v>
      </c>
      <c r="F29">
        <v>233</v>
      </c>
      <c r="G29">
        <v>239</v>
      </c>
      <c r="H29">
        <v>257</v>
      </c>
      <c r="I29">
        <v>266</v>
      </c>
      <c r="J29">
        <v>275</v>
      </c>
      <c r="K29">
        <v>298</v>
      </c>
      <c r="L29">
        <v>311</v>
      </c>
      <c r="M29">
        <v>324</v>
      </c>
      <c r="N29">
        <v>335</v>
      </c>
      <c r="O29">
        <v>111</v>
      </c>
      <c r="P29">
        <v>387</v>
      </c>
    </row>
    <row r="30" spans="1:16" x14ac:dyDescent="0.25">
      <c r="A30" t="s">
        <v>608</v>
      </c>
      <c r="B30" t="s">
        <v>39</v>
      </c>
      <c r="C30">
        <v>172</v>
      </c>
      <c r="D30">
        <v>163</v>
      </c>
      <c r="E30">
        <v>168</v>
      </c>
      <c r="F30">
        <v>188</v>
      </c>
      <c r="G30">
        <v>203</v>
      </c>
      <c r="H30">
        <v>218</v>
      </c>
      <c r="I30">
        <v>227</v>
      </c>
      <c r="J30">
        <v>241</v>
      </c>
      <c r="K30">
        <v>278</v>
      </c>
      <c r="L30">
        <v>274</v>
      </c>
      <c r="M30">
        <v>265</v>
      </c>
      <c r="N30">
        <v>265</v>
      </c>
      <c r="O30">
        <v>116</v>
      </c>
      <c r="P30">
        <v>238</v>
      </c>
    </row>
    <row r="31" spans="1:16" x14ac:dyDescent="0.25">
      <c r="A31" t="s">
        <v>41</v>
      </c>
      <c r="B31" t="s">
        <v>40</v>
      </c>
      <c r="C31">
        <v>184</v>
      </c>
      <c r="D31">
        <v>184</v>
      </c>
      <c r="E31">
        <v>194</v>
      </c>
      <c r="F31">
        <v>200</v>
      </c>
      <c r="G31">
        <v>225</v>
      </c>
      <c r="H31">
        <v>244</v>
      </c>
      <c r="I31">
        <v>287</v>
      </c>
      <c r="J31">
        <v>293</v>
      </c>
      <c r="K31">
        <v>304</v>
      </c>
      <c r="L31">
        <v>311</v>
      </c>
      <c r="M31">
        <v>336</v>
      </c>
      <c r="N31">
        <v>370</v>
      </c>
      <c r="O31">
        <v>119</v>
      </c>
      <c r="P31">
        <v>322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6A21D-738E-47EB-A19A-C04460258BA8}">
  <dimension ref="A1:R62"/>
  <sheetViews>
    <sheetView topLeftCell="B10" workbookViewId="0">
      <selection activeCell="J33" sqref="J33"/>
    </sheetView>
  </sheetViews>
  <sheetFormatPr defaultRowHeight="15" x14ac:dyDescent="0.25"/>
  <sheetData>
    <row r="1" spans="1:16" x14ac:dyDescent="0.25">
      <c r="A1" t="s">
        <v>42</v>
      </c>
      <c r="B1" t="s">
        <v>43</v>
      </c>
      <c r="C1">
        <v>2009</v>
      </c>
      <c r="D1">
        <f>C1+1</f>
        <v>2010</v>
      </c>
      <c r="E1">
        <f t="shared" ref="E1:P1" si="0">D1+1</f>
        <v>2011</v>
      </c>
      <c r="F1">
        <f t="shared" si="0"/>
        <v>2012</v>
      </c>
      <c r="G1">
        <f t="shared" si="0"/>
        <v>2013</v>
      </c>
      <c r="H1">
        <f t="shared" si="0"/>
        <v>2014</v>
      </c>
      <c r="I1">
        <f t="shared" si="0"/>
        <v>2015</v>
      </c>
      <c r="J1">
        <f t="shared" si="0"/>
        <v>2016</v>
      </c>
      <c r="K1">
        <f t="shared" si="0"/>
        <v>2017</v>
      </c>
      <c r="L1">
        <f t="shared" si="0"/>
        <v>2018</v>
      </c>
      <c r="M1">
        <f t="shared" si="0"/>
        <v>2019</v>
      </c>
      <c r="N1">
        <f t="shared" si="0"/>
        <v>2020</v>
      </c>
      <c r="O1">
        <f t="shared" si="0"/>
        <v>2021</v>
      </c>
      <c r="P1">
        <f t="shared" si="0"/>
        <v>2022</v>
      </c>
    </row>
    <row r="2" spans="1:16" x14ac:dyDescent="0.25">
      <c r="A2" t="str">
        <f>UPPER(LEFT(B2,3))</f>
        <v>ARI</v>
      </c>
      <c r="B2" t="s">
        <v>0</v>
      </c>
      <c r="C2">
        <f ca="1">OFFSET(Backups!$B$1,MATCH('Valuation Back'!$B2,Backups!$A$2:$A$31,),)</f>
        <v>390</v>
      </c>
      <c r="D2">
        <f>Backups!I2</f>
        <v>379</v>
      </c>
      <c r="E2">
        <f>Backups!P2</f>
        <v>396</v>
      </c>
      <c r="F2">
        <f ca="1">OFFSET(Backups!$W$1,MATCH('Valuation Back'!$B2,Backups!$V$2:$V$31,),)</f>
        <v>447</v>
      </c>
      <c r="G2">
        <f ca="1">OFFSET(Backups!$AD$1,MATCH('Valuation Back'!$B2,Backups!$AC$2:$AC$31,),)</f>
        <v>584</v>
      </c>
      <c r="H2">
        <f ca="1">OFFSET(Backups!$AK$1,MATCH('Valuation Back'!$B2,Backups!$AJ$2:$AJ$31,),)</f>
        <v>585</v>
      </c>
      <c r="I2">
        <f ca="1">OFFSET(Backups!$AR$1,MATCH('Valuation Back'!$B2,Backups!$AQ$2:$AQ$31,),)</f>
        <v>840</v>
      </c>
      <c r="J2" t="str">
        <f ca="1">OFFSET(Backups!$AY$1,MATCH('Valuation Back'!$B2,Backups!$AX$2:$AX$31,),)</f>
        <v>$925 M</v>
      </c>
      <c r="K2" t="str">
        <f ca="1">OFFSET(Backups!$BF$1,MATCH('Valuation Back'!$B2,Backups!$BE$2:$BE$31,),)</f>
        <v>$1.15 B</v>
      </c>
      <c r="L2" t="str">
        <f ca="1">OFFSET(Backups!$BM$1,MATCH('Valuation Back'!$B2,Backups!$BL$2:$BL$31,),)</f>
        <v>$1.21 B</v>
      </c>
      <c r="M2" t="str">
        <f ca="1">OFFSET(Backups!$BT$1,MATCH('Valuation Back'!$B2,Backups!$BS$2:$BS$31,),)</f>
        <v>$1.29 B</v>
      </c>
      <c r="N2">
        <f ca="1">OFFSET(Backups!$CA$1,MATCH('Valuation Back'!$B2,Backups!$BZ$2:$BZ$31,),)</f>
        <v>1.29</v>
      </c>
      <c r="O2" t="str">
        <f ca="1">OFFSET(Backups!$CH$1,MATCH('Valuation Back'!$B2,Backups!$CG$2:$CG$31,),)</f>
        <v>$1.32 B</v>
      </c>
      <c r="P2" t="str">
        <f ca="1">OFFSET(Backups!$CR$1,MATCH('Valuation Back'!$B2,Backups!$CP$2:$CP$31,),)</f>
        <v>$1.38 billion</v>
      </c>
    </row>
    <row r="3" spans="1:16" x14ac:dyDescent="0.25">
      <c r="A3" t="str">
        <f t="shared" ref="A3:A31" si="1">UPPER(LEFT(B3,3))</f>
        <v>ATL</v>
      </c>
      <c r="B3" t="s">
        <v>1</v>
      </c>
      <c r="C3">
        <f ca="1">OFFSET(Backups!$B$1,MATCH('Valuation Back'!$B3,Backups!$A$2:$A$31,),)</f>
        <v>446</v>
      </c>
      <c r="D3">
        <f>Backups!I3</f>
        <v>450</v>
      </c>
      <c r="E3">
        <f>Backups!P3</f>
        <v>482</v>
      </c>
      <c r="F3">
        <f ca="1">OFFSET(Backups!$W$1,MATCH('Valuation Back'!$B3,Backups!$V$2:$V$31,),)</f>
        <v>508</v>
      </c>
      <c r="G3">
        <f ca="1">OFFSET(Backups!$AD$1,MATCH('Valuation Back'!$B3,Backups!$AC$2:$AC$31,),)</f>
        <v>629</v>
      </c>
      <c r="H3">
        <f ca="1">OFFSET(Backups!$AK$1,MATCH('Valuation Back'!$B3,Backups!$AJ$2:$AJ$31,),)</f>
        <v>730</v>
      </c>
      <c r="I3">
        <f ca="1">OFFSET(Backups!$AR$1,MATCH('Valuation Back'!$B3,Backups!$AQ$2:$AQ$31,),)</f>
        <v>1150</v>
      </c>
      <c r="J3" t="str">
        <f ca="1">OFFSET(Backups!$AY$1,MATCH('Valuation Back'!$B3,Backups!$AX$2:$AX$31,),)</f>
        <v>$1.175 B</v>
      </c>
      <c r="K3" t="str">
        <f ca="1">OFFSET(Backups!$BF$1,MATCH('Valuation Back'!$B3,Backups!$BE$2:$BE$31,),)</f>
        <v>$1.5 B</v>
      </c>
      <c r="L3" t="str">
        <f ca="1">OFFSET(Backups!$BM$1,MATCH('Valuation Back'!$B3,Backups!$BL$2:$BL$31,),)</f>
        <v>$1.625 B</v>
      </c>
      <c r="M3" t="str">
        <f ca="1">OFFSET(Backups!$BT$1,MATCH('Valuation Back'!$B3,Backups!$BS$2:$BS$31,),)</f>
        <v>$1.7 B</v>
      </c>
      <c r="N3">
        <f ca="1">OFFSET(Backups!$CA$1,MATCH('Valuation Back'!$B3,Backups!$BZ$2:$BZ$31,),)</f>
        <v>1.8</v>
      </c>
      <c r="O3" t="str">
        <f ca="1">OFFSET(Backups!$CH$1,MATCH('Valuation Back'!$B3,Backups!$CG$2:$CG$31,),)</f>
        <v>$1.875 B</v>
      </c>
      <c r="P3" t="str">
        <f ca="1">OFFSET(Backups!$CR$1,MATCH('Valuation Back'!$B3,Backups!$CP$2:$CP$31,),)</f>
        <v>$2.1 billion</v>
      </c>
    </row>
    <row r="4" spans="1:16" x14ac:dyDescent="0.25">
      <c r="A4" t="str">
        <f t="shared" si="1"/>
        <v>BAL</v>
      </c>
      <c r="B4" t="s">
        <v>2</v>
      </c>
      <c r="C4">
        <f ca="1">OFFSET(Backups!$B$1,MATCH('Valuation Back'!$B4,Backups!$A$2:$A$31,),)</f>
        <v>400</v>
      </c>
      <c r="D4">
        <f>Backups!I4</f>
        <v>376</v>
      </c>
      <c r="E4">
        <f>Backups!P4</f>
        <v>411</v>
      </c>
      <c r="F4">
        <f ca="1">OFFSET(Backups!$W$1,MATCH('Valuation Back'!$B4,Backups!$V$2:$V$31,),)</f>
        <v>460</v>
      </c>
      <c r="G4">
        <f ca="1">OFFSET(Backups!$AD$1,MATCH('Valuation Back'!$B4,Backups!$AC$2:$AC$31,),)</f>
        <v>618</v>
      </c>
      <c r="H4">
        <f ca="1">OFFSET(Backups!$AK$1,MATCH('Valuation Back'!$B4,Backups!$AJ$2:$AJ$31,),)</f>
        <v>620</v>
      </c>
      <c r="I4">
        <f ca="1">OFFSET(Backups!$AR$1,MATCH('Valuation Back'!$B4,Backups!$AQ$2:$AQ$31,),)</f>
        <v>1000</v>
      </c>
      <c r="J4" t="str">
        <f ca="1">OFFSET(Backups!$AY$1,MATCH('Valuation Back'!$B4,Backups!$AX$2:$AX$31,),)</f>
        <v>$1 B</v>
      </c>
      <c r="K4" t="str">
        <f ca="1">OFFSET(Backups!$BF$1,MATCH('Valuation Back'!$B4,Backups!$BE$2:$BE$31,),)</f>
        <v>$1.175 B</v>
      </c>
      <c r="L4" t="str">
        <f ca="1">OFFSET(Backups!$BM$1,MATCH('Valuation Back'!$B4,Backups!$BL$2:$BL$31,),)</f>
        <v>$1.2 B</v>
      </c>
      <c r="M4" t="str">
        <f ca="1">OFFSET(Backups!$BT$1,MATCH('Valuation Back'!$B4,Backups!$BS$2:$BS$31,),)</f>
        <v>$1.28 B</v>
      </c>
      <c r="N4">
        <f ca="1">OFFSET(Backups!$CA$1,MATCH('Valuation Back'!$B4,Backups!$BZ$2:$BZ$31,),)</f>
        <v>1.4</v>
      </c>
      <c r="O4" t="str">
        <f ca="1">OFFSET(Backups!$CH$1,MATCH('Valuation Back'!$B4,Backups!$CG$2:$CG$31,),)</f>
        <v>$1.43 B</v>
      </c>
      <c r="P4" t="str">
        <f ca="1">OFFSET(Backups!$CR$1,MATCH('Valuation Back'!$B4,Backups!$CP$2:$CP$31,),)</f>
        <v>$1.375 billion</v>
      </c>
    </row>
    <row r="5" spans="1:16" x14ac:dyDescent="0.25">
      <c r="A5" t="str">
        <f t="shared" si="1"/>
        <v>BOS</v>
      </c>
      <c r="B5" t="s">
        <v>3</v>
      </c>
      <c r="C5">
        <f ca="1">OFFSET(Backups!$B$1,MATCH('Valuation Back'!$B5,Backups!$A$2:$A$31,),)</f>
        <v>833</v>
      </c>
      <c r="D5">
        <f>Backups!I5</f>
        <v>870</v>
      </c>
      <c r="E5">
        <f>Backups!P5</f>
        <v>912</v>
      </c>
      <c r="F5">
        <f ca="1">OFFSET(Backups!$W$1,MATCH('Valuation Back'!$B5,Backups!$V$2:$V$31,),)</f>
        <v>1000</v>
      </c>
      <c r="G5">
        <f ca="1">OFFSET(Backups!$AD$1,MATCH('Valuation Back'!$B5,Backups!$AC$2:$AC$31,),)</f>
        <v>1312</v>
      </c>
      <c r="H5">
        <f ca="1">OFFSET(Backups!$AK$1,MATCH('Valuation Back'!$B5,Backups!$AJ$2:$AJ$31,),)</f>
        <v>1500</v>
      </c>
      <c r="I5">
        <f ca="1">OFFSET(Backups!$AR$1,MATCH('Valuation Back'!$B5,Backups!$AQ$2:$AQ$31,),)</f>
        <v>2100</v>
      </c>
      <c r="J5" t="str">
        <f ca="1">OFFSET(Backups!$AY$1,MATCH('Valuation Back'!$B5,Backups!$AX$2:$AX$31,),)</f>
        <v>$2.3 B</v>
      </c>
      <c r="K5" t="str">
        <f ca="1">OFFSET(Backups!$BF$1,MATCH('Valuation Back'!$B5,Backups!$BE$2:$BE$31,),)</f>
        <v>$2.7 B</v>
      </c>
      <c r="L5" t="str">
        <f ca="1">OFFSET(Backups!$BM$1,MATCH('Valuation Back'!$B5,Backups!$BL$2:$BL$31,),)</f>
        <v>$2.8 B</v>
      </c>
      <c r="M5" t="str">
        <f ca="1">OFFSET(Backups!$BT$1,MATCH('Valuation Back'!$B5,Backups!$BS$2:$BS$31,),)</f>
        <v>$3.2 B</v>
      </c>
      <c r="N5">
        <f ca="1">OFFSET(Backups!$CA$1,MATCH('Valuation Back'!$B5,Backups!$BZ$2:$BZ$31,),)</f>
        <v>3.3</v>
      </c>
      <c r="O5" t="str">
        <f ca="1">OFFSET(Backups!$CH$1,MATCH('Valuation Back'!$B5,Backups!$CG$2:$CG$31,),)</f>
        <v>$3.465 B</v>
      </c>
      <c r="P5" t="str">
        <f ca="1">OFFSET(Backups!$CR$1,MATCH('Valuation Back'!$B5,Backups!$CP$2:$CP$31,),)</f>
        <v>$3.9 billion</v>
      </c>
    </row>
    <row r="6" spans="1:16" x14ac:dyDescent="0.25">
      <c r="A6" t="s">
        <v>4</v>
      </c>
      <c r="B6" t="s">
        <v>5</v>
      </c>
      <c r="C6">
        <f ca="1">OFFSET(Backups!$B$1,MATCH('Valuation Back'!$B6,Backups!$A$2:$A$31,),)</f>
        <v>700</v>
      </c>
      <c r="D6">
        <f>Backups!I6</f>
        <v>726</v>
      </c>
      <c r="E6">
        <f>Backups!P6</f>
        <v>773</v>
      </c>
      <c r="F6">
        <f ca="1">OFFSET(Backups!$W$1,MATCH('Valuation Back'!$B6,Backups!$V$2:$V$31,),)</f>
        <v>879</v>
      </c>
      <c r="G6">
        <f ca="1">OFFSET(Backups!$AD$1,MATCH('Valuation Back'!$B6,Backups!$AC$2:$AC$31,),)</f>
        <v>1000</v>
      </c>
      <c r="H6">
        <f ca="1">OFFSET(Backups!$AK$1,MATCH('Valuation Back'!$B6,Backups!$AJ$2:$AJ$31,),)</f>
        <v>1200</v>
      </c>
      <c r="I6">
        <f ca="1">OFFSET(Backups!$AR$1,MATCH('Valuation Back'!$B6,Backups!$AQ$2:$AQ$31,),)</f>
        <v>1800</v>
      </c>
      <c r="J6" t="str">
        <f ca="1">OFFSET(Backups!$AY$1,MATCH('Valuation Back'!$B6,Backups!$AX$2:$AX$31,),)</f>
        <v>$2.2 B</v>
      </c>
      <c r="K6" t="str">
        <f ca="1">OFFSET(Backups!$BF$1,MATCH('Valuation Back'!$B6,Backups!$BE$2:$BE$31,),)</f>
        <v>$2.675 B</v>
      </c>
      <c r="L6" t="str">
        <f ca="1">OFFSET(Backups!$BM$1,MATCH('Valuation Back'!$B6,Backups!$BL$2:$BL$31,),)</f>
        <v>$2.9 B</v>
      </c>
      <c r="M6" t="str">
        <f ca="1">OFFSET(Backups!$BT$1,MATCH('Valuation Back'!$B6,Backups!$BS$2:$BS$31,),)</f>
        <v>$3.1 B</v>
      </c>
      <c r="N6">
        <f ca="1">OFFSET(Backups!$CA$1,MATCH('Valuation Back'!$B6,Backups!$BZ$2:$BZ$31,),)</f>
        <v>3.2</v>
      </c>
      <c r="O6" t="str">
        <f ca="1">OFFSET(Backups!$CH$1,MATCH('Valuation Back'!$B6,Backups!$CG$2:$CG$31,),)</f>
        <v>$3.36 B</v>
      </c>
      <c r="P6" t="str">
        <f ca="1">OFFSET(Backups!$CR$1,MATCH('Valuation Back'!$B6,Backups!$CP$2:$CP$31,),)</f>
        <v>$3.8 billion</v>
      </c>
    </row>
    <row r="7" spans="1:16" x14ac:dyDescent="0.25">
      <c r="A7" t="s">
        <v>6</v>
      </c>
      <c r="B7" t="s">
        <v>7</v>
      </c>
      <c r="C7">
        <f ca="1">OFFSET(Backups!$B$1,MATCH('Valuation Back'!$B7,Backups!$A$2:$A$31,),)</f>
        <v>450</v>
      </c>
      <c r="D7">
        <f>Backups!I7</f>
        <v>466</v>
      </c>
      <c r="E7">
        <f>Backups!P7</f>
        <v>526</v>
      </c>
      <c r="F7">
        <f ca="1">OFFSET(Backups!$W$1,MATCH('Valuation Back'!$B7,Backups!$V$2:$V$31,),)</f>
        <v>600</v>
      </c>
      <c r="G7">
        <f ca="1">OFFSET(Backups!$AD$1,MATCH('Valuation Back'!$B7,Backups!$AC$2:$AC$31,),)</f>
        <v>692</v>
      </c>
      <c r="H7">
        <f ca="1">OFFSET(Backups!$AK$1,MATCH('Valuation Back'!$B7,Backups!$AJ$2:$AJ$31,),)</f>
        <v>695</v>
      </c>
      <c r="I7">
        <f ca="1">OFFSET(Backups!$AR$1,MATCH('Valuation Back'!$B7,Backups!$AQ$2:$AQ$31,),)</f>
        <v>975</v>
      </c>
      <c r="J7" t="str">
        <f ca="1">OFFSET(Backups!$AY$1,MATCH('Valuation Back'!$B7,Backups!$AX$2:$AX$31,),)</f>
        <v>$1.05 B</v>
      </c>
      <c r="K7" t="str">
        <f ca="1">OFFSET(Backups!$BF$1,MATCH('Valuation Back'!$B7,Backups!$BE$2:$BE$31,),)</f>
        <v>$1.35 B</v>
      </c>
      <c r="L7" t="str">
        <f ca="1">OFFSET(Backups!$BM$1,MATCH('Valuation Back'!$B7,Backups!$BL$2:$BL$31,),)</f>
        <v>$1.5 B</v>
      </c>
      <c r="M7" t="str">
        <f ca="1">OFFSET(Backups!$BT$1,MATCH('Valuation Back'!$B7,Backups!$BS$2:$BS$31,),)</f>
        <v>$1.6 B</v>
      </c>
      <c r="N7">
        <f ca="1">OFFSET(Backups!$CA$1,MATCH('Valuation Back'!$B7,Backups!$BZ$2:$BZ$31,),)</f>
        <v>1.65</v>
      </c>
      <c r="O7" t="str">
        <f ca="1">OFFSET(Backups!$CH$1,MATCH('Valuation Back'!$B7,Backups!$CG$2:$CG$31,),)</f>
        <v>$1.685 B</v>
      </c>
      <c r="P7" t="str">
        <f ca="1">OFFSET(Backups!$CR$1,MATCH('Valuation Back'!$B7,Backups!$CP$2:$CP$31,),)</f>
        <v>$1.76 billion</v>
      </c>
    </row>
    <row r="8" spans="1:16" x14ac:dyDescent="0.25">
      <c r="A8" t="str">
        <f t="shared" si="1"/>
        <v>CIN</v>
      </c>
      <c r="B8" t="s">
        <v>8</v>
      </c>
      <c r="C8">
        <f ca="1">OFFSET(Backups!$B$1,MATCH('Valuation Back'!$B8,Backups!$A$2:$A$31,),)</f>
        <v>342</v>
      </c>
      <c r="D8">
        <f>Backups!I8</f>
        <v>331</v>
      </c>
      <c r="E8">
        <f>Backups!P8</f>
        <v>375</v>
      </c>
      <c r="F8">
        <f ca="1">OFFSET(Backups!$W$1,MATCH('Valuation Back'!$B8,Backups!$V$2:$V$31,),)</f>
        <v>424</v>
      </c>
      <c r="G8">
        <f ca="1">OFFSET(Backups!$AD$1,MATCH('Valuation Back'!$B8,Backups!$AC$2:$AC$31,),)</f>
        <v>546</v>
      </c>
      <c r="H8">
        <f ca="1">OFFSET(Backups!$AK$1,MATCH('Valuation Back'!$B8,Backups!$AJ$2:$AJ$31,),)</f>
        <v>600</v>
      </c>
      <c r="I8">
        <f ca="1">OFFSET(Backups!$AR$1,MATCH('Valuation Back'!$B8,Backups!$AQ$2:$AQ$31,),)</f>
        <v>885</v>
      </c>
      <c r="J8" t="str">
        <f ca="1">OFFSET(Backups!$AY$1,MATCH('Valuation Back'!$B8,Backups!$AX$2:$AX$31,),)</f>
        <v>$905 M</v>
      </c>
      <c r="K8" t="str">
        <f ca="1">OFFSET(Backups!$BF$1,MATCH('Valuation Back'!$B8,Backups!$BE$2:$BE$31,),)</f>
        <v>$915 M</v>
      </c>
      <c r="L8" t="str">
        <f ca="1">OFFSET(Backups!$BM$1,MATCH('Valuation Back'!$B8,Backups!$BL$2:$BL$31,),)</f>
        <v>$1.01 B</v>
      </c>
      <c r="M8" t="str">
        <f ca="1">OFFSET(Backups!$BT$1,MATCH('Valuation Back'!$B8,Backups!$BS$2:$BS$31,),)</f>
        <v>$1.05 B</v>
      </c>
      <c r="N8">
        <f ca="1">OFFSET(Backups!$CA$1,MATCH('Valuation Back'!$B8,Backups!$BZ$2:$BZ$31,),)</f>
        <v>1.075</v>
      </c>
      <c r="O8" t="str">
        <f ca="1">OFFSET(Backups!$CH$1,MATCH('Valuation Back'!$B8,Backups!$CG$2:$CG$31,),)</f>
        <v>$1.085 B</v>
      </c>
      <c r="P8" t="str">
        <f ca="1">OFFSET(Backups!$CR$1,MATCH('Valuation Back'!$B8,Backups!$CP$2:$CP$31,),)</f>
        <v>$1.19 billion</v>
      </c>
    </row>
    <row r="9" spans="1:16" x14ac:dyDescent="0.25">
      <c r="A9" t="str">
        <f t="shared" si="1"/>
        <v>CLE</v>
      </c>
      <c r="B9" t="s">
        <v>9</v>
      </c>
      <c r="C9">
        <f ca="1">OFFSET(Backups!$B$1,MATCH('Valuation Back'!$B9,Backups!$A$2:$A$31,),)</f>
        <v>399</v>
      </c>
      <c r="D9">
        <f>Backups!I9</f>
        <v>391</v>
      </c>
      <c r="E9">
        <f>Backups!P9</f>
        <v>353</v>
      </c>
      <c r="F9">
        <f ca="1">OFFSET(Backups!$W$1,MATCH('Valuation Back'!$B9,Backups!$V$2:$V$31,),)</f>
        <v>410</v>
      </c>
      <c r="G9">
        <f ca="1">OFFSET(Backups!$AD$1,MATCH('Valuation Back'!$B9,Backups!$AC$2:$AC$31,),)</f>
        <v>559</v>
      </c>
      <c r="H9">
        <f ca="1">OFFSET(Backups!$AK$1,MATCH('Valuation Back'!$B9,Backups!$AJ$2:$AJ$31,),)</f>
        <v>570</v>
      </c>
      <c r="I9">
        <f ca="1">OFFSET(Backups!$AR$1,MATCH('Valuation Back'!$B9,Backups!$AQ$2:$AQ$31,),)</f>
        <v>825</v>
      </c>
      <c r="J9" t="str">
        <f ca="1">OFFSET(Backups!$AY$1,MATCH('Valuation Back'!$B9,Backups!$AX$2:$AX$31,),)</f>
        <v>$800 M</v>
      </c>
      <c r="K9" t="str">
        <f ca="1">OFFSET(Backups!$BF$1,MATCH('Valuation Back'!$B9,Backups!$BE$2:$BE$31,),)</f>
        <v>$920 M</v>
      </c>
      <c r="L9" t="str">
        <f ca="1">OFFSET(Backups!$BM$1,MATCH('Valuation Back'!$B9,Backups!$BL$2:$BL$31,),)</f>
        <v>$1.045 B</v>
      </c>
      <c r="M9" t="str">
        <f ca="1">OFFSET(Backups!$BT$1,MATCH('Valuation Back'!$B9,Backups!$BS$2:$BS$31,),)</f>
        <v>$1.15 B</v>
      </c>
      <c r="N9">
        <f ca="1">OFFSET(Backups!$CA$1,MATCH('Valuation Back'!$B9,Backups!$BZ$2:$BZ$31,),)</f>
        <v>1.1499999999999999</v>
      </c>
      <c r="O9" t="str">
        <f ca="1">OFFSET(Backups!$CH$1,MATCH('Valuation Back'!$B9,Backups!$CG$2:$CG$31,),)</f>
        <v>$1.16 B</v>
      </c>
      <c r="P9" t="str">
        <f ca="1">OFFSET(Backups!$CR$1,MATCH('Valuation Back'!$B9,Backups!$CP$2:$CP$31,),)</f>
        <v>$1.3 billion</v>
      </c>
    </row>
    <row r="10" spans="1:16" x14ac:dyDescent="0.25">
      <c r="A10" t="str">
        <f t="shared" si="1"/>
        <v>COL</v>
      </c>
      <c r="B10" t="s">
        <v>10</v>
      </c>
      <c r="C10">
        <f ca="1">OFFSET(Backups!$B$1,MATCH('Valuation Back'!$B10,Backups!$A$2:$A$31,),)</f>
        <v>373</v>
      </c>
      <c r="D10">
        <f>Backups!I10</f>
        <v>384</v>
      </c>
      <c r="E10">
        <f>Backups!P10</f>
        <v>414</v>
      </c>
      <c r="F10">
        <f ca="1">OFFSET(Backups!$W$1,MATCH('Valuation Back'!$B10,Backups!$V$2:$V$31,),)</f>
        <v>464</v>
      </c>
      <c r="G10">
        <f ca="1">OFFSET(Backups!$AD$1,MATCH('Valuation Back'!$B10,Backups!$AC$2:$AC$31,),)</f>
        <v>537</v>
      </c>
      <c r="H10">
        <f ca="1">OFFSET(Backups!$AK$1,MATCH('Valuation Back'!$B10,Backups!$AJ$2:$AJ$31,),)</f>
        <v>575</v>
      </c>
      <c r="I10">
        <f ca="1">OFFSET(Backups!$AR$1,MATCH('Valuation Back'!$B10,Backups!$AQ$2:$AQ$31,),)</f>
        <v>855</v>
      </c>
      <c r="J10" t="str">
        <f ca="1">OFFSET(Backups!$AY$1,MATCH('Valuation Back'!$B10,Backups!$AX$2:$AX$31,),)</f>
        <v>$860 M</v>
      </c>
      <c r="K10" t="str">
        <f ca="1">OFFSET(Backups!$BF$1,MATCH('Valuation Back'!$B10,Backups!$BE$2:$BE$31,),)</f>
        <v>$1 B</v>
      </c>
      <c r="L10" t="str">
        <f ca="1">OFFSET(Backups!$BM$1,MATCH('Valuation Back'!$B10,Backups!$BL$2:$BL$31,),)</f>
        <v>$1.1 B</v>
      </c>
      <c r="M10" t="str">
        <f ca="1">OFFSET(Backups!$BT$1,MATCH('Valuation Back'!$B10,Backups!$BS$2:$BS$31,),)</f>
        <v>$1.225 B</v>
      </c>
      <c r="N10">
        <f ca="1">OFFSET(Backups!$CA$1,MATCH('Valuation Back'!$B10,Backups!$BZ$2:$BZ$31,),)</f>
        <v>1.2749999999999999</v>
      </c>
      <c r="O10" t="str">
        <f ca="1">OFFSET(Backups!$CH$1,MATCH('Valuation Back'!$B10,Backups!$CG$2:$CG$31,),)</f>
        <v>$1.3 B</v>
      </c>
      <c r="P10" t="str">
        <f ca="1">OFFSET(Backups!$CR$1,MATCH('Valuation Back'!$B10,Backups!$CP$2:$CP$31,),)</f>
        <v>$1.385 billion</v>
      </c>
    </row>
    <row r="11" spans="1:16" x14ac:dyDescent="0.25">
      <c r="A11" t="str">
        <f t="shared" si="1"/>
        <v>DET</v>
      </c>
      <c r="B11" t="s">
        <v>11</v>
      </c>
      <c r="C11">
        <f ca="1">OFFSET(Backups!$B$1,MATCH('Valuation Back'!$B11,Backups!$A$2:$A$31,),)</f>
        <v>371</v>
      </c>
      <c r="D11">
        <f>Backups!I11</f>
        <v>375</v>
      </c>
      <c r="E11">
        <f>Backups!P11</f>
        <v>385</v>
      </c>
      <c r="F11">
        <f ca="1">OFFSET(Backups!$W$1,MATCH('Valuation Back'!$B11,Backups!$V$2:$V$31,),)</f>
        <v>478</v>
      </c>
      <c r="G11">
        <f ca="1">OFFSET(Backups!$AD$1,MATCH('Valuation Back'!$B11,Backups!$AC$2:$AC$31,),)</f>
        <v>643</v>
      </c>
      <c r="H11">
        <f ca="1">OFFSET(Backups!$AK$1,MATCH('Valuation Back'!$B11,Backups!$AJ$2:$AJ$31,),)</f>
        <v>680</v>
      </c>
      <c r="I11">
        <f ca="1">OFFSET(Backups!$AR$1,MATCH('Valuation Back'!$B11,Backups!$AQ$2:$AQ$31,),)</f>
        <v>1125</v>
      </c>
      <c r="J11" t="str">
        <f ca="1">OFFSET(Backups!$AY$1,MATCH('Valuation Back'!$B11,Backups!$AX$2:$AX$31,),)</f>
        <v>$1.15 B</v>
      </c>
      <c r="K11" t="str">
        <f ca="1">OFFSET(Backups!$BF$1,MATCH('Valuation Back'!$B11,Backups!$BE$2:$BE$31,),)</f>
        <v>$1.2 B</v>
      </c>
      <c r="L11" t="str">
        <f ca="1">OFFSET(Backups!$BM$1,MATCH('Valuation Back'!$B11,Backups!$BL$2:$BL$31,),)</f>
        <v>$1.225 B</v>
      </c>
      <c r="M11" t="str">
        <f ca="1">OFFSET(Backups!$BT$1,MATCH('Valuation Back'!$B11,Backups!$BS$2:$BS$31,),)</f>
        <v>$1.25 B</v>
      </c>
      <c r="N11">
        <f ca="1">OFFSET(Backups!$CA$1,MATCH('Valuation Back'!$B11,Backups!$BZ$2:$BZ$31,),)</f>
        <v>1.25</v>
      </c>
      <c r="O11" t="str">
        <f ca="1">OFFSET(Backups!$CH$1,MATCH('Valuation Back'!$B11,Backups!$CG$2:$CG$31,),)</f>
        <v>$1.26 B</v>
      </c>
      <c r="P11" t="str">
        <f ca="1">OFFSET(Backups!$CR$1,MATCH('Valuation Back'!$B11,Backups!$CP$2:$CP$31,),)</f>
        <v>$1.4 billion</v>
      </c>
    </row>
    <row r="12" spans="1:16" x14ac:dyDescent="0.25">
      <c r="A12" t="s">
        <v>12</v>
      </c>
      <c r="B12" t="s">
        <v>75</v>
      </c>
      <c r="C12">
        <v>277</v>
      </c>
      <c r="D12">
        <f>Backups!I12</f>
        <v>317</v>
      </c>
      <c r="E12">
        <f>Backups!P12</f>
        <v>360</v>
      </c>
      <c r="F12">
        <f ca="1">OFFSET(Backups!$W$1,MATCH('Valuation Back'!$B12,Backups!$V$2:$V$31,),)</f>
        <v>450</v>
      </c>
      <c r="G12">
        <f ca="1">OFFSET(Backups!$AD$1,MATCH('Valuation Back'!$B12,Backups!$AC$2:$AC$31,),)</f>
        <v>520</v>
      </c>
      <c r="H12">
        <f ca="1">OFFSET(Backups!$AK$1,MATCH('Valuation Back'!$B12,Backups!$AJ$2:$AJ$31,),)</f>
        <v>500</v>
      </c>
      <c r="I12">
        <f ca="1">OFFSET(Backups!$AR$1,MATCH('Valuation Back'!$B12,Backups!$AQ$2:$AQ$31,),)</f>
        <v>650</v>
      </c>
      <c r="J12" t="str">
        <f ca="1">OFFSET(Backups!$AY$1,MATCH('Valuation Back'!$B12,Backups!$AX$2:$AX$31,),)</f>
        <v>$675 M</v>
      </c>
      <c r="K12" t="str">
        <f ca="1">OFFSET(Backups!$BF$1,MATCH('Valuation Back'!$B12,Backups!$BE$2:$BE$31,),)</f>
        <v>$940 M</v>
      </c>
      <c r="L12" t="str">
        <f ca="1">OFFSET(Backups!$BM$1,MATCH('Valuation Back'!$B12,Backups!$BL$2:$BL$31,),)</f>
        <v>$1 B</v>
      </c>
      <c r="M12" t="str">
        <f ca="1">OFFSET(Backups!$BT$1,MATCH('Valuation Back'!$B12,Backups!$BS$2:$BS$31,),)</f>
        <v>$1 B</v>
      </c>
      <c r="N12">
        <f ca="1">OFFSET(Backups!$CA$1,MATCH('Valuation Back'!$B12,Backups!$BZ$2:$BZ$31,),)</f>
        <v>0.98</v>
      </c>
      <c r="O12" t="str">
        <f ca="1">OFFSET(Backups!$CH$1,MATCH('Valuation Back'!$B12,Backups!$CG$2:$CG$31,),)</f>
        <v>$990 M</v>
      </c>
      <c r="P12" t="str">
        <f ca="1">OFFSET(Backups!$CR$1,MATCH('Valuation Back'!$B12,Backups!$CP$2:$CP$31,),)</f>
        <v>$0.99 billion</v>
      </c>
    </row>
    <row r="13" spans="1:16" x14ac:dyDescent="0.25">
      <c r="A13" t="str">
        <f t="shared" si="1"/>
        <v>HOU</v>
      </c>
      <c r="B13" t="s">
        <v>14</v>
      </c>
      <c r="C13">
        <f ca="1">OFFSET(Backups!$B$1,MATCH('Valuation Back'!$B13,Backups!$A$2:$A$31,),)</f>
        <v>445</v>
      </c>
      <c r="D13">
        <f>Backups!I13</f>
        <v>453</v>
      </c>
      <c r="E13">
        <f>Backups!P13</f>
        <v>474</v>
      </c>
      <c r="F13">
        <f ca="1">OFFSET(Backups!$W$1,MATCH('Valuation Back'!$B13,Backups!$V$2:$V$31,),)</f>
        <v>549</v>
      </c>
      <c r="G13">
        <f ca="1">OFFSET(Backups!$AD$1,MATCH('Valuation Back'!$B13,Backups!$AC$2:$AC$31,),)</f>
        <v>626</v>
      </c>
      <c r="H13">
        <f ca="1">OFFSET(Backups!$AK$1,MATCH('Valuation Back'!$B13,Backups!$AJ$2:$AJ$31,),)</f>
        <v>530</v>
      </c>
      <c r="I13">
        <f ca="1">OFFSET(Backups!$AR$1,MATCH('Valuation Back'!$B13,Backups!$AQ$2:$AQ$31,),)</f>
        <v>800</v>
      </c>
      <c r="J13" t="str">
        <f ca="1">OFFSET(Backups!$AY$1,MATCH('Valuation Back'!$B13,Backups!$AX$2:$AX$31,),)</f>
        <v>$1.1 B</v>
      </c>
      <c r="K13" t="str">
        <f ca="1">OFFSET(Backups!$BF$1,MATCH('Valuation Back'!$B13,Backups!$BE$2:$BE$31,),)</f>
        <v>$1.45 B</v>
      </c>
      <c r="L13" t="str">
        <f ca="1">OFFSET(Backups!$BM$1,MATCH('Valuation Back'!$B13,Backups!$BL$2:$BL$31,),)</f>
        <v>$1.65 B</v>
      </c>
      <c r="M13" t="str">
        <f ca="1">OFFSET(Backups!$BT$1,MATCH('Valuation Back'!$B13,Backups!$BS$2:$BS$31,),)</f>
        <v>$1.775 B</v>
      </c>
      <c r="N13">
        <f ca="1">OFFSET(Backups!$CA$1,MATCH('Valuation Back'!$B13,Backups!$BZ$2:$BZ$31,),)</f>
        <v>1.85</v>
      </c>
      <c r="O13" t="str">
        <f ca="1">OFFSET(Backups!$CH$1,MATCH('Valuation Back'!$B13,Backups!$CG$2:$CG$31,),)</f>
        <v>$1.87 B</v>
      </c>
      <c r="P13" t="str">
        <f ca="1">OFFSET(Backups!$CR$1,MATCH('Valuation Back'!$B13,Backups!$CP$2:$CP$31,),)</f>
        <v>$1.98 billion</v>
      </c>
    </row>
    <row r="14" spans="1:16" x14ac:dyDescent="0.25">
      <c r="A14" t="s">
        <v>15</v>
      </c>
      <c r="B14" t="s">
        <v>16</v>
      </c>
      <c r="C14">
        <f ca="1">OFFSET(Backups!$B$1,MATCH('Valuation Back'!$B14,Backups!$A$2:$A$31,),)</f>
        <v>314</v>
      </c>
      <c r="D14">
        <f>Backups!I14</f>
        <v>341</v>
      </c>
      <c r="E14">
        <f>Backups!P14</f>
        <v>351</v>
      </c>
      <c r="F14">
        <f ca="1">OFFSET(Backups!$W$1,MATCH('Valuation Back'!$B14,Backups!$V$2:$V$31,),)</f>
        <v>354</v>
      </c>
      <c r="G14">
        <f ca="1">OFFSET(Backups!$AD$1,MATCH('Valuation Back'!$B14,Backups!$AC$2:$AC$31,),)</f>
        <v>457</v>
      </c>
      <c r="H14">
        <f ca="1">OFFSET(Backups!$AK$1,MATCH('Valuation Back'!$B14,Backups!$AJ$2:$AJ$31,),)</f>
        <v>490</v>
      </c>
      <c r="I14">
        <f ca="1">OFFSET(Backups!$AR$1,MATCH('Valuation Back'!$B14,Backups!$AQ$2:$AQ$31,),)</f>
        <v>700</v>
      </c>
      <c r="J14" t="str">
        <f ca="1">OFFSET(Backups!$AY$1,MATCH('Valuation Back'!$B14,Backups!$AX$2:$AX$31,),)</f>
        <v>$865 M</v>
      </c>
      <c r="K14" t="str">
        <f ca="1">OFFSET(Backups!$BF$1,MATCH('Valuation Back'!$B14,Backups!$BE$2:$BE$31,),)</f>
        <v>$950 M</v>
      </c>
      <c r="L14" t="str">
        <f ca="1">OFFSET(Backups!$BM$1,MATCH('Valuation Back'!$B14,Backups!$BL$2:$BL$31,),)</f>
        <v>$1.015 B</v>
      </c>
      <c r="M14" t="str">
        <f ca="1">OFFSET(Backups!$BT$1,MATCH('Valuation Back'!$B14,Backups!$BS$2:$BS$31,),)</f>
        <v>$1.025 B</v>
      </c>
      <c r="N14">
        <f ca="1">OFFSET(Backups!$CA$1,MATCH('Valuation Back'!$B14,Backups!$BZ$2:$BZ$31,),)</f>
        <v>1.0249999999999999</v>
      </c>
      <c r="O14" t="str">
        <f ca="1">OFFSET(Backups!$CH$1,MATCH('Valuation Back'!$B14,Backups!$CG$2:$CG$31,),)</f>
        <v>$1.06 B</v>
      </c>
      <c r="P14" t="str">
        <f ca="1">OFFSET(Backups!$CR$1,MATCH('Valuation Back'!$B14,Backups!$CP$2:$CP$31,),)</f>
        <v>$1.11 billion</v>
      </c>
    </row>
    <row r="15" spans="1:16" x14ac:dyDescent="0.25">
      <c r="A15" t="s">
        <v>17</v>
      </c>
      <c r="B15" t="str">
        <f>Backups!A7</f>
        <v>Los Angeles Angels of Anaheim</v>
      </c>
      <c r="C15">
        <f ca="1">OFFSET(Backups!$B$1,MATCH('Valuation Back'!$B15,Backups!$A$2:$A$31,),)</f>
        <v>509</v>
      </c>
      <c r="D15">
        <f>Backups!I15</f>
        <v>521</v>
      </c>
      <c r="E15">
        <f>Backups!P15</f>
        <v>554</v>
      </c>
      <c r="F15">
        <f ca="1">OFFSET(Backups!$W$1,MATCH('Valuation Back'!$B15,Backups!$V$2:$V$31,),)</f>
        <v>656</v>
      </c>
      <c r="G15">
        <f ca="1">OFFSET(Backups!$AD$1,MATCH('Valuation Back'!$B15,Backups!$AC$2:$AC$31,),)</f>
        <v>718</v>
      </c>
      <c r="H15">
        <f ca="1">OFFSET(Backups!$AK$1,MATCH('Valuation Back'!$B15,Backups!$AJ$2:$AJ$31,),)</f>
        <v>775</v>
      </c>
      <c r="I15">
        <f ca="1">OFFSET(Backups!$AR$1,MATCH('Valuation Back'!$B15,Backups!$AQ$2:$AQ$31,),)</f>
        <v>1300</v>
      </c>
      <c r="J15" t="str">
        <f ca="1">OFFSET(Backups!$AY$1,MATCH('Valuation Back'!$B15,Backups!$AX$2:$AX$31,),)</f>
        <v>$1.34 B</v>
      </c>
      <c r="K15" t="str">
        <f ca="1">OFFSET(Backups!$BF$1,MATCH('Valuation Back'!$B15,Backups!$BE$2:$BE$31,),)</f>
        <v>$1.75 B</v>
      </c>
      <c r="L15" t="str">
        <f ca="1">OFFSET(Backups!$BM$1,MATCH('Valuation Back'!$B15,Backups!$BL$2:$BL$31,),)</f>
        <v>$1.8 B</v>
      </c>
      <c r="M15" t="str">
        <f ca="1">OFFSET(Backups!$BT$1,MATCH('Valuation Back'!$B15,Backups!$BS$2:$BS$31,),)</f>
        <v>$1.9 B</v>
      </c>
      <c r="N15">
        <f ca="1">OFFSET(Backups!$CA$1,MATCH('Valuation Back'!$B15,Backups!$BZ$2:$BZ$31,),)</f>
        <v>1.9750000000000001</v>
      </c>
      <c r="O15" t="str">
        <f ca="1">OFFSET(Backups!$CH$1,MATCH('Valuation Back'!$B15,Backups!$CG$2:$CG$31,),)</f>
        <v>$2.025 B</v>
      </c>
      <c r="P15" t="str">
        <f ca="1">OFFSET(Backups!$CR$1,MATCH('Valuation Back'!$B15,Backups!$CP$2:$CP$31,),)</f>
        <v>$2.2 billion</v>
      </c>
    </row>
    <row r="16" spans="1:16" x14ac:dyDescent="0.25">
      <c r="A16" t="s">
        <v>19</v>
      </c>
      <c r="B16" t="s">
        <v>20</v>
      </c>
      <c r="C16">
        <f ca="1">OFFSET(Backups!$B$1,MATCH('Valuation Back'!$B16,Backups!$A$2:$A$31,),)</f>
        <v>722</v>
      </c>
      <c r="D16">
        <f>Backups!I16</f>
        <v>727</v>
      </c>
      <c r="E16">
        <f>Backups!P16</f>
        <v>800</v>
      </c>
      <c r="F16">
        <f ca="1">OFFSET(Backups!$W$1,MATCH('Valuation Back'!$B16,Backups!$V$2:$V$31,),)</f>
        <v>1400</v>
      </c>
      <c r="G16">
        <f ca="1">OFFSET(Backups!$AD$1,MATCH('Valuation Back'!$B16,Backups!$AC$2:$AC$31,),)</f>
        <v>1615</v>
      </c>
      <c r="H16">
        <f ca="1">OFFSET(Backups!$AK$1,MATCH('Valuation Back'!$B16,Backups!$AJ$2:$AJ$31,),)</f>
        <v>2000</v>
      </c>
      <c r="I16">
        <f ca="1">OFFSET(Backups!$AR$1,MATCH('Valuation Back'!$B16,Backups!$AQ$2:$AQ$31,),)</f>
        <v>2400</v>
      </c>
      <c r="J16" t="str">
        <f ca="1">OFFSET(Backups!$AY$1,MATCH('Valuation Back'!$B16,Backups!$AX$2:$AX$31,),)</f>
        <v>$2.5 B</v>
      </c>
      <c r="K16" t="str">
        <f ca="1">OFFSET(Backups!$BF$1,MATCH('Valuation Back'!$B16,Backups!$BE$2:$BE$31,),)</f>
        <v>$2.75 B</v>
      </c>
      <c r="L16" t="str">
        <f ca="1">OFFSET(Backups!$BM$1,MATCH('Valuation Back'!$B16,Backups!$BL$2:$BL$31,),)</f>
        <v>$3 B</v>
      </c>
      <c r="M16" t="str">
        <f ca="1">OFFSET(Backups!$BT$1,MATCH('Valuation Back'!$B16,Backups!$BS$2:$BS$31,),)</f>
        <v>$3.3 B</v>
      </c>
      <c r="N16">
        <f ca="1">OFFSET(Backups!$CA$1,MATCH('Valuation Back'!$B16,Backups!$BZ$2:$BZ$31,),)</f>
        <v>3.4</v>
      </c>
      <c r="O16" t="str">
        <f ca="1">OFFSET(Backups!$CH$1,MATCH('Valuation Back'!$B16,Backups!$CG$2:$CG$31,),)</f>
        <v>$3.57 B</v>
      </c>
      <c r="P16" t="str">
        <f ca="1">OFFSET(Backups!$CR$1,MATCH('Valuation Back'!$B16,Backups!$CP$2:$CP$31,),)</f>
        <v>$4.075 billion</v>
      </c>
    </row>
    <row r="17" spans="1:16" x14ac:dyDescent="0.25">
      <c r="A17" t="str">
        <f t="shared" si="1"/>
        <v>MIL</v>
      </c>
      <c r="B17" t="s">
        <v>21</v>
      </c>
      <c r="C17">
        <f ca="1">OFFSET(Backups!$B$1,MATCH('Valuation Back'!$B17,Backups!$A$2:$A$31,),)</f>
        <v>347</v>
      </c>
      <c r="D17">
        <f>Backups!I17</f>
        <v>351</v>
      </c>
      <c r="E17">
        <f>Backups!P17</f>
        <v>376</v>
      </c>
      <c r="F17">
        <f ca="1">OFFSET(Backups!$W$1,MATCH('Valuation Back'!$B17,Backups!$V$2:$V$31,),)</f>
        <v>448</v>
      </c>
      <c r="G17">
        <f ca="1">OFFSET(Backups!$AD$1,MATCH('Valuation Back'!$B17,Backups!$AC$2:$AC$31,),)</f>
        <v>562</v>
      </c>
      <c r="H17">
        <f ca="1">OFFSET(Backups!$AK$1,MATCH('Valuation Back'!$B17,Backups!$AJ$2:$AJ$31,),)</f>
        <v>565</v>
      </c>
      <c r="I17">
        <f ca="1">OFFSET(Backups!$AR$1,MATCH('Valuation Back'!$B17,Backups!$AQ$2:$AQ$31,),)</f>
        <v>875</v>
      </c>
      <c r="J17" t="str">
        <f ca="1">OFFSET(Backups!$AY$1,MATCH('Valuation Back'!$B17,Backups!$AX$2:$AX$31,),)</f>
        <v>$875 M</v>
      </c>
      <c r="K17" t="str">
        <f ca="1">OFFSET(Backups!$BF$1,MATCH('Valuation Back'!$B17,Backups!$BE$2:$BE$31,),)</f>
        <v>$925 M</v>
      </c>
      <c r="L17" t="str">
        <f ca="1">OFFSET(Backups!$BM$1,MATCH('Valuation Back'!$B17,Backups!$BL$2:$BL$31,),)</f>
        <v>$1.03 B</v>
      </c>
      <c r="M17" t="str">
        <f ca="1">OFFSET(Backups!$BT$1,MATCH('Valuation Back'!$B17,Backups!$BS$2:$BS$31,),)</f>
        <v>$1.175 B</v>
      </c>
      <c r="N17">
        <f ca="1">OFFSET(Backups!$CA$1,MATCH('Valuation Back'!$B17,Backups!$BZ$2:$BZ$31,),)</f>
        <v>1.2</v>
      </c>
      <c r="O17" t="str">
        <f ca="1">OFFSET(Backups!$CH$1,MATCH('Valuation Back'!$B17,Backups!$CG$2:$CG$31,),)</f>
        <v>$1.22 B</v>
      </c>
      <c r="P17" t="str">
        <f ca="1">OFFSET(Backups!$CR$1,MATCH('Valuation Back'!$B17,Backups!$CP$2:$CP$31,),)</f>
        <v>$1.28 billion</v>
      </c>
    </row>
    <row r="18" spans="1:16" x14ac:dyDescent="0.25">
      <c r="A18" t="str">
        <f t="shared" si="1"/>
        <v>MIN</v>
      </c>
      <c r="B18" t="s">
        <v>22</v>
      </c>
      <c r="C18">
        <f ca="1">OFFSET(Backups!$B$1,MATCH('Valuation Back'!$B18,Backups!$A$2:$A$31,),)</f>
        <v>356</v>
      </c>
      <c r="D18">
        <f>Backups!I18</f>
        <v>405</v>
      </c>
      <c r="E18">
        <f>Backups!P18</f>
        <v>490</v>
      </c>
      <c r="F18">
        <f ca="1">OFFSET(Backups!$W$1,MATCH('Valuation Back'!$B18,Backups!$V$2:$V$31,),)</f>
        <v>510</v>
      </c>
      <c r="G18">
        <f ca="1">OFFSET(Backups!$AD$1,MATCH('Valuation Back'!$B18,Backups!$AC$2:$AC$31,),)</f>
        <v>578</v>
      </c>
      <c r="H18">
        <f ca="1">OFFSET(Backups!$AK$1,MATCH('Valuation Back'!$B18,Backups!$AJ$2:$AJ$31,),)</f>
        <v>605</v>
      </c>
      <c r="I18">
        <f ca="1">OFFSET(Backups!$AR$1,MATCH('Valuation Back'!$B18,Backups!$AQ$2:$AQ$31,),)</f>
        <v>895</v>
      </c>
      <c r="J18" t="str">
        <f ca="1">OFFSET(Backups!$AY$1,MATCH('Valuation Back'!$B18,Backups!$AX$2:$AX$31,),)</f>
        <v>$910 M</v>
      </c>
      <c r="K18" t="str">
        <f ca="1">OFFSET(Backups!$BF$1,MATCH('Valuation Back'!$B18,Backups!$BE$2:$BE$31,),)</f>
        <v>$1.025 B</v>
      </c>
      <c r="L18" t="str">
        <f ca="1">OFFSET(Backups!$BM$1,MATCH('Valuation Back'!$B18,Backups!$BL$2:$BL$31,),)</f>
        <v>$1.15 B</v>
      </c>
      <c r="M18" t="str">
        <f ca="1">OFFSET(Backups!$BT$1,MATCH('Valuation Back'!$B18,Backups!$BS$2:$BS$31,),)</f>
        <v>$1.2 B</v>
      </c>
      <c r="N18">
        <f ca="1">OFFSET(Backups!$CA$1,MATCH('Valuation Back'!$B18,Backups!$BZ$2:$BZ$31,),)</f>
        <v>1.3</v>
      </c>
      <c r="O18" t="str">
        <f ca="1">OFFSET(Backups!$CH$1,MATCH('Valuation Back'!$B18,Backups!$CG$2:$CG$31,),)</f>
        <v>$1.325 B</v>
      </c>
      <c r="P18" t="str">
        <f ca="1">OFFSET(Backups!$CR$1,MATCH('Valuation Back'!$B18,Backups!$CP$2:$CP$31,),)</f>
        <v>$1.39 billion</v>
      </c>
    </row>
    <row r="19" spans="1:16" x14ac:dyDescent="0.25">
      <c r="A19" t="s">
        <v>23</v>
      </c>
      <c r="B19" t="s">
        <v>24</v>
      </c>
      <c r="C19">
        <f ca="1">OFFSET(Backups!$B$1,MATCH('Valuation Back'!$B19,Backups!$A$2:$A$31,),)</f>
        <v>912</v>
      </c>
      <c r="D19">
        <f>Backups!I19</f>
        <v>858</v>
      </c>
      <c r="E19">
        <f>Backups!P19</f>
        <v>747</v>
      </c>
      <c r="F19">
        <f ca="1">OFFSET(Backups!$W$1,MATCH('Valuation Back'!$B19,Backups!$V$2:$V$31,),)</f>
        <v>719</v>
      </c>
      <c r="G19">
        <f ca="1">OFFSET(Backups!$AD$1,MATCH('Valuation Back'!$B19,Backups!$AC$2:$AC$31,),)</f>
        <v>811</v>
      </c>
      <c r="H19">
        <f ca="1">OFFSET(Backups!$AK$1,MATCH('Valuation Back'!$B19,Backups!$AJ$2:$AJ$31,),)</f>
        <v>800</v>
      </c>
      <c r="I19">
        <f ca="1">OFFSET(Backups!$AR$1,MATCH('Valuation Back'!$B19,Backups!$AQ$2:$AQ$31,),)</f>
        <v>1350</v>
      </c>
      <c r="J19" t="str">
        <f ca="1">OFFSET(Backups!$AY$1,MATCH('Valuation Back'!$B19,Backups!$AX$2:$AX$31,),)</f>
        <v>$1.65 B</v>
      </c>
      <c r="K19" t="str">
        <f ca="1">OFFSET(Backups!$BF$1,MATCH('Valuation Back'!$B19,Backups!$BE$2:$BE$31,),)</f>
        <v>$2 B</v>
      </c>
      <c r="L19" t="str">
        <f ca="1">OFFSET(Backups!$BM$1,MATCH('Valuation Back'!$B19,Backups!$BL$2:$BL$31,),)</f>
        <v>$2.1 B</v>
      </c>
      <c r="M19" t="str">
        <f ca="1">OFFSET(Backups!$BT$1,MATCH('Valuation Back'!$B19,Backups!$BS$2:$BS$31,),)</f>
        <v>$2.3 B</v>
      </c>
      <c r="N19">
        <f ca="1">OFFSET(Backups!$CA$1,MATCH('Valuation Back'!$B19,Backups!$BZ$2:$BZ$31,),)</f>
        <v>2.4</v>
      </c>
      <c r="O19" t="str">
        <f ca="1">OFFSET(Backups!$CH$1,MATCH('Valuation Back'!$B19,Backups!$CG$2:$CG$31,),)</f>
        <v>$2.45 B</v>
      </c>
      <c r="P19" t="str">
        <f ca="1">OFFSET(Backups!$CR$1,MATCH('Valuation Back'!$B19,Backups!$CP$2:$CP$31,),)</f>
        <v>$2.65 billion</v>
      </c>
    </row>
    <row r="20" spans="1:16" x14ac:dyDescent="0.25">
      <c r="A20" t="s">
        <v>25</v>
      </c>
      <c r="B20" t="s">
        <v>26</v>
      </c>
      <c r="C20">
        <f ca="1">OFFSET(Backups!$B$1,MATCH('Valuation Back'!$B20,Backups!$A$2:$A$31,),)</f>
        <v>1500</v>
      </c>
      <c r="D20">
        <f>Backups!I20</f>
        <v>1600</v>
      </c>
      <c r="E20">
        <f>Backups!P20</f>
        <v>1700</v>
      </c>
      <c r="F20">
        <f ca="1">OFFSET(Backups!$W$1,MATCH('Valuation Back'!$B20,Backups!$V$2:$V$31,),)</f>
        <v>1850</v>
      </c>
      <c r="G20">
        <f ca="1">OFFSET(Backups!$AD$1,MATCH('Valuation Back'!$B20,Backups!$AC$2:$AC$31,),)</f>
        <v>2300</v>
      </c>
      <c r="H20">
        <f ca="1">OFFSET(Backups!$AK$1,MATCH('Valuation Back'!$B20,Backups!$AJ$2:$AJ$31,),)</f>
        <v>2500</v>
      </c>
      <c r="I20">
        <f ca="1">OFFSET(Backups!$AR$1,MATCH('Valuation Back'!$B20,Backups!$AQ$2:$AQ$31,),)</f>
        <v>3200</v>
      </c>
      <c r="J20" t="str">
        <f ca="1">OFFSET(Backups!$AY$1,MATCH('Valuation Back'!$B20,Backups!$AX$2:$AX$31,),)</f>
        <v>$3.4 B</v>
      </c>
      <c r="K20" t="str">
        <f ca="1">OFFSET(Backups!$BF$1,MATCH('Valuation Back'!$B20,Backups!$BE$2:$BE$31,),)</f>
        <v>$3.7 B</v>
      </c>
      <c r="L20" t="str">
        <f ca="1">OFFSET(Backups!$BM$1,MATCH('Valuation Back'!$B20,Backups!$BL$2:$BL$31,),)</f>
        <v>$4 B</v>
      </c>
      <c r="M20" t="str">
        <f ca="1">OFFSET(Backups!$BT$1,MATCH('Valuation Back'!$B20,Backups!$BS$2:$BS$31,),)</f>
        <v>$4.6 B</v>
      </c>
      <c r="N20">
        <f ca="1">OFFSET(Backups!$CA$1,MATCH('Valuation Back'!$B20,Backups!$BZ$2:$BZ$31,),)</f>
        <v>5</v>
      </c>
      <c r="O20" t="str">
        <f ca="1">OFFSET(Backups!$CH$1,MATCH('Valuation Back'!$B20,Backups!$CG$2:$CG$31,),)</f>
        <v>$5.25 B</v>
      </c>
      <c r="P20" t="str">
        <f ca="1">OFFSET(Backups!$CR$1,MATCH('Valuation Back'!$B20,Backups!$CP$2:$CP$31,),)</f>
        <v>$6 billion</v>
      </c>
    </row>
    <row r="21" spans="1:16" x14ac:dyDescent="0.25">
      <c r="A21" t="str">
        <f t="shared" si="1"/>
        <v>OAK</v>
      </c>
      <c r="B21" t="s">
        <v>27</v>
      </c>
      <c r="C21">
        <f ca="1">OFFSET(Backups!$B$1,MATCH('Valuation Back'!$B21,Backups!$A$2:$A$31,),)</f>
        <v>319</v>
      </c>
      <c r="D21">
        <f>Backups!I21</f>
        <v>295</v>
      </c>
      <c r="E21">
        <f>Backups!P21</f>
        <v>307</v>
      </c>
      <c r="F21">
        <f ca="1">OFFSET(Backups!$W$1,MATCH('Valuation Back'!$B21,Backups!$V$2:$V$31,),)</f>
        <v>321</v>
      </c>
      <c r="G21">
        <f ca="1">OFFSET(Backups!$AD$1,MATCH('Valuation Back'!$B21,Backups!$AC$2:$AC$31,),)</f>
        <v>468</v>
      </c>
      <c r="H21">
        <f ca="1">OFFSET(Backups!$AK$1,MATCH('Valuation Back'!$B21,Backups!$AJ$2:$AJ$31,),)</f>
        <v>495</v>
      </c>
      <c r="I21">
        <f ca="1">OFFSET(Backups!$AR$1,MATCH('Valuation Back'!$B21,Backups!$AQ$2:$AQ$31,),)</f>
        <v>725</v>
      </c>
      <c r="J21" t="str">
        <f ca="1">OFFSET(Backups!$AY$1,MATCH('Valuation Back'!$B21,Backups!$AX$2:$AX$31,),)</f>
        <v>$725 M</v>
      </c>
      <c r="K21" t="str">
        <f ca="1">OFFSET(Backups!$BF$1,MATCH('Valuation Back'!$B21,Backups!$BE$2:$BE$31,),)</f>
        <v>$880 M</v>
      </c>
      <c r="L21" t="str">
        <f ca="1">OFFSET(Backups!$BM$1,MATCH('Valuation Back'!$B21,Backups!$BL$2:$BL$31,),)</f>
        <v>$1.02 B</v>
      </c>
      <c r="M21" t="str">
        <f ca="1">OFFSET(Backups!$BT$1,MATCH('Valuation Back'!$B21,Backups!$BS$2:$BS$31,),)</f>
        <v>$1.1 B</v>
      </c>
      <c r="N21">
        <f ca="1">OFFSET(Backups!$CA$1,MATCH('Valuation Back'!$B21,Backups!$BZ$2:$BZ$31,),)</f>
        <v>1.1000000000000001</v>
      </c>
      <c r="O21" t="str">
        <f ca="1">OFFSET(Backups!$CH$1,MATCH('Valuation Back'!$B21,Backups!$CG$2:$CG$31,),)</f>
        <v>$1.125 B</v>
      </c>
      <c r="P21" t="str">
        <f ca="1">OFFSET(Backups!$CR$1,MATCH('Valuation Back'!$B21,Backups!$CP$2:$CP$31,),)</f>
        <v>$1.18 billion</v>
      </c>
    </row>
    <row r="22" spans="1:16" x14ac:dyDescent="0.25">
      <c r="A22" t="str">
        <f t="shared" si="1"/>
        <v>PHI</v>
      </c>
      <c r="B22" t="s">
        <v>28</v>
      </c>
      <c r="C22">
        <f ca="1">OFFSET(Backups!$B$1,MATCH('Valuation Back'!$B22,Backups!$A$2:$A$31,),)</f>
        <v>496</v>
      </c>
      <c r="D22">
        <f>Backups!I22</f>
        <v>537</v>
      </c>
      <c r="E22">
        <f>Backups!P22</f>
        <v>609</v>
      </c>
      <c r="F22">
        <f ca="1">OFFSET(Backups!$W$1,MATCH('Valuation Back'!$B22,Backups!$V$2:$V$31,),)</f>
        <v>723</v>
      </c>
      <c r="G22">
        <f ca="1">OFFSET(Backups!$AD$1,MATCH('Valuation Back'!$B22,Backups!$AC$2:$AC$31,),)</f>
        <v>893</v>
      </c>
      <c r="H22">
        <f ca="1">OFFSET(Backups!$AK$1,MATCH('Valuation Back'!$B22,Backups!$AJ$2:$AJ$31,),)</f>
        <v>975</v>
      </c>
      <c r="I22">
        <f ca="1">OFFSET(Backups!$AR$1,MATCH('Valuation Back'!$B22,Backups!$AQ$2:$AQ$31,),)</f>
        <v>1250</v>
      </c>
      <c r="J22" t="str">
        <f ca="1">OFFSET(Backups!$AY$1,MATCH('Valuation Back'!$B22,Backups!$AX$2:$AX$31,),)</f>
        <v>$1.235 B</v>
      </c>
      <c r="K22" t="str">
        <f ca="1">OFFSET(Backups!$BF$1,MATCH('Valuation Back'!$B22,Backups!$BE$2:$BE$31,),)</f>
        <v>$1.65 B</v>
      </c>
      <c r="L22" t="str">
        <f ca="1">OFFSET(Backups!$BM$1,MATCH('Valuation Back'!$B22,Backups!$BL$2:$BL$31,),)</f>
        <v>$1.7 B</v>
      </c>
      <c r="M22" t="str">
        <f ca="1">OFFSET(Backups!$BT$1,MATCH('Valuation Back'!$B22,Backups!$BS$2:$BS$31,),)</f>
        <v>$1.85 B</v>
      </c>
      <c r="N22">
        <f ca="1">OFFSET(Backups!$CA$1,MATCH('Valuation Back'!$B22,Backups!$BZ$2:$BZ$31,),)</f>
        <v>2</v>
      </c>
      <c r="O22" t="str">
        <f ca="1">OFFSET(Backups!$CH$1,MATCH('Valuation Back'!$B22,Backups!$CG$2:$CG$31,),)</f>
        <v>$2.05 B</v>
      </c>
      <c r="P22" t="str">
        <f ca="1">OFFSET(Backups!$CR$1,MATCH('Valuation Back'!$B22,Backups!$CP$2:$CP$31,),)</f>
        <v>$2.3 billion</v>
      </c>
    </row>
    <row r="23" spans="1:16" x14ac:dyDescent="0.25">
      <c r="A23" t="str">
        <f t="shared" si="1"/>
        <v>PIT</v>
      </c>
      <c r="B23" t="s">
        <v>29</v>
      </c>
      <c r="C23">
        <f ca="1">OFFSET(Backups!$B$1,MATCH('Valuation Back'!$B23,Backups!$A$2:$A$31,),)</f>
        <v>288</v>
      </c>
      <c r="D23">
        <f>Backups!I23</f>
        <v>289</v>
      </c>
      <c r="E23">
        <f>Backups!P23</f>
        <v>304</v>
      </c>
      <c r="F23">
        <f ca="1">OFFSET(Backups!$W$1,MATCH('Valuation Back'!$B23,Backups!$V$2:$V$31,),)</f>
        <v>336</v>
      </c>
      <c r="G23">
        <f ca="1">OFFSET(Backups!$AD$1,MATCH('Valuation Back'!$B23,Backups!$AC$2:$AC$31,),)</f>
        <v>479</v>
      </c>
      <c r="H23">
        <f ca="1">OFFSET(Backups!$AK$1,MATCH('Valuation Back'!$B23,Backups!$AJ$2:$AJ$31,),)</f>
        <v>572</v>
      </c>
      <c r="I23">
        <f ca="1">OFFSET(Backups!$AR$1,MATCH('Valuation Back'!$B23,Backups!$AQ$2:$AQ$31,),)</f>
        <v>900</v>
      </c>
      <c r="J23" t="str">
        <f ca="1">OFFSET(Backups!$AY$1,MATCH('Valuation Back'!$B23,Backups!$AX$2:$AX$31,),)</f>
        <v>$975 M</v>
      </c>
      <c r="K23" t="str">
        <f ca="1">OFFSET(Backups!$BF$1,MATCH('Valuation Back'!$B23,Backups!$BE$2:$BE$31,),)</f>
        <v>$1.25 B</v>
      </c>
      <c r="L23" t="str">
        <f ca="1">OFFSET(Backups!$BM$1,MATCH('Valuation Back'!$B23,Backups!$BL$2:$BL$31,),)</f>
        <v>$1.26 B</v>
      </c>
      <c r="M23" t="str">
        <f ca="1">OFFSET(Backups!$BT$1,MATCH('Valuation Back'!$B23,Backups!$BS$2:$BS$31,),)</f>
        <v>$1.275 B</v>
      </c>
      <c r="N23">
        <f ca="1">OFFSET(Backups!$CA$1,MATCH('Valuation Back'!$B23,Backups!$BZ$2:$BZ$31,),)</f>
        <v>1.26</v>
      </c>
      <c r="O23" t="str">
        <f ca="1">OFFSET(Backups!$CH$1,MATCH('Valuation Back'!$B23,Backups!$CG$2:$CG$31,),)</f>
        <v>$1.285 B</v>
      </c>
      <c r="P23" t="str">
        <f ca="1">OFFSET(Backups!$CR$1,MATCH('Valuation Back'!$B23,Backups!$CP$2:$CP$31,),)</f>
        <v>$1.32 billion</v>
      </c>
    </row>
    <row r="24" spans="1:16" x14ac:dyDescent="0.25">
      <c r="A24" t="s">
        <v>30</v>
      </c>
      <c r="B24" t="s">
        <v>31</v>
      </c>
      <c r="C24">
        <f ca="1">OFFSET(Backups!$B$1,MATCH('Valuation Back'!$B24,Backups!$A$2:$A$31,),)</f>
        <v>401</v>
      </c>
      <c r="D24">
        <f>Backups!I24</f>
        <v>408</v>
      </c>
      <c r="E24">
        <f>Backups!P24</f>
        <v>406</v>
      </c>
      <c r="F24">
        <f ca="1">OFFSET(Backups!$W$1,MATCH('Valuation Back'!$B24,Backups!$V$2:$V$31,),)</f>
        <v>458</v>
      </c>
      <c r="G24">
        <f ca="1">OFFSET(Backups!$AD$1,MATCH('Valuation Back'!$B24,Backups!$AC$2:$AC$31,),)</f>
        <v>600</v>
      </c>
      <c r="H24">
        <f ca="1">OFFSET(Backups!$AK$1,MATCH('Valuation Back'!$B24,Backups!$AJ$2:$AJ$31,),)</f>
        <v>615</v>
      </c>
      <c r="I24">
        <f ca="1">OFFSET(Backups!$AR$1,MATCH('Valuation Back'!$B24,Backups!$AQ$2:$AQ$31,),)</f>
        <v>890</v>
      </c>
      <c r="J24" t="str">
        <f ca="1">OFFSET(Backups!$AY$1,MATCH('Valuation Back'!$B24,Backups!$AX$2:$AX$31,),)</f>
        <v>$890 M</v>
      </c>
      <c r="K24" t="str">
        <f ca="1">OFFSET(Backups!$BF$1,MATCH('Valuation Back'!$B24,Backups!$BE$2:$BE$31,),)</f>
        <v>$1.125 B</v>
      </c>
      <c r="L24" t="str">
        <f ca="1">OFFSET(Backups!$BM$1,MATCH('Valuation Back'!$B24,Backups!$BL$2:$BL$31,),)</f>
        <v>$1.27 B</v>
      </c>
      <c r="M24" t="str">
        <f ca="1">OFFSET(Backups!$BT$1,MATCH('Valuation Back'!$B24,Backups!$BS$2:$BS$31,),)</f>
        <v>$1.35 B</v>
      </c>
      <c r="N24">
        <f ca="1">OFFSET(Backups!$CA$1,MATCH('Valuation Back'!$B24,Backups!$BZ$2:$BZ$31,),)</f>
        <v>1.45</v>
      </c>
      <c r="O24" t="str">
        <f ca="1">OFFSET(Backups!$CH$1,MATCH('Valuation Back'!$B24,Backups!$CG$2:$CG$31,),)</f>
        <v>$1.5 B</v>
      </c>
      <c r="P24" t="str">
        <f ca="1">OFFSET(Backups!$CR$1,MATCH('Valuation Back'!$B24,Backups!$CP$2:$CP$31,),)</f>
        <v>$1.575 billion</v>
      </c>
    </row>
    <row r="25" spans="1:16" x14ac:dyDescent="0.25">
      <c r="A25" t="s">
        <v>32</v>
      </c>
      <c r="B25" t="s">
        <v>33</v>
      </c>
      <c r="C25">
        <f ca="1">OFFSET(Backups!$B$1,MATCH('Valuation Back'!$B25,Backups!$A$2:$A$31,),)</f>
        <v>471</v>
      </c>
      <c r="D25">
        <f>Backups!I25</f>
        <v>483</v>
      </c>
      <c r="E25">
        <f>Backups!P25</f>
        <v>563</v>
      </c>
      <c r="F25">
        <f ca="1">OFFSET(Backups!$W$1,MATCH('Valuation Back'!$B25,Backups!$V$2:$V$31,),)</f>
        <v>643</v>
      </c>
      <c r="G25">
        <f ca="1">OFFSET(Backups!$AD$1,MATCH('Valuation Back'!$B25,Backups!$AC$2:$AC$31,),)</f>
        <v>786</v>
      </c>
      <c r="H25">
        <f ca="1">OFFSET(Backups!$AK$1,MATCH('Valuation Back'!$B25,Backups!$AJ$2:$AJ$31,),)</f>
        <v>1000</v>
      </c>
      <c r="I25">
        <f ca="1">OFFSET(Backups!$AR$1,MATCH('Valuation Back'!$B25,Backups!$AQ$2:$AQ$31,),)</f>
        <v>2000</v>
      </c>
      <c r="J25" t="str">
        <f ca="1">OFFSET(Backups!$AY$1,MATCH('Valuation Back'!$B25,Backups!$AX$2:$AX$31,),)</f>
        <v>$2.25 B</v>
      </c>
      <c r="K25" t="str">
        <f ca="1">OFFSET(Backups!$BF$1,MATCH('Valuation Back'!$B25,Backups!$BE$2:$BE$31,),)</f>
        <v>$2.65 B</v>
      </c>
      <c r="L25" t="str">
        <f ca="1">OFFSET(Backups!$BM$1,MATCH('Valuation Back'!$B25,Backups!$BL$2:$BL$31,),)</f>
        <v>$2.85 B</v>
      </c>
      <c r="M25" t="str">
        <f ca="1">OFFSET(Backups!$BT$1,MATCH('Valuation Back'!$B25,Backups!$BS$2:$BS$31,),)</f>
        <v>$3 B</v>
      </c>
      <c r="N25">
        <f ca="1">OFFSET(Backups!$CA$1,MATCH('Valuation Back'!$B25,Backups!$BZ$2:$BZ$31,),)</f>
        <v>3.1</v>
      </c>
      <c r="O25" t="str">
        <f ca="1">OFFSET(Backups!$CH$1,MATCH('Valuation Back'!$B25,Backups!$CG$2:$CG$31,),)</f>
        <v>$3.175 B</v>
      </c>
      <c r="P25" t="str">
        <f ca="1">OFFSET(Backups!$CR$1,MATCH('Valuation Back'!$B25,Backups!$CP$2:$CP$31,),)</f>
        <v>$3.5 billion</v>
      </c>
    </row>
    <row r="26" spans="1:16" x14ac:dyDescent="0.25">
      <c r="A26" t="str">
        <f t="shared" si="1"/>
        <v>SEA</v>
      </c>
      <c r="B26" t="s">
        <v>34</v>
      </c>
      <c r="C26">
        <f ca="1">OFFSET(Backups!$B$1,MATCH('Valuation Back'!$B26,Backups!$A$2:$A$31,),)</f>
        <v>426</v>
      </c>
      <c r="D26">
        <f>Backups!I26</f>
        <v>439</v>
      </c>
      <c r="E26">
        <f>Backups!P26</f>
        <v>449</v>
      </c>
      <c r="F26">
        <f ca="1">OFFSET(Backups!$W$1,MATCH('Valuation Back'!$B26,Backups!$V$2:$V$31,),)</f>
        <v>585</v>
      </c>
      <c r="G26">
        <f ca="1">OFFSET(Backups!$AD$1,MATCH('Valuation Back'!$B26,Backups!$AC$2:$AC$31,),)</f>
        <v>644</v>
      </c>
      <c r="H26">
        <f ca="1">OFFSET(Backups!$AK$1,MATCH('Valuation Back'!$B26,Backups!$AJ$2:$AJ$31,),)</f>
        <v>710</v>
      </c>
      <c r="I26">
        <f ca="1">OFFSET(Backups!$AR$1,MATCH('Valuation Back'!$B26,Backups!$AQ$2:$AQ$31,),)</f>
        <v>1100</v>
      </c>
      <c r="J26" t="str">
        <f ca="1">OFFSET(Backups!$AY$1,MATCH('Valuation Back'!$B26,Backups!$AX$2:$AX$31,),)</f>
        <v>$1.2 B</v>
      </c>
      <c r="K26" t="str">
        <f ca="1">OFFSET(Backups!$BF$1,MATCH('Valuation Back'!$B26,Backups!$BE$2:$BE$31,),)</f>
        <v>$1.4 B</v>
      </c>
      <c r="L26" t="str">
        <f ca="1">OFFSET(Backups!$BM$1,MATCH('Valuation Back'!$B26,Backups!$BL$2:$BL$31,),)</f>
        <v>$1.45 B</v>
      </c>
      <c r="M26" t="str">
        <f ca="1">OFFSET(Backups!$BT$1,MATCH('Valuation Back'!$B26,Backups!$BS$2:$BS$31,),)</f>
        <v>$1.575 B</v>
      </c>
      <c r="N26">
        <f ca="1">OFFSET(Backups!$CA$1,MATCH('Valuation Back'!$B26,Backups!$BZ$2:$BZ$31,),)</f>
        <v>1.6</v>
      </c>
      <c r="O26" t="str">
        <f ca="1">OFFSET(Backups!$CH$1,MATCH('Valuation Back'!$B26,Backups!$CG$2:$CG$31,),)</f>
        <v>$1.63 B</v>
      </c>
      <c r="P26" t="str">
        <f ca="1">OFFSET(Backups!$CR$1,MATCH('Valuation Back'!$B26,Backups!$CP$2:$CP$31,),)</f>
        <v>$1.7 billion</v>
      </c>
    </row>
    <row r="27" spans="1:16" x14ac:dyDescent="0.25">
      <c r="A27" t="s">
        <v>35</v>
      </c>
      <c r="B27" t="str">
        <f>Backups!A9</f>
        <v>St Louis Cardinals</v>
      </c>
      <c r="C27">
        <f ca="1">OFFSET(Backups!$B$1,MATCH('Valuation Back'!$B27,Backups!$A$2:$A$31,),)</f>
        <v>486</v>
      </c>
      <c r="D27">
        <f>Backups!I27</f>
        <v>488</v>
      </c>
      <c r="E27">
        <f>Backups!P27</f>
        <v>518</v>
      </c>
      <c r="F27">
        <f ca="1">OFFSET(Backups!$W$1,MATCH('Valuation Back'!$B27,Backups!$V$2:$V$31,),)</f>
        <v>591</v>
      </c>
      <c r="G27">
        <f ca="1">OFFSET(Backups!$AD$1,MATCH('Valuation Back'!$B27,Backups!$AC$2:$AC$31,),)</f>
        <v>716</v>
      </c>
      <c r="H27">
        <f ca="1">OFFSET(Backups!$AK$1,MATCH('Valuation Back'!$B27,Backups!$AJ$2:$AJ$31,),)</f>
        <v>820</v>
      </c>
      <c r="I27">
        <f ca="1">OFFSET(Backups!$AR$1,MATCH('Valuation Back'!$B27,Backups!$AQ$2:$AQ$31,),)</f>
        <v>1400</v>
      </c>
      <c r="J27" t="str">
        <f ca="1">OFFSET(Backups!$AY$1,MATCH('Valuation Back'!$B27,Backups!$AX$2:$AX$31,),)</f>
        <v>$1.6 B</v>
      </c>
      <c r="K27" t="str">
        <f ca="1">OFFSET(Backups!$BF$1,MATCH('Valuation Back'!$B27,Backups!$BE$2:$BE$31,),)</f>
        <v>$1.8 B</v>
      </c>
      <c r="L27" t="str">
        <f ca="1">OFFSET(Backups!$BM$1,MATCH('Valuation Back'!$B27,Backups!$BL$2:$BL$31,),)</f>
        <v>$1.9 B</v>
      </c>
      <c r="M27" t="str">
        <f ca="1">OFFSET(Backups!$BT$1,MATCH('Valuation Back'!$B27,Backups!$BS$2:$BS$31,),)</f>
        <v>$2.1 B</v>
      </c>
      <c r="N27">
        <f ca="1">OFFSET(Backups!$CA$1,MATCH('Valuation Back'!$B27,Backups!$BZ$2:$BZ$31,),)</f>
        <v>2.2000000000000002</v>
      </c>
      <c r="O27" t="str">
        <f ca="1">OFFSET(Backups!$CH$1,MATCH('Valuation Back'!$B27,Backups!$CG$2:$CG$31,),)</f>
        <v>$2.245 B</v>
      </c>
      <c r="P27" t="str">
        <f ca="1">OFFSET(Backups!$CR$1,MATCH('Valuation Back'!$B27,Backups!$CP$2:$CP$31,),)</f>
        <v>$2.45 billion</v>
      </c>
    </row>
    <row r="28" spans="1:16" x14ac:dyDescent="0.25">
      <c r="A28" t="s">
        <v>36</v>
      </c>
      <c r="B28" t="s">
        <v>37</v>
      </c>
      <c r="C28">
        <f ca="1">OFFSET(Backups!$B$1,MATCH('Valuation Back'!$B28,Backups!$A$2:$A$31,),)</f>
        <v>320</v>
      </c>
      <c r="D28">
        <f>Backups!I28</f>
        <v>316</v>
      </c>
      <c r="E28">
        <f>Backups!P28</f>
        <v>331</v>
      </c>
      <c r="F28">
        <f ca="1">OFFSET(Backups!$W$1,MATCH('Valuation Back'!$B28,Backups!$V$2:$V$31,),)</f>
        <v>323</v>
      </c>
      <c r="G28">
        <f ca="1">OFFSET(Backups!$AD$1,MATCH('Valuation Back'!$B28,Backups!$AC$2:$AC$31,),)</f>
        <v>451</v>
      </c>
      <c r="H28">
        <f ca="1">OFFSET(Backups!$AK$1,MATCH('Valuation Back'!$B28,Backups!$AJ$2:$AJ$31,),)</f>
        <v>485</v>
      </c>
      <c r="I28">
        <f ca="1">OFFSET(Backups!$AR$1,MATCH('Valuation Back'!$B28,Backups!$AQ$2:$AQ$31,),)</f>
        <v>625</v>
      </c>
      <c r="J28" t="str">
        <f ca="1">OFFSET(Backups!$AY$1,MATCH('Valuation Back'!$B28,Backups!$AX$2:$AX$31,),)</f>
        <v>$650 M</v>
      </c>
      <c r="K28" t="str">
        <f ca="1">OFFSET(Backups!$BF$1,MATCH('Valuation Back'!$B28,Backups!$BE$2:$BE$31,),)</f>
        <v>$825 M</v>
      </c>
      <c r="L28" t="str">
        <f ca="1">OFFSET(Backups!$BM$1,MATCH('Valuation Back'!$B28,Backups!$BL$2:$BL$31,),)</f>
        <v>$900 M</v>
      </c>
      <c r="M28" t="str">
        <f ca="1">OFFSET(Backups!$BT$1,MATCH('Valuation Back'!$B28,Backups!$BS$2:$BS$31,),)</f>
        <v>$1.01 B</v>
      </c>
      <c r="N28">
        <f ca="1">OFFSET(Backups!$CA$1,MATCH('Valuation Back'!$B28,Backups!$BZ$2:$BZ$31,),)</f>
        <v>1.05</v>
      </c>
      <c r="O28" t="str">
        <f ca="1">OFFSET(Backups!$CH$1,MATCH('Valuation Back'!$B28,Backups!$CG$2:$CG$31,),)</f>
        <v>$1.055 B</v>
      </c>
      <c r="P28" t="str">
        <f ca="1">OFFSET(Backups!$CR$1,MATCH('Valuation Back'!$B28,Backups!$CP$2:$CP$31,),)</f>
        <v>$1.1 billion</v>
      </c>
    </row>
    <row r="29" spans="1:16" x14ac:dyDescent="0.25">
      <c r="A29" t="str">
        <f t="shared" si="1"/>
        <v>TEX</v>
      </c>
      <c r="B29" t="s">
        <v>38</v>
      </c>
      <c r="C29">
        <f ca="1">OFFSET(Backups!$B$1,MATCH('Valuation Back'!$B29,Backups!$A$2:$A$31,),)</f>
        <v>405</v>
      </c>
      <c r="D29">
        <f>Backups!I29</f>
        <v>451</v>
      </c>
      <c r="E29">
        <f>Backups!P29</f>
        <v>561</v>
      </c>
      <c r="F29">
        <f ca="1">OFFSET(Backups!$W$1,MATCH('Valuation Back'!$B29,Backups!$V$2:$V$31,),)</f>
        <v>674</v>
      </c>
      <c r="G29">
        <f ca="1">OFFSET(Backups!$AD$1,MATCH('Valuation Back'!$B29,Backups!$AC$2:$AC$31,),)</f>
        <v>764</v>
      </c>
      <c r="H29">
        <f ca="1">OFFSET(Backups!$AK$1,MATCH('Valuation Back'!$B29,Backups!$AJ$2:$AJ$31,),)</f>
        <v>825</v>
      </c>
      <c r="I29">
        <f ca="1">OFFSET(Backups!$AR$1,MATCH('Valuation Back'!$B29,Backups!$AQ$2:$AQ$31,),)</f>
        <v>1220</v>
      </c>
      <c r="J29" t="str">
        <f ca="1">OFFSET(Backups!$AY$1,MATCH('Valuation Back'!$B29,Backups!$AX$2:$AX$31,),)</f>
        <v>$1.225 B</v>
      </c>
      <c r="K29" t="str">
        <f ca="1">OFFSET(Backups!$BF$1,MATCH('Valuation Back'!$B29,Backups!$BE$2:$BE$31,),)</f>
        <v>$1.55 B</v>
      </c>
      <c r="L29" t="str">
        <f ca="1">OFFSET(Backups!$BM$1,MATCH('Valuation Back'!$B29,Backups!$BL$2:$BL$31,),)</f>
        <v>$1.6 B</v>
      </c>
      <c r="M29" t="str">
        <f ca="1">OFFSET(Backups!$BT$1,MATCH('Valuation Back'!$B29,Backups!$BS$2:$BS$31,),)</f>
        <v>$1.65 B</v>
      </c>
      <c r="N29">
        <f ca="1">OFFSET(Backups!$CA$1,MATCH('Valuation Back'!$B29,Backups!$BZ$2:$BZ$31,),)</f>
        <v>1.75</v>
      </c>
      <c r="O29" t="str">
        <f ca="1">OFFSET(Backups!$CH$1,MATCH('Valuation Back'!$B29,Backups!$CG$2:$CG$31,),)</f>
        <v>$1.785 B</v>
      </c>
      <c r="P29" t="str">
        <f ca="1">OFFSET(Backups!$CR$1,MATCH('Valuation Back'!$B29,Backups!$CP$2:$CP$31,),)</f>
        <v>$2.05 billion</v>
      </c>
    </row>
    <row r="30" spans="1:16" x14ac:dyDescent="0.25">
      <c r="A30" t="str">
        <f t="shared" si="1"/>
        <v>TOR</v>
      </c>
      <c r="B30" t="s">
        <v>39</v>
      </c>
      <c r="C30">
        <f ca="1">OFFSET(Backups!$B$1,MATCH('Valuation Back'!$B30,Backups!$A$2:$A$31,),)</f>
        <v>353</v>
      </c>
      <c r="D30">
        <f>Backups!I30</f>
        <v>326</v>
      </c>
      <c r="E30">
        <f>Backups!P30</f>
        <v>337</v>
      </c>
      <c r="F30">
        <f ca="1">OFFSET(Backups!$W$1,MATCH('Valuation Back'!$B30,Backups!$V$2:$V$31,),)</f>
        <v>413</v>
      </c>
      <c r="G30">
        <f ca="1">OFFSET(Backups!$AD$1,MATCH('Valuation Back'!$B30,Backups!$AC$2:$AC$31,),)</f>
        <v>568</v>
      </c>
      <c r="H30">
        <f ca="1">OFFSET(Backups!$AK$1,MATCH('Valuation Back'!$B30,Backups!$AJ$2:$AJ$31,),)</f>
        <v>610</v>
      </c>
      <c r="I30">
        <f ca="1">OFFSET(Backups!$AR$1,MATCH('Valuation Back'!$B30,Backups!$AQ$2:$AQ$31,),)</f>
        <v>870</v>
      </c>
      <c r="J30" t="str">
        <f ca="1">OFFSET(Backups!$AY$1,MATCH('Valuation Back'!$B30,Backups!$AX$2:$AX$31,),)</f>
        <v>$900 M</v>
      </c>
      <c r="K30" t="str">
        <f ca="1">OFFSET(Backups!$BF$1,MATCH('Valuation Back'!$B30,Backups!$BE$2:$BE$31,),)</f>
        <v>$1.3 B</v>
      </c>
      <c r="L30" t="str">
        <f ca="1">OFFSET(Backups!$BM$1,MATCH('Valuation Back'!$B30,Backups!$BL$2:$BL$31,),)</f>
        <v>$1.35 B</v>
      </c>
      <c r="M30" t="str">
        <f ca="1">OFFSET(Backups!$BT$1,MATCH('Valuation Back'!$B30,Backups!$BS$2:$BS$31,),)</f>
        <v>$1.5 B</v>
      </c>
      <c r="N30">
        <f ca="1">OFFSET(Backups!$CA$1,MATCH('Valuation Back'!$B30,Backups!$BZ$2:$BZ$31,),)</f>
        <v>1.625</v>
      </c>
      <c r="O30" t="str">
        <f ca="1">OFFSET(Backups!$CH$1,MATCH('Valuation Back'!$B30,Backups!$CG$2:$CG$31,),)</f>
        <v>$1.675 B</v>
      </c>
      <c r="P30" t="str">
        <f ca="1">OFFSET(Backups!$CR$1,MATCH('Valuation Back'!$B30,Backups!$CP$2:$CP$31,),)</f>
        <v>$1.78 billion</v>
      </c>
    </row>
    <row r="31" spans="1:16" x14ac:dyDescent="0.25">
      <c r="A31" t="str">
        <f t="shared" si="1"/>
        <v>WAS</v>
      </c>
      <c r="B31" t="s">
        <v>40</v>
      </c>
      <c r="C31">
        <f ca="1">OFFSET(Backups!$B$1,MATCH('Valuation Back'!$B31,Backups!$A$2:$A$31,),)</f>
        <v>406</v>
      </c>
      <c r="D31">
        <f>Backups!I31</f>
        <v>387</v>
      </c>
      <c r="E31">
        <f>Backups!P31</f>
        <v>417</v>
      </c>
      <c r="F31">
        <f ca="1">OFFSET(Backups!$W$1,MATCH('Valuation Back'!$B31,Backups!$V$2:$V$31,),)</f>
        <v>480</v>
      </c>
      <c r="G31">
        <f ca="1">OFFSET(Backups!$AD$1,MATCH('Valuation Back'!$B31,Backups!$AC$2:$AC$31,),)</f>
        <v>631</v>
      </c>
      <c r="H31">
        <f ca="1">OFFSET(Backups!$AK$1,MATCH('Valuation Back'!$B31,Backups!$AJ$2:$AJ$31,),)</f>
        <v>700</v>
      </c>
      <c r="I31">
        <f ca="1">OFFSET(Backups!$AR$1,MATCH('Valuation Back'!$B31,Backups!$AQ$2:$AQ$31,),)</f>
        <v>1280</v>
      </c>
      <c r="J31" t="str">
        <f ca="1">OFFSET(Backups!$AY$1,MATCH('Valuation Back'!$B31,Backups!$AX$2:$AX$31,),)</f>
        <v>$1.3 B</v>
      </c>
      <c r="K31" t="str">
        <f ca="1">OFFSET(Backups!$BF$1,MATCH('Valuation Back'!$B31,Backups!$BE$2:$BE$31,),)</f>
        <v>$1.6 B</v>
      </c>
      <c r="L31" t="str">
        <f ca="1">OFFSET(Backups!$BM$1,MATCH('Valuation Back'!$B31,Backups!$BL$2:$BL$31,),)</f>
        <v>$1.675 B</v>
      </c>
      <c r="M31" t="str">
        <f ca="1">OFFSET(Backups!$BT$1,MATCH('Valuation Back'!$B31,Backups!$BS$2:$BS$31,),)</f>
        <v>$1.75 B</v>
      </c>
      <c r="N31">
        <f ca="1">OFFSET(Backups!$CA$1,MATCH('Valuation Back'!$B31,Backups!$BZ$2:$BZ$31,),)</f>
        <v>1.9</v>
      </c>
      <c r="O31" t="str">
        <f ca="1">OFFSET(Backups!$CH$1,MATCH('Valuation Back'!$B31,Backups!$CG$2:$CG$31,),)</f>
        <v>$1.925 B</v>
      </c>
      <c r="P31" t="str">
        <f ca="1">OFFSET(Backups!$CR$1,MATCH('Valuation Back'!$B31,Backups!$CP$2:$CP$31,),)</f>
        <v>$2 billion</v>
      </c>
    </row>
    <row r="33" spans="9:18" x14ac:dyDescent="0.25">
      <c r="I33" t="s">
        <v>592</v>
      </c>
      <c r="J33">
        <f ca="1">_xlfn.IFNA(LEFT(J2,LEN(J2)-2)*CHOOSE(MATCH(RIGHT(J2,1),{"M","B"},0),1,1000),0)</f>
        <v>925</v>
      </c>
      <c r="K33">
        <f ca="1">_xlfn.IFNA(LEFT(K2,LEN(K2)-2)*CHOOSE(MATCH(RIGHT(K2,1),{"M","B"},0),1,1000),0)</f>
        <v>1150</v>
      </c>
      <c r="L33">
        <f ca="1">_xlfn.IFNA(LEFT(L2,LEN(L2)-2)*CHOOSE(MATCH(RIGHT(L2,1),{"M","B"},0),1,1000),0)</f>
        <v>1210</v>
      </c>
      <c r="M33">
        <f ca="1">_xlfn.IFNA(LEFT(M2,LEN(M2)-2)*CHOOSE(MATCH(RIGHT(M2,1),{"M","B"},0),1,1000),0)</f>
        <v>1290</v>
      </c>
      <c r="N33">
        <f ca="1">N2*($R$33)</f>
        <v>1290</v>
      </c>
      <c r="O33">
        <f ca="1">_xlfn.IFNA(LEFT(O2,LEN(O2)-2)*CHOOSE(MATCH(RIGHT(O2,1),{"M","B"},0),1,1000),0)</f>
        <v>1320</v>
      </c>
      <c r="P33">
        <f ca="1">_xlfn.IFNA(LEFT(P2,LEN(P2)-7)*CHOOSE(MATCH(RIGHT(P2,7),{"M","billion"},0),1,1000),0)</f>
        <v>1380</v>
      </c>
      <c r="R33">
        <v>1000</v>
      </c>
    </row>
    <row r="34" spans="9:18" x14ac:dyDescent="0.25">
      <c r="I34" t="s">
        <v>593</v>
      </c>
      <c r="J34">
        <f ca="1">_xlfn.IFNA(LEFT(J3,LEN(J3)-2)*CHOOSE(MATCH(RIGHT(J3,1),{"M","B"},0),1,1000),0)</f>
        <v>1175</v>
      </c>
      <c r="K34">
        <f ca="1">_xlfn.IFNA(LEFT(K3,LEN(K3)-2)*CHOOSE(MATCH(RIGHT(K3,1),{"M","B"},0),1,1000),0)</f>
        <v>1500</v>
      </c>
      <c r="L34">
        <f ca="1">_xlfn.IFNA(LEFT(L3,LEN(L3)-2)*CHOOSE(MATCH(RIGHT(L3,1),{"M","B"},0),1,1000),0)</f>
        <v>1625</v>
      </c>
      <c r="M34">
        <f ca="1">_xlfn.IFNA(LEFT(M3,LEN(M3)-2)*CHOOSE(MATCH(RIGHT(M3,1),{"M","B"},0),1,1000),0)</f>
        <v>1700</v>
      </c>
      <c r="N34">
        <f t="shared" ref="N34:N62" ca="1" si="2">N3*($R$33)</f>
        <v>1800</v>
      </c>
      <c r="O34">
        <f ca="1">_xlfn.IFNA(LEFT(O3,LEN(O3)-2)*CHOOSE(MATCH(RIGHT(O3,1),{"M","B"},0),1,1000),0)</f>
        <v>1875</v>
      </c>
      <c r="P34">
        <f ca="1">_xlfn.IFNA(LEFT(P3,LEN(P3)-7)*CHOOSE(MATCH(RIGHT(P3,7),{"M","billion"},0),1,1000),0)</f>
        <v>2100</v>
      </c>
    </row>
    <row r="35" spans="9:18" x14ac:dyDescent="0.25">
      <c r="I35" t="s">
        <v>594</v>
      </c>
      <c r="J35">
        <f ca="1">_xlfn.IFNA(LEFT(J4,LEN(J4)-2)*CHOOSE(MATCH(RIGHT(J4,1),{"M","B"},0),1,1000),0)</f>
        <v>1000</v>
      </c>
      <c r="K35">
        <f ca="1">_xlfn.IFNA(LEFT(K4,LEN(K4)-2)*CHOOSE(MATCH(RIGHT(K4,1),{"M","B"},0),1,1000),0)</f>
        <v>1175</v>
      </c>
      <c r="L35">
        <f ca="1">_xlfn.IFNA(LEFT(L4,LEN(L4)-2)*CHOOSE(MATCH(RIGHT(L4,1),{"M","B"},0),1,1000),0)</f>
        <v>1200</v>
      </c>
      <c r="M35">
        <f ca="1">_xlfn.IFNA(LEFT(M4,LEN(M4)-2)*CHOOSE(MATCH(RIGHT(M4,1),{"M","B"},0),1,1000),0)</f>
        <v>1280</v>
      </c>
      <c r="N35">
        <f t="shared" ca="1" si="2"/>
        <v>1400</v>
      </c>
      <c r="O35">
        <f ca="1">_xlfn.IFNA(LEFT(O4,LEN(O4)-2)*CHOOSE(MATCH(RIGHT(O4,1),{"M","B"},0),1,1000),0)</f>
        <v>1430</v>
      </c>
      <c r="P35">
        <f ca="1">_xlfn.IFNA(LEFT(P4,LEN(P4)-7)*CHOOSE(MATCH(RIGHT(P4,7),{"M","billion"},0),1,1000),0)</f>
        <v>1375</v>
      </c>
    </row>
    <row r="36" spans="9:18" x14ac:dyDescent="0.25">
      <c r="I36" t="s">
        <v>595</v>
      </c>
      <c r="J36">
        <f ca="1">_xlfn.IFNA(LEFT(J5,LEN(J5)-2)*CHOOSE(MATCH(RIGHT(J5,1),{"M","B"},0),1,1000),0)</f>
        <v>2300</v>
      </c>
      <c r="K36">
        <f ca="1">_xlfn.IFNA(LEFT(K5,LEN(K5)-2)*CHOOSE(MATCH(RIGHT(K5,1),{"M","B"},0),1,1000),0)</f>
        <v>2700</v>
      </c>
      <c r="L36">
        <f ca="1">_xlfn.IFNA(LEFT(L5,LEN(L5)-2)*CHOOSE(MATCH(RIGHT(L5,1),{"M","B"},0),1,1000),0)</f>
        <v>2800</v>
      </c>
      <c r="M36">
        <f ca="1">_xlfn.IFNA(LEFT(M5,LEN(M5)-2)*CHOOSE(MATCH(RIGHT(M5,1),{"M","B"},0),1,1000),0)</f>
        <v>3200</v>
      </c>
      <c r="N36">
        <f t="shared" ca="1" si="2"/>
        <v>3300</v>
      </c>
      <c r="O36">
        <f ca="1">_xlfn.IFNA(LEFT(O5,LEN(O5)-2)*CHOOSE(MATCH(RIGHT(O5,1),{"M","B"},0),1,1000),0)</f>
        <v>3465</v>
      </c>
      <c r="P36">
        <f ca="1">_xlfn.IFNA(LEFT(P5,LEN(P5)-7)*CHOOSE(MATCH(RIGHT(P5,7),{"M","billion"},0),1,1000),0)</f>
        <v>3900</v>
      </c>
    </row>
    <row r="37" spans="9:18" x14ac:dyDescent="0.25">
      <c r="I37" t="s">
        <v>4</v>
      </c>
      <c r="J37">
        <f ca="1">_xlfn.IFNA(LEFT(J6,LEN(J6)-2)*CHOOSE(MATCH(RIGHT(J6,1),{"M","B"},0),1,1000),0)</f>
        <v>2200</v>
      </c>
      <c r="K37">
        <f ca="1">_xlfn.IFNA(LEFT(K6,LEN(K6)-2)*CHOOSE(MATCH(RIGHT(K6,1),{"M","B"},0),1,1000),0)</f>
        <v>2675</v>
      </c>
      <c r="L37">
        <f ca="1">_xlfn.IFNA(LEFT(L6,LEN(L6)-2)*CHOOSE(MATCH(RIGHT(L6,1),{"M","B"},0),1,1000),0)</f>
        <v>2900</v>
      </c>
      <c r="M37">
        <f ca="1">_xlfn.IFNA(LEFT(M6,LEN(M6)-2)*CHOOSE(MATCH(RIGHT(M6,1),{"M","B"},0),1,1000),0)</f>
        <v>3100</v>
      </c>
      <c r="N37">
        <f t="shared" ca="1" si="2"/>
        <v>3200</v>
      </c>
      <c r="O37">
        <f ca="1">_xlfn.IFNA(LEFT(O6,LEN(O6)-2)*CHOOSE(MATCH(RIGHT(O6,1),{"M","B"},0),1,1000),0)</f>
        <v>3360</v>
      </c>
      <c r="P37">
        <f ca="1">_xlfn.IFNA(LEFT(P6,LEN(P6)-7)*CHOOSE(MATCH(RIGHT(P6,7),{"M","billion"},0),1,1000),0)</f>
        <v>3800</v>
      </c>
    </row>
    <row r="38" spans="9:18" x14ac:dyDescent="0.25">
      <c r="I38" t="s">
        <v>6</v>
      </c>
      <c r="J38">
        <f ca="1">_xlfn.IFNA(LEFT(J7,LEN(J7)-2)*CHOOSE(MATCH(RIGHT(J7,1),{"M","B"},0),1,1000),0)</f>
        <v>1050</v>
      </c>
      <c r="K38">
        <f ca="1">_xlfn.IFNA(LEFT(K7,LEN(K7)-2)*CHOOSE(MATCH(RIGHT(K7,1),{"M","B"},0),1,1000),0)</f>
        <v>1350</v>
      </c>
      <c r="L38">
        <f ca="1">_xlfn.IFNA(LEFT(L7,LEN(L7)-2)*CHOOSE(MATCH(RIGHT(L7,1),{"M","B"},0),1,1000),0)</f>
        <v>1500</v>
      </c>
      <c r="M38">
        <f ca="1">_xlfn.IFNA(LEFT(M7,LEN(M7)-2)*CHOOSE(MATCH(RIGHT(M7,1),{"M","B"},0),1,1000),0)</f>
        <v>1600</v>
      </c>
      <c r="N38">
        <f t="shared" ca="1" si="2"/>
        <v>1650</v>
      </c>
      <c r="O38">
        <f ca="1">_xlfn.IFNA(LEFT(O7,LEN(O7)-2)*CHOOSE(MATCH(RIGHT(O7,1),{"M","B"},0),1,1000),0)</f>
        <v>1685</v>
      </c>
      <c r="P38">
        <f ca="1">_xlfn.IFNA(LEFT(P7,LEN(P7)-7)*CHOOSE(MATCH(RIGHT(P7,7),{"M","billion"},0),1,1000),0)</f>
        <v>1760</v>
      </c>
    </row>
    <row r="39" spans="9:18" x14ac:dyDescent="0.25">
      <c r="I39" t="s">
        <v>596</v>
      </c>
      <c r="J39">
        <f ca="1">_xlfn.IFNA(LEFT(J8,LEN(J8)-2)*CHOOSE(MATCH(RIGHT(J8,1),{"M","B"},0),1,1000),0)</f>
        <v>905</v>
      </c>
      <c r="K39">
        <f ca="1">_xlfn.IFNA(LEFT(K8,LEN(K8)-2)*CHOOSE(MATCH(RIGHT(K8,1),{"M","B"},0),1,1000),0)</f>
        <v>915</v>
      </c>
      <c r="L39">
        <f ca="1">_xlfn.IFNA(LEFT(L8,LEN(L8)-2)*CHOOSE(MATCH(RIGHT(L8,1),{"M","B"},0),1,1000),0)</f>
        <v>1010</v>
      </c>
      <c r="M39">
        <f ca="1">_xlfn.IFNA(LEFT(M8,LEN(M8)-2)*CHOOSE(MATCH(RIGHT(M8,1),{"M","B"},0),1,1000),0)</f>
        <v>1050</v>
      </c>
      <c r="N39">
        <f t="shared" ca="1" si="2"/>
        <v>1075</v>
      </c>
      <c r="O39">
        <f ca="1">_xlfn.IFNA(LEFT(O8,LEN(O8)-2)*CHOOSE(MATCH(RIGHT(O8,1),{"M","B"},0),1,1000),0)</f>
        <v>1085</v>
      </c>
      <c r="P39">
        <f ca="1">_xlfn.IFNA(LEFT(P8,LEN(P8)-7)*CHOOSE(MATCH(RIGHT(P8,7),{"M","billion"},0),1,1000),0)</f>
        <v>1190</v>
      </c>
    </row>
    <row r="40" spans="9:18" x14ac:dyDescent="0.25">
      <c r="I40" t="s">
        <v>597</v>
      </c>
      <c r="J40">
        <f ca="1">_xlfn.IFNA(LEFT(J9,LEN(J9)-2)*CHOOSE(MATCH(RIGHT(J9,1),{"M","B"},0),1,1000),0)</f>
        <v>800</v>
      </c>
      <c r="K40">
        <f ca="1">_xlfn.IFNA(LEFT(K9,LEN(K9)-2)*CHOOSE(MATCH(RIGHT(K9,1),{"M","B"},0),1,1000),0)</f>
        <v>920</v>
      </c>
      <c r="L40">
        <f ca="1">_xlfn.IFNA(LEFT(L9,LEN(L9)-2)*CHOOSE(MATCH(RIGHT(L9,1),{"M","B"},0),1,1000),0)</f>
        <v>1045</v>
      </c>
      <c r="M40">
        <f ca="1">_xlfn.IFNA(LEFT(M9,LEN(M9)-2)*CHOOSE(MATCH(RIGHT(M9,1),{"M","B"},0),1,1000),0)</f>
        <v>1150</v>
      </c>
      <c r="N40">
        <f t="shared" ca="1" si="2"/>
        <v>1150</v>
      </c>
      <c r="O40">
        <f ca="1">_xlfn.IFNA(LEFT(O9,LEN(O9)-2)*CHOOSE(MATCH(RIGHT(O9,1),{"M","B"},0),1,1000),0)</f>
        <v>1160</v>
      </c>
      <c r="P40">
        <f ca="1">_xlfn.IFNA(LEFT(P9,LEN(P9)-7)*CHOOSE(MATCH(RIGHT(P9,7),{"M","billion"},0),1,1000),0)</f>
        <v>1300</v>
      </c>
    </row>
    <row r="41" spans="9:18" x14ac:dyDescent="0.25">
      <c r="I41" t="s">
        <v>598</v>
      </c>
      <c r="J41">
        <f ca="1">_xlfn.IFNA(LEFT(J10,LEN(J10)-2)*CHOOSE(MATCH(RIGHT(J10,1),{"M","B"},0),1,1000),0)</f>
        <v>860</v>
      </c>
      <c r="K41">
        <f ca="1">_xlfn.IFNA(LEFT(K10,LEN(K10)-2)*CHOOSE(MATCH(RIGHT(K10,1),{"M","B"},0),1,1000),0)</f>
        <v>1000</v>
      </c>
      <c r="L41">
        <f ca="1">_xlfn.IFNA(LEFT(L10,LEN(L10)-2)*CHOOSE(MATCH(RIGHT(L10,1),{"M","B"},0),1,1000),0)</f>
        <v>1100</v>
      </c>
      <c r="M41">
        <f ca="1">_xlfn.IFNA(LEFT(M10,LEN(M10)-2)*CHOOSE(MATCH(RIGHT(M10,1),{"M","B"},0),1,1000),0)</f>
        <v>1225</v>
      </c>
      <c r="N41">
        <f t="shared" ca="1" si="2"/>
        <v>1275</v>
      </c>
      <c r="O41">
        <f ca="1">_xlfn.IFNA(LEFT(O10,LEN(O10)-2)*CHOOSE(MATCH(RIGHT(O10,1),{"M","B"},0),1,1000),0)</f>
        <v>1300</v>
      </c>
      <c r="P41">
        <f ca="1">_xlfn.IFNA(LEFT(P10,LEN(P10)-7)*CHOOSE(MATCH(RIGHT(P10,7),{"M","billion"},0),1,1000),0)</f>
        <v>1385</v>
      </c>
    </row>
    <row r="42" spans="9:18" x14ac:dyDescent="0.25">
      <c r="I42" t="s">
        <v>599</v>
      </c>
      <c r="J42">
        <f ca="1">_xlfn.IFNA(LEFT(J11,LEN(J11)-2)*CHOOSE(MATCH(RIGHT(J11,1),{"M","B"},0),1,1000),0)</f>
        <v>1150</v>
      </c>
      <c r="K42">
        <f ca="1">_xlfn.IFNA(LEFT(K11,LEN(K11)-2)*CHOOSE(MATCH(RIGHT(K11,1),{"M","B"},0),1,1000),0)</f>
        <v>1200</v>
      </c>
      <c r="L42">
        <f ca="1">_xlfn.IFNA(LEFT(L11,LEN(L11)-2)*CHOOSE(MATCH(RIGHT(L11,1),{"M","B"},0),1,1000),0)</f>
        <v>1225</v>
      </c>
      <c r="M42">
        <f ca="1">_xlfn.IFNA(LEFT(M11,LEN(M11)-2)*CHOOSE(MATCH(RIGHT(M11,1),{"M","B"},0),1,1000),0)</f>
        <v>1250</v>
      </c>
      <c r="N42">
        <f t="shared" ca="1" si="2"/>
        <v>1250</v>
      </c>
      <c r="O42">
        <f ca="1">_xlfn.IFNA(LEFT(O11,LEN(O11)-2)*CHOOSE(MATCH(RIGHT(O11,1),{"M","B"},0),1,1000),0)</f>
        <v>1260</v>
      </c>
      <c r="P42">
        <f ca="1">_xlfn.IFNA(LEFT(P11,LEN(P11)-7)*CHOOSE(MATCH(RIGHT(P11,7),{"M","billion"},0),1,1000),0)</f>
        <v>1400</v>
      </c>
    </row>
    <row r="43" spans="9:18" x14ac:dyDescent="0.25">
      <c r="I43" t="s">
        <v>12</v>
      </c>
      <c r="J43">
        <f ca="1">_xlfn.IFNA(LEFT(J12,LEN(J12)-2)*CHOOSE(MATCH(RIGHT(J12,1),{"M","B"},0),1,1000),0)</f>
        <v>675</v>
      </c>
      <c r="K43">
        <f ca="1">_xlfn.IFNA(LEFT(K12,LEN(K12)-2)*CHOOSE(MATCH(RIGHT(K12,1),{"M","B"},0),1,1000),0)</f>
        <v>940</v>
      </c>
      <c r="L43">
        <f ca="1">_xlfn.IFNA(LEFT(L12,LEN(L12)-2)*CHOOSE(MATCH(RIGHT(L12,1),{"M","B"},0),1,1000),0)</f>
        <v>1000</v>
      </c>
      <c r="M43">
        <f ca="1">_xlfn.IFNA(LEFT(M12,LEN(M12)-2)*CHOOSE(MATCH(RIGHT(M12,1),{"M","B"},0),1,1000),0)</f>
        <v>1000</v>
      </c>
      <c r="N43">
        <f t="shared" ca="1" si="2"/>
        <v>980</v>
      </c>
      <c r="O43">
        <f ca="1">_xlfn.IFNA(LEFT(O12,LEN(O12)-2)*CHOOSE(MATCH(RIGHT(O12,1),{"M","B"},0),1,1000),0)</f>
        <v>990</v>
      </c>
      <c r="P43">
        <f ca="1">_xlfn.IFNA(LEFT(P12,LEN(P12)-7)*CHOOSE(MATCH(RIGHT(P12,7),{"M","billion"},0),1,1000),0)</f>
        <v>990</v>
      </c>
    </row>
    <row r="44" spans="9:18" x14ac:dyDescent="0.25">
      <c r="I44" t="s">
        <v>600</v>
      </c>
      <c r="J44">
        <f ca="1">_xlfn.IFNA(LEFT(J13,LEN(J13)-2)*CHOOSE(MATCH(RIGHT(J13,1),{"M","B"},0),1,1000),0)</f>
        <v>1100</v>
      </c>
      <c r="K44">
        <f ca="1">_xlfn.IFNA(LEFT(K13,LEN(K13)-2)*CHOOSE(MATCH(RIGHT(K13,1),{"M","B"},0),1,1000),0)</f>
        <v>1450</v>
      </c>
      <c r="L44">
        <f ca="1">_xlfn.IFNA(LEFT(L13,LEN(L13)-2)*CHOOSE(MATCH(RIGHT(L13,1),{"M","B"},0),1,1000),0)</f>
        <v>1650</v>
      </c>
      <c r="M44">
        <f ca="1">_xlfn.IFNA(LEFT(M13,LEN(M13)-2)*CHOOSE(MATCH(RIGHT(M13,1),{"M","B"},0),1,1000),0)</f>
        <v>1775</v>
      </c>
      <c r="N44">
        <f t="shared" ca="1" si="2"/>
        <v>1850</v>
      </c>
      <c r="O44">
        <f ca="1">_xlfn.IFNA(LEFT(O13,LEN(O13)-2)*CHOOSE(MATCH(RIGHT(O13,1),{"M","B"},0),1,1000),0)</f>
        <v>1870</v>
      </c>
      <c r="P44">
        <f ca="1">_xlfn.IFNA(LEFT(P13,LEN(P13)-7)*CHOOSE(MATCH(RIGHT(P13,7),{"M","billion"},0),1,1000),0)</f>
        <v>1980</v>
      </c>
    </row>
    <row r="45" spans="9:18" x14ac:dyDescent="0.25">
      <c r="I45" t="s">
        <v>15</v>
      </c>
      <c r="J45">
        <f ca="1">_xlfn.IFNA(LEFT(J14,LEN(J14)-2)*CHOOSE(MATCH(RIGHT(J14,1),{"M","B"},0),1,1000),0)</f>
        <v>865</v>
      </c>
      <c r="K45">
        <f ca="1">_xlfn.IFNA(LEFT(K14,LEN(K14)-2)*CHOOSE(MATCH(RIGHT(K14,1),{"M","B"},0),1,1000),0)</f>
        <v>950</v>
      </c>
      <c r="L45">
        <f ca="1">_xlfn.IFNA(LEFT(L14,LEN(L14)-2)*CHOOSE(MATCH(RIGHT(L14,1),{"M","B"},0),1,1000),0)</f>
        <v>1014.9999999999999</v>
      </c>
      <c r="M45">
        <f ca="1">_xlfn.IFNA(LEFT(M14,LEN(M14)-2)*CHOOSE(MATCH(RIGHT(M14,1),{"M","B"},0),1,1000),0)</f>
        <v>1025</v>
      </c>
      <c r="N45">
        <f t="shared" ca="1" si="2"/>
        <v>1025</v>
      </c>
      <c r="O45">
        <f ca="1">_xlfn.IFNA(LEFT(O14,LEN(O14)-2)*CHOOSE(MATCH(RIGHT(O14,1),{"M","B"},0),1,1000),0)</f>
        <v>1060</v>
      </c>
      <c r="P45">
        <f ca="1">_xlfn.IFNA(LEFT(P14,LEN(P14)-7)*CHOOSE(MATCH(RIGHT(P14,7),{"M","billion"},0),1,1000),0)</f>
        <v>1110</v>
      </c>
    </row>
    <row r="46" spans="9:18" x14ac:dyDescent="0.25">
      <c r="I46" t="s">
        <v>17</v>
      </c>
      <c r="J46">
        <f ca="1">_xlfn.IFNA(LEFT(J15,LEN(J15)-2)*CHOOSE(MATCH(RIGHT(J15,1),{"M","B"},0),1,1000),0)</f>
        <v>1340</v>
      </c>
      <c r="K46">
        <f ca="1">_xlfn.IFNA(LEFT(K15,LEN(K15)-2)*CHOOSE(MATCH(RIGHT(K15,1),{"M","B"},0),1,1000),0)</f>
        <v>1750</v>
      </c>
      <c r="L46">
        <f ca="1">_xlfn.IFNA(LEFT(L15,LEN(L15)-2)*CHOOSE(MATCH(RIGHT(L15,1),{"M","B"},0),1,1000),0)</f>
        <v>1800</v>
      </c>
      <c r="M46">
        <f ca="1">_xlfn.IFNA(LEFT(M15,LEN(M15)-2)*CHOOSE(MATCH(RIGHT(M15,1),{"M","B"},0),1,1000),0)</f>
        <v>1900</v>
      </c>
      <c r="N46">
        <f t="shared" ca="1" si="2"/>
        <v>1975</v>
      </c>
      <c r="O46">
        <f ca="1">_xlfn.IFNA(LEFT(O15,LEN(O15)-2)*CHOOSE(MATCH(RIGHT(O15,1),{"M","B"},0),1,1000),0)</f>
        <v>2025</v>
      </c>
      <c r="P46">
        <f ca="1">_xlfn.IFNA(LEFT(P15,LEN(P15)-7)*CHOOSE(MATCH(RIGHT(P15,7),{"M","billion"},0),1,1000),0)</f>
        <v>2200</v>
      </c>
    </row>
    <row r="47" spans="9:18" x14ac:dyDescent="0.25">
      <c r="I47" t="s">
        <v>19</v>
      </c>
      <c r="J47">
        <f ca="1">_xlfn.IFNA(LEFT(J16,LEN(J16)-2)*CHOOSE(MATCH(RIGHT(J16,1),{"M","B"},0),1,1000),0)</f>
        <v>2500</v>
      </c>
      <c r="K47">
        <f ca="1">_xlfn.IFNA(LEFT(K16,LEN(K16)-2)*CHOOSE(MATCH(RIGHT(K16,1),{"M","B"},0),1,1000),0)</f>
        <v>2750</v>
      </c>
      <c r="L47">
        <f ca="1">_xlfn.IFNA(LEFT(L16,LEN(L16)-2)*CHOOSE(MATCH(RIGHT(L16,1),{"M","B"},0),1,1000),0)</f>
        <v>3000</v>
      </c>
      <c r="M47">
        <f ca="1">_xlfn.IFNA(LEFT(M16,LEN(M16)-2)*CHOOSE(MATCH(RIGHT(M16,1),{"M","B"},0),1,1000),0)</f>
        <v>3300</v>
      </c>
      <c r="N47">
        <f t="shared" ca="1" si="2"/>
        <v>3400</v>
      </c>
      <c r="O47">
        <f ca="1">_xlfn.IFNA(LEFT(O16,LEN(O16)-2)*CHOOSE(MATCH(RIGHT(O16,1),{"M","B"},0),1,1000),0)</f>
        <v>3570</v>
      </c>
      <c r="P47">
        <f ca="1">_xlfn.IFNA(LEFT(P16,LEN(P16)-7)*CHOOSE(MATCH(RIGHT(P16,7),{"M","billion"},0),1,1000),0)</f>
        <v>4075</v>
      </c>
    </row>
    <row r="48" spans="9:18" x14ac:dyDescent="0.25">
      <c r="I48" t="s">
        <v>601</v>
      </c>
      <c r="J48">
        <f ca="1">_xlfn.IFNA(LEFT(J17,LEN(J17)-2)*CHOOSE(MATCH(RIGHT(J17,1),{"M","B"},0),1,1000),0)</f>
        <v>875</v>
      </c>
      <c r="K48">
        <f ca="1">_xlfn.IFNA(LEFT(K17,LEN(K17)-2)*CHOOSE(MATCH(RIGHT(K17,1),{"M","B"},0),1,1000),0)</f>
        <v>925</v>
      </c>
      <c r="L48">
        <f ca="1">_xlfn.IFNA(LEFT(L17,LEN(L17)-2)*CHOOSE(MATCH(RIGHT(L17,1),{"M","B"},0),1,1000),0)</f>
        <v>1030</v>
      </c>
      <c r="M48">
        <f ca="1">_xlfn.IFNA(LEFT(M17,LEN(M17)-2)*CHOOSE(MATCH(RIGHT(M17,1),{"M","B"},0),1,1000),0)</f>
        <v>1175</v>
      </c>
      <c r="N48">
        <f t="shared" ca="1" si="2"/>
        <v>1200</v>
      </c>
      <c r="O48">
        <f ca="1">_xlfn.IFNA(LEFT(O17,LEN(O17)-2)*CHOOSE(MATCH(RIGHT(O17,1),{"M","B"},0),1,1000),0)</f>
        <v>1220</v>
      </c>
      <c r="P48">
        <f ca="1">_xlfn.IFNA(LEFT(P17,LEN(P17)-7)*CHOOSE(MATCH(RIGHT(P17,7),{"M","billion"},0),1,1000),0)</f>
        <v>1280</v>
      </c>
    </row>
    <row r="49" spans="9:16" x14ac:dyDescent="0.25">
      <c r="I49" t="s">
        <v>602</v>
      </c>
      <c r="J49">
        <f ca="1">_xlfn.IFNA(LEFT(J18,LEN(J18)-2)*CHOOSE(MATCH(RIGHT(J18,1),{"M","B"},0),1,1000),0)</f>
        <v>910</v>
      </c>
      <c r="K49">
        <f ca="1">_xlfn.IFNA(LEFT(K18,LEN(K18)-2)*CHOOSE(MATCH(RIGHT(K18,1),{"M","B"},0),1,1000),0)</f>
        <v>1025</v>
      </c>
      <c r="L49">
        <f ca="1">_xlfn.IFNA(LEFT(L18,LEN(L18)-2)*CHOOSE(MATCH(RIGHT(L18,1),{"M","B"},0),1,1000),0)</f>
        <v>1150</v>
      </c>
      <c r="M49">
        <f ca="1">_xlfn.IFNA(LEFT(M18,LEN(M18)-2)*CHOOSE(MATCH(RIGHT(M18,1),{"M","B"},0),1,1000),0)</f>
        <v>1200</v>
      </c>
      <c r="N49">
        <f t="shared" ca="1" si="2"/>
        <v>1300</v>
      </c>
      <c r="O49">
        <f ca="1">_xlfn.IFNA(LEFT(O18,LEN(O18)-2)*CHOOSE(MATCH(RIGHT(O18,1),{"M","B"},0),1,1000),0)</f>
        <v>1325</v>
      </c>
      <c r="P49">
        <f ca="1">_xlfn.IFNA(LEFT(P18,LEN(P18)-7)*CHOOSE(MATCH(RIGHT(P18,7),{"M","billion"},0),1,1000),0)</f>
        <v>1390</v>
      </c>
    </row>
    <row r="50" spans="9:16" x14ac:dyDescent="0.25">
      <c r="I50" t="s">
        <v>23</v>
      </c>
      <c r="J50">
        <f ca="1">_xlfn.IFNA(LEFT(J19,LEN(J19)-2)*CHOOSE(MATCH(RIGHT(J19,1),{"M","B"},0),1,1000),0)</f>
        <v>1650</v>
      </c>
      <c r="K50">
        <f ca="1">_xlfn.IFNA(LEFT(K19,LEN(K19)-2)*CHOOSE(MATCH(RIGHT(K19,1),{"M","B"},0),1,1000),0)</f>
        <v>2000</v>
      </c>
      <c r="L50">
        <f ca="1">_xlfn.IFNA(LEFT(L19,LEN(L19)-2)*CHOOSE(MATCH(RIGHT(L19,1),{"M","B"},0),1,1000),0)</f>
        <v>2100</v>
      </c>
      <c r="M50">
        <f ca="1">_xlfn.IFNA(LEFT(M19,LEN(M19)-2)*CHOOSE(MATCH(RIGHT(M19,1),{"M","B"},0),1,1000),0)</f>
        <v>2300</v>
      </c>
      <c r="N50">
        <f t="shared" ca="1" si="2"/>
        <v>2400</v>
      </c>
      <c r="O50">
        <f ca="1">_xlfn.IFNA(LEFT(O19,LEN(O19)-2)*CHOOSE(MATCH(RIGHT(O19,1),{"M","B"},0),1,1000),0)</f>
        <v>2450</v>
      </c>
      <c r="P50">
        <f ca="1">_xlfn.IFNA(LEFT(P19,LEN(P19)-7)*CHOOSE(MATCH(RIGHT(P19,7),{"M","billion"},0),1,1000),0)</f>
        <v>2650</v>
      </c>
    </row>
    <row r="51" spans="9:16" x14ac:dyDescent="0.25">
      <c r="I51" t="s">
        <v>25</v>
      </c>
      <c r="J51">
        <f ca="1">_xlfn.IFNA(LEFT(J20,LEN(J20)-2)*CHOOSE(MATCH(RIGHT(J20,1),{"M","B"},0),1,1000),0)</f>
        <v>3400</v>
      </c>
      <c r="K51">
        <f ca="1">_xlfn.IFNA(LEFT(K20,LEN(K20)-2)*CHOOSE(MATCH(RIGHT(K20,1),{"M","B"},0),1,1000),0)</f>
        <v>3700</v>
      </c>
      <c r="L51">
        <f ca="1">_xlfn.IFNA(LEFT(L20,LEN(L20)-2)*CHOOSE(MATCH(RIGHT(L20,1),{"M","B"},0),1,1000),0)</f>
        <v>4000</v>
      </c>
      <c r="M51">
        <f ca="1">_xlfn.IFNA(LEFT(M20,LEN(M20)-2)*CHOOSE(MATCH(RIGHT(M20,1),{"M","B"},0),1,1000),0)</f>
        <v>4600</v>
      </c>
      <c r="N51">
        <f t="shared" ca="1" si="2"/>
        <v>5000</v>
      </c>
      <c r="O51">
        <f ca="1">_xlfn.IFNA(LEFT(O20,LEN(O20)-2)*CHOOSE(MATCH(RIGHT(O20,1),{"M","B"},0),1,1000),0)</f>
        <v>5250</v>
      </c>
      <c r="P51">
        <f ca="1">_xlfn.IFNA(LEFT(P20,LEN(P20)-7)*CHOOSE(MATCH(RIGHT(P20,7),{"M","billion"},0),1,1000),0)</f>
        <v>6000</v>
      </c>
    </row>
    <row r="52" spans="9:16" x14ac:dyDescent="0.25">
      <c r="I52" t="s">
        <v>603</v>
      </c>
      <c r="J52">
        <f ca="1">_xlfn.IFNA(LEFT(J21,LEN(J21)-2)*CHOOSE(MATCH(RIGHT(J21,1),{"M","B"},0),1,1000),0)</f>
        <v>725</v>
      </c>
      <c r="K52">
        <f ca="1">_xlfn.IFNA(LEFT(K21,LEN(K21)-2)*CHOOSE(MATCH(RIGHT(K21,1),{"M","B"},0),1,1000),0)</f>
        <v>880</v>
      </c>
      <c r="L52">
        <f ca="1">_xlfn.IFNA(LEFT(L21,LEN(L21)-2)*CHOOSE(MATCH(RIGHT(L21,1),{"M","B"},0),1,1000),0)</f>
        <v>1020</v>
      </c>
      <c r="M52">
        <f ca="1">_xlfn.IFNA(LEFT(M21,LEN(M21)-2)*CHOOSE(MATCH(RIGHT(M21,1),{"M","B"},0),1,1000),0)</f>
        <v>1100</v>
      </c>
      <c r="N52">
        <f t="shared" ca="1" si="2"/>
        <v>1100</v>
      </c>
      <c r="O52">
        <f ca="1">_xlfn.IFNA(LEFT(O21,LEN(O21)-2)*CHOOSE(MATCH(RIGHT(O21,1),{"M","B"},0),1,1000),0)</f>
        <v>1125</v>
      </c>
      <c r="P52">
        <f ca="1">_xlfn.IFNA(LEFT(P21,LEN(P21)-7)*CHOOSE(MATCH(RIGHT(P21,7),{"M","billion"},0),1,1000),0)</f>
        <v>1180</v>
      </c>
    </row>
    <row r="53" spans="9:16" x14ac:dyDescent="0.25">
      <c r="I53" t="s">
        <v>604</v>
      </c>
      <c r="J53">
        <f ca="1">_xlfn.IFNA(LEFT(J22,LEN(J22)-2)*CHOOSE(MATCH(RIGHT(J22,1),{"M","B"},0),1,1000),0)</f>
        <v>1235</v>
      </c>
      <c r="K53">
        <f ca="1">_xlfn.IFNA(LEFT(K22,LEN(K22)-2)*CHOOSE(MATCH(RIGHT(K22,1),{"M","B"},0),1,1000),0)</f>
        <v>1650</v>
      </c>
      <c r="L53">
        <f ca="1">_xlfn.IFNA(LEFT(L22,LEN(L22)-2)*CHOOSE(MATCH(RIGHT(L22,1),{"M","B"},0),1,1000),0)</f>
        <v>1700</v>
      </c>
      <c r="M53">
        <f ca="1">_xlfn.IFNA(LEFT(M22,LEN(M22)-2)*CHOOSE(MATCH(RIGHT(M22,1),{"M","B"},0),1,1000),0)</f>
        <v>1850</v>
      </c>
      <c r="N53">
        <f t="shared" ca="1" si="2"/>
        <v>2000</v>
      </c>
      <c r="O53">
        <f ca="1">_xlfn.IFNA(LEFT(O22,LEN(O22)-2)*CHOOSE(MATCH(RIGHT(O22,1),{"M","B"},0),1,1000),0)</f>
        <v>2050</v>
      </c>
      <c r="P53">
        <f ca="1">_xlfn.IFNA(LEFT(P22,LEN(P22)-7)*CHOOSE(MATCH(RIGHT(P22,7),{"M","billion"},0),1,1000),0)</f>
        <v>2300</v>
      </c>
    </row>
    <row r="54" spans="9:16" x14ac:dyDescent="0.25">
      <c r="I54" t="s">
        <v>605</v>
      </c>
      <c r="J54">
        <f ca="1">_xlfn.IFNA(LEFT(J23,LEN(J23)-2)*CHOOSE(MATCH(RIGHT(J23,1),{"M","B"},0),1,1000),0)</f>
        <v>975</v>
      </c>
      <c r="K54">
        <f ca="1">_xlfn.IFNA(LEFT(K23,LEN(K23)-2)*CHOOSE(MATCH(RIGHT(K23,1),{"M","B"},0),1,1000),0)</f>
        <v>1250</v>
      </c>
      <c r="L54">
        <f ca="1">_xlfn.IFNA(LEFT(L23,LEN(L23)-2)*CHOOSE(MATCH(RIGHT(L23,1),{"M","B"},0),1,1000),0)</f>
        <v>1260</v>
      </c>
      <c r="M54">
        <f ca="1">_xlfn.IFNA(LEFT(M23,LEN(M23)-2)*CHOOSE(MATCH(RIGHT(M23,1),{"M","B"},0),1,1000),0)</f>
        <v>1275</v>
      </c>
      <c r="N54">
        <f t="shared" ca="1" si="2"/>
        <v>1260</v>
      </c>
      <c r="O54">
        <f ca="1">_xlfn.IFNA(LEFT(O23,LEN(O23)-2)*CHOOSE(MATCH(RIGHT(O23,1),{"M","B"},0),1,1000),0)</f>
        <v>1285</v>
      </c>
      <c r="P54">
        <f ca="1">_xlfn.IFNA(LEFT(P23,LEN(P23)-7)*CHOOSE(MATCH(RIGHT(P23,7),{"M","billion"},0),1,1000),0)</f>
        <v>1320</v>
      </c>
    </row>
    <row r="55" spans="9:16" x14ac:dyDescent="0.25">
      <c r="I55" t="s">
        <v>30</v>
      </c>
      <c r="J55">
        <f ca="1">_xlfn.IFNA(LEFT(J24,LEN(J24)-2)*CHOOSE(MATCH(RIGHT(J24,1),{"M","B"},0),1,1000),0)</f>
        <v>890</v>
      </c>
      <c r="K55">
        <f ca="1">_xlfn.IFNA(LEFT(K24,LEN(K24)-2)*CHOOSE(MATCH(RIGHT(K24,1),{"M","B"},0),1,1000),0)</f>
        <v>1125</v>
      </c>
      <c r="L55">
        <f ca="1">_xlfn.IFNA(LEFT(L24,LEN(L24)-2)*CHOOSE(MATCH(RIGHT(L24,1),{"M","B"},0),1,1000),0)</f>
        <v>1270</v>
      </c>
      <c r="M55">
        <f ca="1">_xlfn.IFNA(LEFT(M24,LEN(M24)-2)*CHOOSE(MATCH(RIGHT(M24,1),{"M","B"},0),1,1000),0)</f>
        <v>1350</v>
      </c>
      <c r="N55">
        <f t="shared" ca="1" si="2"/>
        <v>1450</v>
      </c>
      <c r="O55">
        <f ca="1">_xlfn.IFNA(LEFT(O24,LEN(O24)-2)*CHOOSE(MATCH(RIGHT(O24,1),{"M","B"},0),1,1000),0)</f>
        <v>1500</v>
      </c>
      <c r="P55">
        <f ca="1">_xlfn.IFNA(LEFT(P24,LEN(P24)-7)*CHOOSE(MATCH(RIGHT(P24,7),{"M","billion"},0),1,1000),0)</f>
        <v>1575</v>
      </c>
    </row>
    <row r="56" spans="9:16" x14ac:dyDescent="0.25">
      <c r="I56" t="s">
        <v>32</v>
      </c>
      <c r="J56">
        <f ca="1">_xlfn.IFNA(LEFT(J25,LEN(J25)-2)*CHOOSE(MATCH(RIGHT(J25,1),{"M","B"},0),1,1000),0)</f>
        <v>2250</v>
      </c>
      <c r="K56">
        <f ca="1">_xlfn.IFNA(LEFT(K25,LEN(K25)-2)*CHOOSE(MATCH(RIGHT(K25,1),{"M","B"},0),1,1000),0)</f>
        <v>2650</v>
      </c>
      <c r="L56">
        <f ca="1">_xlfn.IFNA(LEFT(L25,LEN(L25)-2)*CHOOSE(MATCH(RIGHT(L25,1),{"M","B"},0),1,1000),0)</f>
        <v>2850</v>
      </c>
      <c r="M56">
        <f ca="1">_xlfn.IFNA(LEFT(M25,LEN(M25)-2)*CHOOSE(MATCH(RIGHT(M25,1),{"M","B"},0),1,1000),0)</f>
        <v>3000</v>
      </c>
      <c r="N56">
        <f t="shared" ca="1" si="2"/>
        <v>3100</v>
      </c>
      <c r="O56">
        <f ca="1">_xlfn.IFNA(LEFT(O25,LEN(O25)-2)*CHOOSE(MATCH(RIGHT(O25,1),{"M","B"},0),1,1000),0)</f>
        <v>3175</v>
      </c>
      <c r="P56">
        <f ca="1">_xlfn.IFNA(LEFT(P25,LEN(P25)-7)*CHOOSE(MATCH(RIGHT(P25,7),{"M","billion"},0),1,1000),0)</f>
        <v>3500</v>
      </c>
    </row>
    <row r="57" spans="9:16" x14ac:dyDescent="0.25">
      <c r="I57" t="s">
        <v>606</v>
      </c>
      <c r="J57">
        <f ca="1">_xlfn.IFNA(LEFT(J26,LEN(J26)-2)*CHOOSE(MATCH(RIGHT(J26,1),{"M","B"},0),1,1000),0)</f>
        <v>1200</v>
      </c>
      <c r="K57">
        <f ca="1">_xlfn.IFNA(LEFT(K26,LEN(K26)-2)*CHOOSE(MATCH(RIGHT(K26,1),{"M","B"},0),1,1000),0)</f>
        <v>1400</v>
      </c>
      <c r="L57">
        <f ca="1">_xlfn.IFNA(LEFT(L26,LEN(L26)-2)*CHOOSE(MATCH(RIGHT(L26,1),{"M","B"},0),1,1000),0)</f>
        <v>1450</v>
      </c>
      <c r="M57">
        <f ca="1">_xlfn.IFNA(LEFT(M26,LEN(M26)-2)*CHOOSE(MATCH(RIGHT(M26,1),{"M","B"},0),1,1000),0)</f>
        <v>1575</v>
      </c>
      <c r="N57">
        <f t="shared" ca="1" si="2"/>
        <v>1600</v>
      </c>
      <c r="O57">
        <f ca="1">_xlfn.IFNA(LEFT(O26,LEN(O26)-2)*CHOOSE(MATCH(RIGHT(O26,1),{"M","B"},0),1,1000),0)</f>
        <v>1630</v>
      </c>
      <c r="P57">
        <f ca="1">_xlfn.IFNA(LEFT(P26,LEN(P26)-7)*CHOOSE(MATCH(RIGHT(P26,7),{"M","billion"},0),1,1000),0)</f>
        <v>1700</v>
      </c>
    </row>
    <row r="58" spans="9:16" x14ac:dyDescent="0.25">
      <c r="I58" t="s">
        <v>35</v>
      </c>
      <c r="J58">
        <f ca="1">_xlfn.IFNA(LEFT(J27,LEN(J27)-2)*CHOOSE(MATCH(RIGHT(J27,1),{"M","B"},0),1,1000),0)</f>
        <v>1600</v>
      </c>
      <c r="K58">
        <f ca="1">_xlfn.IFNA(LEFT(K27,LEN(K27)-2)*CHOOSE(MATCH(RIGHT(K27,1),{"M","B"},0),1,1000),0)</f>
        <v>1800</v>
      </c>
      <c r="L58">
        <f ca="1">_xlfn.IFNA(LEFT(L27,LEN(L27)-2)*CHOOSE(MATCH(RIGHT(L27,1),{"M","B"},0),1,1000),0)</f>
        <v>1900</v>
      </c>
      <c r="M58">
        <f ca="1">_xlfn.IFNA(LEFT(M27,LEN(M27)-2)*CHOOSE(MATCH(RIGHT(M27,1),{"M","B"},0),1,1000),0)</f>
        <v>2100</v>
      </c>
      <c r="N58">
        <f t="shared" ca="1" si="2"/>
        <v>2200</v>
      </c>
      <c r="O58">
        <f ca="1">_xlfn.IFNA(LEFT(O27,LEN(O27)-2)*CHOOSE(MATCH(RIGHT(O27,1),{"M","B"},0),1,1000),0)</f>
        <v>2245</v>
      </c>
      <c r="P58">
        <f ca="1">_xlfn.IFNA(LEFT(P27,LEN(P27)-7)*CHOOSE(MATCH(RIGHT(P27,7),{"M","billion"},0),1,1000),0)</f>
        <v>2450</v>
      </c>
    </row>
    <row r="59" spans="9:16" x14ac:dyDescent="0.25">
      <c r="I59" t="s">
        <v>36</v>
      </c>
      <c r="J59">
        <f ca="1">_xlfn.IFNA(LEFT(J28,LEN(J28)-2)*CHOOSE(MATCH(RIGHT(J28,1),{"M","B"},0),1,1000),0)</f>
        <v>650</v>
      </c>
      <c r="K59">
        <f ca="1">_xlfn.IFNA(LEFT(K28,LEN(K28)-2)*CHOOSE(MATCH(RIGHT(K28,1),{"M","B"},0),1,1000),0)</f>
        <v>825</v>
      </c>
      <c r="L59">
        <f ca="1">_xlfn.IFNA(LEFT(L28,LEN(L28)-2)*CHOOSE(MATCH(RIGHT(L28,1),{"M","B"},0),1,1000),0)</f>
        <v>900</v>
      </c>
      <c r="M59">
        <f ca="1">_xlfn.IFNA(LEFT(M28,LEN(M28)-2)*CHOOSE(MATCH(RIGHT(M28,1),{"M","B"},0),1,1000),0)</f>
        <v>1010</v>
      </c>
      <c r="N59">
        <f t="shared" ca="1" si="2"/>
        <v>1050</v>
      </c>
      <c r="O59">
        <f ca="1">_xlfn.IFNA(LEFT(O28,LEN(O28)-2)*CHOOSE(MATCH(RIGHT(O28,1),{"M","B"},0),1,1000),0)</f>
        <v>1055</v>
      </c>
      <c r="P59">
        <f ca="1">_xlfn.IFNA(LEFT(P28,LEN(P28)-7)*CHOOSE(MATCH(RIGHT(P28,7),{"M","billion"},0),1,1000),0)</f>
        <v>1100</v>
      </c>
    </row>
    <row r="60" spans="9:16" x14ac:dyDescent="0.25">
      <c r="I60" t="s">
        <v>607</v>
      </c>
      <c r="J60">
        <f ca="1">_xlfn.IFNA(LEFT(J29,LEN(J29)-2)*CHOOSE(MATCH(RIGHT(J29,1),{"M","B"},0),1,1000),0)</f>
        <v>1225</v>
      </c>
      <c r="K60">
        <f ca="1">_xlfn.IFNA(LEFT(K29,LEN(K29)-2)*CHOOSE(MATCH(RIGHT(K29,1),{"M","B"},0),1,1000),0)</f>
        <v>1550</v>
      </c>
      <c r="L60">
        <f ca="1">_xlfn.IFNA(LEFT(L29,LEN(L29)-2)*CHOOSE(MATCH(RIGHT(L29,1),{"M","B"},0),1,1000),0)</f>
        <v>1600</v>
      </c>
      <c r="M60">
        <f ca="1">_xlfn.IFNA(LEFT(M29,LEN(M29)-2)*CHOOSE(MATCH(RIGHT(M29,1),{"M","B"},0),1,1000),0)</f>
        <v>1650</v>
      </c>
      <c r="N60">
        <f t="shared" ca="1" si="2"/>
        <v>1750</v>
      </c>
      <c r="O60">
        <f ca="1">_xlfn.IFNA(LEFT(O29,LEN(O29)-2)*CHOOSE(MATCH(RIGHT(O29,1),{"M","B"},0),1,1000),0)</f>
        <v>1785</v>
      </c>
      <c r="P60">
        <f ca="1">_xlfn.IFNA(LEFT(P29,LEN(P29)-7)*CHOOSE(MATCH(RIGHT(P29,7),{"M","billion"},0),1,1000),0)</f>
        <v>2050</v>
      </c>
    </row>
    <row r="61" spans="9:16" x14ac:dyDescent="0.25">
      <c r="I61" t="s">
        <v>608</v>
      </c>
      <c r="J61">
        <f ca="1">_xlfn.IFNA(LEFT(J30,LEN(J30)-2)*CHOOSE(MATCH(RIGHT(J30,1),{"M","B"},0),1,1000),0)</f>
        <v>900</v>
      </c>
      <c r="K61">
        <f ca="1">_xlfn.IFNA(LEFT(K30,LEN(K30)-2)*CHOOSE(MATCH(RIGHT(K30,1),{"M","B"},0),1,1000),0)</f>
        <v>1300</v>
      </c>
      <c r="L61">
        <f ca="1">_xlfn.IFNA(LEFT(L30,LEN(L30)-2)*CHOOSE(MATCH(RIGHT(L30,1),{"M","B"},0),1,1000),0)</f>
        <v>1350</v>
      </c>
      <c r="M61">
        <f ca="1">_xlfn.IFNA(LEFT(M30,LEN(M30)-2)*CHOOSE(MATCH(RIGHT(M30,1),{"M","B"},0),1,1000),0)</f>
        <v>1500</v>
      </c>
      <c r="N61">
        <f t="shared" ca="1" si="2"/>
        <v>1625</v>
      </c>
      <c r="O61">
        <f ca="1">_xlfn.IFNA(LEFT(O30,LEN(O30)-2)*CHOOSE(MATCH(RIGHT(O30,1),{"M","B"},0),1,1000),0)</f>
        <v>1675</v>
      </c>
      <c r="P61">
        <f ca="1">_xlfn.IFNA(LEFT(P30,LEN(P30)-7)*CHOOSE(MATCH(RIGHT(P30,7),{"M","billion"},0),1,1000),0)</f>
        <v>1780</v>
      </c>
    </row>
    <row r="62" spans="9:16" x14ac:dyDescent="0.25">
      <c r="I62" t="s">
        <v>609</v>
      </c>
      <c r="J62">
        <f ca="1">_xlfn.IFNA(LEFT(J31,LEN(J31)-2)*CHOOSE(MATCH(RIGHT(J31,1),{"M","B"},0),1,1000),0)</f>
        <v>1300</v>
      </c>
      <c r="K62">
        <f ca="1">_xlfn.IFNA(LEFT(K31,LEN(K31)-2)*CHOOSE(MATCH(RIGHT(K31,1),{"M","B"},0),1,1000),0)</f>
        <v>1600</v>
      </c>
      <c r="L62">
        <f ca="1">_xlfn.IFNA(LEFT(L31,LEN(L31)-2)*CHOOSE(MATCH(RIGHT(L31,1),{"M","B"},0),1,1000),0)</f>
        <v>1675</v>
      </c>
      <c r="M62">
        <f ca="1">_xlfn.IFNA(LEFT(M31,LEN(M31)-2)*CHOOSE(MATCH(RIGHT(M31,1),{"M","B"},0),1,1000),0)</f>
        <v>1750</v>
      </c>
      <c r="N62">
        <f t="shared" ca="1" si="2"/>
        <v>1900</v>
      </c>
      <c r="O62">
        <f ca="1">_xlfn.IFNA(LEFT(O31,LEN(O31)-2)*CHOOSE(MATCH(RIGHT(O31,1),{"M","B"},0),1,1000),0)</f>
        <v>1925</v>
      </c>
      <c r="P62">
        <f ca="1">_xlfn.IFNA(LEFT(P31,LEN(P31)-7)*CHOOSE(MATCH(RIGHT(P31,7),{"M","billion"},0),1,1000),0)</f>
        <v>2000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9CFE4-4FA3-4525-B519-5C42E932EB81}">
  <dimension ref="A1:P62"/>
  <sheetViews>
    <sheetView topLeftCell="A31" workbookViewId="0">
      <selection activeCell="D3" sqref="D3"/>
    </sheetView>
  </sheetViews>
  <sheetFormatPr defaultRowHeight="15" x14ac:dyDescent="0.25"/>
  <sheetData>
    <row r="1" spans="1:16" x14ac:dyDescent="0.25">
      <c r="A1" t="s">
        <v>42</v>
      </c>
      <c r="B1" t="s">
        <v>43</v>
      </c>
      <c r="C1" s="25">
        <v>2009</v>
      </c>
      <c r="D1" s="25">
        <f>C1+1</f>
        <v>2010</v>
      </c>
      <c r="E1" s="25">
        <f t="shared" ref="E1:P1" si="0">D1+1</f>
        <v>2011</v>
      </c>
      <c r="F1" s="25">
        <f t="shared" si="0"/>
        <v>2012</v>
      </c>
      <c r="G1" s="25">
        <f t="shared" si="0"/>
        <v>2013</v>
      </c>
      <c r="H1" s="25">
        <f t="shared" si="0"/>
        <v>2014</v>
      </c>
      <c r="I1" s="25">
        <f t="shared" si="0"/>
        <v>2015</v>
      </c>
      <c r="J1" s="25">
        <f t="shared" si="0"/>
        <v>2016</v>
      </c>
      <c r="K1" s="25">
        <f t="shared" si="0"/>
        <v>2017</v>
      </c>
      <c r="L1" s="25">
        <f t="shared" si="0"/>
        <v>2018</v>
      </c>
      <c r="M1" s="25">
        <f t="shared" si="0"/>
        <v>2019</v>
      </c>
      <c r="N1" s="25">
        <f t="shared" si="0"/>
        <v>2020</v>
      </c>
      <c r="O1" s="25">
        <f t="shared" si="0"/>
        <v>2021</v>
      </c>
      <c r="P1" s="25">
        <f t="shared" si="0"/>
        <v>2022</v>
      </c>
    </row>
    <row r="2" spans="1:16" x14ac:dyDescent="0.25">
      <c r="A2" t="s">
        <v>592</v>
      </c>
      <c r="B2" t="s">
        <v>0</v>
      </c>
      <c r="C2">
        <f ca="1">OFFSET(Backups!$E$1,MATCH('Rev back'!$B2,Backups!$A$2:$A$31,),)</f>
        <v>177</v>
      </c>
      <c r="D2">
        <f ca="1">OFFSET(Backups!$L$1,MATCH('Rev back'!$B2,Backups!$G$2:$G$31,),)</f>
        <v>172</v>
      </c>
      <c r="E2">
        <f ca="1">OFFSET(Backups!$S$1,MATCH('Rev back'!$B2,Backups!$N$2:$N$31,),)</f>
        <v>180</v>
      </c>
      <c r="F2">
        <f>Backups!Z2</f>
        <v>186</v>
      </c>
      <c r="G2">
        <f>Backups!AG2</f>
        <v>195</v>
      </c>
      <c r="H2">
        <f>Backups!AN2</f>
        <v>192</v>
      </c>
      <c r="I2">
        <f>Backups!AU2</f>
        <v>211</v>
      </c>
      <c r="J2" t="str">
        <f>Backups!BB2</f>
        <v>$223 M</v>
      </c>
      <c r="K2" t="str">
        <f>Backups!BI2</f>
        <v>$253 M</v>
      </c>
      <c r="L2" t="str">
        <f>Backups!BP2</f>
        <v>$258 M</v>
      </c>
      <c r="M2" t="str">
        <f>Backups!BW2</f>
        <v>$275 M</v>
      </c>
      <c r="N2">
        <f>Backups!CD2</f>
        <v>278</v>
      </c>
      <c r="O2" t="str">
        <f>Backups!CK2</f>
        <v>$118 M</v>
      </c>
      <c r="P2" t="str">
        <f>Backups!CU2</f>
        <v>$267 million</v>
      </c>
    </row>
    <row r="3" spans="1:16" x14ac:dyDescent="0.25">
      <c r="A3" t="s">
        <v>593</v>
      </c>
      <c r="B3" t="s">
        <v>1</v>
      </c>
      <c r="C3">
        <f ca="1">OFFSET(Backups!$E$1,MATCH('Rev back'!$B3,Backups!$A$2:$A$31,),)</f>
        <v>186</v>
      </c>
      <c r="D3">
        <f ca="1">OFFSET(Backups!$L$1,MATCH('Rev back'!$B3,Backups!$G$2:$G$31,),)</f>
        <v>188</v>
      </c>
      <c r="E3">
        <f ca="1">OFFSET(Backups!$S$1,MATCH('Rev back'!$B3,Backups!$N$2:$N$31,),)</f>
        <v>201</v>
      </c>
      <c r="F3">
        <f>Backups!Z3</f>
        <v>203</v>
      </c>
      <c r="G3">
        <f>Backups!AG3</f>
        <v>225</v>
      </c>
      <c r="H3">
        <f>Backups!AN3</f>
        <v>253</v>
      </c>
      <c r="I3">
        <f>Backups!AU3</f>
        <v>267</v>
      </c>
      <c r="J3" t="str">
        <f>Backups!BB3</f>
        <v>$266 M</v>
      </c>
      <c r="K3" t="str">
        <f>Backups!BI3</f>
        <v>$275 M</v>
      </c>
      <c r="L3" t="str">
        <f>Backups!BP3</f>
        <v>$336 M</v>
      </c>
      <c r="M3" t="str">
        <f>Backups!BW3</f>
        <v>$344 M</v>
      </c>
      <c r="N3">
        <f>Backups!CD3</f>
        <v>382</v>
      </c>
      <c r="O3" t="str">
        <f>Backups!CK3</f>
        <v>$132 M</v>
      </c>
      <c r="P3" t="str">
        <f>Backups!CU3</f>
        <v>$443 million</v>
      </c>
    </row>
    <row r="4" spans="1:16" x14ac:dyDescent="0.25">
      <c r="A4" t="s">
        <v>594</v>
      </c>
      <c r="B4" t="s">
        <v>2</v>
      </c>
      <c r="C4">
        <f ca="1">OFFSET(Backups!$E$1,MATCH('Rev back'!$B4,Backups!$A$2:$A$31,),)</f>
        <v>174</v>
      </c>
      <c r="D4">
        <f ca="1">OFFSET(Backups!$L$1,MATCH('Rev back'!$B4,Backups!$G$2:$G$31,),)</f>
        <v>171</v>
      </c>
      <c r="E4">
        <f ca="1">OFFSET(Backups!$S$1,MATCH('Rev back'!$B4,Backups!$N$2:$N$31,),)</f>
        <v>175</v>
      </c>
      <c r="F4">
        <f>Backups!Z4</f>
        <v>179</v>
      </c>
      <c r="G4">
        <f>Backups!AG4</f>
        <v>206</v>
      </c>
      <c r="H4">
        <f>Backups!AN4</f>
        <v>198</v>
      </c>
      <c r="I4">
        <f>Backups!AU4</f>
        <v>245</v>
      </c>
      <c r="J4" t="str">
        <f>Backups!BB4</f>
        <v>$239 M</v>
      </c>
      <c r="K4" t="str">
        <f>Backups!BI4</f>
        <v>$253 M</v>
      </c>
      <c r="L4" t="str">
        <f>Backups!BP4</f>
        <v>$252 M</v>
      </c>
      <c r="M4" t="str">
        <f>Backups!BW4</f>
        <v>$251 M</v>
      </c>
      <c r="N4">
        <f>Backups!CD4</f>
        <v>256</v>
      </c>
      <c r="O4" t="str">
        <f>Backups!CK4</f>
        <v>$115 M</v>
      </c>
      <c r="P4" t="str">
        <f>Backups!CU4</f>
        <v>$251 million</v>
      </c>
    </row>
    <row r="5" spans="1:16" x14ac:dyDescent="0.25">
      <c r="A5" t="s">
        <v>595</v>
      </c>
      <c r="B5" t="s">
        <v>3</v>
      </c>
      <c r="C5">
        <f ca="1">OFFSET(Backups!$E$1,MATCH('Rev back'!$B5,Backups!$A$2:$A$31,),)</f>
        <v>269</v>
      </c>
      <c r="D5">
        <f ca="1">OFFSET(Backups!$L$1,MATCH('Rev back'!$B5,Backups!$G$2:$G$31,),)</f>
        <v>266</v>
      </c>
      <c r="E5">
        <f ca="1">OFFSET(Backups!$S$1,MATCH('Rev back'!$B5,Backups!$N$2:$N$31,),)</f>
        <v>272</v>
      </c>
      <c r="F5">
        <f>Backups!Z5</f>
        <v>310</v>
      </c>
      <c r="G5">
        <f>Backups!AG5</f>
        <v>336</v>
      </c>
      <c r="H5">
        <f>Backups!AN5</f>
        <v>357</v>
      </c>
      <c r="I5">
        <f>Backups!AU5</f>
        <v>370</v>
      </c>
      <c r="J5" t="str">
        <f>Backups!BB5</f>
        <v>$398 M</v>
      </c>
      <c r="K5" t="str">
        <f>Backups!BI5</f>
        <v>$434 M</v>
      </c>
      <c r="L5" t="str">
        <f>Backups!BP5</f>
        <v>$453 M</v>
      </c>
      <c r="M5" t="str">
        <f>Backups!BW5</f>
        <v>$516 M</v>
      </c>
      <c r="N5">
        <f>Backups!CD5</f>
        <v>519</v>
      </c>
      <c r="O5" t="str">
        <f>Backups!CK5</f>
        <v>$152 M</v>
      </c>
      <c r="P5" t="str">
        <f>Backups!CU5</f>
        <v>$479 million</v>
      </c>
    </row>
    <row r="6" spans="1:16" x14ac:dyDescent="0.25">
      <c r="A6" t="s">
        <v>4</v>
      </c>
      <c r="B6" t="s">
        <v>5</v>
      </c>
      <c r="C6">
        <f ca="1">OFFSET(Backups!$E$1,MATCH('Rev back'!$B6,Backups!$A$2:$A$31,),)</f>
        <v>239</v>
      </c>
      <c r="D6">
        <f ca="1">OFFSET(Backups!$L$1,MATCH('Rev back'!$B6,Backups!$G$2:$G$31,),)</f>
        <v>246</v>
      </c>
      <c r="E6">
        <f ca="1">OFFSET(Backups!$S$1,MATCH('Rev back'!$B6,Backups!$N$2:$N$31,),)</f>
        <v>25</v>
      </c>
      <c r="F6">
        <f>Backups!Z6</f>
        <v>266</v>
      </c>
      <c r="G6">
        <f>Backups!AG6</f>
        <v>274</v>
      </c>
      <c r="H6">
        <f>Backups!AN6</f>
        <v>266</v>
      </c>
      <c r="I6">
        <f>Backups!AU6</f>
        <v>302</v>
      </c>
      <c r="J6" t="str">
        <f>Backups!BB6</f>
        <v>$340 M</v>
      </c>
      <c r="K6" t="str">
        <f>Backups!BI6</f>
        <v>$434 M</v>
      </c>
      <c r="L6" t="str">
        <f>Backups!BP6</f>
        <v>$457 M</v>
      </c>
      <c r="M6" t="str">
        <f>Backups!BW6</f>
        <v>$452 M</v>
      </c>
      <c r="N6">
        <f>Backups!CD6</f>
        <v>471</v>
      </c>
      <c r="O6" t="str">
        <f>Backups!CK6</f>
        <v>$163 M</v>
      </c>
      <c r="P6" t="str">
        <f>Backups!CU6</f>
        <v>$425 million</v>
      </c>
    </row>
    <row r="7" spans="1:16" x14ac:dyDescent="0.25">
      <c r="A7" t="s">
        <v>6</v>
      </c>
      <c r="B7" t="s">
        <v>7</v>
      </c>
      <c r="C7">
        <f ca="1">OFFSET(Backups!$E$1,MATCH('Rev back'!$B7,Backups!$A$2:$A$31,),)</f>
        <v>196</v>
      </c>
      <c r="D7">
        <f ca="1">OFFSET(Backups!$L$1,MATCH('Rev back'!$B7,Backups!$G$2:$G$31,),)</f>
        <v>194</v>
      </c>
      <c r="E7">
        <f ca="1">OFFSET(Backups!$S$1,MATCH('Rev back'!$B7,Backups!$N$2:$N$31,),)</f>
        <v>210</v>
      </c>
      <c r="F7">
        <f>Backups!Z7</f>
        <v>214</v>
      </c>
      <c r="G7">
        <f>Backups!AG7</f>
        <v>216</v>
      </c>
      <c r="H7">
        <f>Backups!AN7</f>
        <v>210</v>
      </c>
      <c r="I7">
        <f>Backups!AU7</f>
        <v>227</v>
      </c>
      <c r="J7" t="str">
        <f>Backups!BB7</f>
        <v>$240 M</v>
      </c>
      <c r="K7" t="str">
        <f>Backups!BI7</f>
        <v>$269 M</v>
      </c>
      <c r="L7" t="str">
        <f>Backups!BP7</f>
        <v>$266 M</v>
      </c>
      <c r="M7" t="str">
        <f>Backups!BW7</f>
        <v>$272 M</v>
      </c>
      <c r="N7">
        <f>Backups!CD7</f>
        <v>285</v>
      </c>
      <c r="O7" t="str">
        <f>Backups!CK7</f>
        <v>$124 M</v>
      </c>
      <c r="P7" t="str">
        <f>Backups!CU7</f>
        <v>$258 million</v>
      </c>
    </row>
    <row r="8" spans="1:16" x14ac:dyDescent="0.25">
      <c r="A8" t="s">
        <v>596</v>
      </c>
      <c r="B8" t="s">
        <v>8</v>
      </c>
      <c r="C8">
        <f ca="1">OFFSET(Backups!$E$1,MATCH('Rev back'!$B8,Backups!$A$2:$A$31,),)</f>
        <v>171</v>
      </c>
      <c r="D8">
        <f ca="1">OFFSET(Backups!$L$1,MATCH('Rev back'!$B8,Backups!$G$2:$G$31,),)</f>
        <v>166</v>
      </c>
      <c r="E8">
        <f ca="1">OFFSET(Backups!$S$1,MATCH('Rev back'!$B8,Backups!$N$2:$N$31,),)</f>
        <v>179</v>
      </c>
      <c r="F8">
        <f>Backups!Z8</f>
        <v>185</v>
      </c>
      <c r="G8">
        <f>Backups!AG8</f>
        <v>202</v>
      </c>
      <c r="H8">
        <f>Backups!AN8</f>
        <v>209</v>
      </c>
      <c r="I8">
        <f>Backups!AU8</f>
        <v>227</v>
      </c>
      <c r="J8" t="str">
        <f>Backups!BB8</f>
        <v>$237 M</v>
      </c>
      <c r="K8" t="str">
        <f>Backups!BI8</f>
        <v>$229 M</v>
      </c>
      <c r="L8" t="str">
        <f>Backups!BP8</f>
        <v>$243 M</v>
      </c>
      <c r="M8" t="str">
        <f>Backups!BW8</f>
        <v>$257 M</v>
      </c>
      <c r="N8">
        <f>Backups!CD8</f>
        <v>276</v>
      </c>
      <c r="O8" t="str">
        <f>Backups!CK8</f>
        <v>$114 M</v>
      </c>
      <c r="P8" t="str">
        <f>Backups!CU8</f>
        <v>$266 million</v>
      </c>
    </row>
    <row r="9" spans="1:16" x14ac:dyDescent="0.25">
      <c r="A9" t="s">
        <v>597</v>
      </c>
      <c r="B9" t="s">
        <v>9</v>
      </c>
      <c r="C9">
        <f ca="1">OFFSET(Backups!$E$1,MATCH('Rev back'!$B9,Backups!$A$2:$A$31,),)</f>
        <v>181</v>
      </c>
      <c r="D9">
        <f ca="1">OFFSET(Backups!$L$1,MATCH('Rev back'!$B9,Backups!$G$2:$G$31,),)</f>
        <v>170</v>
      </c>
      <c r="E9">
        <f ca="1">OFFSET(Backups!$S$1,MATCH('Rev back'!$B9,Backups!$N$2:$N$31,),)</f>
        <v>168</v>
      </c>
      <c r="F9">
        <f>Backups!Z9</f>
        <v>178</v>
      </c>
      <c r="G9">
        <f>Backups!AG9</f>
        <v>186</v>
      </c>
      <c r="H9">
        <f>Backups!AN9</f>
        <v>196</v>
      </c>
      <c r="I9">
        <f>Backups!AU9</f>
        <v>207</v>
      </c>
      <c r="J9" t="str">
        <f>Backups!BB9</f>
        <v>$220 M</v>
      </c>
      <c r="K9" t="str">
        <f>Backups!BI9</f>
        <v>$271 M</v>
      </c>
      <c r="L9" t="str">
        <f>Backups!BP9</f>
        <v>$284 M</v>
      </c>
      <c r="M9" t="str">
        <f>Backups!BW9</f>
        <v>$282 M</v>
      </c>
      <c r="N9">
        <f>Backups!CD9</f>
        <v>290</v>
      </c>
      <c r="O9" t="str">
        <f>Backups!CK9</f>
        <v>$117 M</v>
      </c>
      <c r="P9" t="str">
        <f>Backups!CU9</f>
        <v>$267 million</v>
      </c>
    </row>
    <row r="10" spans="1:16" x14ac:dyDescent="0.25">
      <c r="A10" t="s">
        <v>598</v>
      </c>
      <c r="B10" t="s">
        <v>10</v>
      </c>
      <c r="C10">
        <f ca="1">OFFSET(Backups!$E$1,MATCH('Rev back'!$B10,Backups!$A$2:$A$31,),)</f>
        <v>178</v>
      </c>
      <c r="D10">
        <f ca="1">OFFSET(Backups!$L$1,MATCH('Rev back'!$B10,Backups!$G$2:$G$31,),)</f>
        <v>183</v>
      </c>
      <c r="E10">
        <f ca="1">OFFSET(Backups!$S$1,MATCH('Rev back'!$B10,Backups!$N$2:$N$31,),)</f>
        <v>188</v>
      </c>
      <c r="F10">
        <f>Backups!Z10</f>
        <v>193</v>
      </c>
      <c r="G10">
        <f>Backups!AG10</f>
        <v>199</v>
      </c>
      <c r="H10">
        <f>Backups!AN10</f>
        <v>197</v>
      </c>
      <c r="I10">
        <f>Backups!AU10</f>
        <v>214</v>
      </c>
      <c r="J10" t="str">
        <f>Backups!BB10</f>
        <v>$227 M</v>
      </c>
      <c r="K10" t="str">
        <f>Backups!BI10</f>
        <v>$248 M</v>
      </c>
      <c r="L10" t="str">
        <f>Backups!BP10</f>
        <v>$266 M</v>
      </c>
      <c r="M10" t="str">
        <f>Backups!BW10</f>
        <v>$291 M</v>
      </c>
      <c r="N10">
        <f>Backups!CD10</f>
        <v>305</v>
      </c>
      <c r="O10" t="str">
        <f>Backups!CK10</f>
        <v>$109 M</v>
      </c>
      <c r="P10" t="str">
        <f>Backups!CU10</f>
        <v>$270 million</v>
      </c>
    </row>
    <row r="11" spans="1:16" x14ac:dyDescent="0.25">
      <c r="A11" t="s">
        <v>599</v>
      </c>
      <c r="B11" t="s">
        <v>11</v>
      </c>
      <c r="C11">
        <f ca="1">OFFSET(Backups!$E$1,MATCH('Rev back'!$B11,Backups!$A$2:$A$31,),)</f>
        <v>186</v>
      </c>
      <c r="D11">
        <f ca="1">OFFSET(Backups!$L$1,MATCH('Rev back'!$B11,Backups!$G$2:$G$31,),)</f>
        <v>188</v>
      </c>
      <c r="E11">
        <f ca="1">OFFSET(Backups!$S$1,MATCH('Rev back'!$B11,Backups!$N$2:$N$31,),)</f>
        <v>192</v>
      </c>
      <c r="F11">
        <f>Backups!Z11</f>
        <v>217</v>
      </c>
      <c r="G11">
        <f>Backups!AG11</f>
        <v>238</v>
      </c>
      <c r="H11">
        <f>Backups!AN11</f>
        <v>262</v>
      </c>
      <c r="I11">
        <f>Backups!AU11</f>
        <v>254</v>
      </c>
      <c r="J11" t="str">
        <f>Backups!BB11</f>
        <v>$268 M</v>
      </c>
      <c r="K11" t="str">
        <f>Backups!BI11</f>
        <v>$275 M</v>
      </c>
      <c r="L11" t="str">
        <f>Backups!BP11</f>
        <v>$277 M</v>
      </c>
      <c r="M11" t="str">
        <f>Backups!BW11</f>
        <v>$276 M</v>
      </c>
      <c r="N11">
        <f>Backups!CD11</f>
        <v>276</v>
      </c>
      <c r="O11" t="str">
        <f>Backups!CK11</f>
        <v>$111 M</v>
      </c>
      <c r="P11" t="str">
        <f>Backups!CU11</f>
        <v>$268 million</v>
      </c>
    </row>
    <row r="12" spans="1:16" x14ac:dyDescent="0.25">
      <c r="A12" t="s">
        <v>600</v>
      </c>
      <c r="B12" t="s">
        <v>14</v>
      </c>
      <c r="C12">
        <f ca="1">OFFSET(Backups!$E$1,MATCH('Rev back'!$B12,Backups!$A$2:$A$31,),)</f>
        <v>194</v>
      </c>
      <c r="D12">
        <f ca="1">OFFSET(Backups!$L$1,MATCH('Rev back'!$B12,Backups!$G$2:$G$31,),)</f>
        <v>189</v>
      </c>
      <c r="E12">
        <f ca="1">OFFSET(Backups!$S$1,MATCH('Rev back'!$B12,Backups!$N$2:$N$31,),)</f>
        <v>197</v>
      </c>
      <c r="F12">
        <f>Backups!Z12</f>
        <v>196</v>
      </c>
      <c r="G12">
        <f>Backups!AG12</f>
        <v>196</v>
      </c>
      <c r="H12">
        <f>Backups!AN12</f>
        <v>186</v>
      </c>
      <c r="I12">
        <f>Backups!AU12</f>
        <v>175</v>
      </c>
      <c r="J12" t="str">
        <f>Backups!BB12</f>
        <v>$270 M</v>
      </c>
      <c r="K12" t="str">
        <f>Backups!BI12</f>
        <v>$299 M</v>
      </c>
      <c r="L12" t="str">
        <f>Backups!BP12</f>
        <v>$347 M</v>
      </c>
      <c r="M12" t="str">
        <f>Backups!BW12</f>
        <v>$368 M</v>
      </c>
      <c r="N12">
        <f>Backups!CD12</f>
        <v>420</v>
      </c>
      <c r="O12" t="str">
        <f>Backups!CK12</f>
        <v>$126 M</v>
      </c>
      <c r="P12" t="str">
        <f>Backups!CU12</f>
        <v>$388 million</v>
      </c>
    </row>
    <row r="13" spans="1:16" x14ac:dyDescent="0.25">
      <c r="A13" t="s">
        <v>15</v>
      </c>
      <c r="B13" t="s">
        <v>16</v>
      </c>
      <c r="C13">
        <f ca="1">OFFSET(Backups!$E$1,MATCH('Rev back'!$B13,Backups!$A$2:$A$31,),)</f>
        <v>143</v>
      </c>
      <c r="D13">
        <f ca="1">OFFSET(Backups!$L$1,MATCH('Rev back'!$B13,Backups!$G$2:$G$31,),)</f>
        <v>155</v>
      </c>
      <c r="E13">
        <f ca="1">OFFSET(Backups!$S$1,MATCH('Rev back'!$B13,Backups!$N$2:$N$31,),)</f>
        <v>160</v>
      </c>
      <c r="F13">
        <f>Backups!Z13</f>
        <v>161</v>
      </c>
      <c r="G13">
        <f>Backups!AG13</f>
        <v>169</v>
      </c>
      <c r="H13">
        <f>Backups!AN13</f>
        <v>178</v>
      </c>
      <c r="I13">
        <f>Backups!AU13</f>
        <v>231</v>
      </c>
      <c r="J13" t="str">
        <f>Backups!BB13</f>
        <v>$273 M</v>
      </c>
      <c r="K13" t="str">
        <f>Backups!BI13</f>
        <v>$246 M</v>
      </c>
      <c r="L13" t="str">
        <f>Backups!BP13</f>
        <v>$245 M</v>
      </c>
      <c r="M13" t="str">
        <f>Backups!BW13</f>
        <v>$244 M</v>
      </c>
      <c r="N13">
        <f>Backups!CD13</f>
        <v>251</v>
      </c>
      <c r="O13" t="str">
        <f>Backups!CK13</f>
        <v>$109 M</v>
      </c>
      <c r="P13" t="str">
        <f>Backups!CU13</f>
        <v>$263 million</v>
      </c>
    </row>
    <row r="14" spans="1:16" x14ac:dyDescent="0.25">
      <c r="A14" t="s">
        <v>17</v>
      </c>
      <c r="B14" t="s">
        <v>44</v>
      </c>
      <c r="C14">
        <f ca="1">OFFSET(Backups!$E$1,MATCH('Rev back'!$B14,Backups!$A$2:$A$31,),)</f>
        <v>212</v>
      </c>
      <c r="D14">
        <f ca="1">OFFSET(Backups!$L$1,MATCH('Rev back'!$B14,Backups!$G$2:$G$31,),)</f>
        <v>217</v>
      </c>
      <c r="E14">
        <f ca="1">OFFSET(Backups!$S$1,MATCH('Rev back'!$B14,Backups!$N$2:$N$31,),)</f>
        <v>222</v>
      </c>
      <c r="F14">
        <f>Backups!Z14</f>
        <v>226</v>
      </c>
      <c r="G14">
        <f>Backups!AG14</f>
        <v>239</v>
      </c>
      <c r="H14">
        <f>Backups!AN14</f>
        <v>253</v>
      </c>
      <c r="I14">
        <f>Backups!AU14</f>
        <v>304</v>
      </c>
      <c r="J14" t="str">
        <f>Backups!BB14</f>
        <v>$312 M</v>
      </c>
      <c r="K14" t="str">
        <f>Backups!BI14</f>
        <v>$350 M</v>
      </c>
      <c r="L14" t="str">
        <f>Backups!BP14</f>
        <v>$334 M</v>
      </c>
      <c r="M14" t="str">
        <f>Backups!BW14</f>
        <v>$348 M</v>
      </c>
      <c r="N14">
        <f>Backups!CD14</f>
        <v>377</v>
      </c>
      <c r="O14" t="str">
        <f>Backups!CK14</f>
        <v>$141 M</v>
      </c>
      <c r="P14" t="str">
        <f>Backups!CU14</f>
        <v>$331 million</v>
      </c>
    </row>
    <row r="15" spans="1:16" x14ac:dyDescent="0.25">
      <c r="A15" t="s">
        <v>19</v>
      </c>
      <c r="B15" t="s">
        <v>20</v>
      </c>
      <c r="C15">
        <f ca="1">OFFSET(Backups!$E$1,MATCH('Rev back'!$B15,Backups!$A$2:$A$31,),)</f>
        <v>241</v>
      </c>
      <c r="D15">
        <f ca="1">OFFSET(Backups!$L$1,MATCH('Rev back'!$B15,Backups!$G$2:$G$31,),)</f>
        <v>247</v>
      </c>
      <c r="E15">
        <f ca="1">OFFSET(Backups!$S$1,MATCH('Rev back'!$B15,Backups!$N$2:$N$31,),)</f>
        <v>246</v>
      </c>
      <c r="F15">
        <f>Backups!Z15</f>
        <v>230</v>
      </c>
      <c r="G15">
        <f>Backups!AG15</f>
        <v>245</v>
      </c>
      <c r="H15">
        <f>Backups!AN15</f>
        <v>293</v>
      </c>
      <c r="I15">
        <f>Backups!AU15</f>
        <v>403</v>
      </c>
      <c r="J15" t="str">
        <f>Backups!BB15</f>
        <v>$438 M</v>
      </c>
      <c r="K15" t="str">
        <f>Backups!BI15</f>
        <v>$462 M</v>
      </c>
      <c r="L15" t="str">
        <f>Backups!BP15</f>
        <v>$522 M</v>
      </c>
      <c r="M15" t="str">
        <f>Backups!BW15</f>
        <v>$549 M</v>
      </c>
      <c r="N15">
        <f>Backups!CD15</f>
        <v>556</v>
      </c>
      <c r="O15" t="str">
        <f>Backups!CK15</f>
        <v>$185 M</v>
      </c>
      <c r="P15" t="str">
        <f>Backups!CU15</f>
        <v>$565 million</v>
      </c>
    </row>
    <row r="16" spans="1:16" x14ac:dyDescent="0.25">
      <c r="A16" t="s">
        <v>12</v>
      </c>
      <c r="B16" t="s">
        <v>75</v>
      </c>
      <c r="C16">
        <f ca="1">OFFSET(Backups!$E$1,MATCH('Rev back'!$B16,Backups!$A$2:$A$31,),)</f>
        <v>139</v>
      </c>
      <c r="D16">
        <f ca="1">OFFSET(Backups!$L$1,MATCH('Rev back'!$B16,Backups!$G$2:$G$31,),)</f>
        <v>144</v>
      </c>
      <c r="E16">
        <f ca="1">OFFSET(Backups!$S$1,MATCH('Rev back'!$B16,Backups!$N$2:$N$31,),)</f>
        <v>143</v>
      </c>
      <c r="F16">
        <f>Backups!Z16</f>
        <v>148</v>
      </c>
      <c r="G16">
        <f>Backups!AG16</f>
        <v>195</v>
      </c>
      <c r="H16">
        <f>Backups!AN16</f>
        <v>159</v>
      </c>
      <c r="I16">
        <f>Backups!AU16</f>
        <v>188</v>
      </c>
      <c r="J16" t="str">
        <f>Backups!BB16</f>
        <v>$199 M</v>
      </c>
      <c r="K16" t="str">
        <f>Backups!BI16</f>
        <v>$206 M</v>
      </c>
      <c r="L16" t="str">
        <f>Backups!BP16</f>
        <v>$219 M</v>
      </c>
      <c r="M16" t="str">
        <f>Backups!BW16</f>
        <v>$224 M</v>
      </c>
      <c r="N16">
        <f>Backups!CD16</f>
        <v>222</v>
      </c>
      <c r="O16" t="str">
        <f>Backups!CK16</f>
        <v>$96 M</v>
      </c>
      <c r="P16" t="str">
        <f>Backups!CU16</f>
        <v>$240 million</v>
      </c>
    </row>
    <row r="17" spans="1:16" x14ac:dyDescent="0.25">
      <c r="A17" t="s">
        <v>601</v>
      </c>
      <c r="B17" t="s">
        <v>21</v>
      </c>
      <c r="C17">
        <f ca="1">OFFSET(Backups!$E$1,MATCH('Rev back'!$B17,Backups!$A$2:$A$31,),)</f>
        <v>173</v>
      </c>
      <c r="D17">
        <f ca="1">OFFSET(Backups!$L$1,MATCH('Rev back'!$B17,Backups!$G$2:$G$31,),)</f>
        <v>171</v>
      </c>
      <c r="E17">
        <f ca="1">OFFSET(Backups!$S$1,MATCH('Rev back'!$B17,Backups!$N$2:$N$31,),)</f>
        <v>179</v>
      </c>
      <c r="F17">
        <f>Backups!Z17</f>
        <v>195</v>
      </c>
      <c r="G17">
        <f>Backups!AG17</f>
        <v>201</v>
      </c>
      <c r="H17">
        <f>Backups!AN17</f>
        <v>197</v>
      </c>
      <c r="I17">
        <f>Backups!AU17</f>
        <v>226</v>
      </c>
      <c r="J17" t="str">
        <f>Backups!BB17</f>
        <v>$234 M</v>
      </c>
      <c r="K17" t="str">
        <f>Backups!BI17</f>
        <v>$239 M</v>
      </c>
      <c r="L17" t="str">
        <f>Backups!BP17</f>
        <v>$255 M</v>
      </c>
      <c r="M17" t="str">
        <f>Backups!BW17</f>
        <v>$288 M</v>
      </c>
      <c r="N17">
        <f>Backups!CD17</f>
        <v>295</v>
      </c>
      <c r="O17" t="str">
        <f>Backups!CK17</f>
        <v>$104 M</v>
      </c>
      <c r="P17" t="str">
        <f>Backups!CU17</f>
        <v>$269 million</v>
      </c>
    </row>
    <row r="18" spans="1:16" x14ac:dyDescent="0.25">
      <c r="A18" t="s">
        <v>602</v>
      </c>
      <c r="B18" t="s">
        <v>22</v>
      </c>
      <c r="C18">
        <f ca="1">OFFSET(Backups!$E$1,MATCH('Rev back'!$B18,Backups!$A$2:$A$31,),)</f>
        <v>158</v>
      </c>
      <c r="D18">
        <f ca="1">OFFSET(Backups!$L$1,MATCH('Rev back'!$B18,Backups!$G$2:$G$31,),)</f>
        <v>162</v>
      </c>
      <c r="E18">
        <f ca="1">OFFSET(Backups!$S$1,MATCH('Rev back'!$B18,Backups!$N$2:$N$31,),)</f>
        <v>213</v>
      </c>
      <c r="F18">
        <f>Backups!Z18</f>
        <v>213</v>
      </c>
      <c r="G18">
        <f>Backups!AG18</f>
        <v>214</v>
      </c>
      <c r="H18">
        <f>Backups!AN18</f>
        <v>221</v>
      </c>
      <c r="I18">
        <f>Backups!AU18</f>
        <v>223</v>
      </c>
      <c r="J18" t="str">
        <f>Backups!BB18</f>
        <v>$240 M</v>
      </c>
      <c r="K18" t="str">
        <f>Backups!BI18</f>
        <v>$249 M</v>
      </c>
      <c r="L18" t="str">
        <f>Backups!BP18</f>
        <v>$261 M</v>
      </c>
      <c r="M18" t="str">
        <f>Backups!BW18</f>
        <v>$269 M</v>
      </c>
      <c r="N18">
        <f>Backups!CD18</f>
        <v>297</v>
      </c>
      <c r="O18" t="str">
        <f>Backups!CK18</f>
        <v>$111 M</v>
      </c>
      <c r="P18" t="str">
        <f>Backups!CU18</f>
        <v>$268 million</v>
      </c>
    </row>
    <row r="19" spans="1:16" x14ac:dyDescent="0.25">
      <c r="A19" t="s">
        <v>23</v>
      </c>
      <c r="B19" t="s">
        <v>24</v>
      </c>
      <c r="C19">
        <f ca="1">OFFSET(Backups!$E$1,MATCH('Rev back'!$B19,Backups!$A$2:$A$31,),)</f>
        <v>261</v>
      </c>
      <c r="D19">
        <f ca="1">OFFSET(Backups!$L$1,MATCH('Rev back'!$B19,Backups!$G$2:$G$31,),)</f>
        <v>268</v>
      </c>
      <c r="E19">
        <f ca="1">OFFSET(Backups!$S$1,MATCH('Rev back'!$B19,Backups!$N$2:$N$31,),)</f>
        <v>233</v>
      </c>
      <c r="F19">
        <f>Backups!Z19</f>
        <v>225</v>
      </c>
      <c r="G19">
        <f>Backups!AG19</f>
        <v>232</v>
      </c>
      <c r="H19">
        <f>Backups!AN19</f>
        <v>238</v>
      </c>
      <c r="I19">
        <f>Backups!AU19</f>
        <v>263</v>
      </c>
      <c r="J19" t="str">
        <f>Backups!BB19</f>
        <v>$313 M</v>
      </c>
      <c r="K19" t="str">
        <f>Backups!BI19</f>
        <v>$332 M</v>
      </c>
      <c r="L19" t="str">
        <f>Backups!BP19</f>
        <v>$336 M</v>
      </c>
      <c r="M19" t="str">
        <f>Backups!BW19</f>
        <v>$340 M</v>
      </c>
      <c r="N19">
        <f>Backups!CD19</f>
        <v>362</v>
      </c>
      <c r="O19" t="str">
        <f>Backups!CK19</f>
        <v>$107 M</v>
      </c>
      <c r="P19" t="str">
        <f>Backups!CU19</f>
        <v>$302 million</v>
      </c>
    </row>
    <row r="20" spans="1:16" x14ac:dyDescent="0.25">
      <c r="A20" t="s">
        <v>25</v>
      </c>
      <c r="B20" t="s">
        <v>26</v>
      </c>
      <c r="C20">
        <f ca="1">OFFSET(Backups!$E$1,MATCH('Rev back'!$B20,Backups!$A$2:$A$31,),)</f>
        <v>375</v>
      </c>
      <c r="D20">
        <f ca="1">OFFSET(Backups!$L$1,MATCH('Rev back'!$B20,Backups!$G$2:$G$31,),)</f>
        <v>441</v>
      </c>
      <c r="E20">
        <f ca="1">OFFSET(Backups!$S$1,MATCH('Rev back'!$B20,Backups!$N$2:$N$31,),)</f>
        <v>427</v>
      </c>
      <c r="F20">
        <f>Backups!Z20</f>
        <v>439</v>
      </c>
      <c r="G20">
        <f>Backups!AG20</f>
        <v>471</v>
      </c>
      <c r="H20">
        <f>Backups!AN20</f>
        <v>461</v>
      </c>
      <c r="I20">
        <f>Backups!AU20</f>
        <v>508</v>
      </c>
      <c r="J20" t="str">
        <f>Backups!BB20</f>
        <v>$516 M</v>
      </c>
      <c r="K20" t="str">
        <f>Backups!BI20</f>
        <v>$526 M</v>
      </c>
      <c r="L20" t="str">
        <f>Backups!BP20</f>
        <v>$619 M</v>
      </c>
      <c r="M20" t="str">
        <f>Backups!BW20</f>
        <v>$668 M</v>
      </c>
      <c r="N20">
        <f>Backups!CD20</f>
        <v>683</v>
      </c>
      <c r="O20" t="str">
        <f>Backups!CK20</f>
        <v>$108 M</v>
      </c>
      <c r="P20" t="str">
        <f>Backups!CU20</f>
        <v>$482 million</v>
      </c>
    </row>
    <row r="21" spans="1:16" x14ac:dyDescent="0.25">
      <c r="A21" t="s">
        <v>603</v>
      </c>
      <c r="B21" t="s">
        <v>27</v>
      </c>
      <c r="C21">
        <f ca="1">OFFSET(Backups!$E$1,MATCH('Rev back'!$B21,Backups!$A$2:$A$31,),)</f>
        <v>160</v>
      </c>
      <c r="D21">
        <f ca="1">OFFSET(Backups!$L$1,MATCH('Rev back'!$B21,Backups!$G$2:$G$31,),)</f>
        <v>155</v>
      </c>
      <c r="E21">
        <f ca="1">OFFSET(Backups!$S$1,MATCH('Rev back'!$B21,Backups!$N$2:$N$31,),)</f>
        <v>161</v>
      </c>
      <c r="F21">
        <f>Backups!Z21</f>
        <v>160</v>
      </c>
      <c r="G21">
        <f>Backups!AG21</f>
        <v>173</v>
      </c>
      <c r="H21">
        <f>Backups!AN21</f>
        <v>187</v>
      </c>
      <c r="I21">
        <f>Backups!AU21</f>
        <v>202</v>
      </c>
      <c r="J21" t="str">
        <f>Backups!BB21</f>
        <v>$208 M</v>
      </c>
      <c r="K21" t="str">
        <f>Backups!BI21</f>
        <v>$216 M</v>
      </c>
      <c r="L21" t="str">
        <f>Backups!BP21</f>
        <v>$210 M</v>
      </c>
      <c r="M21" t="str">
        <f>Backups!BW21</f>
        <v>$218 M</v>
      </c>
      <c r="N21">
        <f>Backups!CD21</f>
        <v>225</v>
      </c>
      <c r="O21" t="str">
        <f>Backups!CK21</f>
        <v>$104 M</v>
      </c>
      <c r="P21" t="str">
        <f>Backups!CU21</f>
        <v>$208 million</v>
      </c>
    </row>
    <row r="22" spans="1:16" x14ac:dyDescent="0.25">
      <c r="A22" t="s">
        <v>604</v>
      </c>
      <c r="B22" t="s">
        <v>28</v>
      </c>
      <c r="C22">
        <f ca="1">OFFSET(Backups!$E$1,MATCH('Rev back'!$B22,Backups!$A$2:$A$31,),)</f>
        <v>216</v>
      </c>
      <c r="D22">
        <f ca="1">OFFSET(Backups!$L$1,MATCH('Rev back'!$B22,Backups!$G$2:$G$31,),)</f>
        <v>233</v>
      </c>
      <c r="E22">
        <f ca="1">OFFSET(Backups!$S$1,MATCH('Rev back'!$B22,Backups!$N$2:$N$31,),)</f>
        <v>239</v>
      </c>
      <c r="F22">
        <f>Backups!Z22</f>
        <v>249</v>
      </c>
      <c r="G22">
        <f>Backups!AG22</f>
        <v>279</v>
      </c>
      <c r="H22">
        <f>Backups!AN22</f>
        <v>265</v>
      </c>
      <c r="I22">
        <f>Backups!AU22</f>
        <v>265</v>
      </c>
      <c r="J22" t="str">
        <f>Backups!BB22</f>
        <v>$263 M</v>
      </c>
      <c r="K22" t="str">
        <f>Backups!BI22</f>
        <v>$325 M</v>
      </c>
      <c r="L22" t="str">
        <f>Backups!BP22</f>
        <v>$329 M</v>
      </c>
      <c r="M22" t="str">
        <f>Backups!BW22</f>
        <v>$341 M</v>
      </c>
      <c r="N22">
        <f>Backups!CD22</f>
        <v>392</v>
      </c>
      <c r="O22" t="str">
        <f>Backups!CK22</f>
        <v>$140 M</v>
      </c>
      <c r="P22" t="str">
        <f>Backups!CU22</f>
        <v>$323 million</v>
      </c>
    </row>
    <row r="23" spans="1:16" x14ac:dyDescent="0.25">
      <c r="A23" t="s">
        <v>605</v>
      </c>
      <c r="B23" t="s">
        <v>29</v>
      </c>
      <c r="C23">
        <f ca="1">OFFSET(Backups!$E$1,MATCH('Rev back'!$B23,Backups!$A$2:$A$31,),)</f>
        <v>144</v>
      </c>
      <c r="D23">
        <f ca="1">OFFSET(Backups!$L$1,MATCH('Rev back'!$B23,Backups!$G$2:$G$31,),)</f>
        <v>145</v>
      </c>
      <c r="E23">
        <f ca="1">OFFSET(Backups!$S$1,MATCH('Rev back'!$B23,Backups!$N$2:$N$31,),)</f>
        <v>160</v>
      </c>
      <c r="F23">
        <f>Backups!Z23</f>
        <v>168</v>
      </c>
      <c r="G23">
        <f>Backups!AG23</f>
        <v>178</v>
      </c>
      <c r="H23">
        <f>Backups!AN23</f>
        <v>204</v>
      </c>
      <c r="I23">
        <f>Backups!AU23</f>
        <v>229</v>
      </c>
      <c r="J23" t="str">
        <f>Backups!BB23</f>
        <v>$244 M</v>
      </c>
      <c r="K23" t="str">
        <f>Backups!BI23</f>
        <v>$265 M</v>
      </c>
      <c r="L23" t="str">
        <f>Backups!BP23</f>
        <v>$258 M</v>
      </c>
      <c r="M23" t="str">
        <f>Backups!BW23</f>
        <v>$254 M</v>
      </c>
      <c r="N23">
        <f>Backups!CD23</f>
        <v>273</v>
      </c>
      <c r="O23" t="str">
        <f>Backups!CK23</f>
        <v>$116 M</v>
      </c>
      <c r="P23" t="str">
        <f>Backups!CU23</f>
        <v>$258 million</v>
      </c>
    </row>
    <row r="24" spans="1:16" x14ac:dyDescent="0.25">
      <c r="A24" t="s">
        <v>30</v>
      </c>
      <c r="B24" t="s">
        <v>31</v>
      </c>
      <c r="C24">
        <f ca="1">OFFSET(Backups!$E$1,MATCH('Rev back'!$B24,Backups!$A$2:$A$31,),)</f>
        <v>174</v>
      </c>
      <c r="D24">
        <f ca="1">OFFSET(Backups!$L$1,MATCH('Rev back'!$B24,Backups!$G$2:$G$31,),)</f>
        <v>157</v>
      </c>
      <c r="E24">
        <f ca="1">OFFSET(Backups!$S$1,MATCH('Rev back'!$B24,Backups!$N$2:$N$31,),)</f>
        <v>159</v>
      </c>
      <c r="F24">
        <f>Backups!Z24</f>
        <v>163</v>
      </c>
      <c r="G24">
        <f>Backups!AG24</f>
        <v>189</v>
      </c>
      <c r="H24">
        <f>Backups!AN24</f>
        <v>207</v>
      </c>
      <c r="I24">
        <f>Backups!AU24</f>
        <v>224</v>
      </c>
      <c r="J24" t="str">
        <f>Backups!BB24</f>
        <v>$244 M</v>
      </c>
      <c r="K24" t="str">
        <f>Backups!BI24</f>
        <v>$259 M</v>
      </c>
      <c r="L24" t="str">
        <f>Backups!BP24</f>
        <v>$266 M</v>
      </c>
      <c r="M24" t="str">
        <f>Backups!BW24</f>
        <v>$277 M</v>
      </c>
      <c r="N24">
        <f>Backups!CD24</f>
        <v>299</v>
      </c>
      <c r="O24" t="str">
        <f>Backups!CK24</f>
        <v>$114 M</v>
      </c>
      <c r="P24" t="str">
        <f>Backups!CU24</f>
        <v>$282 million</v>
      </c>
    </row>
    <row r="25" spans="1:16" x14ac:dyDescent="0.25">
      <c r="A25" t="s">
        <v>32</v>
      </c>
      <c r="B25" t="s">
        <v>33</v>
      </c>
      <c r="C25">
        <f ca="1">OFFSET(Backups!$E$1,MATCH('Rev back'!$B25,Backups!$A$2:$A$31,),)</f>
        <v>196</v>
      </c>
      <c r="D25">
        <f ca="1">OFFSET(Backups!$L$1,MATCH('Rev back'!$B25,Backups!$G$2:$G$31,),)</f>
        <v>201</v>
      </c>
      <c r="E25">
        <f ca="1">OFFSET(Backups!$S$1,MATCH('Rev back'!$B25,Backups!$N$2:$N$31,),)</f>
        <v>230</v>
      </c>
      <c r="F25">
        <f>Backups!Z25</f>
        <v>230</v>
      </c>
      <c r="G25">
        <f>Backups!AG25</f>
        <v>262</v>
      </c>
      <c r="H25">
        <f>Backups!AN25</f>
        <v>316</v>
      </c>
      <c r="I25">
        <f>Backups!AU25</f>
        <v>387</v>
      </c>
      <c r="J25" t="str">
        <f>Backups!BB25</f>
        <v>$409 M</v>
      </c>
      <c r="K25" t="str">
        <f>Backups!BI25</f>
        <v>$428 M</v>
      </c>
      <c r="L25" t="str">
        <f>Backups!BP25</f>
        <v>$445 M</v>
      </c>
      <c r="M25" t="str">
        <f>Backups!BW25</f>
        <v>$462 M</v>
      </c>
      <c r="N25">
        <f>Backups!CD25</f>
        <v>452</v>
      </c>
      <c r="O25" t="str">
        <f>Backups!CK25</f>
        <v>$151 M</v>
      </c>
      <c r="P25" t="str">
        <f>Backups!CU25</f>
        <v>$384 million</v>
      </c>
    </row>
    <row r="26" spans="1:16" x14ac:dyDescent="0.25">
      <c r="A26" t="s">
        <v>606</v>
      </c>
      <c r="B26" t="s">
        <v>34</v>
      </c>
      <c r="C26">
        <f ca="1">OFFSET(Backups!$E$1,MATCH('Rev back'!$B26,Backups!$A$2:$A$31,),)</f>
        <v>189</v>
      </c>
      <c r="D26">
        <f ca="1">OFFSET(Backups!$L$1,MATCH('Rev back'!$B26,Backups!$G$2:$G$31,),)</f>
        <v>191</v>
      </c>
      <c r="E26">
        <f ca="1">OFFSET(Backups!$S$1,MATCH('Rev back'!$B26,Backups!$N$2:$N$31,),)</f>
        <v>204</v>
      </c>
      <c r="F26">
        <f>Backups!Z26</f>
        <v>210</v>
      </c>
      <c r="G26">
        <f>Backups!AG26</f>
        <v>215</v>
      </c>
      <c r="H26">
        <f>Backups!AN26</f>
        <v>210</v>
      </c>
      <c r="I26">
        <f>Backups!AU26</f>
        <v>250</v>
      </c>
      <c r="J26" t="str">
        <f>Backups!BB26</f>
        <v>$271 M</v>
      </c>
      <c r="K26" t="str">
        <f>Backups!BI26</f>
        <v>$289 M</v>
      </c>
      <c r="L26" t="str">
        <f>Backups!BP26</f>
        <v>$288 M</v>
      </c>
      <c r="M26" t="str">
        <f>Backups!BW26</f>
        <v>$320 M</v>
      </c>
      <c r="N26">
        <f>Backups!CD26</f>
        <v>315</v>
      </c>
      <c r="O26" t="str">
        <f>Backups!CK26</f>
        <v>$129 M</v>
      </c>
      <c r="P26" t="str">
        <f>Backups!CU26</f>
        <v>$313 million</v>
      </c>
    </row>
    <row r="27" spans="1:16" x14ac:dyDescent="0.25">
      <c r="A27" t="s">
        <v>35</v>
      </c>
      <c r="B27" t="s">
        <v>45</v>
      </c>
      <c r="C27">
        <f ca="1">OFFSET(Backups!$E$1,MATCH('Rev back'!$B27,Backups!$A$2:$A$31,),)</f>
        <v>195</v>
      </c>
      <c r="D27">
        <f ca="1">OFFSET(Backups!$L$1,MATCH('Rev back'!$B27,Backups!$G$2:$G$31,),)</f>
        <v>195</v>
      </c>
      <c r="E27">
        <f ca="1">OFFSET(Backups!$S$1,MATCH('Rev back'!$B27,Backups!$N$2:$N$31,),)</f>
        <v>207</v>
      </c>
      <c r="F27">
        <f>Backups!Z27</f>
        <v>233</v>
      </c>
      <c r="G27">
        <f>Backups!AG27</f>
        <v>239</v>
      </c>
      <c r="H27">
        <f>Backups!AN27</f>
        <v>283</v>
      </c>
      <c r="I27">
        <f>Backups!AU27</f>
        <v>294</v>
      </c>
      <c r="J27" t="str">
        <f>Backups!BB27</f>
        <v>$300 M</v>
      </c>
      <c r="K27" t="str">
        <f>Backups!BI27</f>
        <v>$310 M</v>
      </c>
      <c r="L27" t="str">
        <f>Backups!BP27</f>
        <v>$319 M</v>
      </c>
      <c r="M27" t="str">
        <f>Backups!BW27</f>
        <v>$356 M</v>
      </c>
      <c r="N27">
        <f>Backups!CD27</f>
        <v>383</v>
      </c>
      <c r="O27" t="str">
        <f>Backups!CK27</f>
        <v>$109 M</v>
      </c>
      <c r="P27" t="str">
        <f>Backups!CU27</f>
        <v>$287 million</v>
      </c>
    </row>
    <row r="28" spans="1:16" x14ac:dyDescent="0.25">
      <c r="A28" t="s">
        <v>36</v>
      </c>
      <c r="B28" t="s">
        <v>37</v>
      </c>
      <c r="C28">
        <f ca="1">OFFSET(Backups!$E$1,MATCH('Rev back'!$B28,Backups!$A$2:$A$31,),)</f>
        <v>160</v>
      </c>
      <c r="D28">
        <f ca="1">OFFSET(Backups!$L$1,MATCH('Rev back'!$B28,Backups!$G$2:$G$31,),)</f>
        <v>156</v>
      </c>
      <c r="E28">
        <f ca="1">OFFSET(Backups!$S$1,MATCH('Rev back'!$B28,Backups!$N$2:$N$31,),)</f>
        <v>166</v>
      </c>
      <c r="F28">
        <f>Backups!Z28</f>
        <v>161</v>
      </c>
      <c r="G28">
        <f>Backups!AG28</f>
        <v>167</v>
      </c>
      <c r="H28">
        <f>Backups!AN28</f>
        <v>181</v>
      </c>
      <c r="I28">
        <f>Backups!AU28</f>
        <v>188</v>
      </c>
      <c r="J28" t="str">
        <f>Backups!BB28</f>
        <v>$193 M</v>
      </c>
      <c r="K28" t="str">
        <f>Backups!BI28</f>
        <v>$205 M</v>
      </c>
      <c r="L28" t="str">
        <f>Backups!BP28</f>
        <v>$219 M</v>
      </c>
      <c r="M28" t="str">
        <f>Backups!BW28</f>
        <v>$228 M</v>
      </c>
      <c r="N28">
        <f>Backups!CD28</f>
        <v>264</v>
      </c>
      <c r="O28" t="str">
        <f>Backups!CK28</f>
        <v>$112 M</v>
      </c>
      <c r="P28" t="str">
        <f>Backups!CU28</f>
        <v>$252 million</v>
      </c>
    </row>
    <row r="29" spans="1:16" x14ac:dyDescent="0.25">
      <c r="A29" t="s">
        <v>607</v>
      </c>
      <c r="B29" t="s">
        <v>38</v>
      </c>
      <c r="C29">
        <f ca="1">OFFSET(Backups!$E$1,MATCH('Rev back'!$B29,Backups!$A$2:$A$31,),)</f>
        <v>176</v>
      </c>
      <c r="D29">
        <f ca="1">OFFSET(Backups!$L$1,MATCH('Rev back'!$B29,Backups!$G$2:$G$31,),)</f>
        <v>180</v>
      </c>
      <c r="E29">
        <f ca="1">OFFSET(Backups!$S$1,MATCH('Rev back'!$B29,Backups!$N$2:$N$31,),)</f>
        <v>206</v>
      </c>
      <c r="F29">
        <f>Backups!Z29</f>
        <v>233</v>
      </c>
      <c r="G29">
        <f>Backups!AG29</f>
        <v>239</v>
      </c>
      <c r="H29">
        <f>Backups!AN29</f>
        <v>257</v>
      </c>
      <c r="I29">
        <f>Backups!AU29</f>
        <v>266</v>
      </c>
      <c r="J29" t="str">
        <f>Backups!BB29</f>
        <v>$275 M</v>
      </c>
      <c r="K29" t="str">
        <f>Backups!BI29</f>
        <v>$298 M</v>
      </c>
      <c r="L29" t="str">
        <f>Backups!BP29</f>
        <v>$311 M</v>
      </c>
      <c r="M29" t="str">
        <f>Backups!BW29</f>
        <v>$324 M</v>
      </c>
      <c r="N29">
        <f>Backups!CD29</f>
        <v>335</v>
      </c>
      <c r="O29" t="str">
        <f>Backups!CK29</f>
        <v>$111 M</v>
      </c>
      <c r="P29" t="str">
        <f>Backups!CU29</f>
        <v>$387 million</v>
      </c>
    </row>
    <row r="30" spans="1:16" x14ac:dyDescent="0.25">
      <c r="A30" t="s">
        <v>608</v>
      </c>
      <c r="B30" t="s">
        <v>39</v>
      </c>
      <c r="C30">
        <f ca="1">OFFSET(Backups!$E$1,MATCH('Rev back'!$B30,Backups!$A$2:$A$31,),)</f>
        <v>172</v>
      </c>
      <c r="D30">
        <f ca="1">OFFSET(Backups!$L$1,MATCH('Rev back'!$B30,Backups!$G$2:$G$31,),)</f>
        <v>163</v>
      </c>
      <c r="E30">
        <f ca="1">OFFSET(Backups!$S$1,MATCH('Rev back'!$B30,Backups!$N$2:$N$31,),)</f>
        <v>168</v>
      </c>
      <c r="F30">
        <f>Backups!Z30</f>
        <v>188</v>
      </c>
      <c r="G30">
        <f>Backups!AG30</f>
        <v>203</v>
      </c>
      <c r="H30">
        <f>Backups!AN30</f>
        <v>218</v>
      </c>
      <c r="I30">
        <f>Backups!AU30</f>
        <v>227</v>
      </c>
      <c r="J30" t="str">
        <f>Backups!BB30</f>
        <v>$241 M</v>
      </c>
      <c r="K30" t="str">
        <f>Backups!BI30</f>
        <v>$278 M</v>
      </c>
      <c r="L30" t="str">
        <f>Backups!BP30</f>
        <v>$274 M</v>
      </c>
      <c r="M30" t="str">
        <f>Backups!BW30</f>
        <v>$265 M</v>
      </c>
      <c r="N30">
        <f>Backups!CD30</f>
        <v>265</v>
      </c>
      <c r="O30" t="str">
        <f>Backups!CK30</f>
        <v>$116 M</v>
      </c>
      <c r="P30" t="str">
        <f>Backups!CU30</f>
        <v>$238 million</v>
      </c>
    </row>
    <row r="31" spans="1:16" x14ac:dyDescent="0.25">
      <c r="A31" t="s">
        <v>41</v>
      </c>
      <c r="B31" t="s">
        <v>40</v>
      </c>
      <c r="C31">
        <f ca="1">OFFSET(Backups!$E$1,MATCH('Rev back'!$B31,Backups!$A$2:$A$31,),)</f>
        <v>184</v>
      </c>
      <c r="D31">
        <f ca="1">OFFSET(Backups!$L$1,MATCH('Rev back'!$B31,Backups!$G$2:$G$31,),)</f>
        <v>184</v>
      </c>
      <c r="E31">
        <f ca="1">OFFSET(Backups!$S$1,MATCH('Rev back'!$B31,Backups!$N$2:$N$31,),)</f>
        <v>194</v>
      </c>
      <c r="F31">
        <f>Backups!Z31</f>
        <v>200</v>
      </c>
      <c r="G31">
        <f>Backups!AG31</f>
        <v>225</v>
      </c>
      <c r="H31">
        <f>Backups!AN31</f>
        <v>244</v>
      </c>
      <c r="I31">
        <f>Backups!AU31</f>
        <v>287</v>
      </c>
      <c r="J31" t="str">
        <f>Backups!BB31</f>
        <v>$293 M</v>
      </c>
      <c r="K31" t="str">
        <f>Backups!BI31</f>
        <v>$304 M</v>
      </c>
      <c r="L31" t="str">
        <f>Backups!BP31</f>
        <v>$311 M</v>
      </c>
      <c r="M31" t="str">
        <f>Backups!BW31</f>
        <v>$336 M</v>
      </c>
      <c r="N31">
        <f>Backups!CD31</f>
        <v>370</v>
      </c>
      <c r="O31" t="str">
        <f>Backups!CK31</f>
        <v>$119 M</v>
      </c>
      <c r="P31" t="str">
        <f>Backups!CU31</f>
        <v>$322 million</v>
      </c>
    </row>
    <row r="33" spans="9:16" x14ac:dyDescent="0.25">
      <c r="I33" t="s">
        <v>592</v>
      </c>
      <c r="J33">
        <f>_xlfn.IFNA(LEFT(J2,LEN(J2)-2)*CHOOSE(MATCH(RIGHT(J2,1),{"M","B"},0),1,1000),J2)</f>
        <v>223</v>
      </c>
      <c r="K33">
        <f>_xlfn.IFNA(LEFT(K2,LEN(K2)-2)*CHOOSE(MATCH(RIGHT(K2,1),{"M","B"},0),1,1000),K2)</f>
        <v>253</v>
      </c>
      <c r="L33">
        <f>_xlfn.IFNA(LEFT(L2,LEN(L2)-2)*CHOOSE(MATCH(RIGHT(L2,1),{"M","B"},0),1,1000),L2)</f>
        <v>258</v>
      </c>
      <c r="M33">
        <f>_xlfn.IFNA(LEFT(M2,LEN(M2)-2)*CHOOSE(MATCH(RIGHT(M2,1),{"M","B"},0),1,1000),M2)</f>
        <v>275</v>
      </c>
      <c r="N33">
        <f>_xlfn.IFNA(LEFT(N2,LEN(N2)-2)*CHOOSE(MATCH(RIGHT(N2,1),{"M","B"},0),1,1000),N2)</f>
        <v>278</v>
      </c>
      <c r="O33">
        <f>_xlfn.IFNA(LEFT(O2,LEN(O2)-2)*CHOOSE(MATCH(RIGHT(O2,1),{"M","B"},0),1,1000),O2)</f>
        <v>118</v>
      </c>
      <c r="P33">
        <f>_xlfn.IFNA(LEFT(P2,LEN(P2)-7)*CHOOSE(MATCH(RIGHT(P2,7),{"million","B"},0),1,1000),P2)</f>
        <v>267</v>
      </c>
    </row>
    <row r="34" spans="9:16" x14ac:dyDescent="0.25">
      <c r="I34" t="s">
        <v>593</v>
      </c>
      <c r="J34">
        <f>_xlfn.IFNA(LEFT(J3,LEN(J3)-2)*CHOOSE(MATCH(RIGHT(J3,1),{"M","B"},0),1,1000),J3)</f>
        <v>266</v>
      </c>
      <c r="K34">
        <f>_xlfn.IFNA(LEFT(K3,LEN(K3)-2)*CHOOSE(MATCH(RIGHT(K3,1),{"M","B"},0),1,1000),K3)</f>
        <v>275</v>
      </c>
      <c r="L34">
        <f>_xlfn.IFNA(LEFT(L3,LEN(L3)-2)*CHOOSE(MATCH(RIGHT(L3,1),{"M","B"},0),1,1000),L3)</f>
        <v>336</v>
      </c>
      <c r="M34">
        <f>_xlfn.IFNA(LEFT(M3,LEN(M3)-2)*CHOOSE(MATCH(RIGHT(M3,1),{"M","B"},0),1,1000),M3)</f>
        <v>344</v>
      </c>
      <c r="N34">
        <f>_xlfn.IFNA(LEFT(N3,LEN(N3)-2)*CHOOSE(MATCH(RIGHT(N3,1),{"M","B"},0),1,1000),N3)</f>
        <v>382</v>
      </c>
      <c r="O34">
        <f>_xlfn.IFNA(LEFT(O3,LEN(O3)-2)*CHOOSE(MATCH(RIGHT(O3,1),{"M","B"},0),1,1000),O3)</f>
        <v>132</v>
      </c>
      <c r="P34">
        <f>_xlfn.IFNA(LEFT(P3,LEN(P3)-7)*CHOOSE(MATCH(RIGHT(P3,7),{"million","B"},0),1,1000),P3)</f>
        <v>443</v>
      </c>
    </row>
    <row r="35" spans="9:16" x14ac:dyDescent="0.25">
      <c r="I35" t="s">
        <v>594</v>
      </c>
      <c r="J35">
        <f>_xlfn.IFNA(LEFT(J4,LEN(J4)-2)*CHOOSE(MATCH(RIGHT(J4,1),{"M","B"},0),1,1000),J4)</f>
        <v>239</v>
      </c>
      <c r="K35">
        <f>_xlfn.IFNA(LEFT(K4,LEN(K4)-2)*CHOOSE(MATCH(RIGHT(K4,1),{"M","B"},0),1,1000),K4)</f>
        <v>253</v>
      </c>
      <c r="L35">
        <f>_xlfn.IFNA(LEFT(L4,LEN(L4)-2)*CHOOSE(MATCH(RIGHT(L4,1),{"M","B"},0),1,1000),L4)</f>
        <v>252</v>
      </c>
      <c r="M35">
        <f>_xlfn.IFNA(LEFT(M4,LEN(M4)-2)*CHOOSE(MATCH(RIGHT(M4,1),{"M","B"},0),1,1000),M4)</f>
        <v>251</v>
      </c>
      <c r="N35">
        <f>_xlfn.IFNA(LEFT(N4,LEN(N4)-2)*CHOOSE(MATCH(RIGHT(N4,1),{"M","B"},0),1,1000),N4)</f>
        <v>256</v>
      </c>
      <c r="O35">
        <f>_xlfn.IFNA(LEFT(O4,LEN(O4)-2)*CHOOSE(MATCH(RIGHT(O4,1),{"M","B"},0),1,1000),O4)</f>
        <v>115</v>
      </c>
      <c r="P35">
        <f>_xlfn.IFNA(LEFT(P4,LEN(P4)-7)*CHOOSE(MATCH(RIGHT(P4,7),{"million","B"},0),1,1000),P4)</f>
        <v>251</v>
      </c>
    </row>
    <row r="36" spans="9:16" x14ac:dyDescent="0.25">
      <c r="I36" t="s">
        <v>595</v>
      </c>
      <c r="J36">
        <f>_xlfn.IFNA(LEFT(J5,LEN(J5)-2)*CHOOSE(MATCH(RIGHT(J5,1),{"M","B"},0),1,1000),J5)</f>
        <v>398</v>
      </c>
      <c r="K36">
        <f>_xlfn.IFNA(LEFT(K5,LEN(K5)-2)*CHOOSE(MATCH(RIGHT(K5,1),{"M","B"},0),1,1000),K5)</f>
        <v>434</v>
      </c>
      <c r="L36">
        <f>_xlfn.IFNA(LEFT(L5,LEN(L5)-2)*CHOOSE(MATCH(RIGHT(L5,1),{"M","B"},0),1,1000),L5)</f>
        <v>453</v>
      </c>
      <c r="M36">
        <f>_xlfn.IFNA(LEFT(M5,LEN(M5)-2)*CHOOSE(MATCH(RIGHT(M5,1),{"M","B"},0),1,1000),M5)</f>
        <v>516</v>
      </c>
      <c r="N36">
        <f>_xlfn.IFNA(LEFT(N5,LEN(N5)-2)*CHOOSE(MATCH(RIGHT(N5,1),{"M","B"},0),1,1000),N5)</f>
        <v>519</v>
      </c>
      <c r="O36">
        <f>_xlfn.IFNA(LEFT(O5,LEN(O5)-2)*CHOOSE(MATCH(RIGHT(O5,1),{"M","B"},0),1,1000),O5)</f>
        <v>152</v>
      </c>
      <c r="P36">
        <f>_xlfn.IFNA(LEFT(P5,LEN(P5)-7)*CHOOSE(MATCH(RIGHT(P5,7),{"million","B"},0),1,1000),P5)</f>
        <v>479</v>
      </c>
    </row>
    <row r="37" spans="9:16" x14ac:dyDescent="0.25">
      <c r="I37" t="s">
        <v>4</v>
      </c>
      <c r="J37">
        <f>_xlfn.IFNA(LEFT(J6,LEN(J6)-2)*CHOOSE(MATCH(RIGHT(J6,1),{"M","B"},0),1,1000),J6)</f>
        <v>340</v>
      </c>
      <c r="K37">
        <f>_xlfn.IFNA(LEFT(K6,LEN(K6)-2)*CHOOSE(MATCH(RIGHT(K6,1),{"M","B"},0),1,1000),K6)</f>
        <v>434</v>
      </c>
      <c r="L37">
        <f>_xlfn.IFNA(LEFT(L6,LEN(L6)-2)*CHOOSE(MATCH(RIGHT(L6,1),{"M","B"},0),1,1000),L6)</f>
        <v>457</v>
      </c>
      <c r="M37">
        <f>_xlfn.IFNA(LEFT(M6,LEN(M6)-2)*CHOOSE(MATCH(RIGHT(M6,1),{"M","B"},0),1,1000),M6)</f>
        <v>452</v>
      </c>
      <c r="N37">
        <f>_xlfn.IFNA(LEFT(N6,LEN(N6)-2)*CHOOSE(MATCH(RIGHT(N6,1),{"M","B"},0),1,1000),N6)</f>
        <v>471</v>
      </c>
      <c r="O37">
        <f>_xlfn.IFNA(LEFT(O6,LEN(O6)-2)*CHOOSE(MATCH(RIGHT(O6,1),{"M","B"},0),1,1000),O6)</f>
        <v>163</v>
      </c>
      <c r="P37">
        <f>_xlfn.IFNA(LEFT(P6,LEN(P6)-7)*CHOOSE(MATCH(RIGHT(P6,7),{"million","B"},0),1,1000),P6)</f>
        <v>425</v>
      </c>
    </row>
    <row r="38" spans="9:16" x14ac:dyDescent="0.25">
      <c r="I38" t="s">
        <v>6</v>
      </c>
      <c r="J38">
        <f>_xlfn.IFNA(LEFT(J7,LEN(J7)-2)*CHOOSE(MATCH(RIGHT(J7,1),{"M","B"},0),1,1000),J7)</f>
        <v>240</v>
      </c>
      <c r="K38">
        <f>_xlfn.IFNA(LEFT(K7,LEN(K7)-2)*CHOOSE(MATCH(RIGHT(K7,1),{"M","B"},0),1,1000),K7)</f>
        <v>269</v>
      </c>
      <c r="L38">
        <f>_xlfn.IFNA(LEFT(L7,LEN(L7)-2)*CHOOSE(MATCH(RIGHT(L7,1),{"M","B"},0),1,1000),L7)</f>
        <v>266</v>
      </c>
      <c r="M38">
        <f>_xlfn.IFNA(LEFT(M7,LEN(M7)-2)*CHOOSE(MATCH(RIGHT(M7,1),{"M","B"},0),1,1000),M7)</f>
        <v>272</v>
      </c>
      <c r="N38">
        <f>_xlfn.IFNA(LEFT(N7,LEN(N7)-2)*CHOOSE(MATCH(RIGHT(N7,1),{"M","B"},0),1,1000),N7)</f>
        <v>285</v>
      </c>
      <c r="O38">
        <f>_xlfn.IFNA(LEFT(O7,LEN(O7)-2)*CHOOSE(MATCH(RIGHT(O7,1),{"M","B"},0),1,1000),O7)</f>
        <v>124</v>
      </c>
      <c r="P38">
        <f>_xlfn.IFNA(LEFT(P7,LEN(P7)-7)*CHOOSE(MATCH(RIGHT(P7,7),{"million","B"},0),1,1000),P7)</f>
        <v>258</v>
      </c>
    </row>
    <row r="39" spans="9:16" x14ac:dyDescent="0.25">
      <c r="I39" t="s">
        <v>596</v>
      </c>
      <c r="J39">
        <f>_xlfn.IFNA(LEFT(J8,LEN(J8)-2)*CHOOSE(MATCH(RIGHT(J8,1),{"M","B"},0),1,1000),J8)</f>
        <v>237</v>
      </c>
      <c r="K39">
        <f>_xlfn.IFNA(LEFT(K8,LEN(K8)-2)*CHOOSE(MATCH(RIGHT(K8,1),{"M","B"},0),1,1000),K8)</f>
        <v>229</v>
      </c>
      <c r="L39">
        <f>_xlfn.IFNA(LEFT(L8,LEN(L8)-2)*CHOOSE(MATCH(RIGHT(L8,1),{"M","B"},0),1,1000),L8)</f>
        <v>243</v>
      </c>
      <c r="M39">
        <f>_xlfn.IFNA(LEFT(M8,LEN(M8)-2)*CHOOSE(MATCH(RIGHT(M8,1),{"M","B"},0),1,1000),M8)</f>
        <v>257</v>
      </c>
      <c r="N39">
        <f>_xlfn.IFNA(LEFT(N8,LEN(N8)-2)*CHOOSE(MATCH(RIGHT(N8,1),{"M","B"},0),1,1000),N8)</f>
        <v>276</v>
      </c>
      <c r="O39">
        <f>_xlfn.IFNA(LEFT(O8,LEN(O8)-2)*CHOOSE(MATCH(RIGHT(O8,1),{"M","B"},0),1,1000),O8)</f>
        <v>114</v>
      </c>
      <c r="P39">
        <f>_xlfn.IFNA(LEFT(P8,LEN(P8)-7)*CHOOSE(MATCH(RIGHT(P8,7),{"million","B"},0),1,1000),P8)</f>
        <v>266</v>
      </c>
    </row>
    <row r="40" spans="9:16" x14ac:dyDescent="0.25">
      <c r="I40" t="s">
        <v>597</v>
      </c>
      <c r="J40">
        <f>_xlfn.IFNA(LEFT(J9,LEN(J9)-2)*CHOOSE(MATCH(RIGHT(J9,1),{"M","B"},0),1,1000),J9)</f>
        <v>220</v>
      </c>
      <c r="K40">
        <f>_xlfn.IFNA(LEFT(K9,LEN(K9)-2)*CHOOSE(MATCH(RIGHT(K9,1),{"M","B"},0),1,1000),K9)</f>
        <v>271</v>
      </c>
      <c r="L40">
        <f>_xlfn.IFNA(LEFT(L9,LEN(L9)-2)*CHOOSE(MATCH(RIGHT(L9,1),{"M","B"},0),1,1000),L9)</f>
        <v>284</v>
      </c>
      <c r="M40">
        <f>_xlfn.IFNA(LEFT(M9,LEN(M9)-2)*CHOOSE(MATCH(RIGHT(M9,1),{"M","B"},0),1,1000),M9)</f>
        <v>282</v>
      </c>
      <c r="N40">
        <f>_xlfn.IFNA(LEFT(N9,LEN(N9)-2)*CHOOSE(MATCH(RIGHT(N9,1),{"M","B"},0),1,1000),N9)</f>
        <v>290</v>
      </c>
      <c r="O40">
        <f>_xlfn.IFNA(LEFT(O9,LEN(O9)-2)*CHOOSE(MATCH(RIGHT(O9,1),{"M","B"},0),1,1000),O9)</f>
        <v>117</v>
      </c>
      <c r="P40">
        <f>_xlfn.IFNA(LEFT(P9,LEN(P9)-7)*CHOOSE(MATCH(RIGHT(P9,7),{"million","B"},0),1,1000),P9)</f>
        <v>267</v>
      </c>
    </row>
    <row r="41" spans="9:16" x14ac:dyDescent="0.25">
      <c r="I41" t="s">
        <v>598</v>
      </c>
      <c r="J41">
        <f>_xlfn.IFNA(LEFT(J10,LEN(J10)-2)*CHOOSE(MATCH(RIGHT(J10,1),{"M","B"},0),1,1000),J10)</f>
        <v>227</v>
      </c>
      <c r="K41">
        <f>_xlfn.IFNA(LEFT(K10,LEN(K10)-2)*CHOOSE(MATCH(RIGHT(K10,1),{"M","B"},0),1,1000),K10)</f>
        <v>248</v>
      </c>
      <c r="L41">
        <f>_xlfn.IFNA(LEFT(L10,LEN(L10)-2)*CHOOSE(MATCH(RIGHT(L10,1),{"M","B"},0),1,1000),L10)</f>
        <v>266</v>
      </c>
      <c r="M41">
        <f>_xlfn.IFNA(LEFT(M10,LEN(M10)-2)*CHOOSE(MATCH(RIGHT(M10,1),{"M","B"},0),1,1000),M10)</f>
        <v>291</v>
      </c>
      <c r="N41">
        <f>_xlfn.IFNA(LEFT(N10,LEN(N10)-2)*CHOOSE(MATCH(RIGHT(N10,1),{"M","B"},0),1,1000),N10)</f>
        <v>305</v>
      </c>
      <c r="O41">
        <f>_xlfn.IFNA(LEFT(O10,LEN(O10)-2)*CHOOSE(MATCH(RIGHT(O10,1),{"M","B"},0),1,1000),O10)</f>
        <v>109</v>
      </c>
      <c r="P41">
        <f>_xlfn.IFNA(LEFT(P10,LEN(P10)-7)*CHOOSE(MATCH(RIGHT(P10,7),{"million","B"},0),1,1000),P10)</f>
        <v>270</v>
      </c>
    </row>
    <row r="42" spans="9:16" x14ac:dyDescent="0.25">
      <c r="I42" t="s">
        <v>599</v>
      </c>
      <c r="J42">
        <f>_xlfn.IFNA(LEFT(J11,LEN(J11)-2)*CHOOSE(MATCH(RIGHT(J11,1),{"M","B"},0),1,1000),J11)</f>
        <v>268</v>
      </c>
      <c r="K42">
        <f>_xlfn.IFNA(LEFT(K11,LEN(K11)-2)*CHOOSE(MATCH(RIGHT(K11,1),{"M","B"},0),1,1000),K11)</f>
        <v>275</v>
      </c>
      <c r="L42">
        <f>_xlfn.IFNA(LEFT(L11,LEN(L11)-2)*CHOOSE(MATCH(RIGHT(L11,1),{"M","B"},0),1,1000),L11)</f>
        <v>277</v>
      </c>
      <c r="M42">
        <f>_xlfn.IFNA(LEFT(M11,LEN(M11)-2)*CHOOSE(MATCH(RIGHT(M11,1),{"M","B"},0),1,1000),M11)</f>
        <v>276</v>
      </c>
      <c r="N42">
        <f>_xlfn.IFNA(LEFT(N11,LEN(N11)-2)*CHOOSE(MATCH(RIGHT(N11,1),{"M","B"},0),1,1000),N11)</f>
        <v>276</v>
      </c>
      <c r="O42">
        <f>_xlfn.IFNA(LEFT(O11,LEN(O11)-2)*CHOOSE(MATCH(RIGHT(O11,1),{"M","B"},0),1,1000),O11)</f>
        <v>111</v>
      </c>
      <c r="P42">
        <f>_xlfn.IFNA(LEFT(P11,LEN(P11)-7)*CHOOSE(MATCH(RIGHT(P11,7),{"million","B"},0),1,1000),P11)</f>
        <v>268</v>
      </c>
    </row>
    <row r="43" spans="9:16" x14ac:dyDescent="0.25">
      <c r="I43" t="s">
        <v>600</v>
      </c>
      <c r="J43">
        <f>_xlfn.IFNA(LEFT(J12,LEN(J12)-2)*CHOOSE(MATCH(RIGHT(J12,1),{"M","B"},0),1,1000),J12)</f>
        <v>270</v>
      </c>
      <c r="K43">
        <f>_xlfn.IFNA(LEFT(K12,LEN(K12)-2)*CHOOSE(MATCH(RIGHT(K12,1),{"M","B"},0),1,1000),K12)</f>
        <v>299</v>
      </c>
      <c r="L43">
        <f>_xlfn.IFNA(LEFT(L12,LEN(L12)-2)*CHOOSE(MATCH(RIGHT(L12,1),{"M","B"},0),1,1000),L12)</f>
        <v>347</v>
      </c>
      <c r="M43">
        <f>_xlfn.IFNA(LEFT(M12,LEN(M12)-2)*CHOOSE(MATCH(RIGHT(M12,1),{"M","B"},0),1,1000),M12)</f>
        <v>368</v>
      </c>
      <c r="N43">
        <f>_xlfn.IFNA(LEFT(N12,LEN(N12)-2)*CHOOSE(MATCH(RIGHT(N12,1),{"M","B"},0),1,1000),N12)</f>
        <v>420</v>
      </c>
      <c r="O43">
        <f>_xlfn.IFNA(LEFT(O12,LEN(O12)-2)*CHOOSE(MATCH(RIGHT(O12,1),{"M","B"},0),1,1000),O12)</f>
        <v>126</v>
      </c>
      <c r="P43">
        <f>_xlfn.IFNA(LEFT(P12,LEN(P12)-7)*CHOOSE(MATCH(RIGHT(P12,7),{"million","B"},0),1,1000),P12)</f>
        <v>388</v>
      </c>
    </row>
    <row r="44" spans="9:16" x14ac:dyDescent="0.25">
      <c r="I44" t="s">
        <v>15</v>
      </c>
      <c r="J44">
        <f>_xlfn.IFNA(LEFT(J13,LEN(J13)-2)*CHOOSE(MATCH(RIGHT(J13,1),{"M","B"},0),1,1000),J13)</f>
        <v>273</v>
      </c>
      <c r="K44">
        <f>_xlfn.IFNA(LEFT(K13,LEN(K13)-2)*CHOOSE(MATCH(RIGHT(K13,1),{"M","B"},0),1,1000),K13)</f>
        <v>246</v>
      </c>
      <c r="L44">
        <f>_xlfn.IFNA(LEFT(L13,LEN(L13)-2)*CHOOSE(MATCH(RIGHT(L13,1),{"M","B"},0),1,1000),L13)</f>
        <v>245</v>
      </c>
      <c r="M44">
        <f>_xlfn.IFNA(LEFT(M13,LEN(M13)-2)*CHOOSE(MATCH(RIGHT(M13,1),{"M","B"},0),1,1000),M13)</f>
        <v>244</v>
      </c>
      <c r="N44">
        <f>_xlfn.IFNA(LEFT(N13,LEN(N13)-2)*CHOOSE(MATCH(RIGHT(N13,1),{"M","B"},0),1,1000),N13)</f>
        <v>251</v>
      </c>
      <c r="O44">
        <f>_xlfn.IFNA(LEFT(O13,LEN(O13)-2)*CHOOSE(MATCH(RIGHT(O13,1),{"M","B"},0),1,1000),O13)</f>
        <v>109</v>
      </c>
      <c r="P44">
        <f>_xlfn.IFNA(LEFT(P13,LEN(P13)-7)*CHOOSE(MATCH(RIGHT(P13,7),{"million","B"},0),1,1000),P13)</f>
        <v>263</v>
      </c>
    </row>
    <row r="45" spans="9:16" x14ac:dyDescent="0.25">
      <c r="I45" t="s">
        <v>17</v>
      </c>
      <c r="J45">
        <f>_xlfn.IFNA(LEFT(J14,LEN(J14)-2)*CHOOSE(MATCH(RIGHT(J14,1),{"M","B"},0),1,1000),J14)</f>
        <v>312</v>
      </c>
      <c r="K45">
        <f>_xlfn.IFNA(LEFT(K14,LEN(K14)-2)*CHOOSE(MATCH(RIGHT(K14,1),{"M","B"},0),1,1000),K14)</f>
        <v>350</v>
      </c>
      <c r="L45">
        <f>_xlfn.IFNA(LEFT(L14,LEN(L14)-2)*CHOOSE(MATCH(RIGHT(L14,1),{"M","B"},0),1,1000),L14)</f>
        <v>334</v>
      </c>
      <c r="M45">
        <f>_xlfn.IFNA(LEFT(M14,LEN(M14)-2)*CHOOSE(MATCH(RIGHT(M14,1),{"M","B"},0),1,1000),M14)</f>
        <v>348</v>
      </c>
      <c r="N45">
        <f>_xlfn.IFNA(LEFT(N14,LEN(N14)-2)*CHOOSE(MATCH(RIGHT(N14,1),{"M","B"},0),1,1000),N14)</f>
        <v>377</v>
      </c>
      <c r="O45">
        <f>_xlfn.IFNA(LEFT(O14,LEN(O14)-2)*CHOOSE(MATCH(RIGHT(O14,1),{"M","B"},0),1,1000),O14)</f>
        <v>141</v>
      </c>
      <c r="P45">
        <f>_xlfn.IFNA(LEFT(P14,LEN(P14)-7)*CHOOSE(MATCH(RIGHT(P14,7),{"million","B"},0),1,1000),P14)</f>
        <v>331</v>
      </c>
    </row>
    <row r="46" spans="9:16" x14ac:dyDescent="0.25">
      <c r="I46" t="s">
        <v>19</v>
      </c>
      <c r="J46">
        <f>_xlfn.IFNA(LEFT(J15,LEN(J15)-2)*CHOOSE(MATCH(RIGHT(J15,1),{"M","B"},0),1,1000),J15)</f>
        <v>438</v>
      </c>
      <c r="K46">
        <f>_xlfn.IFNA(LEFT(K15,LEN(K15)-2)*CHOOSE(MATCH(RIGHT(K15,1),{"M","B"},0),1,1000),K15)</f>
        <v>462</v>
      </c>
      <c r="L46">
        <f>_xlfn.IFNA(LEFT(L15,LEN(L15)-2)*CHOOSE(MATCH(RIGHT(L15,1),{"M","B"},0),1,1000),L15)</f>
        <v>522</v>
      </c>
      <c r="M46">
        <f>_xlfn.IFNA(LEFT(M15,LEN(M15)-2)*CHOOSE(MATCH(RIGHT(M15,1),{"M","B"},0),1,1000),M15)</f>
        <v>549</v>
      </c>
      <c r="N46">
        <f>_xlfn.IFNA(LEFT(N15,LEN(N15)-2)*CHOOSE(MATCH(RIGHT(N15,1),{"M","B"},0),1,1000),N15)</f>
        <v>556</v>
      </c>
      <c r="O46">
        <f>_xlfn.IFNA(LEFT(O15,LEN(O15)-2)*CHOOSE(MATCH(RIGHT(O15,1),{"M","B"},0),1,1000),O15)</f>
        <v>185</v>
      </c>
      <c r="P46">
        <f>_xlfn.IFNA(LEFT(P15,LEN(P15)-7)*CHOOSE(MATCH(RIGHT(P15,7),{"million","B"},0),1,1000),P15)</f>
        <v>565</v>
      </c>
    </row>
    <row r="47" spans="9:16" x14ac:dyDescent="0.25">
      <c r="I47" t="s">
        <v>12</v>
      </c>
      <c r="J47">
        <f>_xlfn.IFNA(LEFT(J16,LEN(J16)-2)*CHOOSE(MATCH(RIGHT(J16,1),{"M","B"},0),1,1000),J16)</f>
        <v>199</v>
      </c>
      <c r="K47">
        <f>_xlfn.IFNA(LEFT(K16,LEN(K16)-2)*CHOOSE(MATCH(RIGHT(K16,1),{"M","B"},0),1,1000),K16)</f>
        <v>206</v>
      </c>
      <c r="L47">
        <f>_xlfn.IFNA(LEFT(L16,LEN(L16)-2)*CHOOSE(MATCH(RIGHT(L16,1),{"M","B"},0),1,1000),L16)</f>
        <v>219</v>
      </c>
      <c r="M47">
        <f>_xlfn.IFNA(LEFT(M16,LEN(M16)-2)*CHOOSE(MATCH(RIGHT(M16,1),{"M","B"},0),1,1000),M16)</f>
        <v>224</v>
      </c>
      <c r="N47">
        <f>_xlfn.IFNA(LEFT(N16,LEN(N16)-2)*CHOOSE(MATCH(RIGHT(N16,1),{"M","B"},0),1,1000),N16)</f>
        <v>222</v>
      </c>
      <c r="O47">
        <f>_xlfn.IFNA(LEFT(O16,LEN(O16)-2)*CHOOSE(MATCH(RIGHT(O16,1),{"M","B"},0),1,1000),O16)</f>
        <v>96</v>
      </c>
      <c r="P47">
        <f>_xlfn.IFNA(LEFT(P16,LEN(P16)-7)*CHOOSE(MATCH(RIGHT(P16,7),{"million","B"},0),1,1000),P16)</f>
        <v>240</v>
      </c>
    </row>
    <row r="48" spans="9:16" x14ac:dyDescent="0.25">
      <c r="I48" t="s">
        <v>601</v>
      </c>
      <c r="J48">
        <f>_xlfn.IFNA(LEFT(J17,LEN(J17)-2)*CHOOSE(MATCH(RIGHT(J17,1),{"M","B"},0),1,1000),J17)</f>
        <v>234</v>
      </c>
      <c r="K48">
        <f>_xlfn.IFNA(LEFT(K17,LEN(K17)-2)*CHOOSE(MATCH(RIGHT(K17,1),{"M","B"},0),1,1000),K17)</f>
        <v>239</v>
      </c>
      <c r="L48">
        <f>_xlfn.IFNA(LEFT(L17,LEN(L17)-2)*CHOOSE(MATCH(RIGHT(L17,1),{"M","B"},0),1,1000),L17)</f>
        <v>255</v>
      </c>
      <c r="M48">
        <f>_xlfn.IFNA(LEFT(M17,LEN(M17)-2)*CHOOSE(MATCH(RIGHT(M17,1),{"M","B"},0),1,1000),M17)</f>
        <v>288</v>
      </c>
      <c r="N48">
        <f>_xlfn.IFNA(LEFT(N17,LEN(N17)-2)*CHOOSE(MATCH(RIGHT(N17,1),{"M","B"},0),1,1000),N17)</f>
        <v>295</v>
      </c>
      <c r="O48">
        <f>_xlfn.IFNA(LEFT(O17,LEN(O17)-2)*CHOOSE(MATCH(RIGHT(O17,1),{"M","B"},0),1,1000),O17)</f>
        <v>104</v>
      </c>
      <c r="P48">
        <f>_xlfn.IFNA(LEFT(P17,LEN(P17)-7)*CHOOSE(MATCH(RIGHT(P17,7),{"million","B"},0),1,1000),P17)</f>
        <v>269</v>
      </c>
    </row>
    <row r="49" spans="9:16" x14ac:dyDescent="0.25">
      <c r="I49" t="s">
        <v>602</v>
      </c>
      <c r="J49">
        <f>_xlfn.IFNA(LEFT(J18,LEN(J18)-2)*CHOOSE(MATCH(RIGHT(J18,1),{"M","B"},0),1,1000),J18)</f>
        <v>240</v>
      </c>
      <c r="K49">
        <f>_xlfn.IFNA(LEFT(K18,LEN(K18)-2)*CHOOSE(MATCH(RIGHT(K18,1),{"M","B"},0),1,1000),K18)</f>
        <v>249</v>
      </c>
      <c r="L49">
        <f>_xlfn.IFNA(LEFT(L18,LEN(L18)-2)*CHOOSE(MATCH(RIGHT(L18,1),{"M","B"},0),1,1000),L18)</f>
        <v>261</v>
      </c>
      <c r="M49">
        <f>_xlfn.IFNA(LEFT(M18,LEN(M18)-2)*CHOOSE(MATCH(RIGHT(M18,1),{"M","B"},0),1,1000),M18)</f>
        <v>269</v>
      </c>
      <c r="N49">
        <f>_xlfn.IFNA(LEFT(N18,LEN(N18)-2)*CHOOSE(MATCH(RIGHT(N18,1),{"M","B"},0),1,1000),N18)</f>
        <v>297</v>
      </c>
      <c r="O49">
        <f>_xlfn.IFNA(LEFT(O18,LEN(O18)-2)*CHOOSE(MATCH(RIGHT(O18,1),{"M","B"},0),1,1000),O18)</f>
        <v>111</v>
      </c>
      <c r="P49">
        <f>_xlfn.IFNA(LEFT(P18,LEN(P18)-7)*CHOOSE(MATCH(RIGHT(P18,7),{"million","B"},0),1,1000),P18)</f>
        <v>268</v>
      </c>
    </row>
    <row r="50" spans="9:16" x14ac:dyDescent="0.25">
      <c r="I50" t="s">
        <v>23</v>
      </c>
      <c r="J50">
        <f>_xlfn.IFNA(LEFT(J19,LEN(J19)-2)*CHOOSE(MATCH(RIGHT(J19,1),{"M","B"},0),1,1000),J19)</f>
        <v>313</v>
      </c>
      <c r="K50">
        <f>_xlfn.IFNA(LEFT(K19,LEN(K19)-2)*CHOOSE(MATCH(RIGHT(K19,1),{"M","B"},0),1,1000),K19)</f>
        <v>332</v>
      </c>
      <c r="L50">
        <f>_xlfn.IFNA(LEFT(L19,LEN(L19)-2)*CHOOSE(MATCH(RIGHT(L19,1),{"M","B"},0),1,1000),L19)</f>
        <v>336</v>
      </c>
      <c r="M50">
        <f>_xlfn.IFNA(LEFT(M19,LEN(M19)-2)*CHOOSE(MATCH(RIGHT(M19,1),{"M","B"},0),1,1000),M19)</f>
        <v>340</v>
      </c>
      <c r="N50">
        <f>_xlfn.IFNA(LEFT(N19,LEN(N19)-2)*CHOOSE(MATCH(RIGHT(N19,1),{"M","B"},0),1,1000),N19)</f>
        <v>362</v>
      </c>
      <c r="O50">
        <f>_xlfn.IFNA(LEFT(O19,LEN(O19)-2)*CHOOSE(MATCH(RIGHT(O19,1),{"M","B"},0),1,1000),O19)</f>
        <v>107</v>
      </c>
      <c r="P50">
        <f>_xlfn.IFNA(LEFT(P19,LEN(P19)-7)*CHOOSE(MATCH(RIGHT(P19,7),{"million","B"},0),1,1000),P19)</f>
        <v>302</v>
      </c>
    </row>
    <row r="51" spans="9:16" x14ac:dyDescent="0.25">
      <c r="I51" t="s">
        <v>25</v>
      </c>
      <c r="J51">
        <f>_xlfn.IFNA(LEFT(J20,LEN(J20)-2)*CHOOSE(MATCH(RIGHT(J20,1),{"M","B"},0),1,1000),J20)</f>
        <v>516</v>
      </c>
      <c r="K51">
        <f>_xlfn.IFNA(LEFT(K20,LEN(K20)-2)*CHOOSE(MATCH(RIGHT(K20,1),{"M","B"},0),1,1000),K20)</f>
        <v>526</v>
      </c>
      <c r="L51">
        <f>_xlfn.IFNA(LEFT(L20,LEN(L20)-2)*CHOOSE(MATCH(RIGHT(L20,1),{"M","B"},0),1,1000),L20)</f>
        <v>619</v>
      </c>
      <c r="M51">
        <f>_xlfn.IFNA(LEFT(M20,LEN(M20)-2)*CHOOSE(MATCH(RIGHT(M20,1),{"M","B"},0),1,1000),M20)</f>
        <v>668</v>
      </c>
      <c r="N51">
        <f>_xlfn.IFNA(LEFT(N20,LEN(N20)-2)*CHOOSE(MATCH(RIGHT(N20,1),{"M","B"},0),1,1000),N20)</f>
        <v>683</v>
      </c>
      <c r="O51">
        <f>_xlfn.IFNA(LEFT(O20,LEN(O20)-2)*CHOOSE(MATCH(RIGHT(O20,1),{"M","B"},0),1,1000),O20)</f>
        <v>108</v>
      </c>
      <c r="P51">
        <f>_xlfn.IFNA(LEFT(P20,LEN(P20)-7)*CHOOSE(MATCH(RIGHT(P20,7),{"million","B"},0),1,1000),P20)</f>
        <v>482</v>
      </c>
    </row>
    <row r="52" spans="9:16" x14ac:dyDescent="0.25">
      <c r="I52" t="s">
        <v>603</v>
      </c>
      <c r="J52">
        <f>_xlfn.IFNA(LEFT(J21,LEN(J21)-2)*CHOOSE(MATCH(RIGHT(J21,1),{"M","B"},0),1,1000),J21)</f>
        <v>208</v>
      </c>
      <c r="K52">
        <f>_xlfn.IFNA(LEFT(K21,LEN(K21)-2)*CHOOSE(MATCH(RIGHT(K21,1),{"M","B"},0),1,1000),K21)</f>
        <v>216</v>
      </c>
      <c r="L52">
        <f>_xlfn.IFNA(LEFT(L21,LEN(L21)-2)*CHOOSE(MATCH(RIGHT(L21,1),{"M","B"},0),1,1000),L21)</f>
        <v>210</v>
      </c>
      <c r="M52">
        <f>_xlfn.IFNA(LEFT(M21,LEN(M21)-2)*CHOOSE(MATCH(RIGHT(M21,1),{"M","B"},0),1,1000),M21)</f>
        <v>218</v>
      </c>
      <c r="N52">
        <f>_xlfn.IFNA(LEFT(N21,LEN(N21)-2)*CHOOSE(MATCH(RIGHT(N21,1),{"M","B"},0),1,1000),N21)</f>
        <v>225</v>
      </c>
      <c r="O52">
        <f>_xlfn.IFNA(LEFT(O21,LEN(O21)-2)*CHOOSE(MATCH(RIGHT(O21,1),{"M","B"},0),1,1000),O21)</f>
        <v>104</v>
      </c>
      <c r="P52">
        <f>_xlfn.IFNA(LEFT(P21,LEN(P21)-7)*CHOOSE(MATCH(RIGHT(P21,7),{"million","B"},0),1,1000),P21)</f>
        <v>208</v>
      </c>
    </row>
    <row r="53" spans="9:16" x14ac:dyDescent="0.25">
      <c r="I53" t="s">
        <v>604</v>
      </c>
      <c r="J53">
        <f>_xlfn.IFNA(LEFT(J22,LEN(J22)-2)*CHOOSE(MATCH(RIGHT(J22,1),{"M","B"},0),1,1000),J22)</f>
        <v>263</v>
      </c>
      <c r="K53">
        <f>_xlfn.IFNA(LEFT(K22,LEN(K22)-2)*CHOOSE(MATCH(RIGHT(K22,1),{"M","B"},0),1,1000),K22)</f>
        <v>325</v>
      </c>
      <c r="L53">
        <f>_xlfn.IFNA(LEFT(L22,LEN(L22)-2)*CHOOSE(MATCH(RIGHT(L22,1),{"M","B"},0),1,1000),L22)</f>
        <v>329</v>
      </c>
      <c r="M53">
        <f>_xlfn.IFNA(LEFT(M22,LEN(M22)-2)*CHOOSE(MATCH(RIGHT(M22,1),{"M","B"},0),1,1000),M22)</f>
        <v>341</v>
      </c>
      <c r="N53">
        <f>_xlfn.IFNA(LEFT(N22,LEN(N22)-2)*CHOOSE(MATCH(RIGHT(N22,1),{"M","B"},0),1,1000),N22)</f>
        <v>392</v>
      </c>
      <c r="O53">
        <f>_xlfn.IFNA(LEFT(O22,LEN(O22)-2)*CHOOSE(MATCH(RIGHT(O22,1),{"M","B"},0),1,1000),O22)</f>
        <v>140</v>
      </c>
      <c r="P53">
        <f>_xlfn.IFNA(LEFT(P22,LEN(P22)-7)*CHOOSE(MATCH(RIGHT(P22,7),{"million","B"},0),1,1000),P22)</f>
        <v>323</v>
      </c>
    </row>
    <row r="54" spans="9:16" x14ac:dyDescent="0.25">
      <c r="I54" t="s">
        <v>605</v>
      </c>
      <c r="J54">
        <f>_xlfn.IFNA(LEFT(J23,LEN(J23)-2)*CHOOSE(MATCH(RIGHT(J23,1),{"M","B"},0),1,1000),J23)</f>
        <v>244</v>
      </c>
      <c r="K54">
        <f>_xlfn.IFNA(LEFT(K23,LEN(K23)-2)*CHOOSE(MATCH(RIGHT(K23,1),{"M","B"},0),1,1000),K23)</f>
        <v>265</v>
      </c>
      <c r="L54">
        <f>_xlfn.IFNA(LEFT(L23,LEN(L23)-2)*CHOOSE(MATCH(RIGHT(L23,1),{"M","B"},0),1,1000),L23)</f>
        <v>258</v>
      </c>
      <c r="M54">
        <f>_xlfn.IFNA(LEFT(M23,LEN(M23)-2)*CHOOSE(MATCH(RIGHT(M23,1),{"M","B"},0),1,1000),M23)</f>
        <v>254</v>
      </c>
      <c r="N54">
        <f>_xlfn.IFNA(LEFT(N23,LEN(N23)-2)*CHOOSE(MATCH(RIGHT(N23,1),{"M","B"},0),1,1000),N23)</f>
        <v>273</v>
      </c>
      <c r="O54">
        <f>_xlfn.IFNA(LEFT(O23,LEN(O23)-2)*CHOOSE(MATCH(RIGHT(O23,1),{"M","B"},0),1,1000),O23)</f>
        <v>116</v>
      </c>
      <c r="P54">
        <f>_xlfn.IFNA(LEFT(P23,LEN(P23)-7)*CHOOSE(MATCH(RIGHT(P23,7),{"million","B"},0),1,1000),P23)</f>
        <v>258</v>
      </c>
    </row>
    <row r="55" spans="9:16" x14ac:dyDescent="0.25">
      <c r="I55" t="s">
        <v>30</v>
      </c>
      <c r="J55">
        <f>_xlfn.IFNA(LEFT(J24,LEN(J24)-2)*CHOOSE(MATCH(RIGHT(J24,1),{"M","B"},0),1,1000),J24)</f>
        <v>244</v>
      </c>
      <c r="K55">
        <f>_xlfn.IFNA(LEFT(K24,LEN(K24)-2)*CHOOSE(MATCH(RIGHT(K24,1),{"M","B"},0),1,1000),K24)</f>
        <v>259</v>
      </c>
      <c r="L55">
        <f>_xlfn.IFNA(LEFT(L24,LEN(L24)-2)*CHOOSE(MATCH(RIGHT(L24,1),{"M","B"},0),1,1000),L24)</f>
        <v>266</v>
      </c>
      <c r="M55">
        <f>_xlfn.IFNA(LEFT(M24,LEN(M24)-2)*CHOOSE(MATCH(RIGHT(M24,1),{"M","B"},0),1,1000),M24)</f>
        <v>277</v>
      </c>
      <c r="N55">
        <f>_xlfn.IFNA(LEFT(N24,LEN(N24)-2)*CHOOSE(MATCH(RIGHT(N24,1),{"M","B"},0),1,1000),N24)</f>
        <v>299</v>
      </c>
      <c r="O55">
        <f>_xlfn.IFNA(LEFT(O24,LEN(O24)-2)*CHOOSE(MATCH(RIGHT(O24,1),{"M","B"},0),1,1000),O24)</f>
        <v>114</v>
      </c>
      <c r="P55">
        <f>_xlfn.IFNA(LEFT(P24,LEN(P24)-7)*CHOOSE(MATCH(RIGHT(P24,7),{"million","B"},0),1,1000),P24)</f>
        <v>282</v>
      </c>
    </row>
    <row r="56" spans="9:16" x14ac:dyDescent="0.25">
      <c r="I56" t="s">
        <v>32</v>
      </c>
      <c r="J56">
        <f>_xlfn.IFNA(LEFT(J25,LEN(J25)-2)*CHOOSE(MATCH(RIGHT(J25,1),{"M","B"},0),1,1000),J25)</f>
        <v>409</v>
      </c>
      <c r="K56">
        <f>_xlfn.IFNA(LEFT(K25,LEN(K25)-2)*CHOOSE(MATCH(RIGHT(K25,1),{"M","B"},0),1,1000),K25)</f>
        <v>428</v>
      </c>
      <c r="L56">
        <f>_xlfn.IFNA(LEFT(L25,LEN(L25)-2)*CHOOSE(MATCH(RIGHT(L25,1),{"M","B"},0),1,1000),L25)</f>
        <v>445</v>
      </c>
      <c r="M56">
        <f>_xlfn.IFNA(LEFT(M25,LEN(M25)-2)*CHOOSE(MATCH(RIGHT(M25,1),{"M","B"},0),1,1000),M25)</f>
        <v>462</v>
      </c>
      <c r="N56">
        <f>_xlfn.IFNA(LEFT(N25,LEN(N25)-2)*CHOOSE(MATCH(RIGHT(N25,1),{"M","B"},0),1,1000),N25)</f>
        <v>452</v>
      </c>
      <c r="O56">
        <f>_xlfn.IFNA(LEFT(O25,LEN(O25)-2)*CHOOSE(MATCH(RIGHT(O25,1),{"M","B"},0),1,1000),O25)</f>
        <v>151</v>
      </c>
      <c r="P56">
        <f>_xlfn.IFNA(LEFT(P25,LEN(P25)-7)*CHOOSE(MATCH(RIGHT(P25,7),{"million","B"},0),1,1000),P25)</f>
        <v>384</v>
      </c>
    </row>
    <row r="57" spans="9:16" x14ac:dyDescent="0.25">
      <c r="I57" t="s">
        <v>606</v>
      </c>
      <c r="J57">
        <f>_xlfn.IFNA(LEFT(J26,LEN(J26)-2)*CHOOSE(MATCH(RIGHT(J26,1),{"M","B"},0),1,1000),J26)</f>
        <v>271</v>
      </c>
      <c r="K57">
        <f>_xlfn.IFNA(LEFT(K26,LEN(K26)-2)*CHOOSE(MATCH(RIGHT(K26,1),{"M","B"},0),1,1000),K26)</f>
        <v>289</v>
      </c>
      <c r="L57">
        <f>_xlfn.IFNA(LEFT(L26,LEN(L26)-2)*CHOOSE(MATCH(RIGHT(L26,1),{"M","B"},0),1,1000),L26)</f>
        <v>288</v>
      </c>
      <c r="M57">
        <f>_xlfn.IFNA(LEFT(M26,LEN(M26)-2)*CHOOSE(MATCH(RIGHT(M26,1),{"M","B"},0),1,1000),M26)</f>
        <v>320</v>
      </c>
      <c r="N57">
        <f>_xlfn.IFNA(LEFT(N26,LEN(N26)-2)*CHOOSE(MATCH(RIGHT(N26,1),{"M","B"},0),1,1000),N26)</f>
        <v>315</v>
      </c>
      <c r="O57">
        <f>_xlfn.IFNA(LEFT(O26,LEN(O26)-2)*CHOOSE(MATCH(RIGHT(O26,1),{"M","B"},0),1,1000),O26)</f>
        <v>129</v>
      </c>
      <c r="P57">
        <f>_xlfn.IFNA(LEFT(P26,LEN(P26)-7)*CHOOSE(MATCH(RIGHT(P26,7),{"million","B"},0),1,1000),P26)</f>
        <v>313</v>
      </c>
    </row>
    <row r="58" spans="9:16" x14ac:dyDescent="0.25">
      <c r="I58" t="s">
        <v>35</v>
      </c>
      <c r="J58">
        <f>_xlfn.IFNA(LEFT(J27,LEN(J27)-2)*CHOOSE(MATCH(RIGHT(J27,1),{"M","B"},0),1,1000),J27)</f>
        <v>300</v>
      </c>
      <c r="K58">
        <f>_xlfn.IFNA(LEFT(K27,LEN(K27)-2)*CHOOSE(MATCH(RIGHT(K27,1),{"M","B"},0),1,1000),K27)</f>
        <v>310</v>
      </c>
      <c r="L58">
        <f>_xlfn.IFNA(LEFT(L27,LEN(L27)-2)*CHOOSE(MATCH(RIGHT(L27,1),{"M","B"},0),1,1000),L27)</f>
        <v>319</v>
      </c>
      <c r="M58">
        <f>_xlfn.IFNA(LEFT(M27,LEN(M27)-2)*CHOOSE(MATCH(RIGHT(M27,1),{"M","B"},0),1,1000),M27)</f>
        <v>356</v>
      </c>
      <c r="N58">
        <f>_xlfn.IFNA(LEFT(N27,LEN(N27)-2)*CHOOSE(MATCH(RIGHT(N27,1),{"M","B"},0),1,1000),N27)</f>
        <v>383</v>
      </c>
      <c r="O58">
        <f>_xlfn.IFNA(LEFT(O27,LEN(O27)-2)*CHOOSE(MATCH(RIGHT(O27,1),{"M","B"},0),1,1000),O27)</f>
        <v>109</v>
      </c>
      <c r="P58">
        <f>_xlfn.IFNA(LEFT(P27,LEN(P27)-7)*CHOOSE(MATCH(RIGHT(P27,7),{"million","B"},0),1,1000),P27)</f>
        <v>287</v>
      </c>
    </row>
    <row r="59" spans="9:16" x14ac:dyDescent="0.25">
      <c r="I59" t="s">
        <v>36</v>
      </c>
      <c r="J59">
        <f>_xlfn.IFNA(LEFT(J28,LEN(J28)-2)*CHOOSE(MATCH(RIGHT(J28,1),{"M","B"},0),1,1000),J28)</f>
        <v>193</v>
      </c>
      <c r="K59">
        <f>_xlfn.IFNA(LEFT(K28,LEN(K28)-2)*CHOOSE(MATCH(RIGHT(K28,1),{"M","B"},0),1,1000),K28)</f>
        <v>205</v>
      </c>
      <c r="L59">
        <f>_xlfn.IFNA(LEFT(L28,LEN(L28)-2)*CHOOSE(MATCH(RIGHT(L28,1),{"M","B"},0),1,1000),L28)</f>
        <v>219</v>
      </c>
      <c r="M59">
        <f>_xlfn.IFNA(LEFT(M28,LEN(M28)-2)*CHOOSE(MATCH(RIGHT(M28,1),{"M","B"},0),1,1000),M28)</f>
        <v>228</v>
      </c>
      <c r="N59">
        <f>_xlfn.IFNA(LEFT(N28,LEN(N28)-2)*CHOOSE(MATCH(RIGHT(N28,1),{"M","B"},0),1,1000),N28)</f>
        <v>264</v>
      </c>
      <c r="O59">
        <f>_xlfn.IFNA(LEFT(O28,LEN(O28)-2)*CHOOSE(MATCH(RIGHT(O28,1),{"M","B"},0),1,1000),O28)</f>
        <v>112</v>
      </c>
      <c r="P59">
        <f>_xlfn.IFNA(LEFT(P28,LEN(P28)-7)*CHOOSE(MATCH(RIGHT(P28,7),{"million","B"},0),1,1000),P28)</f>
        <v>252</v>
      </c>
    </row>
    <row r="60" spans="9:16" x14ac:dyDescent="0.25">
      <c r="I60" t="s">
        <v>607</v>
      </c>
      <c r="J60">
        <f>_xlfn.IFNA(LEFT(J29,LEN(J29)-2)*CHOOSE(MATCH(RIGHT(J29,1),{"M","B"},0),1,1000),J29)</f>
        <v>275</v>
      </c>
      <c r="K60">
        <f>_xlfn.IFNA(LEFT(K29,LEN(K29)-2)*CHOOSE(MATCH(RIGHT(K29,1),{"M","B"},0),1,1000),K29)</f>
        <v>298</v>
      </c>
      <c r="L60">
        <f>_xlfn.IFNA(LEFT(L29,LEN(L29)-2)*CHOOSE(MATCH(RIGHT(L29,1),{"M","B"},0),1,1000),L29)</f>
        <v>311</v>
      </c>
      <c r="M60">
        <f>_xlfn.IFNA(LEFT(M29,LEN(M29)-2)*CHOOSE(MATCH(RIGHT(M29,1),{"M","B"},0),1,1000),M29)</f>
        <v>324</v>
      </c>
      <c r="N60">
        <f>_xlfn.IFNA(LEFT(N29,LEN(N29)-2)*CHOOSE(MATCH(RIGHT(N29,1),{"M","B"},0),1,1000),N29)</f>
        <v>335</v>
      </c>
      <c r="O60">
        <f>_xlfn.IFNA(LEFT(O29,LEN(O29)-2)*CHOOSE(MATCH(RIGHT(O29,1),{"M","B"},0),1,1000),O29)</f>
        <v>111</v>
      </c>
      <c r="P60">
        <f>_xlfn.IFNA(LEFT(P29,LEN(P29)-7)*CHOOSE(MATCH(RIGHT(P29,7),{"million","B"},0),1,1000),P29)</f>
        <v>387</v>
      </c>
    </row>
    <row r="61" spans="9:16" x14ac:dyDescent="0.25">
      <c r="I61" t="s">
        <v>608</v>
      </c>
      <c r="J61">
        <f>_xlfn.IFNA(LEFT(J30,LEN(J30)-2)*CHOOSE(MATCH(RIGHT(J30,1),{"M","B"},0),1,1000),J30)</f>
        <v>241</v>
      </c>
      <c r="K61">
        <f>_xlfn.IFNA(LEFT(K30,LEN(K30)-2)*CHOOSE(MATCH(RIGHT(K30,1),{"M","B"},0),1,1000),K30)</f>
        <v>278</v>
      </c>
      <c r="L61">
        <f>_xlfn.IFNA(LEFT(L30,LEN(L30)-2)*CHOOSE(MATCH(RIGHT(L30,1),{"M","B"},0),1,1000),L30)</f>
        <v>274</v>
      </c>
      <c r="M61">
        <f>_xlfn.IFNA(LEFT(M30,LEN(M30)-2)*CHOOSE(MATCH(RIGHT(M30,1),{"M","B"},0),1,1000),M30)</f>
        <v>265</v>
      </c>
      <c r="N61">
        <f>_xlfn.IFNA(LEFT(N30,LEN(N30)-2)*CHOOSE(MATCH(RIGHT(N30,1),{"M","B"},0),1,1000),N30)</f>
        <v>265</v>
      </c>
      <c r="O61">
        <f>_xlfn.IFNA(LEFT(O30,LEN(O30)-2)*CHOOSE(MATCH(RIGHT(O30,1),{"M","B"},0),1,1000),O30)</f>
        <v>116</v>
      </c>
      <c r="P61">
        <f>_xlfn.IFNA(LEFT(P30,LEN(P30)-7)*CHOOSE(MATCH(RIGHT(P30,7),{"million","B"},0),1,1000),P30)</f>
        <v>238</v>
      </c>
    </row>
    <row r="62" spans="9:16" x14ac:dyDescent="0.25">
      <c r="I62" t="s">
        <v>41</v>
      </c>
      <c r="J62">
        <f>_xlfn.IFNA(LEFT(J31,LEN(J31)-2)*CHOOSE(MATCH(RIGHT(J31,1),{"M","B"},0),1,1000),J31)</f>
        <v>293</v>
      </c>
      <c r="K62">
        <f>_xlfn.IFNA(LEFT(K31,LEN(K31)-2)*CHOOSE(MATCH(RIGHT(K31,1),{"M","B"},0),1,1000),K31)</f>
        <v>304</v>
      </c>
      <c r="L62">
        <f>_xlfn.IFNA(LEFT(L31,LEN(L31)-2)*CHOOSE(MATCH(RIGHT(L31,1),{"M","B"},0),1,1000),L31)</f>
        <v>311</v>
      </c>
      <c r="M62">
        <f>_xlfn.IFNA(LEFT(M31,LEN(M31)-2)*CHOOSE(MATCH(RIGHT(M31,1),{"M","B"},0),1,1000),M31)</f>
        <v>336</v>
      </c>
      <c r="N62">
        <f>_xlfn.IFNA(LEFT(N31,LEN(N31)-2)*CHOOSE(MATCH(RIGHT(N31,1),{"M","B"},0),1,1000),N31)</f>
        <v>370</v>
      </c>
      <c r="O62">
        <f>_xlfn.IFNA(LEFT(O31,LEN(O31)-2)*CHOOSE(MATCH(RIGHT(O31,1),{"M","B"},0),1,1000),O31)</f>
        <v>119</v>
      </c>
      <c r="P62">
        <f>_xlfn.IFNA(LEFT(P31,LEN(P31)-7)*CHOOSE(MATCH(RIGHT(P31,7),{"million","B"},0),1,1000),P31)</f>
        <v>322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4DDFA-1D5F-48DA-8731-4C32D89E358E}">
  <dimension ref="A1:CV31"/>
  <sheetViews>
    <sheetView topLeftCell="B16" workbookViewId="0"/>
  </sheetViews>
  <sheetFormatPr defaultRowHeight="15" x14ac:dyDescent="0.25"/>
  <sheetData>
    <row r="1" spans="1:100" ht="15.75" thickBot="1" x14ac:dyDescent="0.3">
      <c r="A1">
        <v>2009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H1">
        <v>2010</v>
      </c>
      <c r="O1">
        <v>2011</v>
      </c>
      <c r="V1">
        <v>2012</v>
      </c>
      <c r="AC1">
        <v>2013</v>
      </c>
      <c r="AJ1">
        <v>2014</v>
      </c>
      <c r="AQ1">
        <v>2015</v>
      </c>
      <c r="AX1">
        <v>2016</v>
      </c>
      <c r="BE1">
        <v>2017</v>
      </c>
      <c r="BL1">
        <v>2018</v>
      </c>
      <c r="BS1">
        <v>2019</v>
      </c>
      <c r="BZ1">
        <v>2020</v>
      </c>
      <c r="CG1">
        <v>2021</v>
      </c>
      <c r="CN1">
        <v>2022</v>
      </c>
    </row>
    <row r="2" spans="1:100" ht="61.5" thickBot="1" x14ac:dyDescent="0.35">
      <c r="A2" s="1" t="s">
        <v>26</v>
      </c>
      <c r="B2" s="2">
        <v>1500</v>
      </c>
      <c r="C2" s="3">
        <v>15</v>
      </c>
      <c r="D2" s="3">
        <v>95</v>
      </c>
      <c r="E2" s="3">
        <v>375</v>
      </c>
      <c r="F2" s="3">
        <v>-3.7</v>
      </c>
      <c r="G2" t="s">
        <v>0</v>
      </c>
      <c r="H2" s="4" t="s">
        <v>64</v>
      </c>
      <c r="I2" s="4">
        <v>379</v>
      </c>
      <c r="J2" s="4">
        <v>-3</v>
      </c>
      <c r="K2" s="4">
        <v>38</v>
      </c>
      <c r="L2" s="4">
        <v>172</v>
      </c>
      <c r="M2" s="6">
        <v>-0.6</v>
      </c>
      <c r="N2" t="s">
        <v>0</v>
      </c>
      <c r="O2" s="4" t="s">
        <v>64</v>
      </c>
      <c r="P2" s="6">
        <v>396</v>
      </c>
      <c r="Q2" s="6">
        <v>4</v>
      </c>
      <c r="R2" s="6">
        <v>25</v>
      </c>
      <c r="S2" s="6">
        <v>180</v>
      </c>
      <c r="T2" s="6">
        <v>6.2</v>
      </c>
      <c r="V2" s="8" t="s">
        <v>0</v>
      </c>
      <c r="W2" s="10">
        <v>447</v>
      </c>
      <c r="X2" s="10">
        <v>13</v>
      </c>
      <c r="Y2" s="10">
        <v>39</v>
      </c>
      <c r="Z2" s="10">
        <v>186</v>
      </c>
      <c r="AA2" s="10">
        <v>27.2</v>
      </c>
      <c r="AC2" s="11" t="s">
        <v>0</v>
      </c>
      <c r="AD2" s="13">
        <v>584</v>
      </c>
      <c r="AE2" s="13">
        <v>31</v>
      </c>
      <c r="AF2" s="13">
        <v>24</v>
      </c>
      <c r="AG2" s="13">
        <v>195</v>
      </c>
      <c r="AH2" s="13">
        <v>7.6</v>
      </c>
      <c r="AJ2" s="11" t="s">
        <v>0</v>
      </c>
      <c r="AK2" s="13">
        <v>585</v>
      </c>
      <c r="AL2" s="13">
        <v>0</v>
      </c>
      <c r="AM2" s="13">
        <v>25</v>
      </c>
      <c r="AN2" s="13">
        <v>192</v>
      </c>
      <c r="AO2" s="13">
        <v>-5.8</v>
      </c>
      <c r="AQ2" s="11" t="s">
        <v>0</v>
      </c>
      <c r="AR2" s="13">
        <v>840</v>
      </c>
      <c r="AS2" s="13">
        <v>44</v>
      </c>
      <c r="AT2" s="13">
        <v>17</v>
      </c>
      <c r="AU2" s="13">
        <v>211</v>
      </c>
      <c r="AV2" s="13">
        <v>-2.2000000000000002</v>
      </c>
      <c r="AX2" s="11" t="s">
        <v>0</v>
      </c>
      <c r="AY2" s="14" t="s">
        <v>130</v>
      </c>
      <c r="AZ2" s="15">
        <v>0.1</v>
      </c>
      <c r="BA2" s="15">
        <v>0.15</v>
      </c>
      <c r="BB2" s="14" t="s">
        <v>131</v>
      </c>
      <c r="BC2" s="14" t="s">
        <v>132</v>
      </c>
      <c r="BE2" s="11" t="s">
        <v>0</v>
      </c>
      <c r="BF2" s="16" t="s">
        <v>115</v>
      </c>
      <c r="BG2" s="17">
        <v>0.24</v>
      </c>
      <c r="BH2" s="17">
        <v>0.12</v>
      </c>
      <c r="BI2" s="16" t="s">
        <v>210</v>
      </c>
      <c r="BJ2" s="16" t="s">
        <v>212</v>
      </c>
      <c r="BL2" s="11" t="s">
        <v>0</v>
      </c>
      <c r="BM2" s="16" t="s">
        <v>283</v>
      </c>
      <c r="BN2" s="17">
        <v>0.05</v>
      </c>
      <c r="BO2" s="17">
        <v>0.12</v>
      </c>
      <c r="BP2" s="16" t="s">
        <v>279</v>
      </c>
      <c r="BQ2" s="16" t="s">
        <v>284</v>
      </c>
      <c r="BS2" s="11" t="s">
        <v>0</v>
      </c>
      <c r="BT2" s="16" t="s">
        <v>335</v>
      </c>
      <c r="BU2" s="17">
        <v>7.0000000000000007E-2</v>
      </c>
      <c r="BV2" s="17">
        <v>0.14000000000000001</v>
      </c>
      <c r="BW2" s="16" t="s">
        <v>107</v>
      </c>
      <c r="BX2" s="16" t="s">
        <v>336</v>
      </c>
      <c r="BZ2" s="18" t="s">
        <v>0</v>
      </c>
      <c r="CA2" s="18">
        <v>1.29</v>
      </c>
      <c r="CB2" s="19">
        <v>0</v>
      </c>
      <c r="CC2" s="19">
        <v>0.14000000000000001</v>
      </c>
      <c r="CD2" s="20">
        <v>278</v>
      </c>
      <c r="CE2" s="20">
        <v>27</v>
      </c>
      <c r="CG2" s="11" t="s">
        <v>0</v>
      </c>
      <c r="CH2" s="16" t="s">
        <v>406</v>
      </c>
      <c r="CI2" s="17">
        <v>0.02</v>
      </c>
      <c r="CJ2" s="17">
        <v>0.08</v>
      </c>
      <c r="CK2" s="16" t="s">
        <v>407</v>
      </c>
      <c r="CL2" s="16" t="s">
        <v>408</v>
      </c>
      <c r="CN2" s="21" t="s">
        <v>426</v>
      </c>
      <c r="CO2" s="21" t="s">
        <v>427</v>
      </c>
      <c r="CP2" s="22" t="s">
        <v>0</v>
      </c>
      <c r="CQ2" s="22" t="s">
        <v>428</v>
      </c>
      <c r="CR2" s="23" t="s">
        <v>429</v>
      </c>
      <c r="CS2" s="23" t="s">
        <v>430</v>
      </c>
      <c r="CT2" s="24">
        <v>0.09</v>
      </c>
      <c r="CU2" s="23" t="s">
        <v>431</v>
      </c>
      <c r="CV2" s="23" t="s">
        <v>432</v>
      </c>
    </row>
    <row r="3" spans="1:100" ht="61.5" thickBot="1" x14ac:dyDescent="0.35">
      <c r="A3" s="1" t="s">
        <v>24</v>
      </c>
      <c r="B3" s="3">
        <v>912</v>
      </c>
      <c r="C3" s="3">
        <v>11</v>
      </c>
      <c r="D3" s="3">
        <v>76</v>
      </c>
      <c r="E3" s="3">
        <v>261</v>
      </c>
      <c r="F3" s="3">
        <v>23.5</v>
      </c>
      <c r="G3" t="s">
        <v>1</v>
      </c>
      <c r="H3" s="4" t="s">
        <v>57</v>
      </c>
      <c r="I3" s="4">
        <v>450</v>
      </c>
      <c r="J3" s="4">
        <v>1</v>
      </c>
      <c r="K3" s="4">
        <v>0</v>
      </c>
      <c r="L3" s="4">
        <v>188</v>
      </c>
      <c r="M3" s="6">
        <v>1.5</v>
      </c>
      <c r="N3" t="s">
        <v>1</v>
      </c>
      <c r="O3" s="4" t="s">
        <v>57</v>
      </c>
      <c r="P3" s="6">
        <v>482</v>
      </c>
      <c r="Q3" s="6">
        <v>7</v>
      </c>
      <c r="R3" s="6">
        <v>0</v>
      </c>
      <c r="S3" s="6">
        <v>201</v>
      </c>
      <c r="T3" s="6">
        <v>22.2</v>
      </c>
      <c r="V3" s="8" t="s">
        <v>1</v>
      </c>
      <c r="W3" s="10">
        <v>508</v>
      </c>
      <c r="X3" s="10">
        <v>5</v>
      </c>
      <c r="Y3" s="10">
        <v>0</v>
      </c>
      <c r="Z3" s="10">
        <v>203</v>
      </c>
      <c r="AA3" s="10">
        <v>20.7</v>
      </c>
      <c r="AC3" s="11" t="s">
        <v>1</v>
      </c>
      <c r="AD3" s="13">
        <v>629</v>
      </c>
      <c r="AE3" s="13">
        <v>24</v>
      </c>
      <c r="AF3" s="13">
        <v>0</v>
      </c>
      <c r="AG3" s="13">
        <v>225</v>
      </c>
      <c r="AH3" s="13">
        <v>12.4</v>
      </c>
      <c r="AJ3" s="11" t="s">
        <v>1</v>
      </c>
      <c r="AK3" s="13">
        <v>730</v>
      </c>
      <c r="AL3" s="13">
        <v>16</v>
      </c>
      <c r="AM3" s="13">
        <v>0</v>
      </c>
      <c r="AN3" s="13">
        <v>253</v>
      </c>
      <c r="AO3" s="13">
        <v>38.4</v>
      </c>
      <c r="AQ3" s="11" t="s">
        <v>1</v>
      </c>
      <c r="AR3" s="12">
        <v>1150</v>
      </c>
      <c r="AS3" s="13">
        <v>58</v>
      </c>
      <c r="AT3" s="13">
        <v>0</v>
      </c>
      <c r="AU3" s="13">
        <v>267</v>
      </c>
      <c r="AV3" s="13">
        <v>33.200000000000003</v>
      </c>
      <c r="AX3" s="11" t="s">
        <v>1</v>
      </c>
      <c r="AY3" s="14" t="s">
        <v>112</v>
      </c>
      <c r="AZ3" s="15">
        <v>0.02</v>
      </c>
      <c r="BA3" s="15">
        <v>0</v>
      </c>
      <c r="BB3" s="14" t="s">
        <v>113</v>
      </c>
      <c r="BC3" s="14" t="s">
        <v>114</v>
      </c>
      <c r="BE3" s="11" t="s">
        <v>1</v>
      </c>
      <c r="BF3" s="16" t="s">
        <v>193</v>
      </c>
      <c r="BG3" s="17">
        <v>0.28000000000000003</v>
      </c>
      <c r="BH3" s="17">
        <v>0.14000000000000001</v>
      </c>
      <c r="BI3" s="16" t="s">
        <v>107</v>
      </c>
      <c r="BJ3" s="16" t="s">
        <v>194</v>
      </c>
      <c r="BL3" s="11" t="s">
        <v>1</v>
      </c>
      <c r="BM3" s="16" t="s">
        <v>269</v>
      </c>
      <c r="BN3" s="17">
        <v>0.08</v>
      </c>
      <c r="BO3" s="17">
        <v>0.21</v>
      </c>
      <c r="BP3" s="16" t="s">
        <v>255</v>
      </c>
      <c r="BQ3" s="16" t="s">
        <v>270</v>
      </c>
      <c r="BS3" s="11" t="s">
        <v>1</v>
      </c>
      <c r="BT3" s="16" t="s">
        <v>262</v>
      </c>
      <c r="BU3" s="17">
        <v>0.05</v>
      </c>
      <c r="BV3" s="17">
        <v>0.19</v>
      </c>
      <c r="BW3" s="16" t="s">
        <v>326</v>
      </c>
      <c r="BX3" s="16" t="s">
        <v>327</v>
      </c>
      <c r="BZ3" s="18" t="s">
        <v>1</v>
      </c>
      <c r="CA3" s="18">
        <v>1.8</v>
      </c>
      <c r="CB3" s="19">
        <v>0.06</v>
      </c>
      <c r="CC3" s="19">
        <v>0.21</v>
      </c>
      <c r="CD3" s="20">
        <v>382</v>
      </c>
      <c r="CE3" s="20">
        <v>92</v>
      </c>
      <c r="CG3" s="11" t="s">
        <v>1</v>
      </c>
      <c r="CH3" s="16" t="s">
        <v>383</v>
      </c>
      <c r="CI3" s="17">
        <v>0.04</v>
      </c>
      <c r="CJ3" s="17">
        <v>0.26</v>
      </c>
      <c r="CK3" s="16" t="s">
        <v>384</v>
      </c>
      <c r="CL3" s="16" t="s">
        <v>377</v>
      </c>
      <c r="CN3" s="21" t="s">
        <v>433</v>
      </c>
      <c r="CO3" s="21" t="s">
        <v>434</v>
      </c>
      <c r="CP3" s="22" t="s">
        <v>1</v>
      </c>
      <c r="CQ3" s="22" t="s">
        <v>435</v>
      </c>
      <c r="CR3" s="23" t="s">
        <v>436</v>
      </c>
      <c r="CS3" s="23" t="s">
        <v>437</v>
      </c>
      <c r="CT3" s="24">
        <v>0.23</v>
      </c>
      <c r="CU3" s="23" t="s">
        <v>438</v>
      </c>
      <c r="CV3" s="23" t="s">
        <v>439</v>
      </c>
    </row>
    <row r="4" spans="1:100" ht="41.25" thickBot="1" x14ac:dyDescent="0.35">
      <c r="A4" s="1" t="s">
        <v>3</v>
      </c>
      <c r="B4" s="3">
        <v>833</v>
      </c>
      <c r="C4" s="3">
        <v>2</v>
      </c>
      <c r="D4" s="3">
        <v>29</v>
      </c>
      <c r="E4" s="3">
        <v>269</v>
      </c>
      <c r="F4" s="3">
        <v>25.7</v>
      </c>
      <c r="G4" t="s">
        <v>2</v>
      </c>
      <c r="H4" s="4" t="s">
        <v>65</v>
      </c>
      <c r="I4" s="4">
        <v>376</v>
      </c>
      <c r="J4" s="4">
        <v>-6</v>
      </c>
      <c r="K4" s="4">
        <v>40</v>
      </c>
      <c r="L4" s="4">
        <v>171</v>
      </c>
      <c r="M4" s="6">
        <v>19.399999999999999</v>
      </c>
      <c r="N4" t="s">
        <v>2</v>
      </c>
      <c r="O4" s="4" t="s">
        <v>65</v>
      </c>
      <c r="P4" s="6">
        <v>411</v>
      </c>
      <c r="Q4" s="6">
        <v>9</v>
      </c>
      <c r="R4" s="6">
        <v>37</v>
      </c>
      <c r="S4" s="6">
        <v>175</v>
      </c>
      <c r="T4" s="6">
        <v>25.5</v>
      </c>
      <c r="V4" s="8" t="s">
        <v>2</v>
      </c>
      <c r="W4" s="10">
        <v>460</v>
      </c>
      <c r="X4" s="10">
        <v>12</v>
      </c>
      <c r="Y4" s="10">
        <v>33</v>
      </c>
      <c r="Z4" s="10">
        <v>179</v>
      </c>
      <c r="AA4" s="10">
        <v>12.9</v>
      </c>
      <c r="AC4" s="11" t="s">
        <v>2</v>
      </c>
      <c r="AD4" s="13">
        <v>618</v>
      </c>
      <c r="AE4" s="13">
        <v>34</v>
      </c>
      <c r="AF4" s="13">
        <v>24</v>
      </c>
      <c r="AG4" s="13">
        <v>206</v>
      </c>
      <c r="AH4" s="13">
        <v>30.1</v>
      </c>
      <c r="AJ4" s="11" t="s">
        <v>2</v>
      </c>
      <c r="AK4" s="13">
        <v>620</v>
      </c>
      <c r="AL4" s="13">
        <v>0</v>
      </c>
      <c r="AM4" s="13">
        <v>24</v>
      </c>
      <c r="AN4" s="13">
        <v>198</v>
      </c>
      <c r="AO4" s="13">
        <v>1.6</v>
      </c>
      <c r="AQ4" s="11" t="s">
        <v>2</v>
      </c>
      <c r="AR4" s="12">
        <v>1000</v>
      </c>
      <c r="AS4" s="13">
        <v>61</v>
      </c>
      <c r="AT4" s="13">
        <v>15</v>
      </c>
      <c r="AU4" s="13">
        <v>245</v>
      </c>
      <c r="AV4" s="13">
        <v>31.4</v>
      </c>
      <c r="AX4" s="11" t="s">
        <v>2</v>
      </c>
      <c r="AY4" s="14" t="s">
        <v>124</v>
      </c>
      <c r="AZ4" s="15">
        <v>0</v>
      </c>
      <c r="BA4" s="15">
        <v>0.18</v>
      </c>
      <c r="BB4" s="14" t="s">
        <v>125</v>
      </c>
      <c r="BC4" s="14" t="s">
        <v>126</v>
      </c>
      <c r="BE4" s="11" t="s">
        <v>2</v>
      </c>
      <c r="BF4" s="16" t="s">
        <v>112</v>
      </c>
      <c r="BG4" s="17">
        <v>0.18</v>
      </c>
      <c r="BH4" s="17">
        <v>0.15</v>
      </c>
      <c r="BI4" s="16" t="s">
        <v>210</v>
      </c>
      <c r="BJ4" s="16" t="s">
        <v>211</v>
      </c>
      <c r="BL4" s="11" t="s">
        <v>2</v>
      </c>
      <c r="BM4" s="16" t="s">
        <v>109</v>
      </c>
      <c r="BN4" s="17">
        <v>0.02</v>
      </c>
      <c r="BO4" s="17">
        <v>0.15</v>
      </c>
      <c r="BP4" s="16" t="s">
        <v>285</v>
      </c>
      <c r="BQ4" s="16" t="s">
        <v>286</v>
      </c>
      <c r="BS4" s="11" t="s">
        <v>2</v>
      </c>
      <c r="BT4" s="16" t="s">
        <v>337</v>
      </c>
      <c r="BU4" s="17">
        <v>7.0000000000000007E-2</v>
      </c>
      <c r="BV4" s="17">
        <v>0.14000000000000001</v>
      </c>
      <c r="BW4" s="16" t="s">
        <v>338</v>
      </c>
      <c r="BX4" s="16" t="s">
        <v>339</v>
      </c>
      <c r="BZ4" s="18" t="s">
        <v>2</v>
      </c>
      <c r="CA4" s="18">
        <v>1.4</v>
      </c>
      <c r="CB4" s="19">
        <v>0.09</v>
      </c>
      <c r="CC4" s="19">
        <v>0.12</v>
      </c>
      <c r="CD4" s="20">
        <v>256</v>
      </c>
      <c r="CE4" s="20">
        <v>57</v>
      </c>
      <c r="CG4" s="11" t="s">
        <v>2</v>
      </c>
      <c r="CH4" s="16" t="s">
        <v>401</v>
      </c>
      <c r="CI4" s="17">
        <v>0.02</v>
      </c>
      <c r="CJ4" s="17">
        <v>0.14000000000000001</v>
      </c>
      <c r="CK4" s="16" t="s">
        <v>402</v>
      </c>
      <c r="CL4" s="16" t="s">
        <v>403</v>
      </c>
      <c r="CN4" s="21" t="s">
        <v>440</v>
      </c>
      <c r="CO4" s="21" t="s">
        <v>427</v>
      </c>
      <c r="CP4" s="22" t="s">
        <v>2</v>
      </c>
      <c r="CQ4" s="22" t="s">
        <v>441</v>
      </c>
      <c r="CR4" s="23" t="s">
        <v>442</v>
      </c>
      <c r="CS4" s="23" t="s">
        <v>443</v>
      </c>
      <c r="CT4" s="24">
        <v>0.16</v>
      </c>
      <c r="CU4" s="23" t="s">
        <v>444</v>
      </c>
      <c r="CV4" s="23" t="s">
        <v>439</v>
      </c>
    </row>
    <row r="5" spans="1:100" ht="46.5" thickBot="1" x14ac:dyDescent="0.35">
      <c r="A5" s="1" t="s">
        <v>20</v>
      </c>
      <c r="B5" s="3">
        <v>722</v>
      </c>
      <c r="C5" s="3">
        <v>4</v>
      </c>
      <c r="D5" s="3">
        <v>58</v>
      </c>
      <c r="E5" s="3">
        <v>241</v>
      </c>
      <c r="F5" s="3">
        <v>16.5</v>
      </c>
      <c r="G5" t="s">
        <v>3</v>
      </c>
      <c r="H5" s="4" t="s">
        <v>51</v>
      </c>
      <c r="I5" s="4">
        <v>870</v>
      </c>
      <c r="J5" s="4">
        <v>4</v>
      </c>
      <c r="K5" s="4">
        <v>28</v>
      </c>
      <c r="L5" s="4">
        <v>266</v>
      </c>
      <c r="M5" s="6">
        <v>40</v>
      </c>
      <c r="N5" t="s">
        <v>3</v>
      </c>
      <c r="O5" s="4" t="s">
        <v>51</v>
      </c>
      <c r="P5" s="6">
        <v>912</v>
      </c>
      <c r="Q5" s="6">
        <v>5</v>
      </c>
      <c r="R5" s="6">
        <v>26</v>
      </c>
      <c r="S5" s="6">
        <v>272</v>
      </c>
      <c r="T5" s="6">
        <v>-1.1000000000000001</v>
      </c>
      <c r="V5" s="8" t="s">
        <v>3</v>
      </c>
      <c r="W5" s="9">
        <v>1000</v>
      </c>
      <c r="X5" s="10">
        <v>10</v>
      </c>
      <c r="Y5" s="10">
        <v>24</v>
      </c>
      <c r="Z5" s="10">
        <v>310</v>
      </c>
      <c r="AA5" s="10">
        <v>25.4</v>
      </c>
      <c r="AC5" s="11" t="s">
        <v>3</v>
      </c>
      <c r="AD5" s="12">
        <v>1312</v>
      </c>
      <c r="AE5" s="13">
        <v>31</v>
      </c>
      <c r="AF5" s="13">
        <v>18</v>
      </c>
      <c r="AG5" s="13">
        <v>336</v>
      </c>
      <c r="AH5" s="13">
        <v>23.9</v>
      </c>
      <c r="AJ5" s="11" t="s">
        <v>3</v>
      </c>
      <c r="AK5" s="12">
        <v>1500</v>
      </c>
      <c r="AL5" s="13">
        <v>14</v>
      </c>
      <c r="AM5" s="13">
        <v>0</v>
      </c>
      <c r="AN5" s="13">
        <v>357</v>
      </c>
      <c r="AO5" s="13">
        <v>25.3</v>
      </c>
      <c r="AQ5" s="11" t="s">
        <v>3</v>
      </c>
      <c r="AR5" s="12">
        <v>2100</v>
      </c>
      <c r="AS5" s="13">
        <v>40</v>
      </c>
      <c r="AT5" s="13">
        <v>0</v>
      </c>
      <c r="AU5" s="13">
        <v>370</v>
      </c>
      <c r="AV5" s="13">
        <v>49.2</v>
      </c>
      <c r="AX5" s="11" t="s">
        <v>3</v>
      </c>
      <c r="AY5" s="14" t="s">
        <v>82</v>
      </c>
      <c r="AZ5" s="15">
        <v>0.1</v>
      </c>
      <c r="BA5" s="15">
        <v>0</v>
      </c>
      <c r="BB5" s="14" t="s">
        <v>83</v>
      </c>
      <c r="BC5" s="14" t="s">
        <v>84</v>
      </c>
      <c r="BE5" s="11" t="s">
        <v>3</v>
      </c>
      <c r="BF5" s="16" t="s">
        <v>169</v>
      </c>
      <c r="BG5" s="17">
        <v>0.17</v>
      </c>
      <c r="BH5" s="17">
        <v>0</v>
      </c>
      <c r="BI5" s="16" t="s">
        <v>170</v>
      </c>
      <c r="BJ5" s="16" t="s">
        <v>171</v>
      </c>
      <c r="BL5" s="11" t="s">
        <v>3</v>
      </c>
      <c r="BM5" s="16" t="s">
        <v>251</v>
      </c>
      <c r="BN5" s="17">
        <v>0.04</v>
      </c>
      <c r="BO5" s="17">
        <v>0</v>
      </c>
      <c r="BP5" s="16" t="s">
        <v>252</v>
      </c>
      <c r="BQ5" s="16" t="s">
        <v>253</v>
      </c>
      <c r="BS5" s="11" t="s">
        <v>3</v>
      </c>
      <c r="BT5" s="16" t="s">
        <v>311</v>
      </c>
      <c r="BU5" s="17">
        <v>0.14000000000000001</v>
      </c>
      <c r="BV5" s="17">
        <v>0</v>
      </c>
      <c r="BW5" s="16" t="s">
        <v>77</v>
      </c>
      <c r="BX5" s="16" t="s">
        <v>250</v>
      </c>
      <c r="BZ5" s="18" t="s">
        <v>3</v>
      </c>
      <c r="CA5" s="18">
        <v>3.3</v>
      </c>
      <c r="CB5" s="19">
        <v>0.03</v>
      </c>
      <c r="CC5" s="19">
        <v>0</v>
      </c>
      <c r="CD5" s="20">
        <v>519</v>
      </c>
      <c r="CE5" s="20">
        <v>89</v>
      </c>
      <c r="CG5" s="11" t="s">
        <v>3</v>
      </c>
      <c r="CH5" s="16" t="s">
        <v>360</v>
      </c>
      <c r="CI5" s="17">
        <v>0.05</v>
      </c>
      <c r="CJ5" s="17">
        <v>0</v>
      </c>
      <c r="CK5" s="16" t="s">
        <v>361</v>
      </c>
      <c r="CL5" s="16" t="s">
        <v>362</v>
      </c>
      <c r="CN5" s="21" t="s">
        <v>445</v>
      </c>
      <c r="CO5" s="21" t="s">
        <v>434</v>
      </c>
      <c r="CP5" s="22" t="s">
        <v>3</v>
      </c>
      <c r="CQ5" s="22" t="s">
        <v>446</v>
      </c>
      <c r="CR5" s="23" t="s">
        <v>447</v>
      </c>
      <c r="CS5" s="23" t="s">
        <v>448</v>
      </c>
      <c r="CT5" s="24">
        <v>0</v>
      </c>
      <c r="CU5" s="23" t="s">
        <v>449</v>
      </c>
      <c r="CV5" s="23" t="s">
        <v>450</v>
      </c>
    </row>
    <row r="6" spans="1:100" ht="48.75" thickBot="1" x14ac:dyDescent="0.35">
      <c r="A6" s="1" t="s">
        <v>5</v>
      </c>
      <c r="B6" s="3">
        <v>700</v>
      </c>
      <c r="C6" s="3">
        <v>9</v>
      </c>
      <c r="D6" s="3">
        <v>0</v>
      </c>
      <c r="E6" s="3">
        <v>239</v>
      </c>
      <c r="F6" s="3">
        <v>29.7</v>
      </c>
      <c r="G6" t="s">
        <v>5</v>
      </c>
      <c r="H6" s="4" t="s">
        <v>5</v>
      </c>
      <c r="I6" s="4">
        <v>726</v>
      </c>
      <c r="J6" s="4">
        <v>4</v>
      </c>
      <c r="K6" s="4">
        <v>80</v>
      </c>
      <c r="L6" s="4">
        <v>246</v>
      </c>
      <c r="M6" s="6">
        <v>25.5</v>
      </c>
      <c r="N6" t="s">
        <v>5</v>
      </c>
      <c r="O6" s="4" t="s">
        <v>5</v>
      </c>
      <c r="P6" s="6">
        <v>773</v>
      </c>
      <c r="Q6" s="6">
        <v>6</v>
      </c>
      <c r="R6" s="6">
        <v>75</v>
      </c>
      <c r="S6" s="6">
        <v>25</v>
      </c>
      <c r="T6" s="6">
        <v>23.4</v>
      </c>
      <c r="V6" s="8" t="s">
        <v>5</v>
      </c>
      <c r="W6" s="10">
        <v>879</v>
      </c>
      <c r="X6" s="10">
        <v>14</v>
      </c>
      <c r="Y6" s="10">
        <v>66</v>
      </c>
      <c r="Z6" s="10">
        <v>266</v>
      </c>
      <c r="AA6" s="10">
        <v>28.1</v>
      </c>
      <c r="AC6" s="11" t="s">
        <v>5</v>
      </c>
      <c r="AD6" s="12">
        <v>1000</v>
      </c>
      <c r="AE6" s="13">
        <v>14</v>
      </c>
      <c r="AF6" s="13">
        <v>58</v>
      </c>
      <c r="AG6" s="13">
        <v>274</v>
      </c>
      <c r="AH6" s="13">
        <v>32.1</v>
      </c>
      <c r="AJ6" s="11" t="s">
        <v>5</v>
      </c>
      <c r="AK6" s="12">
        <v>1200</v>
      </c>
      <c r="AL6" s="13">
        <v>20</v>
      </c>
      <c r="AM6" s="13">
        <v>35</v>
      </c>
      <c r="AN6" s="13">
        <v>266</v>
      </c>
      <c r="AO6" s="13">
        <v>27.3</v>
      </c>
      <c r="AQ6" s="11" t="s">
        <v>5</v>
      </c>
      <c r="AR6" s="12">
        <v>1800</v>
      </c>
      <c r="AS6" s="13">
        <v>50</v>
      </c>
      <c r="AT6" s="13">
        <v>24</v>
      </c>
      <c r="AU6" s="13">
        <v>302</v>
      </c>
      <c r="AV6" s="13">
        <v>73.3</v>
      </c>
      <c r="AX6" s="11" t="s">
        <v>5</v>
      </c>
      <c r="AY6" s="14" t="s">
        <v>88</v>
      </c>
      <c r="AZ6" s="15">
        <v>0.22</v>
      </c>
      <c r="BA6" s="15">
        <v>0.19</v>
      </c>
      <c r="BB6" s="14" t="s">
        <v>89</v>
      </c>
      <c r="BC6" s="14" t="s">
        <v>90</v>
      </c>
      <c r="BE6" s="11" t="s">
        <v>5</v>
      </c>
      <c r="BF6" s="16" t="s">
        <v>172</v>
      </c>
      <c r="BG6" s="17">
        <v>0.22</v>
      </c>
      <c r="BH6" s="17">
        <v>0.16</v>
      </c>
      <c r="BI6" s="16" t="s">
        <v>170</v>
      </c>
      <c r="BJ6" s="16" t="s">
        <v>173</v>
      </c>
      <c r="BL6" s="11" t="s">
        <v>5</v>
      </c>
      <c r="BM6" s="16" t="s">
        <v>245</v>
      </c>
      <c r="BN6" s="17">
        <v>0.08</v>
      </c>
      <c r="BO6" s="17">
        <v>0.15</v>
      </c>
      <c r="BP6" s="16" t="s">
        <v>246</v>
      </c>
      <c r="BQ6" s="16" t="s">
        <v>247</v>
      </c>
      <c r="BS6" s="11" t="s">
        <v>5</v>
      </c>
      <c r="BT6" s="16" t="s">
        <v>312</v>
      </c>
      <c r="BU6" s="17">
        <v>7.0000000000000007E-2</v>
      </c>
      <c r="BV6" s="17">
        <v>0.14000000000000001</v>
      </c>
      <c r="BW6" s="16" t="s">
        <v>313</v>
      </c>
      <c r="BX6" s="16" t="s">
        <v>314</v>
      </c>
      <c r="BZ6" s="18" t="s">
        <v>5</v>
      </c>
      <c r="CA6" s="18">
        <v>3.2</v>
      </c>
      <c r="CB6" s="19">
        <v>0.03</v>
      </c>
      <c r="CC6" s="19">
        <v>0.13</v>
      </c>
      <c r="CD6" s="20">
        <v>471</v>
      </c>
      <c r="CE6" s="20">
        <v>68</v>
      </c>
      <c r="CG6" s="11" t="s">
        <v>5</v>
      </c>
      <c r="CH6" s="16" t="s">
        <v>363</v>
      </c>
      <c r="CI6" s="17">
        <v>0.05</v>
      </c>
      <c r="CJ6" s="17">
        <v>0.13</v>
      </c>
      <c r="CK6" s="16" t="s">
        <v>364</v>
      </c>
      <c r="CL6" s="16" t="s">
        <v>365</v>
      </c>
      <c r="CN6" s="21" t="s">
        <v>451</v>
      </c>
      <c r="CO6" s="21" t="s">
        <v>427</v>
      </c>
      <c r="CP6" s="22" t="s">
        <v>5</v>
      </c>
      <c r="CQ6" s="22" t="s">
        <v>452</v>
      </c>
      <c r="CR6" s="23" t="s">
        <v>453</v>
      </c>
      <c r="CS6" s="23" t="s">
        <v>454</v>
      </c>
      <c r="CT6" s="24">
        <v>0.11</v>
      </c>
      <c r="CU6" s="23" t="s">
        <v>455</v>
      </c>
      <c r="CV6" s="23" t="s">
        <v>456</v>
      </c>
    </row>
    <row r="7" spans="1:100" ht="75.75" thickBot="1" x14ac:dyDescent="0.35">
      <c r="A7" s="1" t="s">
        <v>44</v>
      </c>
      <c r="B7" s="3">
        <v>509</v>
      </c>
      <c r="C7" s="3">
        <v>2</v>
      </c>
      <c r="D7" s="3">
        <v>7</v>
      </c>
      <c r="E7" s="3">
        <v>212</v>
      </c>
      <c r="F7" s="3">
        <v>10.3</v>
      </c>
      <c r="G7" t="s">
        <v>7</v>
      </c>
      <c r="H7" s="4" t="s">
        <v>7</v>
      </c>
      <c r="I7" s="4">
        <v>466</v>
      </c>
      <c r="J7" s="4">
        <v>3</v>
      </c>
      <c r="K7" s="4">
        <v>9</v>
      </c>
      <c r="L7" s="4">
        <v>194</v>
      </c>
      <c r="M7" s="6">
        <v>26.4</v>
      </c>
      <c r="N7" t="s">
        <v>7</v>
      </c>
      <c r="O7" s="4" t="s">
        <v>7</v>
      </c>
      <c r="P7" s="6">
        <v>526</v>
      </c>
      <c r="Q7" s="6">
        <v>13</v>
      </c>
      <c r="R7" s="6">
        <v>8</v>
      </c>
      <c r="S7" s="6">
        <v>210</v>
      </c>
      <c r="T7" s="6">
        <v>27.6</v>
      </c>
      <c r="V7" s="8" t="s">
        <v>7</v>
      </c>
      <c r="W7" s="10">
        <v>600</v>
      </c>
      <c r="X7" s="10">
        <v>14</v>
      </c>
      <c r="Y7" s="10">
        <v>7</v>
      </c>
      <c r="Z7" s="10">
        <v>214</v>
      </c>
      <c r="AA7" s="10">
        <v>10.7</v>
      </c>
      <c r="AC7" s="11" t="s">
        <v>7</v>
      </c>
      <c r="AD7" s="13">
        <v>692</v>
      </c>
      <c r="AE7" s="13">
        <v>15</v>
      </c>
      <c r="AF7" s="13">
        <v>6</v>
      </c>
      <c r="AG7" s="13">
        <v>216</v>
      </c>
      <c r="AH7" s="13">
        <v>22.9</v>
      </c>
      <c r="AJ7" s="11" t="s">
        <v>7</v>
      </c>
      <c r="AK7" s="13">
        <v>695</v>
      </c>
      <c r="AL7" s="13">
        <v>0</v>
      </c>
      <c r="AM7" s="13">
        <v>1</v>
      </c>
      <c r="AN7" s="13">
        <v>210</v>
      </c>
      <c r="AO7" s="13">
        <v>-2.7</v>
      </c>
      <c r="AQ7" s="11" t="s">
        <v>7</v>
      </c>
      <c r="AR7" s="13">
        <v>975</v>
      </c>
      <c r="AS7" s="13">
        <v>40</v>
      </c>
      <c r="AT7" s="13">
        <v>5</v>
      </c>
      <c r="AU7" s="13">
        <v>227</v>
      </c>
      <c r="AV7" s="13">
        <v>31.9</v>
      </c>
      <c r="AX7" s="11" t="s">
        <v>7</v>
      </c>
      <c r="AY7" s="14" t="s">
        <v>121</v>
      </c>
      <c r="AZ7" s="15">
        <v>0.08</v>
      </c>
      <c r="BA7" s="15">
        <v>7.0000000000000007E-2</v>
      </c>
      <c r="BB7" s="14" t="s">
        <v>122</v>
      </c>
      <c r="BC7" s="14" t="s">
        <v>123</v>
      </c>
      <c r="BE7" s="11" t="s">
        <v>7</v>
      </c>
      <c r="BF7" s="16" t="s">
        <v>201</v>
      </c>
      <c r="BG7" s="17">
        <v>0.28999999999999998</v>
      </c>
      <c r="BH7" s="17">
        <v>7.0000000000000007E-2</v>
      </c>
      <c r="BI7" s="16" t="s">
        <v>202</v>
      </c>
      <c r="BJ7" s="16" t="s">
        <v>203</v>
      </c>
      <c r="BL7" s="11" t="s">
        <v>7</v>
      </c>
      <c r="BM7" s="16" t="s">
        <v>193</v>
      </c>
      <c r="BN7" s="17">
        <v>0.11</v>
      </c>
      <c r="BO7" s="17">
        <v>7.0000000000000007E-2</v>
      </c>
      <c r="BP7" s="16" t="s">
        <v>113</v>
      </c>
      <c r="BQ7" s="16" t="s">
        <v>271</v>
      </c>
      <c r="BS7" s="11" t="s">
        <v>7</v>
      </c>
      <c r="BT7" s="16" t="s">
        <v>94</v>
      </c>
      <c r="BU7" s="17">
        <v>7.0000000000000007E-2</v>
      </c>
      <c r="BV7" s="17">
        <v>0.06</v>
      </c>
      <c r="BW7" s="16" t="s">
        <v>329</v>
      </c>
      <c r="BX7" s="16" t="s">
        <v>330</v>
      </c>
      <c r="BZ7" s="18" t="s">
        <v>7</v>
      </c>
      <c r="CA7" s="18">
        <v>1.65</v>
      </c>
      <c r="CB7" s="19">
        <v>0.03</v>
      </c>
      <c r="CC7" s="19">
        <v>0.06</v>
      </c>
      <c r="CD7" s="20">
        <v>285</v>
      </c>
      <c r="CE7" s="20">
        <v>66</v>
      </c>
      <c r="CG7" s="11" t="s">
        <v>7</v>
      </c>
      <c r="CH7" s="16" t="s">
        <v>391</v>
      </c>
      <c r="CI7" s="17">
        <v>0.02</v>
      </c>
      <c r="CJ7" s="17">
        <v>7.0000000000000007E-2</v>
      </c>
      <c r="CK7" s="16" t="s">
        <v>392</v>
      </c>
      <c r="CL7" s="16" t="s">
        <v>393</v>
      </c>
      <c r="CN7" s="21" t="s">
        <v>457</v>
      </c>
      <c r="CO7" s="21" t="s">
        <v>427</v>
      </c>
      <c r="CP7" s="22" t="s">
        <v>7</v>
      </c>
      <c r="CQ7" s="22" t="s">
        <v>452</v>
      </c>
      <c r="CR7" s="23" t="s">
        <v>458</v>
      </c>
      <c r="CS7" s="23" t="s">
        <v>459</v>
      </c>
      <c r="CT7" s="24">
        <v>0.09</v>
      </c>
      <c r="CU7" s="23" t="s">
        <v>460</v>
      </c>
      <c r="CV7" s="23" t="s">
        <v>461</v>
      </c>
    </row>
    <row r="8" spans="1:100" ht="46.5" thickBot="1" x14ac:dyDescent="0.35">
      <c r="A8" s="1" t="s">
        <v>28</v>
      </c>
      <c r="B8" s="3">
        <v>496</v>
      </c>
      <c r="C8" s="3">
        <v>3</v>
      </c>
      <c r="D8" s="3">
        <v>35</v>
      </c>
      <c r="E8" s="3">
        <v>216</v>
      </c>
      <c r="F8" s="3">
        <v>16.3</v>
      </c>
      <c r="G8" t="s">
        <v>8</v>
      </c>
      <c r="H8" s="4" t="s">
        <v>69</v>
      </c>
      <c r="I8" s="4">
        <v>331</v>
      </c>
      <c r="J8" s="4">
        <v>-3</v>
      </c>
      <c r="K8" s="4">
        <v>12</v>
      </c>
      <c r="L8" s="4">
        <v>166</v>
      </c>
      <c r="M8" s="6">
        <v>17.8</v>
      </c>
      <c r="N8" t="s">
        <v>8</v>
      </c>
      <c r="O8" s="4" t="s">
        <v>69</v>
      </c>
      <c r="P8" s="6">
        <v>375</v>
      </c>
      <c r="Q8" s="6">
        <v>13</v>
      </c>
      <c r="R8" s="6">
        <v>11</v>
      </c>
      <c r="S8" s="6">
        <v>179</v>
      </c>
      <c r="T8" s="6">
        <v>20.100000000000001</v>
      </c>
      <c r="V8" s="8" t="s">
        <v>8</v>
      </c>
      <c r="W8" s="10">
        <v>424</v>
      </c>
      <c r="X8" s="10">
        <v>13</v>
      </c>
      <c r="Y8" s="10">
        <v>10</v>
      </c>
      <c r="Z8" s="10">
        <v>185</v>
      </c>
      <c r="AA8" s="10">
        <v>17.100000000000001</v>
      </c>
      <c r="AC8" s="11" t="s">
        <v>8</v>
      </c>
      <c r="AD8" s="13">
        <v>546</v>
      </c>
      <c r="AE8" s="13">
        <v>29</v>
      </c>
      <c r="AF8" s="13">
        <v>9</v>
      </c>
      <c r="AG8" s="13">
        <v>202</v>
      </c>
      <c r="AH8" s="13">
        <v>20.9</v>
      </c>
      <c r="AJ8" s="11" t="s">
        <v>8</v>
      </c>
      <c r="AK8" s="13">
        <v>600</v>
      </c>
      <c r="AL8" s="13">
        <v>10</v>
      </c>
      <c r="AM8" s="13">
        <v>7</v>
      </c>
      <c r="AN8" s="13">
        <v>209</v>
      </c>
      <c r="AO8" s="13">
        <v>-11.6</v>
      </c>
      <c r="AQ8" s="11" t="s">
        <v>8</v>
      </c>
      <c r="AR8" s="13">
        <v>885</v>
      </c>
      <c r="AS8" s="13">
        <v>48</v>
      </c>
      <c r="AT8" s="13">
        <v>6</v>
      </c>
      <c r="AU8" s="13">
        <v>227</v>
      </c>
      <c r="AV8" s="13">
        <v>2.2000000000000002</v>
      </c>
      <c r="AX8" s="11" t="s">
        <v>8</v>
      </c>
      <c r="AY8" s="14" t="s">
        <v>135</v>
      </c>
      <c r="AZ8" s="15">
        <v>0.02</v>
      </c>
      <c r="BA8" s="15">
        <v>0.08</v>
      </c>
      <c r="BB8" s="14" t="s">
        <v>136</v>
      </c>
      <c r="BC8" s="14" t="s">
        <v>137</v>
      </c>
      <c r="BE8" s="11" t="s">
        <v>8</v>
      </c>
      <c r="BF8" s="16" t="s">
        <v>230</v>
      </c>
      <c r="BG8" s="17">
        <v>0.01</v>
      </c>
      <c r="BH8" s="17">
        <v>0.11</v>
      </c>
      <c r="BI8" s="16" t="s">
        <v>231</v>
      </c>
      <c r="BJ8" s="16" t="s">
        <v>232</v>
      </c>
      <c r="BL8" s="11" t="s">
        <v>8</v>
      </c>
      <c r="BM8" s="16" t="s">
        <v>301</v>
      </c>
      <c r="BN8" s="17">
        <v>0.1</v>
      </c>
      <c r="BO8" s="17">
        <v>0.1</v>
      </c>
      <c r="BP8" s="16" t="s">
        <v>302</v>
      </c>
      <c r="BQ8" s="16" t="s">
        <v>241</v>
      </c>
      <c r="BS8" s="11" t="s">
        <v>8</v>
      </c>
      <c r="BT8" s="16" t="s">
        <v>121</v>
      </c>
      <c r="BU8" s="17">
        <v>0.04</v>
      </c>
      <c r="BV8" s="17">
        <v>0.1</v>
      </c>
      <c r="BW8" s="16" t="s">
        <v>348</v>
      </c>
      <c r="BX8" s="16" t="s">
        <v>349</v>
      </c>
      <c r="BZ8" s="18" t="s">
        <v>8</v>
      </c>
      <c r="CA8" s="18">
        <v>1.075</v>
      </c>
      <c r="CB8" s="19">
        <v>0.02</v>
      </c>
      <c r="CC8" s="19">
        <v>0.09</v>
      </c>
      <c r="CD8" s="20">
        <v>276</v>
      </c>
      <c r="CE8" s="20">
        <v>23</v>
      </c>
      <c r="CG8" s="11" t="s">
        <v>8</v>
      </c>
      <c r="CH8" s="16" t="s">
        <v>418</v>
      </c>
      <c r="CI8" s="17">
        <v>0.01</v>
      </c>
      <c r="CJ8" s="17">
        <v>0.12</v>
      </c>
      <c r="CK8" s="16" t="s">
        <v>399</v>
      </c>
      <c r="CL8" s="16" t="s">
        <v>408</v>
      </c>
      <c r="CN8" s="21" t="s">
        <v>462</v>
      </c>
      <c r="CO8" s="21" t="s">
        <v>434</v>
      </c>
      <c r="CP8" s="22" t="s">
        <v>8</v>
      </c>
      <c r="CQ8" s="22" t="s">
        <v>463</v>
      </c>
      <c r="CR8" s="23" t="s">
        <v>464</v>
      </c>
      <c r="CS8" s="23" t="s">
        <v>465</v>
      </c>
      <c r="CT8" s="24">
        <v>0.13</v>
      </c>
      <c r="CU8" s="23" t="s">
        <v>466</v>
      </c>
      <c r="CV8" s="23" t="s">
        <v>467</v>
      </c>
    </row>
    <row r="9" spans="1:100" ht="96" thickBot="1" x14ac:dyDescent="0.35">
      <c r="A9" s="1" t="s">
        <v>45</v>
      </c>
      <c r="B9" s="3">
        <v>486</v>
      </c>
      <c r="C9" s="3">
        <v>0</v>
      </c>
      <c r="D9" s="3">
        <v>50</v>
      </c>
      <c r="E9" s="3">
        <v>195</v>
      </c>
      <c r="F9" s="3">
        <v>6.6</v>
      </c>
      <c r="G9" t="s">
        <v>9</v>
      </c>
      <c r="H9" s="4" t="s">
        <v>61</v>
      </c>
      <c r="I9" s="4">
        <v>391</v>
      </c>
      <c r="J9" s="4">
        <v>-2</v>
      </c>
      <c r="K9" s="4">
        <v>28</v>
      </c>
      <c r="L9" s="4">
        <v>170</v>
      </c>
      <c r="M9" s="6">
        <v>10.1</v>
      </c>
      <c r="N9" t="s">
        <v>9</v>
      </c>
      <c r="O9" s="4" t="s">
        <v>61</v>
      </c>
      <c r="P9" s="6">
        <v>353</v>
      </c>
      <c r="Q9" s="6">
        <v>-10</v>
      </c>
      <c r="R9" s="6">
        <v>31</v>
      </c>
      <c r="S9" s="6">
        <v>168</v>
      </c>
      <c r="T9" s="6">
        <v>12.1</v>
      </c>
      <c r="V9" s="8" t="s">
        <v>9</v>
      </c>
      <c r="W9" s="10">
        <v>410</v>
      </c>
      <c r="X9" s="10">
        <v>16</v>
      </c>
      <c r="Y9" s="10">
        <v>27</v>
      </c>
      <c r="Z9" s="10">
        <v>178</v>
      </c>
      <c r="AA9" s="10">
        <v>30.1</v>
      </c>
      <c r="AC9" s="11" t="s">
        <v>9</v>
      </c>
      <c r="AD9" s="13">
        <v>559</v>
      </c>
      <c r="AE9" s="13">
        <v>36</v>
      </c>
      <c r="AF9" s="13">
        <v>20</v>
      </c>
      <c r="AG9" s="13">
        <v>186</v>
      </c>
      <c r="AH9" s="13">
        <v>22.9</v>
      </c>
      <c r="AJ9" s="11" t="s">
        <v>9</v>
      </c>
      <c r="AK9" s="13">
        <v>570</v>
      </c>
      <c r="AL9" s="13">
        <v>2</v>
      </c>
      <c r="AM9" s="13">
        <v>15</v>
      </c>
      <c r="AN9" s="13">
        <v>196</v>
      </c>
      <c r="AO9" s="13">
        <v>-1.9</v>
      </c>
      <c r="AQ9" s="11" t="s">
        <v>9</v>
      </c>
      <c r="AR9" s="13">
        <v>825</v>
      </c>
      <c r="AS9" s="13">
        <v>45</v>
      </c>
      <c r="AT9" s="13">
        <v>9</v>
      </c>
      <c r="AU9" s="13">
        <v>207</v>
      </c>
      <c r="AV9" s="13">
        <v>8.9</v>
      </c>
      <c r="AX9" s="11" t="s">
        <v>9</v>
      </c>
      <c r="AY9" s="14" t="s">
        <v>152</v>
      </c>
      <c r="AZ9" s="15">
        <v>-0.03</v>
      </c>
      <c r="BA9" s="15">
        <v>0.09</v>
      </c>
      <c r="BB9" s="14" t="s">
        <v>153</v>
      </c>
      <c r="BC9" s="14" t="s">
        <v>154</v>
      </c>
      <c r="BE9" s="11" t="s">
        <v>9</v>
      </c>
      <c r="BF9" s="16" t="s">
        <v>228</v>
      </c>
      <c r="BG9" s="17">
        <v>0.15</v>
      </c>
      <c r="BH9" s="17">
        <v>0.11</v>
      </c>
      <c r="BI9" s="16" t="s">
        <v>110</v>
      </c>
      <c r="BJ9" s="16" t="s">
        <v>229</v>
      </c>
      <c r="BL9" s="11" t="s">
        <v>9</v>
      </c>
      <c r="BM9" s="16" t="s">
        <v>290</v>
      </c>
      <c r="BN9" s="17">
        <v>0.14000000000000001</v>
      </c>
      <c r="BO9" s="17">
        <v>0.1</v>
      </c>
      <c r="BP9" s="16" t="s">
        <v>291</v>
      </c>
      <c r="BQ9" s="16" t="s">
        <v>292</v>
      </c>
      <c r="BS9" s="11" t="s">
        <v>9</v>
      </c>
      <c r="BT9" s="16" t="s">
        <v>115</v>
      </c>
      <c r="BU9" s="17">
        <v>0.1</v>
      </c>
      <c r="BV9" s="17">
        <v>0.09</v>
      </c>
      <c r="BW9" s="16" t="s">
        <v>344</v>
      </c>
      <c r="BX9" s="16" t="s">
        <v>345</v>
      </c>
      <c r="BZ9" s="18" t="s">
        <v>9</v>
      </c>
      <c r="CA9" s="18">
        <v>1.1499999999999999</v>
      </c>
      <c r="CB9" s="19">
        <v>0</v>
      </c>
      <c r="CC9" s="19">
        <v>0.09</v>
      </c>
      <c r="CD9" s="20">
        <v>290</v>
      </c>
      <c r="CE9" s="20">
        <v>43</v>
      </c>
      <c r="CG9" s="11" t="s">
        <v>9</v>
      </c>
      <c r="CH9" s="16" t="s">
        <v>415</v>
      </c>
      <c r="CI9" s="17">
        <v>0.01</v>
      </c>
      <c r="CJ9" s="17">
        <v>0.11</v>
      </c>
      <c r="CK9" s="16" t="s">
        <v>416</v>
      </c>
      <c r="CL9" s="16" t="s">
        <v>417</v>
      </c>
      <c r="CN9" s="21" t="s">
        <v>468</v>
      </c>
      <c r="CO9" s="21"/>
      <c r="CP9" s="22" t="str">
        <f>CG9</f>
        <v>Cleveland Indians</v>
      </c>
      <c r="CQ9" s="22" t="s">
        <v>463</v>
      </c>
      <c r="CR9" s="23" t="s">
        <v>469</v>
      </c>
      <c r="CS9" s="23" t="s">
        <v>470</v>
      </c>
      <c r="CT9" s="24">
        <v>0.1</v>
      </c>
      <c r="CU9" s="23" t="s">
        <v>431</v>
      </c>
      <c r="CV9" s="23" t="s">
        <v>471</v>
      </c>
    </row>
    <row r="10" spans="1:100" ht="76.5" thickBot="1" x14ac:dyDescent="0.35">
      <c r="A10" s="1" t="s">
        <v>33</v>
      </c>
      <c r="B10" s="3">
        <v>471</v>
      </c>
      <c r="C10" s="3">
        <v>-5</v>
      </c>
      <c r="D10" s="3">
        <v>28</v>
      </c>
      <c r="E10" s="3">
        <v>196</v>
      </c>
      <c r="F10" s="3">
        <v>22.4</v>
      </c>
      <c r="G10" t="s">
        <v>10</v>
      </c>
      <c r="H10" s="4" t="s">
        <v>63</v>
      </c>
      <c r="I10" s="4">
        <v>384</v>
      </c>
      <c r="J10" s="4">
        <v>3</v>
      </c>
      <c r="K10" s="4">
        <v>21</v>
      </c>
      <c r="L10" s="4">
        <v>183</v>
      </c>
      <c r="M10" s="6">
        <v>20.100000000000001</v>
      </c>
      <c r="N10" t="s">
        <v>10</v>
      </c>
      <c r="O10" s="4" t="s">
        <v>63</v>
      </c>
      <c r="P10" s="6">
        <v>414</v>
      </c>
      <c r="Q10" s="6">
        <v>8</v>
      </c>
      <c r="R10" s="6">
        <v>19</v>
      </c>
      <c r="S10" s="6">
        <v>188</v>
      </c>
      <c r="T10" s="6">
        <v>16.3</v>
      </c>
      <c r="V10" s="8" t="s">
        <v>10</v>
      </c>
      <c r="W10" s="10">
        <v>464</v>
      </c>
      <c r="X10" s="10">
        <v>12</v>
      </c>
      <c r="Y10" s="10">
        <v>15</v>
      </c>
      <c r="Z10" s="10">
        <v>193</v>
      </c>
      <c r="AA10" s="10">
        <v>14.4</v>
      </c>
      <c r="AC10" s="11" t="s">
        <v>10</v>
      </c>
      <c r="AD10" s="13">
        <v>537</v>
      </c>
      <c r="AE10" s="13">
        <v>16</v>
      </c>
      <c r="AF10" s="13">
        <v>13</v>
      </c>
      <c r="AG10" s="13">
        <v>199</v>
      </c>
      <c r="AH10" s="13">
        <v>18.7</v>
      </c>
      <c r="AJ10" s="11" t="s">
        <v>10</v>
      </c>
      <c r="AK10" s="13">
        <v>575</v>
      </c>
      <c r="AL10" s="13">
        <v>7</v>
      </c>
      <c r="AM10" s="13">
        <v>11</v>
      </c>
      <c r="AN10" s="13">
        <v>197</v>
      </c>
      <c r="AO10" s="13">
        <v>13.7</v>
      </c>
      <c r="AQ10" s="11" t="s">
        <v>10</v>
      </c>
      <c r="AR10" s="13">
        <v>855</v>
      </c>
      <c r="AS10" s="13">
        <v>49</v>
      </c>
      <c r="AT10" s="13">
        <v>7</v>
      </c>
      <c r="AU10" s="13">
        <v>214</v>
      </c>
      <c r="AV10" s="13">
        <v>12.6</v>
      </c>
      <c r="AX10" s="11" t="s">
        <v>10</v>
      </c>
      <c r="AY10" s="14" t="s">
        <v>149</v>
      </c>
      <c r="AZ10" s="15">
        <v>0.01</v>
      </c>
      <c r="BA10" s="15">
        <v>7.0000000000000007E-2</v>
      </c>
      <c r="BB10" s="14" t="s">
        <v>150</v>
      </c>
      <c r="BC10" s="14" t="s">
        <v>151</v>
      </c>
      <c r="BE10" s="11" t="s">
        <v>10</v>
      </c>
      <c r="BF10" s="16" t="s">
        <v>124</v>
      </c>
      <c r="BG10" s="17">
        <v>0.16</v>
      </c>
      <c r="BH10" s="17">
        <v>0.08</v>
      </c>
      <c r="BI10" s="16" t="s">
        <v>219</v>
      </c>
      <c r="BJ10" s="16" t="s">
        <v>220</v>
      </c>
      <c r="BL10" s="11" t="s">
        <v>10</v>
      </c>
      <c r="BM10" s="16" t="s">
        <v>118</v>
      </c>
      <c r="BN10" s="17">
        <v>0.1</v>
      </c>
      <c r="BO10" s="17">
        <v>0.08</v>
      </c>
      <c r="BP10" s="16" t="s">
        <v>113</v>
      </c>
      <c r="BQ10" s="16" t="s">
        <v>289</v>
      </c>
      <c r="BS10" s="11" t="s">
        <v>10</v>
      </c>
      <c r="BT10" s="16" t="s">
        <v>106</v>
      </c>
      <c r="BU10" s="17">
        <v>0.11</v>
      </c>
      <c r="BV10" s="17">
        <v>7.0000000000000007E-2</v>
      </c>
      <c r="BW10" s="16" t="s">
        <v>343</v>
      </c>
      <c r="BX10" s="16" t="s">
        <v>288</v>
      </c>
      <c r="BZ10" s="18" t="s">
        <v>10</v>
      </c>
      <c r="CA10" s="18">
        <v>1.2749999999999999</v>
      </c>
      <c r="CB10" s="19">
        <v>0.04</v>
      </c>
      <c r="CC10" s="19">
        <v>7.0000000000000007E-2</v>
      </c>
      <c r="CD10" s="20">
        <v>305</v>
      </c>
      <c r="CE10" s="20">
        <v>29</v>
      </c>
      <c r="CG10" s="11" t="s">
        <v>10</v>
      </c>
      <c r="CH10" s="16" t="s">
        <v>100</v>
      </c>
      <c r="CI10" s="17">
        <v>0.02</v>
      </c>
      <c r="CJ10" s="17">
        <v>0.09</v>
      </c>
      <c r="CK10" s="16" t="s">
        <v>373</v>
      </c>
      <c r="CL10" s="16" t="s">
        <v>409</v>
      </c>
      <c r="CN10" s="21" t="s">
        <v>472</v>
      </c>
      <c r="CO10" s="21" t="s">
        <v>473</v>
      </c>
      <c r="CP10" s="22" t="s">
        <v>10</v>
      </c>
      <c r="CQ10" s="22" t="s">
        <v>474</v>
      </c>
      <c r="CR10" s="23" t="s">
        <v>475</v>
      </c>
      <c r="CS10" s="23" t="s">
        <v>476</v>
      </c>
      <c r="CT10" s="24">
        <v>0.09</v>
      </c>
      <c r="CU10" s="23" t="s">
        <v>477</v>
      </c>
      <c r="CV10" s="23" t="s">
        <v>478</v>
      </c>
    </row>
    <row r="11" spans="1:100" ht="76.5" thickBot="1" x14ac:dyDescent="0.35">
      <c r="A11" s="1" t="s">
        <v>7</v>
      </c>
      <c r="B11" s="3">
        <v>450</v>
      </c>
      <c r="C11" s="3">
        <v>2</v>
      </c>
      <c r="D11" s="3">
        <v>9</v>
      </c>
      <c r="E11" s="3">
        <v>196</v>
      </c>
      <c r="F11" s="3">
        <v>13.8</v>
      </c>
      <c r="G11" t="s">
        <v>11</v>
      </c>
      <c r="H11" s="4" t="s">
        <v>66</v>
      </c>
      <c r="I11" s="4">
        <v>375</v>
      </c>
      <c r="J11" s="4">
        <v>1</v>
      </c>
      <c r="K11" s="4">
        <v>56</v>
      </c>
      <c r="L11" s="4">
        <v>188</v>
      </c>
      <c r="M11" s="6">
        <v>-29.5</v>
      </c>
      <c r="N11" t="s">
        <v>11</v>
      </c>
      <c r="O11" s="4" t="s">
        <v>66</v>
      </c>
      <c r="P11" s="6">
        <v>385</v>
      </c>
      <c r="Q11" s="6">
        <v>3</v>
      </c>
      <c r="R11" s="6">
        <v>55</v>
      </c>
      <c r="S11" s="6">
        <v>192</v>
      </c>
      <c r="T11" s="6">
        <v>-29.1</v>
      </c>
      <c r="V11" s="8" t="s">
        <v>11</v>
      </c>
      <c r="W11" s="10">
        <v>478</v>
      </c>
      <c r="X11" s="10">
        <v>24</v>
      </c>
      <c r="Y11" s="10">
        <v>39</v>
      </c>
      <c r="Z11" s="10">
        <v>217</v>
      </c>
      <c r="AA11" s="10">
        <v>8.1999999999999993</v>
      </c>
      <c r="AC11" s="11" t="s">
        <v>11</v>
      </c>
      <c r="AD11" s="13">
        <v>643</v>
      </c>
      <c r="AE11" s="13">
        <v>35</v>
      </c>
      <c r="AF11" s="13">
        <v>28</v>
      </c>
      <c r="AG11" s="13">
        <v>238</v>
      </c>
      <c r="AH11" s="13">
        <v>-0.4</v>
      </c>
      <c r="AJ11" s="11" t="s">
        <v>11</v>
      </c>
      <c r="AK11" s="13">
        <v>680</v>
      </c>
      <c r="AL11" s="13">
        <v>6</v>
      </c>
      <c r="AM11" s="13">
        <v>26</v>
      </c>
      <c r="AN11" s="13">
        <v>262</v>
      </c>
      <c r="AO11" s="13">
        <v>7.5</v>
      </c>
      <c r="AQ11" s="11" t="s">
        <v>11</v>
      </c>
      <c r="AR11" s="12">
        <v>1125</v>
      </c>
      <c r="AS11" s="13">
        <v>65</v>
      </c>
      <c r="AT11" s="13">
        <v>15</v>
      </c>
      <c r="AU11" s="13">
        <v>254</v>
      </c>
      <c r="AV11" s="13">
        <v>-20.7</v>
      </c>
      <c r="AX11" s="11" t="s">
        <v>11</v>
      </c>
      <c r="AY11" s="14" t="s">
        <v>115</v>
      </c>
      <c r="AZ11" s="15">
        <v>0.02</v>
      </c>
      <c r="BA11" s="15">
        <v>0.15</v>
      </c>
      <c r="BB11" s="14" t="s">
        <v>116</v>
      </c>
      <c r="BC11" s="14" t="s">
        <v>117</v>
      </c>
      <c r="BE11" s="11" t="s">
        <v>11</v>
      </c>
      <c r="BF11" s="16" t="s">
        <v>109</v>
      </c>
      <c r="BG11" s="17">
        <v>0.04</v>
      </c>
      <c r="BH11" s="17">
        <v>0.14000000000000001</v>
      </c>
      <c r="BI11" s="16" t="s">
        <v>107</v>
      </c>
      <c r="BJ11" s="16" t="s">
        <v>209</v>
      </c>
      <c r="BL11" s="11" t="s">
        <v>11</v>
      </c>
      <c r="BM11" s="16" t="s">
        <v>106</v>
      </c>
      <c r="BN11" s="17">
        <v>0.02</v>
      </c>
      <c r="BO11" s="17">
        <v>0.13</v>
      </c>
      <c r="BP11" s="16" t="s">
        <v>281</v>
      </c>
      <c r="BQ11" s="16" t="s">
        <v>282</v>
      </c>
      <c r="BS11" s="11" t="s">
        <v>11</v>
      </c>
      <c r="BT11" s="16" t="s">
        <v>206</v>
      </c>
      <c r="BU11" s="17">
        <v>0.02</v>
      </c>
      <c r="BV11" s="17">
        <v>0.12</v>
      </c>
      <c r="BW11" s="16" t="s">
        <v>342</v>
      </c>
      <c r="BX11" s="16" t="s">
        <v>318</v>
      </c>
      <c r="BZ11" s="18" t="s">
        <v>11</v>
      </c>
      <c r="CA11" s="18">
        <v>1.25</v>
      </c>
      <c r="CB11" s="19">
        <v>0</v>
      </c>
      <c r="CC11" s="19">
        <v>0.12</v>
      </c>
      <c r="CD11" s="20">
        <v>276</v>
      </c>
      <c r="CE11" s="20">
        <v>30</v>
      </c>
      <c r="CG11" s="11" t="s">
        <v>11</v>
      </c>
      <c r="CH11" s="16" t="s">
        <v>278</v>
      </c>
      <c r="CI11" s="17">
        <v>0.01</v>
      </c>
      <c r="CJ11" s="17">
        <v>0.13</v>
      </c>
      <c r="CK11" s="16" t="s">
        <v>389</v>
      </c>
      <c r="CL11" s="16" t="s">
        <v>412</v>
      </c>
      <c r="CN11" s="21" t="s">
        <v>479</v>
      </c>
      <c r="CO11" s="21" t="s">
        <v>427</v>
      </c>
      <c r="CP11" s="22" t="s">
        <v>11</v>
      </c>
      <c r="CQ11" s="22" t="s">
        <v>480</v>
      </c>
      <c r="CR11" s="23" t="s">
        <v>481</v>
      </c>
      <c r="CS11" s="23" t="s">
        <v>482</v>
      </c>
      <c r="CT11" s="24">
        <v>0.13</v>
      </c>
      <c r="CU11" s="23" t="s">
        <v>483</v>
      </c>
      <c r="CV11" s="23" t="s">
        <v>484</v>
      </c>
    </row>
    <row r="12" spans="1:100" ht="61.5" thickBot="1" x14ac:dyDescent="0.35">
      <c r="A12" s="1" t="s">
        <v>1</v>
      </c>
      <c r="B12" s="3">
        <v>446</v>
      </c>
      <c r="C12" s="3">
        <v>-10</v>
      </c>
      <c r="D12" s="3">
        <v>0</v>
      </c>
      <c r="E12" s="3">
        <v>186</v>
      </c>
      <c r="F12" s="3">
        <v>4.7</v>
      </c>
      <c r="G12" t="s">
        <v>75</v>
      </c>
      <c r="H12" s="4" t="s">
        <v>71</v>
      </c>
      <c r="I12" s="4">
        <v>317</v>
      </c>
      <c r="J12" s="4">
        <v>15</v>
      </c>
      <c r="K12" s="4">
        <v>32</v>
      </c>
      <c r="L12" s="4">
        <v>144</v>
      </c>
      <c r="M12" s="6">
        <v>46.1</v>
      </c>
      <c r="N12" t="s">
        <v>75</v>
      </c>
      <c r="O12" s="4" t="s">
        <v>71</v>
      </c>
      <c r="P12" s="6">
        <v>360</v>
      </c>
      <c r="Q12" s="6">
        <v>13</v>
      </c>
      <c r="R12" s="6">
        <v>40</v>
      </c>
      <c r="S12" s="6">
        <v>143</v>
      </c>
      <c r="T12" s="6">
        <v>20.2</v>
      </c>
      <c r="V12" s="8" t="s">
        <v>14</v>
      </c>
      <c r="W12" s="10">
        <v>549</v>
      </c>
      <c r="X12" s="10">
        <v>16</v>
      </c>
      <c r="Y12" s="10">
        <v>41</v>
      </c>
      <c r="Z12" s="10">
        <v>196</v>
      </c>
      <c r="AA12" s="10">
        <v>24.3</v>
      </c>
      <c r="AC12" s="11" t="s">
        <v>14</v>
      </c>
      <c r="AD12" s="13">
        <v>626</v>
      </c>
      <c r="AE12" s="13">
        <v>14</v>
      </c>
      <c r="AF12" s="13">
        <v>36</v>
      </c>
      <c r="AG12" s="13">
        <v>196</v>
      </c>
      <c r="AH12" s="13">
        <v>24.7</v>
      </c>
      <c r="AJ12" s="11" t="s">
        <v>14</v>
      </c>
      <c r="AK12" s="13">
        <v>530</v>
      </c>
      <c r="AL12" s="13">
        <v>-15</v>
      </c>
      <c r="AM12" s="13">
        <v>49</v>
      </c>
      <c r="AN12" s="13">
        <v>186</v>
      </c>
      <c r="AO12" s="13">
        <v>55.9</v>
      </c>
      <c r="AQ12" s="11" t="s">
        <v>14</v>
      </c>
      <c r="AR12" s="13">
        <v>800</v>
      </c>
      <c r="AS12" s="13">
        <v>51</v>
      </c>
      <c r="AT12" s="13">
        <v>34</v>
      </c>
      <c r="AU12" s="13">
        <v>175</v>
      </c>
      <c r="AV12" s="13">
        <v>21.6</v>
      </c>
      <c r="AX12" s="11" t="s">
        <v>14</v>
      </c>
      <c r="AY12" s="14" t="s">
        <v>118</v>
      </c>
      <c r="AZ12" s="15">
        <v>0.38</v>
      </c>
      <c r="BA12" s="15">
        <v>0.25</v>
      </c>
      <c r="BB12" s="14" t="s">
        <v>119</v>
      </c>
      <c r="BC12" s="14" t="s">
        <v>120</v>
      </c>
      <c r="BE12" s="11" t="s">
        <v>14</v>
      </c>
      <c r="BF12" s="16" t="s">
        <v>195</v>
      </c>
      <c r="BG12" s="17">
        <v>0.32</v>
      </c>
      <c r="BH12" s="17">
        <v>0.19</v>
      </c>
      <c r="BI12" s="16" t="s">
        <v>196</v>
      </c>
      <c r="BJ12" s="16" t="s">
        <v>197</v>
      </c>
      <c r="BL12" s="11" t="s">
        <v>14</v>
      </c>
      <c r="BM12" s="16" t="s">
        <v>91</v>
      </c>
      <c r="BN12" s="17">
        <v>0.14000000000000001</v>
      </c>
      <c r="BO12" s="17">
        <v>0.17</v>
      </c>
      <c r="BP12" s="16" t="s">
        <v>267</v>
      </c>
      <c r="BQ12" s="16" t="s">
        <v>268</v>
      </c>
      <c r="BS12" s="11" t="s">
        <v>14</v>
      </c>
      <c r="BT12" s="16" t="s">
        <v>322</v>
      </c>
      <c r="BU12" s="17">
        <v>0.08</v>
      </c>
      <c r="BV12" s="17">
        <v>0.15</v>
      </c>
      <c r="BW12" s="16" t="s">
        <v>323</v>
      </c>
      <c r="BX12" s="16" t="s">
        <v>324</v>
      </c>
      <c r="BZ12" s="18" t="s">
        <v>14</v>
      </c>
      <c r="CA12" s="18">
        <v>1.85</v>
      </c>
      <c r="CB12" s="19">
        <v>0.04</v>
      </c>
      <c r="CC12" s="19">
        <v>0.15</v>
      </c>
      <c r="CD12" s="20">
        <v>420</v>
      </c>
      <c r="CE12" s="20">
        <v>99</v>
      </c>
      <c r="CG12" s="11" t="s">
        <v>14</v>
      </c>
      <c r="CH12" s="16" t="s">
        <v>385</v>
      </c>
      <c r="CI12" s="17">
        <v>0.01</v>
      </c>
      <c r="CJ12" s="17">
        <v>0.16</v>
      </c>
      <c r="CK12" s="16" t="s">
        <v>386</v>
      </c>
      <c r="CL12" s="16" t="s">
        <v>387</v>
      </c>
      <c r="CN12" s="21" t="s">
        <v>485</v>
      </c>
      <c r="CO12" s="21" t="s">
        <v>434</v>
      </c>
      <c r="CP12" s="22" t="s">
        <v>14</v>
      </c>
      <c r="CQ12" s="22" t="s">
        <v>486</v>
      </c>
      <c r="CR12" s="23" t="s">
        <v>487</v>
      </c>
      <c r="CS12" s="23" t="s">
        <v>488</v>
      </c>
      <c r="CT12" s="24">
        <v>0.15</v>
      </c>
      <c r="CU12" s="23" t="s">
        <v>489</v>
      </c>
      <c r="CV12" s="23" t="s">
        <v>490</v>
      </c>
    </row>
    <row r="13" spans="1:100" ht="48.75" thickBot="1" x14ac:dyDescent="0.35">
      <c r="A13" s="1" t="s">
        <v>14</v>
      </c>
      <c r="B13" s="3">
        <v>445</v>
      </c>
      <c r="C13" s="3">
        <v>-4</v>
      </c>
      <c r="D13" s="3">
        <v>12</v>
      </c>
      <c r="E13" s="3">
        <v>194</v>
      </c>
      <c r="F13" s="3">
        <v>17</v>
      </c>
      <c r="G13" t="s">
        <v>14</v>
      </c>
      <c r="H13" s="4" t="s">
        <v>55</v>
      </c>
      <c r="I13" s="4">
        <v>453</v>
      </c>
      <c r="J13" s="4">
        <v>2</v>
      </c>
      <c r="K13" s="4">
        <v>12</v>
      </c>
      <c r="L13" s="4">
        <v>189</v>
      </c>
      <c r="M13" s="6">
        <v>7.1</v>
      </c>
      <c r="N13" t="s">
        <v>14</v>
      </c>
      <c r="O13" s="4" t="s">
        <v>55</v>
      </c>
      <c r="P13" s="6">
        <v>474</v>
      </c>
      <c r="Q13" s="6">
        <v>5</v>
      </c>
      <c r="R13" s="6">
        <v>12</v>
      </c>
      <c r="S13" s="6">
        <v>197</v>
      </c>
      <c r="T13" s="6">
        <v>14.4</v>
      </c>
      <c r="V13" s="8" t="s">
        <v>16</v>
      </c>
      <c r="W13" s="10">
        <v>354</v>
      </c>
      <c r="X13" s="10">
        <v>1</v>
      </c>
      <c r="Y13" s="10">
        <v>14</v>
      </c>
      <c r="Z13" s="10">
        <v>161</v>
      </c>
      <c r="AA13" s="10">
        <v>28.5</v>
      </c>
      <c r="AC13" s="11" t="s">
        <v>16</v>
      </c>
      <c r="AD13" s="13">
        <v>457</v>
      </c>
      <c r="AE13" s="13">
        <v>29</v>
      </c>
      <c r="AF13" s="13">
        <v>11</v>
      </c>
      <c r="AG13" s="13">
        <v>169</v>
      </c>
      <c r="AH13" s="13">
        <v>16.3</v>
      </c>
      <c r="AJ13" s="11" t="s">
        <v>16</v>
      </c>
      <c r="AK13" s="13">
        <v>490</v>
      </c>
      <c r="AL13" s="13">
        <v>7</v>
      </c>
      <c r="AM13" s="13">
        <v>11</v>
      </c>
      <c r="AN13" s="13">
        <v>178</v>
      </c>
      <c r="AO13" s="13">
        <v>-6.5</v>
      </c>
      <c r="AQ13" s="11" t="s">
        <v>16</v>
      </c>
      <c r="AR13" s="13">
        <v>700</v>
      </c>
      <c r="AS13" s="13">
        <v>43</v>
      </c>
      <c r="AT13" s="13">
        <v>8</v>
      </c>
      <c r="AU13" s="13">
        <v>231</v>
      </c>
      <c r="AV13" s="13">
        <v>26.6</v>
      </c>
      <c r="AX13" s="11" t="s">
        <v>16</v>
      </c>
      <c r="AY13" s="14" t="s">
        <v>146</v>
      </c>
      <c r="AZ13" s="15">
        <v>0.24</v>
      </c>
      <c r="BA13" s="15">
        <v>7.0000000000000007E-2</v>
      </c>
      <c r="BB13" s="14" t="s">
        <v>147</v>
      </c>
      <c r="BC13" s="14" t="s">
        <v>148</v>
      </c>
      <c r="BE13" s="11" t="s">
        <v>16</v>
      </c>
      <c r="BF13" s="16" t="s">
        <v>221</v>
      </c>
      <c r="BG13" s="17">
        <v>0.1</v>
      </c>
      <c r="BH13" s="17">
        <v>0.08</v>
      </c>
      <c r="BI13" s="16" t="s">
        <v>222</v>
      </c>
      <c r="BJ13" s="16" t="s">
        <v>223</v>
      </c>
      <c r="BL13" s="11" t="s">
        <v>16</v>
      </c>
      <c r="BM13" s="16" t="s">
        <v>298</v>
      </c>
      <c r="BN13" s="17">
        <v>7.0000000000000007E-2</v>
      </c>
      <c r="BO13" s="17">
        <v>7.0000000000000007E-2</v>
      </c>
      <c r="BP13" s="16" t="s">
        <v>299</v>
      </c>
      <c r="BQ13" s="16" t="s">
        <v>300</v>
      </c>
      <c r="BS13" s="11" t="s">
        <v>16</v>
      </c>
      <c r="BT13" s="16" t="s">
        <v>216</v>
      </c>
      <c r="BU13" s="17">
        <v>0.01</v>
      </c>
      <c r="BV13" s="17">
        <v>7.0000000000000007E-2</v>
      </c>
      <c r="BW13" s="16" t="s">
        <v>128</v>
      </c>
      <c r="BX13" s="16" t="s">
        <v>350</v>
      </c>
      <c r="BZ13" s="18" t="s">
        <v>16</v>
      </c>
      <c r="CA13" s="18">
        <v>1.0249999999999999</v>
      </c>
      <c r="CB13" s="19">
        <v>0</v>
      </c>
      <c r="CC13" s="19">
        <v>0.24</v>
      </c>
      <c r="CD13" s="20">
        <v>251</v>
      </c>
      <c r="CE13" s="20">
        <v>27</v>
      </c>
      <c r="CG13" s="11" t="s">
        <v>16</v>
      </c>
      <c r="CH13" s="16" t="s">
        <v>419</v>
      </c>
      <c r="CI13" s="17">
        <v>0.03</v>
      </c>
      <c r="CJ13" s="17">
        <v>0.24</v>
      </c>
      <c r="CK13" s="16" t="s">
        <v>373</v>
      </c>
      <c r="CL13" s="16" t="s">
        <v>420</v>
      </c>
      <c r="CN13" s="21" t="s">
        <v>491</v>
      </c>
      <c r="CO13" s="21" t="s">
        <v>427</v>
      </c>
      <c r="CP13" s="22" t="s">
        <v>16</v>
      </c>
      <c r="CQ13" s="22" t="s">
        <v>492</v>
      </c>
      <c r="CR13" s="23" t="s">
        <v>493</v>
      </c>
      <c r="CS13" s="23" t="s">
        <v>494</v>
      </c>
      <c r="CT13" s="24">
        <v>0.25</v>
      </c>
      <c r="CU13" s="23" t="s">
        <v>495</v>
      </c>
      <c r="CV13" s="23" t="s">
        <v>496</v>
      </c>
    </row>
    <row r="14" spans="1:100" ht="96" thickBot="1" x14ac:dyDescent="0.35">
      <c r="A14" s="1" t="s">
        <v>34</v>
      </c>
      <c r="B14" s="3">
        <v>426</v>
      </c>
      <c r="C14" s="3">
        <v>-9</v>
      </c>
      <c r="D14" s="3">
        <v>23</v>
      </c>
      <c r="E14" s="3">
        <v>189</v>
      </c>
      <c r="F14" s="3">
        <v>3.8</v>
      </c>
      <c r="G14" t="s">
        <v>16</v>
      </c>
      <c r="H14" s="4" t="s">
        <v>68</v>
      </c>
      <c r="I14" s="4">
        <v>341</v>
      </c>
      <c r="J14" s="4">
        <v>9</v>
      </c>
      <c r="K14" s="4">
        <v>15</v>
      </c>
      <c r="L14" s="4">
        <v>155</v>
      </c>
      <c r="M14" s="6">
        <v>8.9</v>
      </c>
      <c r="N14" t="s">
        <v>16</v>
      </c>
      <c r="O14" s="4" t="s">
        <v>68</v>
      </c>
      <c r="P14" s="6">
        <v>351</v>
      </c>
      <c r="Q14" s="6">
        <v>3</v>
      </c>
      <c r="R14" s="6">
        <v>14</v>
      </c>
      <c r="S14" s="6">
        <v>160</v>
      </c>
      <c r="T14" s="6">
        <v>10.3</v>
      </c>
      <c r="V14" s="8" t="s">
        <v>44</v>
      </c>
      <c r="W14" s="10">
        <v>656</v>
      </c>
      <c r="X14" s="10">
        <v>18</v>
      </c>
      <c r="Y14" s="10">
        <v>3</v>
      </c>
      <c r="Z14" s="10">
        <v>226</v>
      </c>
      <c r="AA14" s="10">
        <v>-1.2</v>
      </c>
      <c r="AC14" s="11" t="s">
        <v>44</v>
      </c>
      <c r="AD14" s="13">
        <v>718</v>
      </c>
      <c r="AE14" s="13">
        <v>9</v>
      </c>
      <c r="AF14" s="13">
        <v>3</v>
      </c>
      <c r="AG14" s="13">
        <v>239</v>
      </c>
      <c r="AH14" s="13">
        <v>-12.9</v>
      </c>
      <c r="AJ14" s="11" t="s">
        <v>44</v>
      </c>
      <c r="AK14" s="13">
        <v>775</v>
      </c>
      <c r="AL14" s="13">
        <v>8</v>
      </c>
      <c r="AM14" s="13">
        <v>4</v>
      </c>
      <c r="AN14" s="13">
        <v>253</v>
      </c>
      <c r="AO14" s="13">
        <v>5.8</v>
      </c>
      <c r="AQ14" s="11" t="s">
        <v>44</v>
      </c>
      <c r="AR14" s="12">
        <v>1300</v>
      </c>
      <c r="AS14" s="13">
        <v>68</v>
      </c>
      <c r="AT14" s="13">
        <v>0</v>
      </c>
      <c r="AU14" s="13">
        <v>304</v>
      </c>
      <c r="AV14" s="13">
        <v>16.7</v>
      </c>
      <c r="AX14" s="11" t="s">
        <v>44</v>
      </c>
      <c r="AY14" s="14" t="s">
        <v>97</v>
      </c>
      <c r="AZ14" s="15">
        <v>0.03</v>
      </c>
      <c r="BA14" s="15">
        <v>0</v>
      </c>
      <c r="BB14" s="14" t="s">
        <v>98</v>
      </c>
      <c r="BC14" s="14" t="s">
        <v>99</v>
      </c>
      <c r="BE14" s="11" t="s">
        <v>44</v>
      </c>
      <c r="BF14" s="16" t="s">
        <v>183</v>
      </c>
      <c r="BG14" s="17">
        <v>0.31</v>
      </c>
      <c r="BH14" s="17">
        <v>0</v>
      </c>
      <c r="BI14" s="16" t="s">
        <v>184</v>
      </c>
      <c r="BJ14" s="16" t="s">
        <v>185</v>
      </c>
      <c r="BL14" s="11" t="str">
        <f>BE14</f>
        <v>Los Angeles Angels of Anaheim</v>
      </c>
      <c r="BM14" s="16" t="s">
        <v>180</v>
      </c>
      <c r="BN14" s="17">
        <v>0.03</v>
      </c>
      <c r="BO14" s="17">
        <v>0</v>
      </c>
      <c r="BP14" s="16" t="s">
        <v>260</v>
      </c>
      <c r="BQ14" s="16" t="s">
        <v>261</v>
      </c>
      <c r="BS14" s="11" t="str">
        <f>BL14</f>
        <v>Los Angeles Angels of Anaheim</v>
      </c>
      <c r="BT14" s="16" t="s">
        <v>257</v>
      </c>
      <c r="BU14" s="17">
        <v>0.06</v>
      </c>
      <c r="BV14" s="17">
        <v>0</v>
      </c>
      <c r="BW14" s="16" t="s">
        <v>317</v>
      </c>
      <c r="BX14" s="16" t="s">
        <v>318</v>
      </c>
      <c r="BZ14" s="11" t="str">
        <f>BS14</f>
        <v>Los Angeles Angels of Anaheim</v>
      </c>
      <c r="CA14" s="18">
        <v>1.9750000000000001</v>
      </c>
      <c r="CB14" s="19">
        <v>0.04</v>
      </c>
      <c r="CC14" s="19">
        <v>0</v>
      </c>
      <c r="CD14" s="20">
        <v>377</v>
      </c>
      <c r="CE14" s="20">
        <v>61</v>
      </c>
      <c r="CG14" s="11" t="str">
        <f>BZ14</f>
        <v>Los Angeles Angels of Anaheim</v>
      </c>
      <c r="CH14" s="16" t="s">
        <v>378</v>
      </c>
      <c r="CI14" s="17">
        <v>0.03</v>
      </c>
      <c r="CJ14" s="17">
        <v>0.02</v>
      </c>
      <c r="CK14" s="16" t="s">
        <v>379</v>
      </c>
      <c r="CL14" s="16" t="s">
        <v>380</v>
      </c>
      <c r="CN14" s="21" t="s">
        <v>497</v>
      </c>
      <c r="CO14" s="21" t="s">
        <v>427</v>
      </c>
      <c r="CP14" s="11" t="s">
        <v>44</v>
      </c>
      <c r="CQ14" s="22" t="s">
        <v>498</v>
      </c>
      <c r="CR14" s="23" t="s">
        <v>499</v>
      </c>
      <c r="CS14" s="23" t="s">
        <v>500</v>
      </c>
      <c r="CT14" s="24">
        <v>0.05</v>
      </c>
      <c r="CU14" s="23" t="s">
        <v>501</v>
      </c>
      <c r="CV14" s="23" t="s">
        <v>502</v>
      </c>
    </row>
    <row r="15" spans="1:100" ht="61.5" thickBot="1" x14ac:dyDescent="0.35">
      <c r="A15" s="1" t="s">
        <v>40</v>
      </c>
      <c r="B15" s="3">
        <v>406</v>
      </c>
      <c r="C15" s="3">
        <v>-12</v>
      </c>
      <c r="D15" s="3">
        <v>62</v>
      </c>
      <c r="E15" s="3">
        <v>184</v>
      </c>
      <c r="F15" s="3">
        <v>42.6</v>
      </c>
      <c r="G15" t="s">
        <v>44</v>
      </c>
      <c r="H15" s="4" t="s">
        <v>18</v>
      </c>
      <c r="I15" s="4">
        <v>521</v>
      </c>
      <c r="J15" s="4">
        <v>2</v>
      </c>
      <c r="K15" s="4">
        <v>7</v>
      </c>
      <c r="L15" s="4">
        <v>217</v>
      </c>
      <c r="M15" s="6">
        <v>12</v>
      </c>
      <c r="N15" t="s">
        <v>44</v>
      </c>
      <c r="O15" s="4" t="s">
        <v>18</v>
      </c>
      <c r="P15" s="6">
        <v>554</v>
      </c>
      <c r="Q15" s="6">
        <v>6</v>
      </c>
      <c r="R15" s="6">
        <v>10</v>
      </c>
      <c r="S15" s="6">
        <v>222</v>
      </c>
      <c r="T15" s="6">
        <v>11.8</v>
      </c>
      <c r="V15" s="8" t="s">
        <v>20</v>
      </c>
      <c r="W15" s="9">
        <v>1400</v>
      </c>
      <c r="X15" s="10">
        <v>75</v>
      </c>
      <c r="Y15" s="10">
        <v>41</v>
      </c>
      <c r="Z15" s="10">
        <v>230</v>
      </c>
      <c r="AA15" s="10">
        <v>1.2</v>
      </c>
      <c r="AC15" s="11" t="s">
        <v>20</v>
      </c>
      <c r="AD15" s="12">
        <v>1615</v>
      </c>
      <c r="AE15" s="13">
        <v>15</v>
      </c>
      <c r="AF15" s="13">
        <v>26</v>
      </c>
      <c r="AG15" s="13">
        <v>245</v>
      </c>
      <c r="AH15" s="13">
        <v>3.2</v>
      </c>
      <c r="AJ15" s="11" t="s">
        <v>20</v>
      </c>
      <c r="AK15" s="12">
        <v>2000</v>
      </c>
      <c r="AL15" s="13">
        <v>24</v>
      </c>
      <c r="AM15" s="13">
        <v>20</v>
      </c>
      <c r="AN15" s="13">
        <v>293</v>
      </c>
      <c r="AO15" s="13">
        <v>-80.900000000000006</v>
      </c>
      <c r="AQ15" s="11" t="s">
        <v>20</v>
      </c>
      <c r="AR15" s="12">
        <v>2400</v>
      </c>
      <c r="AS15" s="13">
        <v>20</v>
      </c>
      <c r="AT15" s="13">
        <v>17</v>
      </c>
      <c r="AU15" s="13">
        <v>403</v>
      </c>
      <c r="AV15" s="13">
        <v>-12.2</v>
      </c>
      <c r="AX15" s="11" t="s">
        <v>20</v>
      </c>
      <c r="AY15" s="14" t="s">
        <v>79</v>
      </c>
      <c r="AZ15" s="15">
        <v>0.04</v>
      </c>
      <c r="BA15" s="15">
        <v>0.16</v>
      </c>
      <c r="BB15" s="14" t="s">
        <v>80</v>
      </c>
      <c r="BC15" s="14" t="s">
        <v>81</v>
      </c>
      <c r="BE15" s="11" t="s">
        <v>20</v>
      </c>
      <c r="BF15" s="16" t="s">
        <v>166</v>
      </c>
      <c r="BG15" s="17">
        <v>0.1</v>
      </c>
      <c r="BH15" s="17">
        <v>0.15</v>
      </c>
      <c r="BI15" s="16" t="s">
        <v>167</v>
      </c>
      <c r="BJ15" s="16" t="s">
        <v>168</v>
      </c>
      <c r="BL15" s="11" t="s">
        <v>20</v>
      </c>
      <c r="BM15" s="16" t="s">
        <v>242</v>
      </c>
      <c r="BN15" s="17">
        <v>0.09</v>
      </c>
      <c r="BO15" s="17">
        <v>0.14000000000000001</v>
      </c>
      <c r="BP15" s="16" t="s">
        <v>243</v>
      </c>
      <c r="BQ15" s="16" t="s">
        <v>244</v>
      </c>
      <c r="BS15" s="11" t="s">
        <v>20</v>
      </c>
      <c r="BT15" s="16" t="s">
        <v>308</v>
      </c>
      <c r="BU15" s="17">
        <v>0.1</v>
      </c>
      <c r="BV15" s="17">
        <v>0.12</v>
      </c>
      <c r="BW15" s="16" t="s">
        <v>309</v>
      </c>
      <c r="BX15" s="16" t="s">
        <v>310</v>
      </c>
      <c r="BZ15" s="18" t="s">
        <v>20</v>
      </c>
      <c r="CA15" s="18">
        <v>3.4</v>
      </c>
      <c r="CB15" s="19">
        <v>0.03</v>
      </c>
      <c r="CC15" s="19">
        <v>0.12</v>
      </c>
      <c r="CD15" s="20">
        <v>556</v>
      </c>
      <c r="CE15" s="20">
        <v>96</v>
      </c>
      <c r="CG15" s="11" t="s">
        <v>20</v>
      </c>
      <c r="CH15" s="16" t="s">
        <v>357</v>
      </c>
      <c r="CI15" s="17">
        <v>0.05</v>
      </c>
      <c r="CJ15" s="17">
        <v>0.12</v>
      </c>
      <c r="CK15" s="16" t="s">
        <v>358</v>
      </c>
      <c r="CL15" s="16" t="s">
        <v>359</v>
      </c>
      <c r="CN15" s="21" t="s">
        <v>503</v>
      </c>
      <c r="CO15" s="21"/>
      <c r="CP15" s="22" t="s">
        <v>20</v>
      </c>
      <c r="CQ15" s="22" t="s">
        <v>498</v>
      </c>
      <c r="CR15" s="23" t="s">
        <v>504</v>
      </c>
      <c r="CS15" s="23" t="s">
        <v>505</v>
      </c>
      <c r="CT15" s="24">
        <v>0.11</v>
      </c>
      <c r="CU15" s="23" t="s">
        <v>506</v>
      </c>
      <c r="CV15" s="23" t="s">
        <v>507</v>
      </c>
    </row>
    <row r="16" spans="1:100" ht="46.5" thickBot="1" x14ac:dyDescent="0.35">
      <c r="A16" s="1" t="s">
        <v>38</v>
      </c>
      <c r="B16" s="3">
        <v>405</v>
      </c>
      <c r="C16" s="3">
        <v>-2</v>
      </c>
      <c r="D16" s="3">
        <v>66</v>
      </c>
      <c r="E16" s="3">
        <v>176</v>
      </c>
      <c r="F16" s="3">
        <v>17.399999999999999</v>
      </c>
      <c r="G16" t="s">
        <v>20</v>
      </c>
      <c r="H16" s="4" t="s">
        <v>20</v>
      </c>
      <c r="I16" s="4">
        <v>727</v>
      </c>
      <c r="J16" s="4">
        <v>1</v>
      </c>
      <c r="K16" s="4">
        <v>58</v>
      </c>
      <c r="L16" s="4">
        <v>247</v>
      </c>
      <c r="M16" s="6">
        <v>33.1</v>
      </c>
      <c r="N16" t="s">
        <v>20</v>
      </c>
      <c r="O16" s="4" t="s">
        <v>20</v>
      </c>
      <c r="P16" s="6">
        <v>800</v>
      </c>
      <c r="Q16" s="6">
        <v>10</v>
      </c>
      <c r="R16" s="6">
        <v>54</v>
      </c>
      <c r="S16" s="6">
        <v>246</v>
      </c>
      <c r="T16" s="6">
        <v>32.799999999999997</v>
      </c>
      <c r="V16" s="8" t="s">
        <v>75</v>
      </c>
      <c r="W16" s="10">
        <v>450</v>
      </c>
      <c r="X16" s="10">
        <v>25</v>
      </c>
      <c r="Y16" s="10">
        <v>32</v>
      </c>
      <c r="Z16" s="10">
        <v>148</v>
      </c>
      <c r="AA16" s="10">
        <v>8.9</v>
      </c>
      <c r="AC16" s="11" t="s">
        <v>75</v>
      </c>
      <c r="AD16" s="13">
        <v>520</v>
      </c>
      <c r="AE16" s="13">
        <v>16</v>
      </c>
      <c r="AF16" s="13">
        <v>29</v>
      </c>
      <c r="AG16" s="13">
        <v>195</v>
      </c>
      <c r="AH16" s="13">
        <v>-7.1</v>
      </c>
      <c r="AJ16" s="11" t="s">
        <v>75</v>
      </c>
      <c r="AK16" s="13">
        <v>500</v>
      </c>
      <c r="AL16" s="13">
        <v>-4</v>
      </c>
      <c r="AM16" s="13">
        <v>44</v>
      </c>
      <c r="AN16" s="13">
        <v>159</v>
      </c>
      <c r="AO16" s="13">
        <v>-8</v>
      </c>
      <c r="AQ16" s="11" t="s">
        <v>75</v>
      </c>
      <c r="AR16" s="13">
        <v>650</v>
      </c>
      <c r="AS16" s="13">
        <v>30</v>
      </c>
      <c r="AT16" s="13">
        <v>34</v>
      </c>
      <c r="AU16" s="13">
        <v>188</v>
      </c>
      <c r="AV16" s="13">
        <v>15.4</v>
      </c>
      <c r="AX16" s="11" t="s">
        <v>75</v>
      </c>
      <c r="AY16" s="14" t="s">
        <v>158</v>
      </c>
      <c r="AZ16" s="15">
        <v>0.04</v>
      </c>
      <c r="BA16" s="15">
        <v>0.31</v>
      </c>
      <c r="BB16" s="14" t="s">
        <v>159</v>
      </c>
      <c r="BC16" s="14" t="s">
        <v>160</v>
      </c>
      <c r="BE16" s="11" t="s">
        <v>75</v>
      </c>
      <c r="BF16" s="16" t="s">
        <v>224</v>
      </c>
      <c r="BG16" s="17">
        <v>0.39</v>
      </c>
      <c r="BH16" s="17">
        <v>0.22</v>
      </c>
      <c r="BI16" s="16" t="s">
        <v>225</v>
      </c>
      <c r="BJ16" s="16" t="s">
        <v>226</v>
      </c>
      <c r="BL16" s="11" t="s">
        <v>75</v>
      </c>
      <c r="BM16" s="16" t="s">
        <v>124</v>
      </c>
      <c r="BN16" s="17">
        <v>0.06</v>
      </c>
      <c r="BO16" s="17">
        <v>0.4</v>
      </c>
      <c r="BP16" s="16" t="s">
        <v>303</v>
      </c>
      <c r="BQ16" s="16" t="s">
        <v>304</v>
      </c>
      <c r="BS16" s="11" t="s">
        <v>75</v>
      </c>
      <c r="BT16" s="16" t="s">
        <v>124</v>
      </c>
      <c r="BU16" s="17">
        <v>0</v>
      </c>
      <c r="BV16" s="17">
        <v>0.4</v>
      </c>
      <c r="BW16" s="16" t="s">
        <v>352</v>
      </c>
      <c r="BX16" s="16" t="s">
        <v>353</v>
      </c>
      <c r="BZ16" s="18" t="s">
        <v>75</v>
      </c>
      <c r="CA16" s="18">
        <v>0.98</v>
      </c>
      <c r="CB16" s="19">
        <v>-0.02</v>
      </c>
      <c r="CC16" s="19">
        <v>0.41</v>
      </c>
      <c r="CD16" s="20">
        <v>222</v>
      </c>
      <c r="CE16" s="20">
        <v>-5.9</v>
      </c>
      <c r="CG16" s="11" t="s">
        <v>75</v>
      </c>
      <c r="CH16" s="16" t="s">
        <v>423</v>
      </c>
      <c r="CI16" s="17">
        <v>0.01</v>
      </c>
      <c r="CJ16" s="17">
        <v>0.4</v>
      </c>
      <c r="CK16" s="16" t="s">
        <v>424</v>
      </c>
      <c r="CL16" s="16" t="s">
        <v>425</v>
      </c>
      <c r="CN16" s="21" t="s">
        <v>508</v>
      </c>
      <c r="CO16" s="21" t="s">
        <v>427</v>
      </c>
      <c r="CP16" s="22" t="s">
        <v>75</v>
      </c>
      <c r="CQ16" s="22" t="s">
        <v>509</v>
      </c>
      <c r="CR16" s="23" t="s">
        <v>510</v>
      </c>
      <c r="CS16" s="23" t="s">
        <v>511</v>
      </c>
      <c r="CT16" s="24">
        <v>0.4</v>
      </c>
      <c r="CU16" s="23" t="s">
        <v>512</v>
      </c>
      <c r="CV16" s="23" t="s">
        <v>513</v>
      </c>
    </row>
    <row r="17" spans="1:100" ht="64.5" thickBot="1" x14ac:dyDescent="0.35">
      <c r="A17" s="1" t="s">
        <v>31</v>
      </c>
      <c r="B17" s="3">
        <v>401</v>
      </c>
      <c r="C17" s="3">
        <v>4</v>
      </c>
      <c r="D17" s="3">
        <v>60</v>
      </c>
      <c r="E17" s="3">
        <v>174</v>
      </c>
      <c r="F17" s="3">
        <v>22.9</v>
      </c>
      <c r="G17" t="s">
        <v>21</v>
      </c>
      <c r="H17" s="4" t="s">
        <v>67</v>
      </c>
      <c r="I17" s="4">
        <v>351</v>
      </c>
      <c r="J17" s="4">
        <v>1</v>
      </c>
      <c r="K17" s="4">
        <v>34</v>
      </c>
      <c r="L17" s="4">
        <v>171</v>
      </c>
      <c r="M17" s="6">
        <v>10.199999999999999</v>
      </c>
      <c r="N17" t="s">
        <v>21</v>
      </c>
      <c r="O17" s="4" t="s">
        <v>67</v>
      </c>
      <c r="P17" s="6">
        <v>376</v>
      </c>
      <c r="Q17" s="6">
        <v>7</v>
      </c>
      <c r="R17" s="6">
        <v>32</v>
      </c>
      <c r="S17" s="6">
        <v>179</v>
      </c>
      <c r="T17" s="6">
        <v>12.4</v>
      </c>
      <c r="V17" s="8" t="s">
        <v>21</v>
      </c>
      <c r="W17" s="10">
        <v>448</v>
      </c>
      <c r="X17" s="10">
        <v>19</v>
      </c>
      <c r="Y17" s="10">
        <v>27</v>
      </c>
      <c r="Z17" s="10">
        <v>195</v>
      </c>
      <c r="AA17" s="10">
        <v>19.2</v>
      </c>
      <c r="AC17" s="11" t="s">
        <v>21</v>
      </c>
      <c r="AD17" s="13">
        <v>562</v>
      </c>
      <c r="AE17" s="13">
        <v>25</v>
      </c>
      <c r="AF17" s="13">
        <v>21</v>
      </c>
      <c r="AG17" s="13">
        <v>201</v>
      </c>
      <c r="AH17" s="13">
        <v>9</v>
      </c>
      <c r="AJ17" s="11" t="s">
        <v>21</v>
      </c>
      <c r="AK17" s="13">
        <v>565</v>
      </c>
      <c r="AL17" s="13">
        <v>1</v>
      </c>
      <c r="AM17" s="13">
        <v>9</v>
      </c>
      <c r="AN17" s="13">
        <v>197</v>
      </c>
      <c r="AO17" s="13">
        <v>6.8</v>
      </c>
      <c r="AQ17" s="11" t="s">
        <v>21</v>
      </c>
      <c r="AR17" s="13">
        <v>875</v>
      </c>
      <c r="AS17" s="13">
        <v>55</v>
      </c>
      <c r="AT17" s="13">
        <v>6</v>
      </c>
      <c r="AU17" s="13">
        <v>226</v>
      </c>
      <c r="AV17" s="13">
        <v>11.3</v>
      </c>
      <c r="AX17" s="11" t="s">
        <v>21</v>
      </c>
      <c r="AY17" s="14" t="s">
        <v>143</v>
      </c>
      <c r="AZ17" s="15">
        <v>0</v>
      </c>
      <c r="BA17" s="15">
        <v>0.06</v>
      </c>
      <c r="BB17" s="14" t="s">
        <v>144</v>
      </c>
      <c r="BC17" s="14" t="s">
        <v>145</v>
      </c>
      <c r="BE17" s="11" t="s">
        <v>21</v>
      </c>
      <c r="BF17" s="16" t="s">
        <v>130</v>
      </c>
      <c r="BG17" s="17">
        <v>0.06</v>
      </c>
      <c r="BH17" s="17">
        <v>0.08</v>
      </c>
      <c r="BI17" s="16" t="s">
        <v>125</v>
      </c>
      <c r="BJ17" s="16" t="s">
        <v>227</v>
      </c>
      <c r="BL17" s="11" t="s">
        <v>21</v>
      </c>
      <c r="BM17" s="16" t="s">
        <v>293</v>
      </c>
      <c r="BN17" s="17">
        <v>0.11</v>
      </c>
      <c r="BO17" s="17">
        <v>7.0000000000000007E-2</v>
      </c>
      <c r="BP17" s="16" t="s">
        <v>294</v>
      </c>
      <c r="BQ17" s="16" t="s">
        <v>295</v>
      </c>
      <c r="BS17" s="11" t="s">
        <v>21</v>
      </c>
      <c r="BT17" s="16" t="s">
        <v>112</v>
      </c>
      <c r="BU17" s="17">
        <v>0.14000000000000001</v>
      </c>
      <c r="BV17" s="17">
        <v>0.06</v>
      </c>
      <c r="BW17" s="16" t="s">
        <v>272</v>
      </c>
      <c r="BX17" s="16" t="s">
        <v>324</v>
      </c>
      <c r="BZ17" s="18" t="s">
        <v>21</v>
      </c>
      <c r="CA17" s="18">
        <v>1.2</v>
      </c>
      <c r="CB17" s="19">
        <v>0.02</v>
      </c>
      <c r="CC17" s="19">
        <v>0.06</v>
      </c>
      <c r="CD17" s="20">
        <v>295</v>
      </c>
      <c r="CE17" s="20">
        <v>43</v>
      </c>
      <c r="CG17" s="11" t="s">
        <v>21</v>
      </c>
      <c r="CH17" s="16" t="s">
        <v>413</v>
      </c>
      <c r="CI17" s="17">
        <v>0.02</v>
      </c>
      <c r="CJ17" s="17">
        <v>0.1</v>
      </c>
      <c r="CK17" s="16" t="s">
        <v>414</v>
      </c>
      <c r="CL17" s="16" t="s">
        <v>282</v>
      </c>
      <c r="CN17" s="21" t="s">
        <v>514</v>
      </c>
      <c r="CO17" s="21"/>
      <c r="CP17" s="22" t="s">
        <v>21</v>
      </c>
      <c r="CQ17" s="22" t="s">
        <v>515</v>
      </c>
      <c r="CR17" s="23" t="s">
        <v>516</v>
      </c>
      <c r="CS17" s="23" t="s">
        <v>517</v>
      </c>
      <c r="CT17" s="24">
        <v>0.12</v>
      </c>
      <c r="CU17" s="23" t="s">
        <v>518</v>
      </c>
      <c r="CV17" s="23" t="s">
        <v>490</v>
      </c>
    </row>
    <row r="18" spans="1:100" ht="46.5" thickBot="1" x14ac:dyDescent="0.35">
      <c r="A18" s="1" t="s">
        <v>2</v>
      </c>
      <c r="B18" s="3">
        <v>400</v>
      </c>
      <c r="C18" s="3">
        <v>0</v>
      </c>
      <c r="D18" s="3">
        <v>38</v>
      </c>
      <c r="E18" s="3">
        <v>174</v>
      </c>
      <c r="F18" s="3">
        <v>27.2</v>
      </c>
      <c r="G18" t="s">
        <v>22</v>
      </c>
      <c r="H18" s="4" t="s">
        <v>60</v>
      </c>
      <c r="I18" s="4">
        <v>405</v>
      </c>
      <c r="J18" s="4">
        <v>14</v>
      </c>
      <c r="K18" s="4">
        <v>25</v>
      </c>
      <c r="L18" s="4">
        <v>162</v>
      </c>
      <c r="M18" s="6">
        <v>25</v>
      </c>
      <c r="N18" t="s">
        <v>22</v>
      </c>
      <c r="O18" s="4" t="s">
        <v>60</v>
      </c>
      <c r="P18" s="6">
        <v>490</v>
      </c>
      <c r="Q18" s="6">
        <v>21</v>
      </c>
      <c r="R18" s="6">
        <v>20</v>
      </c>
      <c r="S18" s="6">
        <v>213</v>
      </c>
      <c r="T18" s="6">
        <v>26.5</v>
      </c>
      <c r="V18" s="8" t="s">
        <v>22</v>
      </c>
      <c r="W18" s="10">
        <v>510</v>
      </c>
      <c r="X18" s="10">
        <v>4</v>
      </c>
      <c r="Y18" s="10">
        <v>20</v>
      </c>
      <c r="Z18" s="10">
        <v>213</v>
      </c>
      <c r="AA18" s="10">
        <v>16.600000000000001</v>
      </c>
      <c r="AC18" s="11" t="s">
        <v>22</v>
      </c>
      <c r="AD18" s="13">
        <v>578</v>
      </c>
      <c r="AE18" s="13">
        <v>13</v>
      </c>
      <c r="AF18" s="13">
        <v>17</v>
      </c>
      <c r="AG18" s="13">
        <v>214</v>
      </c>
      <c r="AH18" s="13">
        <v>10.8</v>
      </c>
      <c r="AJ18" s="11" t="s">
        <v>22</v>
      </c>
      <c r="AK18" s="13">
        <v>605</v>
      </c>
      <c r="AL18" s="13">
        <v>5</v>
      </c>
      <c r="AM18" s="13">
        <v>37</v>
      </c>
      <c r="AN18" s="13">
        <v>221</v>
      </c>
      <c r="AO18" s="13">
        <v>30.2</v>
      </c>
      <c r="AQ18" s="11" t="s">
        <v>22</v>
      </c>
      <c r="AR18" s="13">
        <v>895</v>
      </c>
      <c r="AS18" s="13">
        <v>48</v>
      </c>
      <c r="AT18" s="13">
        <v>25</v>
      </c>
      <c r="AU18" s="13">
        <v>223</v>
      </c>
      <c r="AV18" s="13">
        <v>21.3</v>
      </c>
      <c r="AX18" s="11" t="s">
        <v>22</v>
      </c>
      <c r="AY18" s="14" t="s">
        <v>133</v>
      </c>
      <c r="AZ18" s="15">
        <v>0.02</v>
      </c>
      <c r="BA18" s="15">
        <v>0.22</v>
      </c>
      <c r="BB18" s="14" t="s">
        <v>122</v>
      </c>
      <c r="BC18" s="14" t="s">
        <v>134</v>
      </c>
      <c r="BE18" s="11" t="s">
        <v>22</v>
      </c>
      <c r="BF18" s="16" t="s">
        <v>216</v>
      </c>
      <c r="BG18" s="17">
        <v>0.13</v>
      </c>
      <c r="BH18" s="17">
        <v>0.2</v>
      </c>
      <c r="BI18" s="16" t="s">
        <v>217</v>
      </c>
      <c r="BJ18" s="16" t="s">
        <v>218</v>
      </c>
      <c r="BL18" s="11" t="s">
        <v>22</v>
      </c>
      <c r="BM18" s="16" t="s">
        <v>115</v>
      </c>
      <c r="BN18" s="17">
        <v>0.12</v>
      </c>
      <c r="BO18" s="17">
        <v>0.17</v>
      </c>
      <c r="BP18" s="16" t="s">
        <v>287</v>
      </c>
      <c r="BQ18" s="16" t="s">
        <v>288</v>
      </c>
      <c r="BS18" s="11" t="s">
        <v>22</v>
      </c>
      <c r="BT18" s="16" t="s">
        <v>109</v>
      </c>
      <c r="BU18" s="17">
        <v>0.04</v>
      </c>
      <c r="BV18" s="17">
        <v>0.21</v>
      </c>
      <c r="BW18" s="16" t="s">
        <v>202</v>
      </c>
      <c r="BX18" s="16" t="s">
        <v>241</v>
      </c>
      <c r="BZ18" s="18" t="s">
        <v>22</v>
      </c>
      <c r="CA18" s="18">
        <v>1.3</v>
      </c>
      <c r="CB18" s="19">
        <v>0.08</v>
      </c>
      <c r="CC18" s="19">
        <v>0.19</v>
      </c>
      <c r="CD18" s="20">
        <v>297</v>
      </c>
      <c r="CE18" s="20">
        <v>43</v>
      </c>
      <c r="CG18" s="11" t="s">
        <v>22</v>
      </c>
      <c r="CH18" s="16" t="s">
        <v>404</v>
      </c>
      <c r="CI18" s="17">
        <v>0.02</v>
      </c>
      <c r="CJ18" s="17">
        <v>0.19</v>
      </c>
      <c r="CK18" s="16" t="s">
        <v>389</v>
      </c>
      <c r="CL18" s="16" t="s">
        <v>405</v>
      </c>
      <c r="CN18" s="21" t="s">
        <v>519</v>
      </c>
      <c r="CO18" s="21" t="s">
        <v>473</v>
      </c>
      <c r="CP18" s="22" t="s">
        <v>22</v>
      </c>
      <c r="CQ18" s="22" t="s">
        <v>520</v>
      </c>
      <c r="CR18" s="23" t="s">
        <v>521</v>
      </c>
      <c r="CS18" s="23" t="s">
        <v>522</v>
      </c>
      <c r="CT18" s="24">
        <v>0.2</v>
      </c>
      <c r="CU18" s="23" t="s">
        <v>483</v>
      </c>
      <c r="CV18" s="23" t="s">
        <v>523</v>
      </c>
    </row>
    <row r="19" spans="1:100" ht="61.5" thickBot="1" x14ac:dyDescent="0.35">
      <c r="A19" s="1" t="s">
        <v>9</v>
      </c>
      <c r="B19" s="3">
        <v>399</v>
      </c>
      <c r="C19" s="3">
        <v>-4</v>
      </c>
      <c r="D19" s="3">
        <v>25</v>
      </c>
      <c r="E19" s="3">
        <v>181</v>
      </c>
      <c r="F19" s="3">
        <v>19.5</v>
      </c>
      <c r="G19" t="s">
        <v>24</v>
      </c>
      <c r="H19" s="4" t="s">
        <v>24</v>
      </c>
      <c r="I19" s="4">
        <v>858</v>
      </c>
      <c r="J19" s="4">
        <v>-6</v>
      </c>
      <c r="K19" s="4">
        <v>81</v>
      </c>
      <c r="L19" s="4">
        <v>268</v>
      </c>
      <c r="M19" s="6">
        <v>26.2</v>
      </c>
      <c r="N19" t="s">
        <v>24</v>
      </c>
      <c r="O19" s="4" t="s">
        <v>24</v>
      </c>
      <c r="P19" s="6">
        <v>747</v>
      </c>
      <c r="Q19" s="6">
        <v>-13</v>
      </c>
      <c r="R19" s="6">
        <v>60</v>
      </c>
      <c r="S19" s="6">
        <v>233</v>
      </c>
      <c r="T19" s="6">
        <v>-6.2</v>
      </c>
      <c r="V19" s="8" t="s">
        <v>24</v>
      </c>
      <c r="W19" s="10">
        <v>719</v>
      </c>
      <c r="X19" s="10">
        <v>-4</v>
      </c>
      <c r="Y19" s="10">
        <v>69</v>
      </c>
      <c r="Z19" s="10">
        <v>225</v>
      </c>
      <c r="AA19" s="10">
        <v>-40.799999999999997</v>
      </c>
      <c r="AC19" s="11" t="s">
        <v>24</v>
      </c>
      <c r="AD19" s="13">
        <v>811</v>
      </c>
      <c r="AE19" s="13">
        <v>13</v>
      </c>
      <c r="AF19" s="13">
        <v>53</v>
      </c>
      <c r="AG19" s="13">
        <v>232</v>
      </c>
      <c r="AH19" s="13">
        <v>-2.4</v>
      </c>
      <c r="AJ19" s="11" t="s">
        <v>24</v>
      </c>
      <c r="AK19" s="13">
        <v>800</v>
      </c>
      <c r="AL19" s="13">
        <v>-1</v>
      </c>
      <c r="AM19" s="13">
        <v>44</v>
      </c>
      <c r="AN19" s="13">
        <v>238</v>
      </c>
      <c r="AO19" s="13">
        <v>1.6</v>
      </c>
      <c r="AQ19" s="11" t="s">
        <v>24</v>
      </c>
      <c r="AR19" s="12">
        <v>1350</v>
      </c>
      <c r="AS19" s="13">
        <v>69</v>
      </c>
      <c r="AT19" s="13">
        <v>26</v>
      </c>
      <c r="AU19" s="13">
        <v>263</v>
      </c>
      <c r="AV19" s="13">
        <v>25</v>
      </c>
      <c r="AX19" s="11" t="s">
        <v>24</v>
      </c>
      <c r="AY19" s="14" t="s">
        <v>91</v>
      </c>
      <c r="AZ19" s="15">
        <v>0.22</v>
      </c>
      <c r="BA19" s="15">
        <v>0.18</v>
      </c>
      <c r="BB19" s="14" t="s">
        <v>92</v>
      </c>
      <c r="BC19" s="14" t="s">
        <v>93</v>
      </c>
      <c r="BE19" s="11" t="s">
        <v>24</v>
      </c>
      <c r="BF19" s="16" t="s">
        <v>177</v>
      </c>
      <c r="BG19" s="17">
        <v>0.21</v>
      </c>
      <c r="BH19" s="17">
        <v>0.15</v>
      </c>
      <c r="BI19" s="16" t="s">
        <v>178</v>
      </c>
      <c r="BJ19" s="16" t="s">
        <v>179</v>
      </c>
      <c r="BL19" s="11" t="s">
        <v>24</v>
      </c>
      <c r="BM19" s="16" t="s">
        <v>254</v>
      </c>
      <c r="BN19" s="17">
        <v>0.05</v>
      </c>
      <c r="BO19" s="17">
        <v>0.14000000000000001</v>
      </c>
      <c r="BP19" s="16" t="s">
        <v>255</v>
      </c>
      <c r="BQ19" s="16" t="s">
        <v>256</v>
      </c>
      <c r="BS19" s="11" t="s">
        <v>24</v>
      </c>
      <c r="BT19" s="16" t="s">
        <v>82</v>
      </c>
      <c r="BU19" s="17">
        <v>0.1</v>
      </c>
      <c r="BV19" s="17">
        <v>0.13</v>
      </c>
      <c r="BW19" s="16" t="s">
        <v>89</v>
      </c>
      <c r="BX19" s="16" t="s">
        <v>271</v>
      </c>
      <c r="BZ19" s="18" t="s">
        <v>24</v>
      </c>
      <c r="CA19" s="18">
        <v>2.4</v>
      </c>
      <c r="CB19" s="19">
        <v>0.04</v>
      </c>
      <c r="CC19" s="19">
        <v>0.15</v>
      </c>
      <c r="CD19" s="20">
        <v>362</v>
      </c>
      <c r="CE19" s="20">
        <v>7</v>
      </c>
      <c r="CG19" s="11" t="s">
        <v>24</v>
      </c>
      <c r="CH19" s="16" t="s">
        <v>369</v>
      </c>
      <c r="CI19" s="17">
        <v>0.02</v>
      </c>
      <c r="CJ19" s="17">
        <v>0.18</v>
      </c>
      <c r="CK19" s="16" t="s">
        <v>370</v>
      </c>
      <c r="CL19" s="16" t="s">
        <v>371</v>
      </c>
      <c r="CN19" s="21" t="s">
        <v>524</v>
      </c>
      <c r="CO19" s="21"/>
      <c r="CP19" s="22" t="s">
        <v>24</v>
      </c>
      <c r="CQ19" s="22" t="s">
        <v>525</v>
      </c>
      <c r="CR19" s="23" t="s">
        <v>526</v>
      </c>
      <c r="CS19" s="23" t="s">
        <v>527</v>
      </c>
      <c r="CT19" s="24">
        <v>0.17</v>
      </c>
      <c r="CU19" s="23" t="s">
        <v>528</v>
      </c>
      <c r="CV19" s="23" t="s">
        <v>529</v>
      </c>
    </row>
    <row r="20" spans="1:100" ht="48.75" thickBot="1" x14ac:dyDescent="0.35">
      <c r="A20" s="1" t="s">
        <v>0</v>
      </c>
      <c r="B20" s="3">
        <v>390</v>
      </c>
      <c r="C20" s="3">
        <v>3</v>
      </c>
      <c r="D20" s="3">
        <v>51</v>
      </c>
      <c r="E20" s="3">
        <v>177</v>
      </c>
      <c r="F20" s="3">
        <v>3.9</v>
      </c>
      <c r="G20" t="s">
        <v>26</v>
      </c>
      <c r="H20" s="4" t="s">
        <v>26</v>
      </c>
      <c r="I20" s="5">
        <v>1600</v>
      </c>
      <c r="J20" s="4">
        <v>7</v>
      </c>
      <c r="K20" s="4">
        <v>89</v>
      </c>
      <c r="L20" s="4">
        <v>441</v>
      </c>
      <c r="M20" s="6">
        <v>24.9</v>
      </c>
      <c r="N20" t="s">
        <v>26</v>
      </c>
      <c r="O20" s="4" t="s">
        <v>26</v>
      </c>
      <c r="P20" s="7">
        <v>1700</v>
      </c>
      <c r="Q20" s="6">
        <v>6</v>
      </c>
      <c r="R20" s="6">
        <v>4</v>
      </c>
      <c r="S20" s="6">
        <v>427</v>
      </c>
      <c r="T20" s="6">
        <v>25.7</v>
      </c>
      <c r="V20" s="8" t="s">
        <v>26</v>
      </c>
      <c r="W20" s="9">
        <v>1850</v>
      </c>
      <c r="X20" s="10">
        <v>9</v>
      </c>
      <c r="Y20" s="10">
        <v>2</v>
      </c>
      <c r="Z20" s="10">
        <v>439</v>
      </c>
      <c r="AA20" s="10">
        <v>10</v>
      </c>
      <c r="AC20" s="11" t="s">
        <v>26</v>
      </c>
      <c r="AD20" s="12">
        <v>2300</v>
      </c>
      <c r="AE20" s="13">
        <v>24</v>
      </c>
      <c r="AF20" s="13">
        <v>2</v>
      </c>
      <c r="AG20" s="13">
        <v>471</v>
      </c>
      <c r="AH20" s="13">
        <v>1.4</v>
      </c>
      <c r="AJ20" s="11" t="s">
        <v>26</v>
      </c>
      <c r="AK20" s="12">
        <v>2500</v>
      </c>
      <c r="AL20" s="13">
        <v>9</v>
      </c>
      <c r="AM20" s="13">
        <v>1</v>
      </c>
      <c r="AN20" s="13">
        <v>461</v>
      </c>
      <c r="AO20" s="13">
        <v>-9.1</v>
      </c>
      <c r="AQ20" s="11" t="s">
        <v>26</v>
      </c>
      <c r="AR20" s="12">
        <v>3200</v>
      </c>
      <c r="AS20" s="13">
        <v>28</v>
      </c>
      <c r="AT20" s="13">
        <v>0</v>
      </c>
      <c r="AU20" s="13">
        <v>508</v>
      </c>
      <c r="AV20" s="13">
        <v>8.1</v>
      </c>
      <c r="AX20" s="11" t="s">
        <v>26</v>
      </c>
      <c r="AY20" s="14" t="s">
        <v>76</v>
      </c>
      <c r="AZ20" s="15">
        <v>0.06</v>
      </c>
      <c r="BA20" s="15">
        <v>0</v>
      </c>
      <c r="BB20" s="14" t="s">
        <v>77</v>
      </c>
      <c r="BC20" s="14" t="s">
        <v>78</v>
      </c>
      <c r="BE20" s="11" t="s">
        <v>26</v>
      </c>
      <c r="BF20" s="16" t="s">
        <v>164</v>
      </c>
      <c r="BG20" s="17">
        <v>0.09</v>
      </c>
      <c r="BH20" s="17">
        <v>0</v>
      </c>
      <c r="BI20" s="16" t="s">
        <v>165</v>
      </c>
      <c r="BJ20" s="16" t="s">
        <v>148</v>
      </c>
      <c r="BL20" s="11" t="s">
        <v>26</v>
      </c>
      <c r="BM20" s="16" t="s">
        <v>239</v>
      </c>
      <c r="BN20" s="17">
        <v>0.08</v>
      </c>
      <c r="BO20" s="17">
        <v>0</v>
      </c>
      <c r="BP20" s="16" t="s">
        <v>240</v>
      </c>
      <c r="BQ20" s="16" t="s">
        <v>241</v>
      </c>
      <c r="BS20" s="11" t="s">
        <v>26</v>
      </c>
      <c r="BT20" s="16" t="s">
        <v>305</v>
      </c>
      <c r="BU20" s="17">
        <v>0.15</v>
      </c>
      <c r="BV20" s="17">
        <v>0</v>
      </c>
      <c r="BW20" s="16" t="s">
        <v>306</v>
      </c>
      <c r="BX20" s="16" t="s">
        <v>307</v>
      </c>
      <c r="BZ20" s="18" t="s">
        <v>26</v>
      </c>
      <c r="CA20" s="18">
        <v>5</v>
      </c>
      <c r="CB20" s="19">
        <v>0.09</v>
      </c>
      <c r="CC20" s="19">
        <v>0</v>
      </c>
      <c r="CD20" s="20">
        <v>683</v>
      </c>
      <c r="CE20" s="20">
        <v>35</v>
      </c>
      <c r="CG20" s="11" t="s">
        <v>26</v>
      </c>
      <c r="CH20" s="16" t="s">
        <v>354</v>
      </c>
      <c r="CI20" s="17">
        <v>0.05</v>
      </c>
      <c r="CJ20" s="17">
        <v>0</v>
      </c>
      <c r="CK20" s="16" t="s">
        <v>355</v>
      </c>
      <c r="CL20" s="16" t="s">
        <v>356</v>
      </c>
      <c r="CN20" s="21" t="s">
        <v>530</v>
      </c>
      <c r="CO20" s="21"/>
      <c r="CP20" s="22" t="s">
        <v>26</v>
      </c>
      <c r="CQ20" s="22" t="s">
        <v>525</v>
      </c>
      <c r="CR20" s="23" t="s">
        <v>531</v>
      </c>
      <c r="CS20" s="23" t="s">
        <v>532</v>
      </c>
      <c r="CT20" s="24">
        <v>0</v>
      </c>
      <c r="CU20" s="23" t="s">
        <v>533</v>
      </c>
      <c r="CV20" s="23" t="s">
        <v>534</v>
      </c>
    </row>
    <row r="21" spans="1:100" ht="48.75" thickBot="1" x14ac:dyDescent="0.35">
      <c r="A21" s="1" t="s">
        <v>10</v>
      </c>
      <c r="B21" s="3">
        <v>373</v>
      </c>
      <c r="C21" s="3">
        <v>1</v>
      </c>
      <c r="D21" s="3">
        <v>21</v>
      </c>
      <c r="E21" s="3">
        <v>178</v>
      </c>
      <c r="F21" s="3">
        <v>24.5</v>
      </c>
      <c r="G21" t="s">
        <v>27</v>
      </c>
      <c r="H21" s="4" t="s">
        <v>73</v>
      </c>
      <c r="I21" s="4">
        <v>295</v>
      </c>
      <c r="J21" s="4">
        <v>-8</v>
      </c>
      <c r="K21" s="4">
        <v>30</v>
      </c>
      <c r="L21" s="4">
        <v>155</v>
      </c>
      <c r="M21" s="6">
        <v>22.1</v>
      </c>
      <c r="N21" t="s">
        <v>27</v>
      </c>
      <c r="O21" s="4" t="s">
        <v>73</v>
      </c>
      <c r="P21" s="6">
        <v>307</v>
      </c>
      <c r="Q21" s="6">
        <v>4</v>
      </c>
      <c r="R21" s="6">
        <v>29</v>
      </c>
      <c r="S21" s="6">
        <v>161</v>
      </c>
      <c r="T21" s="6">
        <v>23.2</v>
      </c>
      <c r="V21" s="8" t="s">
        <v>27</v>
      </c>
      <c r="W21" s="10">
        <v>321</v>
      </c>
      <c r="X21" s="10">
        <v>5</v>
      </c>
      <c r="Y21" s="10">
        <v>28</v>
      </c>
      <c r="Z21" s="10">
        <v>160</v>
      </c>
      <c r="AA21" s="10">
        <v>14.6</v>
      </c>
      <c r="AC21" s="11" t="s">
        <v>27</v>
      </c>
      <c r="AD21" s="13">
        <v>468</v>
      </c>
      <c r="AE21" s="13">
        <v>46</v>
      </c>
      <c r="AF21" s="13">
        <v>19</v>
      </c>
      <c r="AG21" s="13">
        <v>173</v>
      </c>
      <c r="AH21" s="13">
        <v>27.5</v>
      </c>
      <c r="AJ21" s="11" t="s">
        <v>27</v>
      </c>
      <c r="AK21" s="13">
        <v>495</v>
      </c>
      <c r="AL21" s="13">
        <v>6</v>
      </c>
      <c r="AM21" s="13">
        <v>13</v>
      </c>
      <c r="AN21" s="13">
        <v>187</v>
      </c>
      <c r="AO21" s="13">
        <v>27.4</v>
      </c>
      <c r="AQ21" s="11" t="s">
        <v>27</v>
      </c>
      <c r="AR21" s="13">
        <v>725</v>
      </c>
      <c r="AS21" s="13">
        <v>46</v>
      </c>
      <c r="AT21" s="13">
        <v>8</v>
      </c>
      <c r="AU21" s="13">
        <v>202</v>
      </c>
      <c r="AV21" s="13">
        <v>20.8</v>
      </c>
      <c r="AX21" s="11" t="s">
        <v>27</v>
      </c>
      <c r="AY21" s="14" t="s">
        <v>155</v>
      </c>
      <c r="AZ21" s="15">
        <v>0</v>
      </c>
      <c r="BA21" s="15">
        <v>0.08</v>
      </c>
      <c r="BB21" s="14" t="s">
        <v>156</v>
      </c>
      <c r="BC21" s="14" t="s">
        <v>157</v>
      </c>
      <c r="BE21" s="11" t="s">
        <v>27</v>
      </c>
      <c r="BF21" s="16" t="s">
        <v>233</v>
      </c>
      <c r="BG21" s="17">
        <v>0.21</v>
      </c>
      <c r="BH21" s="17">
        <v>0.09</v>
      </c>
      <c r="BI21" s="16" t="s">
        <v>234</v>
      </c>
      <c r="BJ21" s="16" t="s">
        <v>235</v>
      </c>
      <c r="BL21" s="11" t="s">
        <v>27</v>
      </c>
      <c r="BM21" s="16" t="s">
        <v>296</v>
      </c>
      <c r="BN21" s="17">
        <v>0.16</v>
      </c>
      <c r="BO21" s="17">
        <v>7.0000000000000007E-2</v>
      </c>
      <c r="BP21" s="16" t="s">
        <v>297</v>
      </c>
      <c r="BQ21" s="16" t="s">
        <v>289</v>
      </c>
      <c r="BS21" s="11" t="s">
        <v>27</v>
      </c>
      <c r="BT21" s="16" t="s">
        <v>118</v>
      </c>
      <c r="BU21" s="17">
        <v>0.08</v>
      </c>
      <c r="BV21" s="17">
        <v>7.0000000000000007E-2</v>
      </c>
      <c r="BW21" s="16" t="s">
        <v>346</v>
      </c>
      <c r="BX21" s="16" t="s">
        <v>347</v>
      </c>
      <c r="BZ21" s="18" t="s">
        <v>27</v>
      </c>
      <c r="CA21" s="18">
        <v>1.1000000000000001</v>
      </c>
      <c r="CB21" s="19">
        <v>0</v>
      </c>
      <c r="CC21" s="19">
        <v>0.09</v>
      </c>
      <c r="CD21" s="20">
        <v>225</v>
      </c>
      <c r="CE21" s="20">
        <v>10</v>
      </c>
      <c r="CG21" s="11" t="s">
        <v>27</v>
      </c>
      <c r="CH21" s="16" t="s">
        <v>213</v>
      </c>
      <c r="CI21" s="17">
        <v>0.02</v>
      </c>
      <c r="CJ21" s="17">
        <v>0.13</v>
      </c>
      <c r="CK21" s="16" t="s">
        <v>414</v>
      </c>
      <c r="CL21" s="16" t="s">
        <v>393</v>
      </c>
      <c r="CN21" s="21" t="s">
        <v>535</v>
      </c>
      <c r="CO21" s="21" t="s">
        <v>427</v>
      </c>
      <c r="CP21" s="22" t="s">
        <v>27</v>
      </c>
      <c r="CQ21" s="22" t="s">
        <v>498</v>
      </c>
      <c r="CR21" s="23" t="s">
        <v>536</v>
      </c>
      <c r="CS21" s="23" t="s">
        <v>537</v>
      </c>
      <c r="CT21" s="24">
        <v>0.13</v>
      </c>
      <c r="CU21" s="23" t="s">
        <v>538</v>
      </c>
      <c r="CV21" s="23" t="s">
        <v>539</v>
      </c>
    </row>
    <row r="22" spans="1:100" ht="46.5" thickBot="1" x14ac:dyDescent="0.35">
      <c r="A22" s="1" t="s">
        <v>11</v>
      </c>
      <c r="B22" s="3">
        <v>371</v>
      </c>
      <c r="C22" s="3">
        <v>-9</v>
      </c>
      <c r="D22" s="3">
        <v>57</v>
      </c>
      <c r="E22" s="3">
        <v>186</v>
      </c>
      <c r="F22" s="3">
        <v>-26.3</v>
      </c>
      <c r="G22" t="s">
        <v>28</v>
      </c>
      <c r="H22" s="4" t="s">
        <v>52</v>
      </c>
      <c r="I22" s="4">
        <v>537</v>
      </c>
      <c r="J22" s="4">
        <v>8</v>
      </c>
      <c r="K22" s="4">
        <v>33</v>
      </c>
      <c r="L22" s="4">
        <v>233</v>
      </c>
      <c r="M22" s="6">
        <v>14.5</v>
      </c>
      <c r="N22" t="s">
        <v>28</v>
      </c>
      <c r="O22" s="4" t="s">
        <v>52</v>
      </c>
      <c r="P22" s="6">
        <v>609</v>
      </c>
      <c r="Q22" s="6">
        <v>13</v>
      </c>
      <c r="R22" s="6">
        <v>29</v>
      </c>
      <c r="S22" s="6">
        <v>239</v>
      </c>
      <c r="T22" s="6">
        <v>8.9</v>
      </c>
      <c r="V22" s="8" t="s">
        <v>28</v>
      </c>
      <c r="W22" s="10">
        <v>723</v>
      </c>
      <c r="X22" s="10">
        <v>19</v>
      </c>
      <c r="Y22" s="10">
        <v>24</v>
      </c>
      <c r="Z22" s="10">
        <v>249</v>
      </c>
      <c r="AA22" s="10">
        <v>-11.6</v>
      </c>
      <c r="AC22" s="11" t="s">
        <v>28</v>
      </c>
      <c r="AD22" s="13">
        <v>893</v>
      </c>
      <c r="AE22" s="13">
        <v>24</v>
      </c>
      <c r="AF22" s="13">
        <v>20</v>
      </c>
      <c r="AG22" s="13">
        <v>279</v>
      </c>
      <c r="AH22" s="13">
        <v>0.6</v>
      </c>
      <c r="AJ22" s="11" t="s">
        <v>28</v>
      </c>
      <c r="AK22" s="13">
        <v>975</v>
      </c>
      <c r="AL22" s="13">
        <v>9</v>
      </c>
      <c r="AM22" s="13">
        <v>10</v>
      </c>
      <c r="AN22" s="13">
        <v>265</v>
      </c>
      <c r="AO22" s="13">
        <v>-20.9</v>
      </c>
      <c r="AQ22" s="11" t="s">
        <v>28</v>
      </c>
      <c r="AR22" s="12">
        <v>1250</v>
      </c>
      <c r="AS22" s="13">
        <v>28</v>
      </c>
      <c r="AT22" s="13">
        <v>8</v>
      </c>
      <c r="AU22" s="13">
        <v>265</v>
      </c>
      <c r="AV22" s="13">
        <v>-39</v>
      </c>
      <c r="AX22" s="11" t="s">
        <v>28</v>
      </c>
      <c r="AY22" s="14" t="s">
        <v>103</v>
      </c>
      <c r="AZ22" s="15">
        <v>-0.01</v>
      </c>
      <c r="BA22" s="15">
        <v>7.0000000000000007E-2</v>
      </c>
      <c r="BB22" s="14" t="s">
        <v>104</v>
      </c>
      <c r="BC22" s="14" t="s">
        <v>105</v>
      </c>
      <c r="BE22" s="11" t="s">
        <v>28</v>
      </c>
      <c r="BF22" s="16" t="s">
        <v>91</v>
      </c>
      <c r="BG22" s="17">
        <v>0.34</v>
      </c>
      <c r="BH22" s="17">
        <v>0.05</v>
      </c>
      <c r="BI22" s="16" t="s">
        <v>186</v>
      </c>
      <c r="BJ22" s="16" t="s">
        <v>187</v>
      </c>
      <c r="BL22" s="11" t="s">
        <v>28</v>
      </c>
      <c r="BM22" s="16" t="s">
        <v>262</v>
      </c>
      <c r="BN22" s="17">
        <v>0.03</v>
      </c>
      <c r="BO22" s="17">
        <v>0.05</v>
      </c>
      <c r="BP22" s="16" t="s">
        <v>263</v>
      </c>
      <c r="BQ22" s="16" t="s">
        <v>264</v>
      </c>
      <c r="BS22" s="11" t="s">
        <v>28</v>
      </c>
      <c r="BT22" s="16" t="s">
        <v>319</v>
      </c>
      <c r="BU22" s="17">
        <v>0.09</v>
      </c>
      <c r="BV22" s="17">
        <v>0.04</v>
      </c>
      <c r="BW22" s="16" t="s">
        <v>320</v>
      </c>
      <c r="BX22" s="16" t="s">
        <v>321</v>
      </c>
      <c r="BZ22" s="18" t="s">
        <v>28</v>
      </c>
      <c r="CA22" s="18">
        <v>2</v>
      </c>
      <c r="CB22" s="19">
        <v>0.08</v>
      </c>
      <c r="CC22" s="19">
        <v>0.04</v>
      </c>
      <c r="CD22" s="20">
        <v>392</v>
      </c>
      <c r="CE22" s="20">
        <v>73</v>
      </c>
      <c r="CG22" s="11" t="s">
        <v>28</v>
      </c>
      <c r="CH22" s="16" t="s">
        <v>375</v>
      </c>
      <c r="CI22" s="17">
        <v>0.02</v>
      </c>
      <c r="CJ22" s="17">
        <v>0.06</v>
      </c>
      <c r="CK22" s="16" t="s">
        <v>376</v>
      </c>
      <c r="CL22" s="16" t="s">
        <v>377</v>
      </c>
      <c r="CN22" s="21" t="s">
        <v>540</v>
      </c>
      <c r="CO22" s="21" t="s">
        <v>427</v>
      </c>
      <c r="CP22" s="22" t="s">
        <v>28</v>
      </c>
      <c r="CQ22" s="22" t="s">
        <v>541</v>
      </c>
      <c r="CR22" s="23" t="s">
        <v>542</v>
      </c>
      <c r="CS22" s="23" t="s">
        <v>543</v>
      </c>
      <c r="CT22" s="24">
        <v>0.06</v>
      </c>
      <c r="CU22" s="23" t="s">
        <v>544</v>
      </c>
      <c r="CV22" s="23" t="s">
        <v>545</v>
      </c>
    </row>
    <row r="23" spans="1:100" ht="48.75" thickBot="1" x14ac:dyDescent="0.35">
      <c r="A23" s="1" t="s">
        <v>22</v>
      </c>
      <c r="B23" s="3">
        <v>356</v>
      </c>
      <c r="C23" s="3">
        <v>9</v>
      </c>
      <c r="D23" s="3">
        <v>28</v>
      </c>
      <c r="E23" s="3">
        <v>158</v>
      </c>
      <c r="F23" s="3">
        <v>26.8</v>
      </c>
      <c r="G23" t="s">
        <v>29</v>
      </c>
      <c r="H23" s="4" t="s">
        <v>74</v>
      </c>
      <c r="I23" s="4">
        <v>289</v>
      </c>
      <c r="J23" s="4">
        <v>0</v>
      </c>
      <c r="K23" s="4">
        <v>35</v>
      </c>
      <c r="L23" s="4">
        <v>145</v>
      </c>
      <c r="M23" s="6">
        <v>15.6</v>
      </c>
      <c r="N23" t="s">
        <v>29</v>
      </c>
      <c r="O23" s="4" t="s">
        <v>74</v>
      </c>
      <c r="P23" s="6">
        <v>304</v>
      </c>
      <c r="Q23" s="6">
        <v>5</v>
      </c>
      <c r="R23" s="6">
        <v>42</v>
      </c>
      <c r="S23" s="6">
        <v>160</v>
      </c>
      <c r="T23" s="6">
        <v>24.6</v>
      </c>
      <c r="V23" s="8" t="s">
        <v>29</v>
      </c>
      <c r="W23" s="10">
        <v>336</v>
      </c>
      <c r="X23" s="10">
        <v>11</v>
      </c>
      <c r="Y23" s="10">
        <v>38</v>
      </c>
      <c r="Z23" s="10">
        <v>168</v>
      </c>
      <c r="AA23" s="10">
        <v>15.9</v>
      </c>
      <c r="AC23" s="11" t="s">
        <v>29</v>
      </c>
      <c r="AD23" s="13">
        <v>479</v>
      </c>
      <c r="AE23" s="13">
        <v>43</v>
      </c>
      <c r="AF23" s="13">
        <v>27</v>
      </c>
      <c r="AG23" s="13">
        <v>178</v>
      </c>
      <c r="AH23" s="13">
        <v>26.8</v>
      </c>
      <c r="AJ23" s="11" t="s">
        <v>29</v>
      </c>
      <c r="AK23" s="13">
        <v>572</v>
      </c>
      <c r="AL23" s="13">
        <v>19</v>
      </c>
      <c r="AM23" s="13">
        <v>16</v>
      </c>
      <c r="AN23" s="13">
        <v>204</v>
      </c>
      <c r="AO23" s="13">
        <v>21.8</v>
      </c>
      <c r="AQ23" s="11" t="s">
        <v>29</v>
      </c>
      <c r="AR23" s="13">
        <v>900</v>
      </c>
      <c r="AS23" s="13">
        <v>57</v>
      </c>
      <c r="AT23" s="13">
        <v>10</v>
      </c>
      <c r="AU23" s="13">
        <v>229</v>
      </c>
      <c r="AV23" s="13">
        <v>43.6</v>
      </c>
      <c r="AX23" s="11" t="s">
        <v>29</v>
      </c>
      <c r="AY23" s="14" t="s">
        <v>127</v>
      </c>
      <c r="AZ23" s="15">
        <v>0.08</v>
      </c>
      <c r="BA23" s="15">
        <v>0.1</v>
      </c>
      <c r="BB23" s="14" t="s">
        <v>128</v>
      </c>
      <c r="BC23" s="14" t="s">
        <v>129</v>
      </c>
      <c r="BE23" s="11" t="s">
        <v>29</v>
      </c>
      <c r="BF23" s="16" t="s">
        <v>206</v>
      </c>
      <c r="BG23" s="17">
        <v>0.28000000000000003</v>
      </c>
      <c r="BH23" s="17">
        <v>0.08</v>
      </c>
      <c r="BI23" s="16" t="s">
        <v>207</v>
      </c>
      <c r="BJ23" s="16" t="s">
        <v>208</v>
      </c>
      <c r="BL23" s="11" t="s">
        <v>29</v>
      </c>
      <c r="BM23" s="16" t="s">
        <v>278</v>
      </c>
      <c r="BN23" s="17">
        <v>0.01</v>
      </c>
      <c r="BO23" s="17">
        <v>0.08</v>
      </c>
      <c r="BP23" s="16" t="s">
        <v>279</v>
      </c>
      <c r="BQ23" s="16" t="s">
        <v>280</v>
      </c>
      <c r="BS23" s="11" t="s">
        <v>29</v>
      </c>
      <c r="BT23" s="16" t="s">
        <v>340</v>
      </c>
      <c r="BU23" s="17">
        <v>0.01</v>
      </c>
      <c r="BV23" s="17">
        <v>0.08</v>
      </c>
      <c r="BW23" s="16" t="s">
        <v>341</v>
      </c>
      <c r="BX23" s="16" t="s">
        <v>148</v>
      </c>
      <c r="BZ23" s="18" t="s">
        <v>29</v>
      </c>
      <c r="CA23" s="18">
        <v>1.26</v>
      </c>
      <c r="CB23" s="19">
        <v>-0.01</v>
      </c>
      <c r="CC23" s="19">
        <v>0.08</v>
      </c>
      <c r="CD23" s="20">
        <v>273</v>
      </c>
      <c r="CE23" s="20">
        <v>66</v>
      </c>
      <c r="CG23" s="11" t="s">
        <v>29</v>
      </c>
      <c r="CH23" s="16" t="s">
        <v>410</v>
      </c>
      <c r="CI23" s="17">
        <v>0.02</v>
      </c>
      <c r="CJ23" s="17">
        <v>0.1</v>
      </c>
      <c r="CK23" s="16" t="s">
        <v>394</v>
      </c>
      <c r="CL23" s="16" t="s">
        <v>411</v>
      </c>
      <c r="CN23" s="21" t="s">
        <v>546</v>
      </c>
      <c r="CO23" s="21" t="s">
        <v>547</v>
      </c>
      <c r="CP23" s="22" t="s">
        <v>29</v>
      </c>
      <c r="CQ23" s="22" t="s">
        <v>541</v>
      </c>
      <c r="CR23" s="23" t="s">
        <v>548</v>
      </c>
      <c r="CS23" s="23" t="s">
        <v>549</v>
      </c>
      <c r="CT23" s="24">
        <v>0.11</v>
      </c>
      <c r="CU23" s="23" t="s">
        <v>460</v>
      </c>
      <c r="CV23" s="23" t="s">
        <v>550</v>
      </c>
    </row>
    <row r="24" spans="1:100" ht="48.75" thickBot="1" x14ac:dyDescent="0.35">
      <c r="A24" s="1" t="s">
        <v>39</v>
      </c>
      <c r="B24" s="3">
        <v>353</v>
      </c>
      <c r="C24" s="3">
        <v>0</v>
      </c>
      <c r="D24" s="3">
        <v>0</v>
      </c>
      <c r="E24" s="3">
        <v>172</v>
      </c>
      <c r="F24" s="3">
        <v>3</v>
      </c>
      <c r="G24" t="s">
        <v>31</v>
      </c>
      <c r="H24" s="4" t="s">
        <v>59</v>
      </c>
      <c r="I24" s="4">
        <v>408</v>
      </c>
      <c r="J24" s="4">
        <v>2</v>
      </c>
      <c r="K24" s="4">
        <v>49</v>
      </c>
      <c r="L24" s="4">
        <v>157</v>
      </c>
      <c r="M24" s="6">
        <v>32.1</v>
      </c>
      <c r="N24" t="s">
        <v>31</v>
      </c>
      <c r="O24" s="4" t="s">
        <v>59</v>
      </c>
      <c r="P24" s="6">
        <v>406</v>
      </c>
      <c r="Q24" s="6">
        <v>0</v>
      </c>
      <c r="R24" s="6">
        <v>49</v>
      </c>
      <c r="S24" s="6">
        <v>159</v>
      </c>
      <c r="T24" s="6">
        <v>37.200000000000003</v>
      </c>
      <c r="V24" s="8" t="s">
        <v>31</v>
      </c>
      <c r="W24" s="10">
        <v>458</v>
      </c>
      <c r="X24" s="10">
        <v>13</v>
      </c>
      <c r="Y24" s="10">
        <v>44</v>
      </c>
      <c r="Z24" s="10">
        <v>163</v>
      </c>
      <c r="AA24" s="10">
        <v>23.2</v>
      </c>
      <c r="AC24" s="11" t="s">
        <v>31</v>
      </c>
      <c r="AD24" s="13">
        <v>600</v>
      </c>
      <c r="AE24" s="13">
        <v>31</v>
      </c>
      <c r="AF24" s="13">
        <v>50</v>
      </c>
      <c r="AG24" s="13">
        <v>189</v>
      </c>
      <c r="AH24" s="13">
        <v>29.9</v>
      </c>
      <c r="AJ24" s="11" t="s">
        <v>31</v>
      </c>
      <c r="AK24" s="13">
        <v>615</v>
      </c>
      <c r="AL24" s="13">
        <v>2</v>
      </c>
      <c r="AM24" s="13">
        <v>31</v>
      </c>
      <c r="AN24" s="13">
        <v>207</v>
      </c>
      <c r="AO24" s="13">
        <v>33</v>
      </c>
      <c r="AQ24" s="11" t="s">
        <v>31</v>
      </c>
      <c r="AR24" s="13">
        <v>890</v>
      </c>
      <c r="AS24" s="13">
        <v>45</v>
      </c>
      <c r="AT24" s="13">
        <v>22</v>
      </c>
      <c r="AU24" s="13">
        <v>224</v>
      </c>
      <c r="AV24" s="13">
        <v>35</v>
      </c>
      <c r="AX24" s="11" t="s">
        <v>31</v>
      </c>
      <c r="AY24" s="14" t="s">
        <v>141</v>
      </c>
      <c r="AZ24" s="15">
        <v>0</v>
      </c>
      <c r="BA24" s="15">
        <v>0.2</v>
      </c>
      <c r="BB24" s="14" t="s">
        <v>128</v>
      </c>
      <c r="BC24" s="14" t="s">
        <v>142</v>
      </c>
      <c r="BE24" s="11" t="s">
        <v>31</v>
      </c>
      <c r="BF24" s="16" t="s">
        <v>213</v>
      </c>
      <c r="BG24" s="17">
        <v>0.26</v>
      </c>
      <c r="BH24" s="17">
        <v>0.16</v>
      </c>
      <c r="BI24" s="16" t="s">
        <v>214</v>
      </c>
      <c r="BJ24" s="16" t="s">
        <v>215</v>
      </c>
      <c r="BL24" s="11" t="s">
        <v>31</v>
      </c>
      <c r="BM24" s="16" t="s">
        <v>276</v>
      </c>
      <c r="BN24" s="17">
        <v>0.13</v>
      </c>
      <c r="BO24" s="17">
        <v>0.14000000000000001</v>
      </c>
      <c r="BP24" s="16" t="s">
        <v>113</v>
      </c>
      <c r="BQ24" s="16" t="s">
        <v>277</v>
      </c>
      <c r="BS24" s="11" t="s">
        <v>31</v>
      </c>
      <c r="BT24" s="16" t="s">
        <v>201</v>
      </c>
      <c r="BU24" s="17">
        <v>0.06</v>
      </c>
      <c r="BV24" s="17">
        <v>0.1</v>
      </c>
      <c r="BW24" s="16" t="s">
        <v>281</v>
      </c>
      <c r="BX24" s="16" t="s">
        <v>334</v>
      </c>
      <c r="BZ24" s="18" t="s">
        <v>31</v>
      </c>
      <c r="CA24" s="18">
        <v>1.45</v>
      </c>
      <c r="CB24" s="19">
        <v>7.0000000000000007E-2</v>
      </c>
      <c r="CC24" s="19">
        <v>0.08</v>
      </c>
      <c r="CD24" s="20">
        <v>299</v>
      </c>
      <c r="CE24" s="20">
        <v>52</v>
      </c>
      <c r="CG24" s="11" t="s">
        <v>31</v>
      </c>
      <c r="CH24" s="16" t="s">
        <v>193</v>
      </c>
      <c r="CI24" s="17">
        <v>0.03</v>
      </c>
      <c r="CJ24" s="17">
        <v>0.14000000000000001</v>
      </c>
      <c r="CK24" s="16" t="s">
        <v>399</v>
      </c>
      <c r="CL24" s="16" t="s">
        <v>400</v>
      </c>
      <c r="CN24" s="21" t="s">
        <v>551</v>
      </c>
      <c r="CO24" s="21"/>
      <c r="CP24" s="22" t="s">
        <v>31</v>
      </c>
      <c r="CQ24" s="22" t="s">
        <v>498</v>
      </c>
      <c r="CR24" s="23" t="s">
        <v>552</v>
      </c>
      <c r="CS24" s="23" t="s">
        <v>553</v>
      </c>
      <c r="CT24" s="24">
        <v>0.19</v>
      </c>
      <c r="CU24" s="23" t="s">
        <v>554</v>
      </c>
      <c r="CV24" s="23" t="s">
        <v>555</v>
      </c>
    </row>
    <row r="25" spans="1:100" ht="46.5" thickBot="1" x14ac:dyDescent="0.35">
      <c r="A25" s="1" t="s">
        <v>21</v>
      </c>
      <c r="B25" s="3">
        <v>347</v>
      </c>
      <c r="C25" s="3">
        <v>5</v>
      </c>
      <c r="D25" s="3">
        <v>35</v>
      </c>
      <c r="E25" s="3">
        <v>173</v>
      </c>
      <c r="F25" s="3">
        <v>11.8</v>
      </c>
      <c r="G25" t="s">
        <v>33</v>
      </c>
      <c r="H25" s="4" t="s">
        <v>54</v>
      </c>
      <c r="I25" s="4">
        <v>483</v>
      </c>
      <c r="J25" s="4">
        <v>3</v>
      </c>
      <c r="K25" s="4">
        <v>26</v>
      </c>
      <c r="L25" s="4">
        <v>201</v>
      </c>
      <c r="M25" s="6">
        <v>23.5</v>
      </c>
      <c r="N25" t="s">
        <v>33</v>
      </c>
      <c r="O25" s="4" t="s">
        <v>54</v>
      </c>
      <c r="P25" s="6">
        <v>563</v>
      </c>
      <c r="Q25" s="6">
        <v>16</v>
      </c>
      <c r="R25" s="6">
        <v>21</v>
      </c>
      <c r="S25" s="6">
        <v>230</v>
      </c>
      <c r="T25" s="6">
        <v>29.9</v>
      </c>
      <c r="V25" s="8" t="s">
        <v>33</v>
      </c>
      <c r="W25" s="10">
        <v>643</v>
      </c>
      <c r="X25" s="10">
        <v>14</v>
      </c>
      <c r="Y25" s="10">
        <v>16</v>
      </c>
      <c r="Z25" s="10">
        <v>230</v>
      </c>
      <c r="AA25" s="10">
        <v>8.8000000000000007</v>
      </c>
      <c r="AC25" s="11" t="s">
        <v>33</v>
      </c>
      <c r="AD25" s="13">
        <v>786</v>
      </c>
      <c r="AE25" s="13">
        <v>22</v>
      </c>
      <c r="AF25" s="13">
        <v>12</v>
      </c>
      <c r="AG25" s="13">
        <v>262</v>
      </c>
      <c r="AH25" s="13">
        <v>17.600000000000001</v>
      </c>
      <c r="AJ25" s="11" t="s">
        <v>33</v>
      </c>
      <c r="AK25" s="12">
        <v>1000</v>
      </c>
      <c r="AL25" s="13">
        <v>27</v>
      </c>
      <c r="AM25" s="13">
        <v>9</v>
      </c>
      <c r="AN25" s="13">
        <v>316</v>
      </c>
      <c r="AO25" s="13">
        <v>53.3</v>
      </c>
      <c r="AQ25" s="11" t="s">
        <v>33</v>
      </c>
      <c r="AR25" s="12">
        <v>2000</v>
      </c>
      <c r="AS25" s="13">
        <v>100</v>
      </c>
      <c r="AT25" s="13">
        <v>4</v>
      </c>
      <c r="AU25" s="13">
        <v>387</v>
      </c>
      <c r="AV25" s="13">
        <v>68.400000000000006</v>
      </c>
      <c r="AX25" s="11" t="s">
        <v>33</v>
      </c>
      <c r="AY25" s="14" t="s">
        <v>85</v>
      </c>
      <c r="AZ25" s="15">
        <v>0.12</v>
      </c>
      <c r="BA25" s="15">
        <v>0.02</v>
      </c>
      <c r="BB25" s="14" t="s">
        <v>86</v>
      </c>
      <c r="BC25" s="14" t="s">
        <v>87</v>
      </c>
      <c r="BE25" s="11" t="s">
        <v>33</v>
      </c>
      <c r="BF25" s="16" t="s">
        <v>174</v>
      </c>
      <c r="BG25" s="17">
        <v>0.18</v>
      </c>
      <c r="BH25" s="17">
        <v>0</v>
      </c>
      <c r="BI25" s="16" t="s">
        <v>175</v>
      </c>
      <c r="BJ25" s="16" t="s">
        <v>176</v>
      </c>
      <c r="BL25" s="11" t="s">
        <v>33</v>
      </c>
      <c r="BM25" s="16" t="s">
        <v>248</v>
      </c>
      <c r="BN25" s="17">
        <v>0.08</v>
      </c>
      <c r="BO25" s="17">
        <v>0</v>
      </c>
      <c r="BP25" s="16" t="s">
        <v>249</v>
      </c>
      <c r="BQ25" s="16" t="s">
        <v>250</v>
      </c>
      <c r="BS25" s="11" t="s">
        <v>33</v>
      </c>
      <c r="BT25" s="16" t="s">
        <v>242</v>
      </c>
      <c r="BU25" s="17">
        <v>0.05</v>
      </c>
      <c r="BV25" s="17">
        <v>0</v>
      </c>
      <c r="BW25" s="16" t="s">
        <v>167</v>
      </c>
      <c r="BX25" s="16" t="s">
        <v>250</v>
      </c>
      <c r="BZ25" s="18" t="s">
        <v>33</v>
      </c>
      <c r="CA25" s="18">
        <v>3.1</v>
      </c>
      <c r="CB25" s="19">
        <v>0.03</v>
      </c>
      <c r="CC25" s="19">
        <v>0</v>
      </c>
      <c r="CD25" s="20">
        <v>452</v>
      </c>
      <c r="CE25" s="20">
        <v>96</v>
      </c>
      <c r="CG25" s="11" t="s">
        <v>33</v>
      </c>
      <c r="CH25" s="16" t="s">
        <v>366</v>
      </c>
      <c r="CI25" s="17">
        <v>0.02</v>
      </c>
      <c r="CJ25" s="17">
        <v>0.02</v>
      </c>
      <c r="CK25" s="16" t="s">
        <v>367</v>
      </c>
      <c r="CL25" s="16" t="s">
        <v>368</v>
      </c>
      <c r="CN25" s="21" t="s">
        <v>556</v>
      </c>
      <c r="CO25" s="21" t="s">
        <v>427</v>
      </c>
      <c r="CP25" s="22" t="s">
        <v>33</v>
      </c>
      <c r="CQ25" s="22" t="s">
        <v>498</v>
      </c>
      <c r="CR25" s="23" t="s">
        <v>557</v>
      </c>
      <c r="CS25" s="23" t="s">
        <v>558</v>
      </c>
      <c r="CT25" s="24">
        <v>0.04</v>
      </c>
      <c r="CU25" s="23" t="s">
        <v>559</v>
      </c>
      <c r="CV25" s="23" t="s">
        <v>560</v>
      </c>
    </row>
    <row r="26" spans="1:100" ht="48.75" thickBot="1" x14ac:dyDescent="0.35">
      <c r="A26" s="1" t="s">
        <v>8</v>
      </c>
      <c r="B26" s="3">
        <v>342</v>
      </c>
      <c r="C26" s="3">
        <v>2</v>
      </c>
      <c r="D26" s="3">
        <v>12</v>
      </c>
      <c r="E26" s="3">
        <v>171</v>
      </c>
      <c r="F26" s="3">
        <v>17</v>
      </c>
      <c r="G26" t="s">
        <v>34</v>
      </c>
      <c r="H26" s="4" t="s">
        <v>58</v>
      </c>
      <c r="I26" s="4">
        <v>439</v>
      </c>
      <c r="J26" s="4">
        <v>3</v>
      </c>
      <c r="K26" s="4">
        <v>23</v>
      </c>
      <c r="L26" s="4">
        <v>191</v>
      </c>
      <c r="M26" s="6">
        <v>10.5</v>
      </c>
      <c r="N26" t="s">
        <v>34</v>
      </c>
      <c r="O26" s="4" t="s">
        <v>58</v>
      </c>
      <c r="P26" s="6">
        <v>449</v>
      </c>
      <c r="Q26" s="6">
        <v>2</v>
      </c>
      <c r="R26" s="6">
        <v>15</v>
      </c>
      <c r="S26" s="6">
        <v>204</v>
      </c>
      <c r="T26" s="6">
        <v>9.9</v>
      </c>
      <c r="V26" s="8" t="s">
        <v>34</v>
      </c>
      <c r="W26" s="10">
        <v>585</v>
      </c>
      <c r="X26" s="10">
        <v>30</v>
      </c>
      <c r="Y26" s="10">
        <v>0</v>
      </c>
      <c r="Z26" s="10">
        <v>210</v>
      </c>
      <c r="AA26" s="10">
        <v>2.2000000000000002</v>
      </c>
      <c r="AC26" s="11" t="s">
        <v>34</v>
      </c>
      <c r="AD26" s="13">
        <v>644</v>
      </c>
      <c r="AE26" s="13">
        <v>10</v>
      </c>
      <c r="AF26" s="13">
        <v>0</v>
      </c>
      <c r="AG26" s="13">
        <v>215</v>
      </c>
      <c r="AH26" s="13">
        <v>12.9</v>
      </c>
      <c r="AJ26" s="11" t="s">
        <v>34</v>
      </c>
      <c r="AK26" s="13">
        <v>710</v>
      </c>
      <c r="AL26" s="13">
        <v>10</v>
      </c>
      <c r="AM26" s="13">
        <v>2</v>
      </c>
      <c r="AN26" s="13">
        <v>210</v>
      </c>
      <c r="AO26" s="13">
        <v>5.3</v>
      </c>
      <c r="AQ26" s="11" t="s">
        <v>34</v>
      </c>
      <c r="AR26" s="12">
        <v>1100</v>
      </c>
      <c r="AS26" s="13">
        <v>55</v>
      </c>
      <c r="AT26" s="13">
        <v>0</v>
      </c>
      <c r="AU26" s="13">
        <v>250</v>
      </c>
      <c r="AV26" s="13">
        <v>26.4</v>
      </c>
      <c r="AX26" s="11" t="s">
        <v>34</v>
      </c>
      <c r="AY26" s="14" t="s">
        <v>109</v>
      </c>
      <c r="AZ26" s="15">
        <v>0.09</v>
      </c>
      <c r="BA26" s="15">
        <v>0</v>
      </c>
      <c r="BB26" s="14" t="s">
        <v>110</v>
      </c>
      <c r="BC26" s="14" t="s">
        <v>111</v>
      </c>
      <c r="BE26" s="11" t="s">
        <v>34</v>
      </c>
      <c r="BF26" s="16" t="s">
        <v>198</v>
      </c>
      <c r="BG26" s="17">
        <v>0.17</v>
      </c>
      <c r="BH26" s="17">
        <v>0</v>
      </c>
      <c r="BI26" s="16" t="s">
        <v>199</v>
      </c>
      <c r="BJ26" s="16" t="s">
        <v>200</v>
      </c>
      <c r="BL26" s="11" t="s">
        <v>34</v>
      </c>
      <c r="BM26" s="16" t="s">
        <v>195</v>
      </c>
      <c r="BN26" s="17">
        <v>0.04</v>
      </c>
      <c r="BO26" s="17">
        <v>0</v>
      </c>
      <c r="BP26" s="16" t="s">
        <v>272</v>
      </c>
      <c r="BQ26" s="16" t="s">
        <v>273</v>
      </c>
      <c r="BS26" s="11" t="s">
        <v>34</v>
      </c>
      <c r="BT26" s="16" t="s">
        <v>331</v>
      </c>
      <c r="BU26" s="17">
        <v>0.09</v>
      </c>
      <c r="BV26" s="17">
        <v>0.13</v>
      </c>
      <c r="BW26" s="16" t="s">
        <v>332</v>
      </c>
      <c r="BX26" s="16" t="s">
        <v>292</v>
      </c>
      <c r="BZ26" s="18" t="s">
        <v>34</v>
      </c>
      <c r="CA26" s="18">
        <v>1.6</v>
      </c>
      <c r="CB26" s="19">
        <v>0.02</v>
      </c>
      <c r="CC26" s="19">
        <v>0.12</v>
      </c>
      <c r="CD26" s="20">
        <v>315</v>
      </c>
      <c r="CE26" s="20">
        <v>31</v>
      </c>
      <c r="CG26" s="11" t="s">
        <v>34</v>
      </c>
      <c r="CH26" s="16" t="s">
        <v>396</v>
      </c>
      <c r="CI26" s="17">
        <v>0.02</v>
      </c>
      <c r="CJ26" s="17">
        <v>0.15</v>
      </c>
      <c r="CK26" s="16" t="s">
        <v>397</v>
      </c>
      <c r="CL26" s="16" t="s">
        <v>398</v>
      </c>
      <c r="CN26" s="21" t="s">
        <v>561</v>
      </c>
      <c r="CO26" s="21" t="s">
        <v>427</v>
      </c>
      <c r="CP26" s="22" t="s">
        <v>34</v>
      </c>
      <c r="CQ26" s="22" t="s">
        <v>562</v>
      </c>
      <c r="CR26" s="23" t="s">
        <v>563</v>
      </c>
      <c r="CS26" s="23" t="s">
        <v>564</v>
      </c>
      <c r="CT26" s="24">
        <v>0.14000000000000001</v>
      </c>
      <c r="CU26" s="23" t="s">
        <v>565</v>
      </c>
      <c r="CV26" s="23" t="s">
        <v>471</v>
      </c>
    </row>
    <row r="27" spans="1:100" ht="48.75" thickBot="1" x14ac:dyDescent="0.35">
      <c r="A27" s="1" t="s">
        <v>37</v>
      </c>
      <c r="B27" s="3">
        <v>320</v>
      </c>
      <c r="C27" s="3">
        <v>10</v>
      </c>
      <c r="D27" s="3">
        <v>19</v>
      </c>
      <c r="E27" s="3">
        <v>160</v>
      </c>
      <c r="F27" s="3">
        <v>29.4</v>
      </c>
      <c r="G27" t="s">
        <v>45</v>
      </c>
      <c r="H27" s="4" t="s">
        <v>53</v>
      </c>
      <c r="I27" s="4">
        <v>488</v>
      </c>
      <c r="J27" s="4">
        <v>0</v>
      </c>
      <c r="K27" s="4">
        <v>56</v>
      </c>
      <c r="L27" s="4">
        <v>195</v>
      </c>
      <c r="M27" s="6">
        <v>12.8</v>
      </c>
      <c r="N27" t="s">
        <v>45</v>
      </c>
      <c r="O27" s="4" t="s">
        <v>53</v>
      </c>
      <c r="P27" s="6">
        <v>518</v>
      </c>
      <c r="Q27" s="6">
        <v>6</v>
      </c>
      <c r="R27" s="6">
        <v>53</v>
      </c>
      <c r="S27" s="6">
        <v>207</v>
      </c>
      <c r="T27" s="6">
        <v>19.8</v>
      </c>
      <c r="V27" s="8" t="s">
        <v>45</v>
      </c>
      <c r="W27" s="10">
        <v>591</v>
      </c>
      <c r="X27" s="10">
        <v>14</v>
      </c>
      <c r="Y27" s="10">
        <v>47</v>
      </c>
      <c r="Z27" s="10">
        <v>233</v>
      </c>
      <c r="AA27" s="10">
        <v>25</v>
      </c>
      <c r="AC27" s="11" t="s">
        <v>45</v>
      </c>
      <c r="AD27" s="13">
        <v>716</v>
      </c>
      <c r="AE27" s="13">
        <v>21</v>
      </c>
      <c r="AF27" s="13">
        <v>38</v>
      </c>
      <c r="AG27" s="13">
        <v>239</v>
      </c>
      <c r="AH27" s="13">
        <v>19.899999999999999</v>
      </c>
      <c r="AJ27" s="11" t="s">
        <v>45</v>
      </c>
      <c r="AK27" s="13">
        <v>820</v>
      </c>
      <c r="AL27" s="13">
        <v>15</v>
      </c>
      <c r="AM27" s="13">
        <v>35</v>
      </c>
      <c r="AN27" s="13">
        <v>283</v>
      </c>
      <c r="AO27" s="13">
        <v>65.2</v>
      </c>
      <c r="AQ27" s="11" t="s">
        <v>45</v>
      </c>
      <c r="AR27" s="12">
        <v>1400</v>
      </c>
      <c r="AS27" s="13">
        <v>71</v>
      </c>
      <c r="AT27" s="13">
        <v>21</v>
      </c>
      <c r="AU27" s="13">
        <v>294</v>
      </c>
      <c r="AV27" s="13">
        <v>73.599999999999994</v>
      </c>
      <c r="AX27" s="11" t="s">
        <v>45</v>
      </c>
      <c r="AY27" s="14" t="s">
        <v>94</v>
      </c>
      <c r="AZ27" s="15">
        <v>0.14000000000000001</v>
      </c>
      <c r="BA27" s="15">
        <v>0.16</v>
      </c>
      <c r="BB27" s="14" t="s">
        <v>95</v>
      </c>
      <c r="BC27" s="14" t="s">
        <v>96</v>
      </c>
      <c r="BE27" s="11" t="s">
        <v>45</v>
      </c>
      <c r="BF27" s="16" t="s">
        <v>180</v>
      </c>
      <c r="BG27" s="17">
        <v>0.12</v>
      </c>
      <c r="BH27" s="17">
        <v>0.13</v>
      </c>
      <c r="BI27" s="16" t="s">
        <v>181</v>
      </c>
      <c r="BJ27" s="16" t="s">
        <v>182</v>
      </c>
      <c r="BL27" s="11" t="s">
        <v>45</v>
      </c>
      <c r="BM27" s="16" t="s">
        <v>257</v>
      </c>
      <c r="BN27" s="17">
        <v>0.06</v>
      </c>
      <c r="BO27" s="17">
        <v>0.12</v>
      </c>
      <c r="BP27" s="16" t="s">
        <v>258</v>
      </c>
      <c r="BQ27" s="16" t="s">
        <v>259</v>
      </c>
      <c r="BS27" s="11" t="s">
        <v>45</v>
      </c>
      <c r="BT27" s="16" t="s">
        <v>254</v>
      </c>
      <c r="BU27" s="17">
        <v>0.11</v>
      </c>
      <c r="BV27" s="17">
        <v>0.11</v>
      </c>
      <c r="BW27" s="16" t="s">
        <v>315</v>
      </c>
      <c r="BX27" s="16" t="s">
        <v>316</v>
      </c>
      <c r="BZ27" s="18" t="s">
        <v>45</v>
      </c>
      <c r="CA27" s="18">
        <v>2.2000000000000002</v>
      </c>
      <c r="CB27" s="19">
        <v>0.05</v>
      </c>
      <c r="CC27" s="19">
        <v>0.1</v>
      </c>
      <c r="CD27" s="20">
        <v>383</v>
      </c>
      <c r="CE27" s="20">
        <v>72</v>
      </c>
      <c r="CG27" s="11" t="s">
        <v>45</v>
      </c>
      <c r="CH27" s="16" t="s">
        <v>372</v>
      </c>
      <c r="CI27" s="17">
        <v>0.02</v>
      </c>
      <c r="CJ27" s="17">
        <v>0.11</v>
      </c>
      <c r="CK27" s="16" t="s">
        <v>373</v>
      </c>
      <c r="CL27" s="16" t="s">
        <v>374</v>
      </c>
      <c r="CN27" s="21" t="s">
        <v>566</v>
      </c>
      <c r="CO27" s="21"/>
      <c r="CP27" s="22" t="str">
        <f>CG27</f>
        <v>St Louis Cardinals</v>
      </c>
      <c r="CQ27" s="22" t="s">
        <v>492</v>
      </c>
      <c r="CR27" s="23" t="s">
        <v>567</v>
      </c>
      <c r="CS27" s="23" t="s">
        <v>568</v>
      </c>
      <c r="CT27" s="24">
        <v>0.09</v>
      </c>
      <c r="CU27" s="23" t="s">
        <v>569</v>
      </c>
      <c r="CV27" s="23" t="s">
        <v>570</v>
      </c>
    </row>
    <row r="28" spans="1:100" ht="48.75" thickBot="1" x14ac:dyDescent="0.35">
      <c r="A28" s="1" t="s">
        <v>27</v>
      </c>
      <c r="B28" s="3">
        <v>319</v>
      </c>
      <c r="C28" s="3">
        <v>-1</v>
      </c>
      <c r="D28" s="3">
        <v>28</v>
      </c>
      <c r="E28" s="3">
        <v>160</v>
      </c>
      <c r="F28" s="3">
        <v>26.2</v>
      </c>
      <c r="G28" t="s">
        <v>37</v>
      </c>
      <c r="H28" s="4" t="s">
        <v>72</v>
      </c>
      <c r="I28" s="4">
        <v>316</v>
      </c>
      <c r="J28" s="4">
        <v>-1</v>
      </c>
      <c r="K28" s="4">
        <v>19</v>
      </c>
      <c r="L28" s="4">
        <v>156</v>
      </c>
      <c r="M28" s="6">
        <v>15.7</v>
      </c>
      <c r="N28" t="s">
        <v>37</v>
      </c>
      <c r="O28" s="4" t="s">
        <v>72</v>
      </c>
      <c r="P28" s="6">
        <v>331</v>
      </c>
      <c r="Q28" s="6">
        <v>5</v>
      </c>
      <c r="R28" s="6">
        <v>35</v>
      </c>
      <c r="S28" s="6">
        <v>166</v>
      </c>
      <c r="T28" s="6">
        <v>6.8</v>
      </c>
      <c r="V28" s="8" t="s">
        <v>37</v>
      </c>
      <c r="W28" s="10">
        <v>323</v>
      </c>
      <c r="X28" s="10">
        <v>-2</v>
      </c>
      <c r="Y28" s="10">
        <v>36</v>
      </c>
      <c r="Z28" s="10">
        <v>161</v>
      </c>
      <c r="AA28" s="10">
        <v>26.2</v>
      </c>
      <c r="AC28" s="11" t="s">
        <v>37</v>
      </c>
      <c r="AD28" s="13">
        <v>451</v>
      </c>
      <c r="AE28" s="13">
        <v>40</v>
      </c>
      <c r="AF28" s="13">
        <v>26</v>
      </c>
      <c r="AG28" s="13">
        <v>167</v>
      </c>
      <c r="AH28" s="13">
        <v>10</v>
      </c>
      <c r="AJ28" s="11" t="s">
        <v>37</v>
      </c>
      <c r="AK28" s="13">
        <v>485</v>
      </c>
      <c r="AL28" s="13">
        <v>8</v>
      </c>
      <c r="AM28" s="13">
        <v>28</v>
      </c>
      <c r="AN28" s="13">
        <v>181</v>
      </c>
      <c r="AO28" s="13">
        <v>15.3</v>
      </c>
      <c r="AQ28" s="11" t="s">
        <v>37</v>
      </c>
      <c r="AR28" s="13">
        <v>625</v>
      </c>
      <c r="AS28" s="13">
        <v>29</v>
      </c>
      <c r="AT28" s="13">
        <v>22</v>
      </c>
      <c r="AU28" s="13">
        <v>188</v>
      </c>
      <c r="AV28" s="13">
        <v>7.9</v>
      </c>
      <c r="AX28" s="11" t="s">
        <v>37</v>
      </c>
      <c r="AY28" s="14" t="s">
        <v>161</v>
      </c>
      <c r="AZ28" s="15">
        <v>0.04</v>
      </c>
      <c r="BA28" s="15">
        <v>0.21</v>
      </c>
      <c r="BB28" s="14" t="s">
        <v>162</v>
      </c>
      <c r="BC28" s="14" t="s">
        <v>163</v>
      </c>
      <c r="BE28" s="11" t="s">
        <v>37</v>
      </c>
      <c r="BF28" s="16" t="s">
        <v>236</v>
      </c>
      <c r="BG28" s="17">
        <v>0.27</v>
      </c>
      <c r="BH28" s="17">
        <v>0.17</v>
      </c>
      <c r="BI28" s="16" t="s">
        <v>237</v>
      </c>
      <c r="BJ28" s="16" t="s">
        <v>238</v>
      </c>
      <c r="BL28" s="11" t="s">
        <v>37</v>
      </c>
      <c r="BM28" s="16" t="s">
        <v>138</v>
      </c>
      <c r="BN28" s="17">
        <v>0.09</v>
      </c>
      <c r="BO28" s="17">
        <v>0.16</v>
      </c>
      <c r="BP28" s="16" t="s">
        <v>303</v>
      </c>
      <c r="BQ28" s="16" t="s">
        <v>288</v>
      </c>
      <c r="BS28" s="11" t="s">
        <v>37</v>
      </c>
      <c r="BT28" s="16" t="s">
        <v>301</v>
      </c>
      <c r="BU28" s="17">
        <v>0.12</v>
      </c>
      <c r="BV28" s="17">
        <v>0.2</v>
      </c>
      <c r="BW28" s="16" t="s">
        <v>351</v>
      </c>
      <c r="BX28" s="16" t="s">
        <v>145</v>
      </c>
      <c r="BZ28" s="18" t="s">
        <v>37</v>
      </c>
      <c r="CA28" s="18">
        <v>1.05</v>
      </c>
      <c r="CB28" s="19">
        <v>0.04</v>
      </c>
      <c r="CC28" s="19">
        <v>0.19</v>
      </c>
      <c r="CD28" s="20">
        <v>264</v>
      </c>
      <c r="CE28" s="20">
        <v>68</v>
      </c>
      <c r="CG28" s="11" t="s">
        <v>37</v>
      </c>
      <c r="CH28" s="16" t="s">
        <v>421</v>
      </c>
      <c r="CI28" s="17">
        <v>0</v>
      </c>
      <c r="CJ28" s="17">
        <v>0.09</v>
      </c>
      <c r="CK28" s="16" t="s">
        <v>422</v>
      </c>
      <c r="CL28" s="16" t="s">
        <v>403</v>
      </c>
      <c r="CN28" s="21" t="s">
        <v>571</v>
      </c>
      <c r="CO28" s="21" t="s">
        <v>427</v>
      </c>
      <c r="CP28" s="22" t="s">
        <v>37</v>
      </c>
      <c r="CQ28" s="22" t="s">
        <v>509</v>
      </c>
      <c r="CR28" s="23" t="s">
        <v>572</v>
      </c>
      <c r="CS28" s="23" t="s">
        <v>500</v>
      </c>
      <c r="CT28" s="24">
        <v>0.11</v>
      </c>
      <c r="CU28" s="23" t="s">
        <v>573</v>
      </c>
      <c r="CV28" s="23" t="s">
        <v>574</v>
      </c>
    </row>
    <row r="29" spans="1:100" ht="48.75" thickBot="1" x14ac:dyDescent="0.35">
      <c r="A29" s="1" t="s">
        <v>16</v>
      </c>
      <c r="B29" s="3">
        <v>314</v>
      </c>
      <c r="C29" s="3">
        <v>4</v>
      </c>
      <c r="D29" s="3">
        <v>13</v>
      </c>
      <c r="E29" s="3">
        <v>143</v>
      </c>
      <c r="F29" s="3">
        <v>9</v>
      </c>
      <c r="G29" t="s">
        <v>38</v>
      </c>
      <c r="H29" s="4" t="s">
        <v>56</v>
      </c>
      <c r="I29" s="4">
        <v>451</v>
      </c>
      <c r="J29" s="4">
        <v>11</v>
      </c>
      <c r="K29" s="4">
        <v>105</v>
      </c>
      <c r="L29" s="4">
        <v>180</v>
      </c>
      <c r="M29" s="6">
        <v>4.7</v>
      </c>
      <c r="N29" t="s">
        <v>38</v>
      </c>
      <c r="O29" s="4" t="s">
        <v>56</v>
      </c>
      <c r="P29" s="6">
        <v>561</v>
      </c>
      <c r="Q29" s="6">
        <v>25</v>
      </c>
      <c r="R29" s="6">
        <v>66</v>
      </c>
      <c r="S29" s="6">
        <v>206</v>
      </c>
      <c r="T29" s="6">
        <v>22.6</v>
      </c>
      <c r="V29" s="8" t="s">
        <v>38</v>
      </c>
      <c r="W29" s="10">
        <v>674</v>
      </c>
      <c r="X29" s="10">
        <v>20</v>
      </c>
      <c r="Y29" s="10">
        <v>55</v>
      </c>
      <c r="Z29" s="10">
        <v>233</v>
      </c>
      <c r="AA29" s="10">
        <v>15.3</v>
      </c>
      <c r="AC29" s="11" t="s">
        <v>38</v>
      </c>
      <c r="AD29" s="13">
        <v>764</v>
      </c>
      <c r="AE29" s="13">
        <v>13</v>
      </c>
      <c r="AF29" s="13">
        <v>48</v>
      </c>
      <c r="AG29" s="13">
        <v>239</v>
      </c>
      <c r="AH29" s="13">
        <v>-8.6999999999999993</v>
      </c>
      <c r="AJ29" s="11" t="s">
        <v>38</v>
      </c>
      <c r="AK29" s="13">
        <v>825</v>
      </c>
      <c r="AL29" s="13">
        <v>8</v>
      </c>
      <c r="AM29" s="13">
        <v>20</v>
      </c>
      <c r="AN29" s="13">
        <v>257</v>
      </c>
      <c r="AO29" s="13">
        <v>-4.9000000000000004</v>
      </c>
      <c r="AQ29" s="11" t="s">
        <v>38</v>
      </c>
      <c r="AR29" s="12">
        <v>1220</v>
      </c>
      <c r="AS29" s="13">
        <v>48</v>
      </c>
      <c r="AT29" s="13">
        <v>13</v>
      </c>
      <c r="AU29" s="13">
        <v>266</v>
      </c>
      <c r="AV29" s="13">
        <v>3.5</v>
      </c>
      <c r="AX29" s="11" t="s">
        <v>38</v>
      </c>
      <c r="AY29" s="14" t="s">
        <v>106</v>
      </c>
      <c r="AZ29" s="15">
        <v>0</v>
      </c>
      <c r="BA29" s="15">
        <v>0.13</v>
      </c>
      <c r="BB29" s="14" t="s">
        <v>107</v>
      </c>
      <c r="BC29" s="14" t="s">
        <v>108</v>
      </c>
      <c r="BE29" s="11" t="s">
        <v>38</v>
      </c>
      <c r="BF29" s="16" t="s">
        <v>190</v>
      </c>
      <c r="BG29" s="17">
        <v>0.27</v>
      </c>
      <c r="BH29" s="17">
        <v>0.1</v>
      </c>
      <c r="BI29" s="16" t="s">
        <v>191</v>
      </c>
      <c r="BJ29" s="16" t="s">
        <v>192</v>
      </c>
      <c r="BL29" s="11" t="s">
        <v>38</v>
      </c>
      <c r="BM29" s="16" t="s">
        <v>94</v>
      </c>
      <c r="BN29" s="17">
        <v>0.03</v>
      </c>
      <c r="BO29" s="17">
        <v>0.1</v>
      </c>
      <c r="BP29" s="16" t="s">
        <v>266</v>
      </c>
      <c r="BQ29" s="16" t="s">
        <v>271</v>
      </c>
      <c r="BS29" s="11" t="s">
        <v>38</v>
      </c>
      <c r="BT29" s="16" t="s">
        <v>91</v>
      </c>
      <c r="BU29" s="17">
        <v>0.03</v>
      </c>
      <c r="BV29" s="17">
        <v>0.46</v>
      </c>
      <c r="BW29" s="16" t="s">
        <v>328</v>
      </c>
      <c r="BX29" s="16" t="s">
        <v>148</v>
      </c>
      <c r="BZ29" s="18" t="s">
        <v>38</v>
      </c>
      <c r="CA29" s="18">
        <v>1.75</v>
      </c>
      <c r="CB29" s="19">
        <v>0.06</v>
      </c>
      <c r="CC29" s="19">
        <v>0.43</v>
      </c>
      <c r="CD29" s="20">
        <v>335</v>
      </c>
      <c r="CE29" s="20">
        <v>61</v>
      </c>
      <c r="CG29" s="11" t="s">
        <v>38</v>
      </c>
      <c r="CH29" s="16" t="s">
        <v>388</v>
      </c>
      <c r="CI29" s="17">
        <v>0.02</v>
      </c>
      <c r="CJ29" s="17">
        <v>0.43</v>
      </c>
      <c r="CK29" s="16" t="s">
        <v>389</v>
      </c>
      <c r="CL29" s="16" t="s">
        <v>390</v>
      </c>
      <c r="CN29" s="21" t="s">
        <v>575</v>
      </c>
      <c r="CO29" s="21" t="s">
        <v>434</v>
      </c>
      <c r="CP29" s="22" t="s">
        <v>38</v>
      </c>
      <c r="CQ29" s="22" t="s">
        <v>486</v>
      </c>
      <c r="CR29" s="23" t="s">
        <v>576</v>
      </c>
      <c r="CS29" s="23" t="s">
        <v>577</v>
      </c>
      <c r="CT29" s="24">
        <v>0.37</v>
      </c>
      <c r="CU29" s="23" t="s">
        <v>578</v>
      </c>
      <c r="CV29" s="23" t="s">
        <v>579</v>
      </c>
    </row>
    <row r="30" spans="1:100" ht="48.75" thickBot="1" x14ac:dyDescent="0.35">
      <c r="A30" s="1" t="s">
        <v>29</v>
      </c>
      <c r="B30" s="3">
        <v>288</v>
      </c>
      <c r="C30" s="3">
        <v>-1</v>
      </c>
      <c r="D30" s="3">
        <v>35</v>
      </c>
      <c r="E30" s="3">
        <v>144</v>
      </c>
      <c r="F30" s="3">
        <v>15.9</v>
      </c>
      <c r="G30" t="s">
        <v>39</v>
      </c>
      <c r="H30" s="4" t="s">
        <v>70</v>
      </c>
      <c r="I30" s="4">
        <v>326</v>
      </c>
      <c r="J30" s="4">
        <v>-8</v>
      </c>
      <c r="K30" s="4">
        <v>0</v>
      </c>
      <c r="L30" s="4">
        <v>163</v>
      </c>
      <c r="M30" s="6">
        <v>13.1</v>
      </c>
      <c r="N30" t="s">
        <v>39</v>
      </c>
      <c r="O30" s="4" t="s">
        <v>70</v>
      </c>
      <c r="P30" s="6">
        <v>337</v>
      </c>
      <c r="Q30" s="6">
        <v>3</v>
      </c>
      <c r="R30" s="6">
        <v>0</v>
      </c>
      <c r="S30" s="6">
        <v>168</v>
      </c>
      <c r="T30" s="6">
        <v>3.6</v>
      </c>
      <c r="V30" s="8" t="s">
        <v>39</v>
      </c>
      <c r="W30" s="10">
        <v>413</v>
      </c>
      <c r="X30" s="10">
        <v>23</v>
      </c>
      <c r="Y30" s="10">
        <v>0</v>
      </c>
      <c r="Z30" s="10">
        <v>188</v>
      </c>
      <c r="AA30" s="10">
        <v>24.9</v>
      </c>
      <c r="AC30" s="11" t="s">
        <v>39</v>
      </c>
      <c r="AD30" s="13">
        <v>568</v>
      </c>
      <c r="AE30" s="13">
        <v>38</v>
      </c>
      <c r="AF30" s="13">
        <v>0</v>
      </c>
      <c r="AG30" s="13">
        <v>203</v>
      </c>
      <c r="AH30" s="13">
        <v>-4.8</v>
      </c>
      <c r="AJ30" s="11" t="s">
        <v>39</v>
      </c>
      <c r="AK30" s="13">
        <v>610</v>
      </c>
      <c r="AL30" s="13">
        <v>7</v>
      </c>
      <c r="AM30" s="13">
        <v>0</v>
      </c>
      <c r="AN30" s="13">
        <v>218</v>
      </c>
      <c r="AO30" s="13">
        <v>-14.9</v>
      </c>
      <c r="AQ30" s="11" t="s">
        <v>39</v>
      </c>
      <c r="AR30" s="13">
        <v>870</v>
      </c>
      <c r="AS30" s="13">
        <v>43</v>
      </c>
      <c r="AT30" s="13">
        <v>0</v>
      </c>
      <c r="AU30" s="13">
        <v>227</v>
      </c>
      <c r="AV30" s="13">
        <v>-17.899999999999999</v>
      </c>
      <c r="AX30" s="11" t="s">
        <v>39</v>
      </c>
      <c r="AY30" s="14" t="s">
        <v>138</v>
      </c>
      <c r="AZ30" s="15">
        <v>0.03</v>
      </c>
      <c r="BA30" s="15">
        <v>0</v>
      </c>
      <c r="BB30" s="14" t="s">
        <v>139</v>
      </c>
      <c r="BC30" s="14" t="s">
        <v>140</v>
      </c>
      <c r="BE30" s="11" t="s">
        <v>39</v>
      </c>
      <c r="BF30" s="16" t="s">
        <v>100</v>
      </c>
      <c r="BG30" s="17">
        <v>0.44</v>
      </c>
      <c r="BH30" s="17">
        <v>0</v>
      </c>
      <c r="BI30" s="16" t="s">
        <v>204</v>
      </c>
      <c r="BJ30" s="16" t="s">
        <v>205</v>
      </c>
      <c r="BL30" s="11" t="s">
        <v>39</v>
      </c>
      <c r="BM30" s="16" t="s">
        <v>201</v>
      </c>
      <c r="BN30" s="17">
        <v>0.04</v>
      </c>
      <c r="BO30" s="17">
        <v>0</v>
      </c>
      <c r="BP30" s="16" t="s">
        <v>274</v>
      </c>
      <c r="BQ30" s="16" t="s">
        <v>275</v>
      </c>
      <c r="BS30" s="11" t="s">
        <v>39</v>
      </c>
      <c r="BT30" s="16" t="s">
        <v>193</v>
      </c>
      <c r="BU30" s="17">
        <v>0.11</v>
      </c>
      <c r="BV30" s="17">
        <v>0</v>
      </c>
      <c r="BW30" s="16" t="s">
        <v>207</v>
      </c>
      <c r="BX30" s="16" t="s">
        <v>333</v>
      </c>
      <c r="BZ30" s="18" t="s">
        <v>39</v>
      </c>
      <c r="CA30" s="18">
        <v>1.625</v>
      </c>
      <c r="CB30" s="19">
        <v>0.08</v>
      </c>
      <c r="CC30" s="19">
        <v>0</v>
      </c>
      <c r="CD30" s="20">
        <v>265</v>
      </c>
      <c r="CE30" s="20">
        <v>16</v>
      </c>
      <c r="CG30" s="11" t="s">
        <v>39</v>
      </c>
      <c r="CH30" s="16" t="s">
        <v>265</v>
      </c>
      <c r="CI30" s="17">
        <v>0.03</v>
      </c>
      <c r="CJ30" s="17">
        <v>0</v>
      </c>
      <c r="CK30" s="16" t="s">
        <v>394</v>
      </c>
      <c r="CL30" s="16" t="s">
        <v>395</v>
      </c>
      <c r="CN30" s="21" t="s">
        <v>580</v>
      </c>
      <c r="CO30" s="21" t="s">
        <v>434</v>
      </c>
      <c r="CP30" s="22" t="s">
        <v>39</v>
      </c>
      <c r="CQ30" s="22" t="s">
        <v>581</v>
      </c>
      <c r="CR30" s="23" t="s">
        <v>582</v>
      </c>
      <c r="CS30" s="23" t="s">
        <v>583</v>
      </c>
      <c r="CT30" s="24">
        <v>0</v>
      </c>
      <c r="CU30" s="23" t="s">
        <v>584</v>
      </c>
      <c r="CV30" s="23" t="s">
        <v>585</v>
      </c>
    </row>
    <row r="31" spans="1:100" ht="60.75" thickBot="1" x14ac:dyDescent="0.35">
      <c r="A31" s="1" t="str">
        <f>'Rev back'!B16</f>
        <v>Miami Marlins</v>
      </c>
      <c r="B31" s="3">
        <v>277</v>
      </c>
      <c r="C31" s="3">
        <v>8</v>
      </c>
      <c r="D31" s="3">
        <v>32</v>
      </c>
      <c r="E31" s="3">
        <v>139</v>
      </c>
      <c r="F31" s="3">
        <v>43.7</v>
      </c>
      <c r="G31" t="s">
        <v>40</v>
      </c>
      <c r="H31" s="4" t="s">
        <v>62</v>
      </c>
      <c r="I31" s="4">
        <v>387</v>
      </c>
      <c r="J31" s="4">
        <v>-5</v>
      </c>
      <c r="K31" s="4">
        <v>65</v>
      </c>
      <c r="L31" s="4">
        <v>184</v>
      </c>
      <c r="M31" s="6">
        <v>33.5</v>
      </c>
      <c r="N31" t="s">
        <v>40</v>
      </c>
      <c r="O31" s="4" t="s">
        <v>62</v>
      </c>
      <c r="P31" s="6">
        <v>417</v>
      </c>
      <c r="Q31" s="6">
        <v>8</v>
      </c>
      <c r="R31" s="6">
        <v>60</v>
      </c>
      <c r="S31" s="6">
        <v>194</v>
      </c>
      <c r="T31" s="6">
        <v>36.6</v>
      </c>
      <c r="V31" s="8" t="s">
        <v>40</v>
      </c>
      <c r="W31" s="10">
        <v>480</v>
      </c>
      <c r="X31" s="10">
        <v>15</v>
      </c>
      <c r="Y31" s="10">
        <v>52</v>
      </c>
      <c r="Z31" s="10">
        <v>200</v>
      </c>
      <c r="AA31" s="10">
        <v>25.9</v>
      </c>
      <c r="AC31" s="11" t="s">
        <v>40</v>
      </c>
      <c r="AD31" s="13">
        <v>631</v>
      </c>
      <c r="AE31" s="13">
        <v>31</v>
      </c>
      <c r="AF31" s="13">
        <v>40</v>
      </c>
      <c r="AG31" s="13">
        <v>225</v>
      </c>
      <c r="AH31" s="13">
        <v>28.4</v>
      </c>
      <c r="AJ31" s="11" t="s">
        <v>40</v>
      </c>
      <c r="AK31" s="13">
        <v>700</v>
      </c>
      <c r="AL31" s="13">
        <v>11</v>
      </c>
      <c r="AM31" s="13">
        <v>49</v>
      </c>
      <c r="AN31" s="13">
        <v>244</v>
      </c>
      <c r="AO31" s="13">
        <v>22.4</v>
      </c>
      <c r="AQ31" s="11" t="s">
        <v>40</v>
      </c>
      <c r="AR31" s="12">
        <v>1280</v>
      </c>
      <c r="AS31" s="13">
        <v>83</v>
      </c>
      <c r="AT31" s="13">
        <v>27</v>
      </c>
      <c r="AU31" s="13">
        <v>287</v>
      </c>
      <c r="AV31" s="13">
        <v>41.4</v>
      </c>
      <c r="AX31" s="11" t="s">
        <v>40</v>
      </c>
      <c r="AY31" s="14" t="s">
        <v>100</v>
      </c>
      <c r="AZ31" s="15">
        <v>0.02</v>
      </c>
      <c r="BA31" s="15">
        <v>0.26</v>
      </c>
      <c r="BB31" s="14" t="s">
        <v>101</v>
      </c>
      <c r="BC31" s="14" t="s">
        <v>102</v>
      </c>
      <c r="BE31" s="11" t="s">
        <v>40</v>
      </c>
      <c r="BF31" s="16" t="s">
        <v>94</v>
      </c>
      <c r="BG31" s="17">
        <v>0.23</v>
      </c>
      <c r="BH31" s="17">
        <v>0.21</v>
      </c>
      <c r="BI31" s="16" t="s">
        <v>188</v>
      </c>
      <c r="BJ31" s="16" t="s">
        <v>189</v>
      </c>
      <c r="BL31" s="11" t="s">
        <v>40</v>
      </c>
      <c r="BM31" s="16" t="s">
        <v>265</v>
      </c>
      <c r="BN31" s="17">
        <v>0.05</v>
      </c>
      <c r="BO31" s="17">
        <v>0.2</v>
      </c>
      <c r="BP31" s="16" t="s">
        <v>266</v>
      </c>
      <c r="BQ31" s="16" t="s">
        <v>117</v>
      </c>
      <c r="BS31" s="11" t="s">
        <v>40</v>
      </c>
      <c r="BT31" s="16" t="s">
        <v>183</v>
      </c>
      <c r="BU31" s="17">
        <v>0.04</v>
      </c>
      <c r="BV31" s="17">
        <v>0.2</v>
      </c>
      <c r="BW31" s="16" t="s">
        <v>255</v>
      </c>
      <c r="BX31" s="16" t="s">
        <v>325</v>
      </c>
      <c r="BZ31" s="18" t="s">
        <v>40</v>
      </c>
      <c r="CA31" s="18">
        <v>1.9</v>
      </c>
      <c r="CB31" s="19">
        <v>0.09</v>
      </c>
      <c r="CC31" s="19">
        <v>0.18</v>
      </c>
      <c r="CD31" s="20">
        <v>370</v>
      </c>
      <c r="CE31" s="20">
        <v>27</v>
      </c>
      <c r="CG31" s="11" t="s">
        <v>40</v>
      </c>
      <c r="CH31" s="16" t="s">
        <v>381</v>
      </c>
      <c r="CI31" s="17">
        <v>0.01</v>
      </c>
      <c r="CJ31" s="17">
        <v>0.26</v>
      </c>
      <c r="CK31" s="16" t="s">
        <v>382</v>
      </c>
      <c r="CL31" s="16" t="s">
        <v>377</v>
      </c>
      <c r="CN31" s="21" t="s">
        <v>586</v>
      </c>
      <c r="CO31" s="21" t="s">
        <v>434</v>
      </c>
      <c r="CP31" s="22" t="s">
        <v>40</v>
      </c>
      <c r="CQ31" s="22" t="s">
        <v>587</v>
      </c>
      <c r="CR31" s="23" t="s">
        <v>588</v>
      </c>
      <c r="CS31" s="23" t="s">
        <v>589</v>
      </c>
      <c r="CT31" s="24">
        <v>0.25</v>
      </c>
      <c r="CU31" s="23" t="s">
        <v>590</v>
      </c>
      <c r="CV31" s="23" t="s">
        <v>591</v>
      </c>
    </row>
  </sheetData>
  <sortState xmlns:xlrd2="http://schemas.microsoft.com/office/spreadsheetml/2017/richdata2" ref="CG2:CL31">
    <sortCondition ref="CG2:CG31"/>
  </sortState>
  <hyperlinks>
    <hyperlink ref="A2" r:id="rId1" display="http://www.forbes.com/lists/2009/33/baseball-values-09_New-York-Yankees_334613.html" xr:uid="{31C844DC-17D8-4A0D-971D-8DD591E4CF5E}"/>
    <hyperlink ref="A3" r:id="rId2" display="http://www.forbes.com/lists/2009/33/baseball-values-09_New-York-Mets_334564.html" xr:uid="{615D0399-0C97-4D97-9F09-594AFFA1335C}"/>
    <hyperlink ref="A4" r:id="rId3" display="http://www.forbes.com/lists/2009/33/baseball-values-09_Boston-Red-Sox_330700.html" xr:uid="{030417C3-139B-44F8-AA9E-58F915CAC313}"/>
    <hyperlink ref="A5" r:id="rId4" display="http://www.forbes.com/lists/2009/33/baseball-values-09_Los-Angeles-Dodgers_338671.html" xr:uid="{90B4F7DB-5873-455B-80BE-A13F2F5BA4A7}"/>
    <hyperlink ref="A6" r:id="rId5" display="http://www.forbes.com/lists/2009/33/baseball-values-09_Chicago-Cubs_335092.html" xr:uid="{A49C4F37-F093-4F11-9047-0B923934AEEF}"/>
    <hyperlink ref="A7" r:id="rId6" display="http://www.forbes.com/lists/2009/33/baseball-values-09_Los-Angeles-Angels-of-Anaheim_338666.html" xr:uid="{6402662C-FA86-455A-A3AD-96913A797CA1}"/>
    <hyperlink ref="A8" r:id="rId7" display="http://www.forbes.com/lists/2009/33/baseball-values-09_Philadelphia-Phillies_335119.html" xr:uid="{9124AD87-23EF-49D3-9FF7-51D4D322C78E}"/>
    <hyperlink ref="A9" r:id="rId8" display="http://www.forbes.com/lists/2009/33/baseball-values-09_St-Louis-Cardinals_333240.html" xr:uid="{E7C53441-0EAC-49B6-B6F6-6E0369CC4A59}"/>
    <hyperlink ref="A10" r:id="rId9" display="http://www.forbes.com/lists/2009/33/baseball-values-09_San-Francisco-Giants_339175.html" xr:uid="{3877E5AD-8EFC-4DBD-B54D-E79F9A08A7BA}"/>
    <hyperlink ref="A11" r:id="rId10" display="http://www.forbes.com/lists/2009/33/baseball-values-09_Chicago-White-Sox_334758.html" xr:uid="{293CE0D7-292F-469E-B5CA-5F5C97D611A4}"/>
    <hyperlink ref="A12" r:id="rId11" display="http://www.forbes.com/lists/2009/33/baseball-values-09_Atlanta-Braves_336642.html" xr:uid="{7139D667-1010-4D3A-9E09-E66F6287C481}"/>
    <hyperlink ref="A13" r:id="rId12" display="http://www.forbes.com/lists/2009/33/baseball-values-09_Houston-Astros_335701.html" xr:uid="{7A135E42-EEF3-403C-85AF-759E16EFA61A}"/>
    <hyperlink ref="A14" r:id="rId13" display="http://www.forbes.com/lists/2009/33/baseball-values-09_Seattle-Mariners_331202.html" xr:uid="{33051B23-D2DC-4134-9EC1-2DE18C5C6C41}"/>
    <hyperlink ref="A15" r:id="rId14" display="http://www.forbes.com/lists/2009/33/baseball-values-09_Washington-Nationals_337401.html" xr:uid="{0C72C48D-C1CD-43E9-B230-17F1A13A2C5D}"/>
    <hyperlink ref="A16" r:id="rId15" display="http://www.forbes.com/lists/2009/33/baseball-values-09_Texas-Rangers_337656.html" xr:uid="{D329A98A-2714-49A7-8373-A3A225349C1B}"/>
    <hyperlink ref="A17" r:id="rId16" display="http://www.forbes.com/lists/2009/33/baseball-values-09_San-Diego-Padres_336838.html" xr:uid="{F550CB25-0383-4188-821D-A228815BBBF7}"/>
    <hyperlink ref="A18" r:id="rId17" display="http://www.forbes.com/lists/2009/33/baseball-values-09_Baltimore-Orioles_336064.html" xr:uid="{2B5D347C-CBE3-49E2-AC01-7A68DB1244A7}"/>
    <hyperlink ref="A19" r:id="rId18" display="http://www.forbes.com/lists/2009/33/baseball-values-09_Cleveland-Indians_333426.html" xr:uid="{50F74F50-CD13-4508-A3B4-14425439A1E0}"/>
    <hyperlink ref="A20" r:id="rId19" display="http://www.forbes.com/lists/2009/33/baseball-values-09_Arizona-Diamondbacks_337798.html" xr:uid="{C82ACD28-CA3E-44F0-B323-0B29947C4729}"/>
    <hyperlink ref="A21" r:id="rId20" display="http://www.forbes.com/lists/2009/33/baseball-values-09_Colorado-Rockies_336931.html" xr:uid="{BF18BDF8-4B83-4176-AFB9-7DC79B3418CD}"/>
    <hyperlink ref="A22" r:id="rId21" display="http://www.forbes.com/lists/2009/33/baseball-values-09_Detroit-Tigers_332729.html" xr:uid="{F34A1E3D-6679-4F1A-BE25-B829BF988089}"/>
    <hyperlink ref="A23" r:id="rId22" display="http://www.forbes.com/lists/2009/33/baseball-values-09_Minnesota-Twins_330400.html" xr:uid="{2A0B8689-6A9D-4B1D-A25D-3572CEE37A65}"/>
    <hyperlink ref="A24" r:id="rId23" display="http://www.forbes.com/lists/2009/33/baseball-values-09_Toronto-Blue-Jays_339533.html" xr:uid="{49537C5F-CCFB-4E75-AF83-5A9F57C18239}"/>
    <hyperlink ref="A25" r:id="rId24" display="http://www.forbes.com/lists/2009/33/baseball-values-09_Milwaukee-Brewers_337147.html" xr:uid="{6614A7DB-7330-4C7D-A3B4-FFFEC4C216E9}"/>
    <hyperlink ref="A26" r:id="rId25" display="http://www.forbes.com/lists/2009/33/baseball-values-09_Cincinnati-Reds_332528.html" xr:uid="{ACD8E4C0-A6B5-4DDA-A418-7A59025E0359}"/>
    <hyperlink ref="A27" r:id="rId26" display="http://www.forbes.com/lists/2009/33/baseball-values-09_Tampa-Bay-Rays_337975.html" xr:uid="{1B8E3B80-5398-410E-B5FF-E470F1E646C7}"/>
    <hyperlink ref="A28" r:id="rId27" display="http://www.forbes.com/lists/2009/33/baseball-values-09_Oakland-Athletics_330413.html" xr:uid="{A0112399-C2E4-473E-948C-ED0FBCD42E9D}"/>
    <hyperlink ref="A29" r:id="rId28" display="http://www.forbes.com/lists/2009/33/baseball-values-09_Kansas-City-Royals_339113.html" xr:uid="{A355F3A6-636A-4955-90D5-C2B0A8A33A9C}"/>
    <hyperlink ref="A30" r:id="rId29" display="http://www.forbes.com/lists/2009/33/baseball-values-09_Pittsburgh-Pirates_339965.html" xr:uid="{2CF91D8C-F07E-4E16-B465-07EE51C2723D}"/>
    <hyperlink ref="A31" r:id="rId30" display="http://www.forbes.com/lists/2009/33/baseball-values-09_Florida-Marlins_336786.html" xr:uid="{D0BB662F-E4B0-427D-AC12-F784F5ECEE3B}"/>
    <hyperlink ref="AC20" r:id="rId31" display="http://www.forbes.com/teams/new-york-yankees/" xr:uid="{F8288EE6-976A-4B8C-A650-945442BA448C}"/>
    <hyperlink ref="AC15" r:id="rId32" display="http://www.forbes.com/teams/los-angeles-dodgers/" xr:uid="{473A1F44-D53C-42B1-9AA9-D55274F97574}"/>
    <hyperlink ref="AC5" r:id="rId33" display="http://www.forbes.com/teams/boston-red-sox/" xr:uid="{5B51B9B2-6BB0-482E-8D08-6AE824E1065F}"/>
    <hyperlink ref="AC6" r:id="rId34" display="http://www.forbes.com/teams/chicago-cubs/" xr:uid="{7EEFC289-4896-40D5-B673-375AE2265503}"/>
    <hyperlink ref="AC22" r:id="rId35" display="http://www.forbes.com/teams/philadelphia-phillies/" xr:uid="{250BB4D3-EB66-4C9E-8F3D-42D7B5C21B56}"/>
    <hyperlink ref="AC19" r:id="rId36" display="http://www.forbes.com/teams/new-york-mets/" xr:uid="{272DC2E3-2A26-45CE-BEA0-7DC438D7268E}"/>
    <hyperlink ref="AC25" r:id="rId37" display="http://www.forbes.com/teams/san-francisco-giants/" xr:uid="{1070E39D-BCDD-4CC4-BCFF-F4FCC8767ABA}"/>
    <hyperlink ref="AC29" r:id="rId38" display="http://www.forbes.com/teams/texas-rangers/" xr:uid="{82E8AA00-4FA7-4A72-9D5B-A2DA10AAF49F}"/>
    <hyperlink ref="AC14" r:id="rId39" display="http://www.forbes.com/teams/los-angeles-angels-of-anaheim/" xr:uid="{0079FB91-419F-40BE-9058-2E4470D4C554}"/>
    <hyperlink ref="AC27" r:id="rId40" display="http://www.forbes.com/teams/st-louis-cardinals/" xr:uid="{F2F8820B-BCAE-489E-A05E-87AE3E4A1D16}"/>
    <hyperlink ref="AC7" r:id="rId41" display="http://www.forbes.com/teams/chicago-white-sox/" xr:uid="{A2098888-B1D1-4763-B485-9C628BE951EC}"/>
    <hyperlink ref="AC26" r:id="rId42" display="http://www.forbes.com/teams/seattle-mariners/" xr:uid="{4A73F5D5-E0E0-4CD8-8424-C590F66930BA}"/>
    <hyperlink ref="AC11" r:id="rId43" display="http://www.forbes.com/teams/detroit-tigers/" xr:uid="{451EA50F-1F7A-42BE-9F31-49EC36335A72}"/>
    <hyperlink ref="AC31" r:id="rId44" display="http://www.forbes.com/teams/washington-nationals/" xr:uid="{1D394649-6204-4856-8866-8A15A9B44A97}"/>
    <hyperlink ref="AC3" r:id="rId45" display="http://www.forbes.com/teams/atlanta-braves/" xr:uid="{B0A79E02-3925-4234-9603-59D1EB33EC96}"/>
    <hyperlink ref="AC12" r:id="rId46" display="http://www.forbes.com/teams/houston-astros/" xr:uid="{D4D06C85-1FA3-42F9-BFF6-75D57695B683}"/>
    <hyperlink ref="AC4" r:id="rId47" display="http://www.forbes.com/teams/baltimore-orioles/" xr:uid="{630F2D7E-7D0F-4E51-BB15-A1F8C864CE40}"/>
    <hyperlink ref="AC24" r:id="rId48" display="http://www.forbes.com/teams/san-diego-padres/" xr:uid="{433A3FCA-8565-4CD0-A6C1-16D352AB930B}"/>
    <hyperlink ref="AC2" r:id="rId49" display="http://www.forbes.com/teams/arizona-diamondbacks/" xr:uid="{DFCCAD68-B37A-4328-BE86-6E20AA0F9A55}"/>
    <hyperlink ref="AC18" r:id="rId50" display="http://www.forbes.com/teams/minnesota-twins/" xr:uid="{41420917-FC42-4FC6-8186-E7452D48207C}"/>
    <hyperlink ref="AC30" r:id="rId51" display="http://www.forbes.com/teams/toronto-blue-jays/" xr:uid="{0BCCB9E5-173F-4983-981F-A37380834201}"/>
    <hyperlink ref="AC17" r:id="rId52" display="http://www.forbes.com/teams/milwaukee-brewers/" xr:uid="{F42570A6-B3B9-417A-9D61-DE22351F76AF}"/>
    <hyperlink ref="AC9" r:id="rId53" display="http://www.forbes.com/teams/cleveland-indians/" xr:uid="{6F09B818-B285-4553-94E9-DBE024930F03}"/>
    <hyperlink ref="AC8" r:id="rId54" display="http://www.forbes.com/teams/cincinnati-reds/" xr:uid="{5E408946-F26D-479C-A273-34DDC8748DC5}"/>
    <hyperlink ref="AC10" r:id="rId55" display="http://www.forbes.com/teams/colorado-rockies/" xr:uid="{229C1AA5-19A7-4B38-A8DD-470B8E69CD68}"/>
    <hyperlink ref="AC16" r:id="rId56" display="http://www.forbes.com/teams/miami-marlins/" xr:uid="{EB4CF0D2-A7D0-4C91-82E2-B962ED6C5C2B}"/>
    <hyperlink ref="AC23" r:id="rId57" display="http://www.forbes.com/teams/pittsburgh-pirates/" xr:uid="{84190CE6-F2D7-4327-893D-EB507C927669}"/>
    <hyperlink ref="AC21" r:id="rId58" display="http://www.forbes.com/teams/oakland-athletics/" xr:uid="{0BBCB81A-5EE8-4C36-AFB1-7EBE7E55E2C3}"/>
    <hyperlink ref="AC13" r:id="rId59" display="http://www.forbes.com/teams/kansas-city-royals/" xr:uid="{1BB01D14-8FDE-4657-9310-B0E32E0B4C05}"/>
    <hyperlink ref="AC28" r:id="rId60" display="http://www.forbes.com/teams/tampa-bay-rays/" xr:uid="{0D4989C0-2C49-48CB-B0F6-3A3D7C4B1B0D}"/>
    <hyperlink ref="AJ20" r:id="rId61" display="http://www.forbes.com/teams/new-york-yankees/" xr:uid="{00D64DF2-4082-4E0F-9DED-002425FC5DF0}"/>
    <hyperlink ref="AJ15" r:id="rId62" display="http://www.forbes.com/teams/los-angeles-dodgers/" xr:uid="{B93B0C24-D14A-481E-9D2E-694E8EF0CC4B}"/>
    <hyperlink ref="AJ5" r:id="rId63" display="http://www.forbes.com/teams/boston-red-sox/" xr:uid="{A90E8352-95BF-40E2-9DA9-31FB9C9B8BE3}"/>
    <hyperlink ref="AJ6" r:id="rId64" display="http://www.forbes.com/teams/chicago-cubs/" xr:uid="{DBF96414-5192-4AB6-B31E-4E1F0C8AF4A7}"/>
    <hyperlink ref="AJ25" r:id="rId65" display="http://www.forbes.com/teams/san-francisco-giants/" xr:uid="{8ADE7D63-5B2E-4BCD-B3BD-64B409FB1F25}"/>
    <hyperlink ref="AJ22" r:id="rId66" display="http://www.forbes.com/teams/philadelphia-phillies/" xr:uid="{25D7B882-E5F0-476F-8CE1-550C8127AE5A}"/>
    <hyperlink ref="AJ29" r:id="rId67" display="http://www.forbes.com/teams/texas-rangers/" xr:uid="{95B68777-EFD8-4F23-8D9C-19B8401676D9}"/>
    <hyperlink ref="AJ27" r:id="rId68" display="http://www.forbes.com/teams/st-louis-cardinals/" xr:uid="{29C946DA-6033-4D23-B273-51038A60EAD3}"/>
    <hyperlink ref="AJ19" r:id="rId69" display="http://www.forbes.com/teams/new-york-mets/" xr:uid="{22D88E40-82E8-4466-912A-8821A7CA20DC}"/>
    <hyperlink ref="AJ14" r:id="rId70" display="http://www.forbes.com/teams/los-angeles-angels-of-anaheim/" xr:uid="{5734E2D9-0882-49F5-A13D-1BB16A3B6A6D}"/>
    <hyperlink ref="AJ3" r:id="rId71" display="http://www.forbes.com/teams/atlanta-braves/" xr:uid="{AADACD94-C8F1-4989-BDB9-48E323163C17}"/>
    <hyperlink ref="AJ26" r:id="rId72" display="http://www.forbes.com/teams/seattle-mariners/" xr:uid="{A110044F-3A5F-4A20-9F25-689FC18FD958}"/>
    <hyperlink ref="AJ31" r:id="rId73" display="http://www.forbes.com/teams/washington-nationals/" xr:uid="{3A70D37E-E0FF-4C30-9EDB-F94353FC961B}"/>
    <hyperlink ref="AJ7" r:id="rId74" display="http://www.forbes.com/teams/chicago-white-sox/" xr:uid="{5D1EFAA6-499F-4845-9A77-D57E64AF7DBE}"/>
    <hyperlink ref="AJ11" r:id="rId75" display="http://www.forbes.com/teams/detroit-tigers/" xr:uid="{4BADBFC7-671E-4815-ADBA-2E1F3482287D}"/>
    <hyperlink ref="AJ4" r:id="rId76" display="http://www.forbes.com/teams/baltimore-orioles/" xr:uid="{EE8E3822-E693-4065-ABE8-B491501D2C99}"/>
    <hyperlink ref="AJ24" r:id="rId77" display="http://www.forbes.com/teams/san-diego-padres/" xr:uid="{EDDBAB45-7178-4624-9E20-51BA2BBDDBAF}"/>
    <hyperlink ref="AJ30" r:id="rId78" display="http://www.forbes.com/teams/toronto-blue-jays/" xr:uid="{F250B89D-5489-4196-9F3B-88DEC8957BD0}"/>
    <hyperlink ref="AJ18" r:id="rId79" display="http://www.forbes.com/teams/minnesota-twins/" xr:uid="{E0AEB17C-48D5-4E6F-9E03-AEED70824762}"/>
    <hyperlink ref="AJ8" r:id="rId80" display="http://www.forbes.com/teams/cincinnati-reds/" xr:uid="{DF7212D9-8E49-4C6D-865B-3E3C4B8A9D1D}"/>
    <hyperlink ref="AJ2" r:id="rId81" display="http://www.forbes.com/teams/arizona-diamondbacks/" xr:uid="{CCCDC632-6D99-435E-8F31-DB4A0071337D}"/>
    <hyperlink ref="AJ10" r:id="rId82" display="http://www.forbes.com/teams/colorado-rockies/" xr:uid="{63564AB1-29C0-4572-BE32-D9939E009EAA}"/>
    <hyperlink ref="AJ23" r:id="rId83" display="http://www.forbes.com/teams/pittsburgh-pirates/" xr:uid="{62E49748-5537-48B2-B227-9E42701273C4}"/>
    <hyperlink ref="AJ9" r:id="rId84" display="http://www.forbes.com/teams/cleveland-indians/" xr:uid="{9C4F8035-8880-4C4D-93CC-0F0F2AD3EAB0}"/>
    <hyperlink ref="AJ17" r:id="rId85" display="http://www.forbes.com/teams/milwaukee-brewers/" xr:uid="{0E323C69-03D8-4228-9475-A830D53CE05A}"/>
    <hyperlink ref="AJ12" r:id="rId86" display="http://www.forbes.com/teams/houston-astros/" xr:uid="{3D9B2E37-39A7-4B46-81EA-0181ABB0894C}"/>
    <hyperlink ref="AJ16" r:id="rId87" display="http://www.forbes.com/teams/miami-marlins/" xr:uid="{C031F363-4F98-4D3D-8BC8-F2CB534708BD}"/>
    <hyperlink ref="AJ21" r:id="rId88" display="http://www.forbes.com/teams/oakland-athletics/" xr:uid="{AE5B9194-A30C-44A2-B861-E68661D5B873}"/>
    <hyperlink ref="AJ13" r:id="rId89" display="http://www.forbes.com/teams/kansas-city-royals/" xr:uid="{4286A5F1-B5E9-4333-B731-072E28C04D19}"/>
    <hyperlink ref="AJ28" r:id="rId90" display="http://www.forbes.com/teams/tampa-bay-rays/" xr:uid="{2BFE7ADA-53A5-4344-9AE6-CF63074FC9A0}"/>
    <hyperlink ref="AQ20" r:id="rId91" display="http://www.forbes.com/teams/new-york-yankees/" xr:uid="{9BC752D3-DB98-4EEC-8D19-CF7D7CA97871}"/>
    <hyperlink ref="AQ15" r:id="rId92" display="http://www.forbes.com/teams/los-angeles-dodgers/" xr:uid="{0599FDB1-32A0-477F-AC76-F4073F482067}"/>
    <hyperlink ref="AQ5" r:id="rId93" display="http://www.forbes.com/teams/boston-red-sox/" xr:uid="{CDE8689A-35E5-4357-A4E4-26ED87678332}"/>
    <hyperlink ref="AQ25" r:id="rId94" display="http://www.forbes.com/teams/san-francisco-giants/" xr:uid="{89B2E560-32CB-4D18-BB67-04673B765CCE}"/>
    <hyperlink ref="AQ6" r:id="rId95" display="http://www.forbes.com/teams/chicago-cubs/" xr:uid="{6DDDC82D-4960-49B4-BC6C-3DAEF412E61C}"/>
    <hyperlink ref="AQ27" r:id="rId96" display="http://www.forbes.com/teams/st-louis-cardinals/" xr:uid="{64D626B4-EC49-4F03-965D-4E1EC42DBDCA}"/>
    <hyperlink ref="AQ19" r:id="rId97" display="http://www.forbes.com/teams/new-york-mets/" xr:uid="{7B3AA3C0-5758-486A-B977-9224FBA629B0}"/>
    <hyperlink ref="AQ14" r:id="rId98" display="http://www.forbes.com/teams/los-angeles-angels-of-anaheim/" xr:uid="{FDB36F2B-92E5-47EB-8571-2A986F8618E6}"/>
    <hyperlink ref="AQ31" r:id="rId99" display="http://www.forbes.com/teams/washington-nationals/" xr:uid="{57B22FE7-EC2B-4DB4-94D8-B0C92D7758A4}"/>
    <hyperlink ref="AQ22" r:id="rId100" display="http://www.forbes.com/teams/philadelphia-phillies/" xr:uid="{3D59BBEE-6462-44E3-AD7D-5467AC983B21}"/>
    <hyperlink ref="AQ29" r:id="rId101" display="http://www.forbes.com/teams/texas-rangers/" xr:uid="{F8A65FEF-5F21-4DF3-B6E3-FA0ED85351C3}"/>
    <hyperlink ref="AQ3" r:id="rId102" display="http://www.forbes.com/teams/atlanta-braves/" xr:uid="{946898B7-5502-4341-A1B9-AF9B975D5121}"/>
    <hyperlink ref="AQ11" r:id="rId103" display="http://www.forbes.com/teams/detroit-tigers/" xr:uid="{6AD01DCB-6593-441A-A22D-BAD253D97C7E}"/>
    <hyperlink ref="AQ26" r:id="rId104" display="http://www.forbes.com/teams/seattle-mariners/" xr:uid="{5CF7DFA6-E367-4521-97BC-1E2FC8D209D9}"/>
    <hyperlink ref="AQ4" r:id="rId105" display="http://www.forbes.com/teams/baltimore-orioles/" xr:uid="{FAAE3347-FC3D-4BE8-A8C3-D7F29510FC85}"/>
    <hyperlink ref="AQ7" r:id="rId106" display="http://www.forbes.com/teams/chicago-white-sox/" xr:uid="{252A45AC-37DF-4E4E-B1FE-C75680402F8E}"/>
    <hyperlink ref="AQ23" r:id="rId107" display="http://www.forbes.com/teams/pittsburgh-pirates/" xr:uid="{A70A937C-ECA2-46C1-AC35-4E674CD91AEA}"/>
    <hyperlink ref="AQ18" r:id="rId108" display="http://www.forbes.com/teams/minnesota-twins/" xr:uid="{E5949719-E49F-4D7D-BB16-F5F3A721E91D}"/>
    <hyperlink ref="AQ24" r:id="rId109" display="http://www.forbes.com/teams/san-diego-padres/" xr:uid="{B3FD8F49-8D94-4697-BD79-BA0197DEF82B}"/>
    <hyperlink ref="AQ8" r:id="rId110" display="http://www.forbes.com/teams/cincinnati-reds/" xr:uid="{BAF2247C-A996-440C-945B-62988F48A065}"/>
    <hyperlink ref="AQ17" r:id="rId111" display="http://www.forbes.com/teams/milwaukee-brewers/" xr:uid="{F4665577-D789-4898-9C83-C12360503338}"/>
    <hyperlink ref="AQ30" r:id="rId112" display="http://www.forbes.com/teams/toronto-blue-jays/" xr:uid="{E904BF54-BDD3-4404-9467-3313721438DD}"/>
    <hyperlink ref="AQ10" r:id="rId113" display="http://www.forbes.com/teams/colorado-rockies/" xr:uid="{93F73EC2-2C1C-4FD0-8831-9CFDA9B5123B}"/>
    <hyperlink ref="AQ2" r:id="rId114" display="http://www.forbes.com/teams/arizona-diamondbacks/" xr:uid="{FD7FBE2D-E2F2-4D60-9A0F-5014D26906C0}"/>
    <hyperlink ref="AQ9" r:id="rId115" display="http://www.forbes.com/teams/cleveland-indians/" xr:uid="{BE47BD09-F1E3-458B-A1E3-D5B6848B6CB3}"/>
    <hyperlink ref="AQ12" r:id="rId116" display="http://www.forbes.com/teams/houston-astros/" xr:uid="{7B3AA637-59C7-4AF1-93B8-4E52E6E49327}"/>
    <hyperlink ref="AQ21" r:id="rId117" display="http://www.forbes.com/teams/oakland-athletics/" xr:uid="{0AD50D91-B6C5-4019-98E2-2ECC7184EC35}"/>
    <hyperlink ref="AQ13" r:id="rId118" display="http://www.forbes.com/teams/kansas-city-royals/" xr:uid="{906DBA33-925A-4364-8D27-AD316537B50F}"/>
    <hyperlink ref="AQ16" r:id="rId119" display="http://www.forbes.com/teams/miami-marlins/" xr:uid="{93818104-69AB-4362-8685-6A13B8E05C0A}"/>
    <hyperlink ref="AQ28" r:id="rId120" display="http://www.forbes.com/teams/tampa-bay-rays/" xr:uid="{47893C5A-887B-4C58-AF78-2AE362BAAF37}"/>
    <hyperlink ref="AX20" r:id="rId121" display="http://www.forbes.com/teams/new-york-yankees/" xr:uid="{D0493451-5B56-427C-84A8-8DC4813A95F1}"/>
    <hyperlink ref="AX15" r:id="rId122" display="http://www.forbes.com/teams/los-angeles-dodgers/" xr:uid="{59C45E32-ED88-4113-9C19-0EF24120D041}"/>
    <hyperlink ref="AX5" r:id="rId123" display="http://www.forbes.com/teams/boston-red-sox/" xr:uid="{285A5527-FB4F-43E8-9F91-6D083233A235}"/>
    <hyperlink ref="AX25" r:id="rId124" display="http://www.forbes.com/teams/san-francisco-giants/" xr:uid="{F2CCFB33-1945-416D-AC35-8F708AEE7405}"/>
    <hyperlink ref="AX6" r:id="rId125" display="http://www.forbes.com/teams/chicago-cubs/" xr:uid="{A7C52127-12EC-49AE-874B-C5D3E871538F}"/>
    <hyperlink ref="AX19" r:id="rId126" display="http://www.forbes.com/teams/new-york-mets/" xr:uid="{A42DE3C5-BEF0-4601-9266-DBAC723CBBBD}"/>
    <hyperlink ref="AX27" r:id="rId127" display="http://www.forbes.com/teams/st-louis-cardinals/" xr:uid="{54B8B3FF-7E3C-4193-AE61-6970804BBD58}"/>
    <hyperlink ref="AX14" r:id="rId128" display="http://www.forbes.com/teams/los-angeles-angels-of-anaheim/" xr:uid="{E1423180-5293-40A0-ADAE-26596A8614CD}"/>
    <hyperlink ref="AX31" r:id="rId129" display="http://www.forbes.com/teams/washington-nationals/" xr:uid="{1BF4366C-4F99-4831-B7A8-D86686048ADC}"/>
    <hyperlink ref="AX22" r:id="rId130" display="http://www.forbes.com/teams/philadelphia-phillies/" xr:uid="{5B596303-35D0-4DC1-A065-24354A87C730}"/>
    <hyperlink ref="AX29" r:id="rId131" display="http://www.forbes.com/teams/texas-rangers/" xr:uid="{6E2CC909-409D-4DDA-B9CF-16E454552E34}"/>
    <hyperlink ref="AX26" r:id="rId132" display="http://www.forbes.com/teams/seattle-mariners/" xr:uid="{E955CDAE-92B4-4AFD-A538-A696C753183E}"/>
    <hyperlink ref="AX3" r:id="rId133" display="http://www.forbes.com/teams/atlanta-braves/" xr:uid="{F20572A9-50C9-457D-841C-8451A88D1B46}"/>
    <hyperlink ref="AX11" r:id="rId134" display="http://www.forbes.com/teams/detroit-tigers/" xr:uid="{459F3D97-CC32-4644-AF9F-9CA0CD98B007}"/>
    <hyperlink ref="AX12" r:id="rId135" display="http://www.forbes.com/teams/houston-astros/" xr:uid="{3F612465-8515-422E-ABE6-97BEA3CA0FFA}"/>
    <hyperlink ref="AX7" r:id="rId136" display="http://www.forbes.com/teams/chicago-white-sox/" xr:uid="{37A00E0F-2855-4CB9-9A9D-447D974C76A7}"/>
    <hyperlink ref="AX4" r:id="rId137" display="http://www.forbes.com/teams/baltimore-orioles/" xr:uid="{BEDC1D62-0458-47A3-84A6-C276740F83E5}"/>
    <hyperlink ref="AX23" r:id="rId138" display="http://www.forbes.com/teams/pittsburgh-pirates/" xr:uid="{D4B57E06-B125-40E2-A471-5DE36E2544DF}"/>
    <hyperlink ref="AX2" r:id="rId139" display="http://www.forbes.com/teams/arizona-diamondbacks/" xr:uid="{558DF558-A528-4D51-A85F-EA6A2A1865D5}"/>
    <hyperlink ref="AX18" r:id="rId140" display="http://www.forbes.com/teams/minnesota-twins/" xr:uid="{759DA027-08E1-4AB3-B2FD-DE80B7DF8F2C}"/>
    <hyperlink ref="AX8" r:id="rId141" display="http://www.forbes.com/teams/cincinnati-reds/" xr:uid="{68537E05-E137-4F35-8A93-9C4F2D95BD3D}"/>
    <hyperlink ref="AX30" r:id="rId142" display="http://www.forbes.com/teams/toronto-blue-jays/" xr:uid="{CE82C738-F122-4EBE-911D-96A6DF7745AD}"/>
    <hyperlink ref="AX24" r:id="rId143" display="http://www.forbes.com/teams/san-diego-padres/" xr:uid="{7FDC53B1-47F3-496A-8439-EBB609BDC91B}"/>
    <hyperlink ref="AX17" r:id="rId144" display="http://www.forbes.com/teams/milwaukee-brewers/" xr:uid="{706B8BAA-96D9-4FDC-9679-9CEAFCFEFB4B}"/>
    <hyperlink ref="AX13" r:id="rId145" display="http://www.forbes.com/teams/kansas-city-royals/" xr:uid="{977DD5AD-CD40-496B-9EF1-F6609742D937}"/>
    <hyperlink ref="AX10" r:id="rId146" display="http://www.forbes.com/teams/colorado-rockies/" xr:uid="{F7347B6A-679A-4533-AC89-240D2A2EF284}"/>
    <hyperlink ref="AX9" r:id="rId147" display="http://www.forbes.com/teams/cleveland-indians/" xr:uid="{05304598-0F39-4B1D-A544-AB9D9589D392}"/>
    <hyperlink ref="AX21" r:id="rId148" display="http://www.forbes.com/teams/oakland-athletics/" xr:uid="{9179703A-775A-45AE-94A7-64B823530AF2}"/>
    <hyperlink ref="AX16" r:id="rId149" display="http://www.forbes.com/teams/miami-marlins/" xr:uid="{C8DB01DF-67CE-466C-8992-830E6BC26328}"/>
    <hyperlink ref="AX28" r:id="rId150" display="http://www.forbes.com/teams/tampa-bay-rays/" xr:uid="{7503EEF6-FA92-4B28-A0D1-91B503914866}"/>
    <hyperlink ref="BE20" r:id="rId151" display="https://www.forbes.com/teams/new-york-yankees/" xr:uid="{64464E30-6F23-42B0-AC46-74A8E02C1CB0}"/>
    <hyperlink ref="BE15" r:id="rId152" display="https://www.forbes.com/teams/los-angeles-dodgers/" xr:uid="{1175D5F5-367C-456D-9F24-A5E20E627554}"/>
    <hyperlink ref="BE5" r:id="rId153" display="https://www.forbes.com/teams/boston-red-sox/" xr:uid="{9A43E531-8666-49E7-9FCA-417EADAF2868}"/>
    <hyperlink ref="BE6" r:id="rId154" display="https://www.forbes.com/teams/chicago-cubs/" xr:uid="{25162BE7-A799-4021-84E8-0E039D65E30B}"/>
    <hyperlink ref="BE25" r:id="rId155" display="https://www.forbes.com/teams/san-francisco-giants/" xr:uid="{9080096D-CE29-4637-B1B6-9B1FB7C9B47C}"/>
    <hyperlink ref="BE19" r:id="rId156" display="https://www.forbes.com/teams/new-york-mets/" xr:uid="{3388C9F1-CD83-48E9-A4D1-9F3914926D41}"/>
    <hyperlink ref="BE27" r:id="rId157" display="https://www.forbes.com/teams/st-louis-cardinals/" xr:uid="{9D02CDBF-F70D-48C0-BA7F-743E3AD998A3}"/>
    <hyperlink ref="BE14" r:id="rId158" display="https://www.forbes.com/teams/los-angeles-angels-of-anaheim/" xr:uid="{2E92D12C-8FA5-4B09-9719-DE62528AD9A7}"/>
    <hyperlink ref="BE22" r:id="rId159" display="https://www.forbes.com/teams/philadelphia-phillies/" xr:uid="{E20F4B2F-BE6E-44DB-B3B5-CDB26037D26F}"/>
    <hyperlink ref="BE31" r:id="rId160" display="https://www.forbes.com/teams/washington-nationals/" xr:uid="{E4EB7111-57AD-4E34-BC17-AC2C3FD5A5F3}"/>
    <hyperlink ref="BE29" r:id="rId161" display="https://www.forbes.com/teams/texas-rangers/" xr:uid="{37AC93AC-3689-42A8-81A9-1578A58BF1DC}"/>
    <hyperlink ref="BE3" r:id="rId162" display="https://www.forbes.com/teams/atlanta-braves/" xr:uid="{813B66FE-83AF-498F-BE44-62238A29BBD6}"/>
    <hyperlink ref="BE12" r:id="rId163" display="https://www.forbes.com/teams/houston-astros/" xr:uid="{80F22DB9-69B2-4C12-9D7C-51E65B04D3CC}"/>
    <hyperlink ref="BE26" r:id="rId164" display="https://www.forbes.com/teams/seattle-mariners/" xr:uid="{63CBFFDF-D4DD-4BA4-9D7E-98B59BEDFFAA}"/>
    <hyperlink ref="BE7" r:id="rId165" display="https://www.forbes.com/teams/chicago-white-sox/" xr:uid="{68B6505A-B298-4D5C-87E0-D4356B32235D}"/>
    <hyperlink ref="BE30" r:id="rId166" display="https://www.forbes.com/teams/toronto-blue-jays/" xr:uid="{0FF1F902-DCF4-4D61-A699-2AD876A7748A}"/>
    <hyperlink ref="BE23" r:id="rId167" display="https://www.forbes.com/teams/pittsburgh-pirates/" xr:uid="{11A33984-4CB4-4C79-B2DA-A83AF7579648}"/>
    <hyperlink ref="BE11" r:id="rId168" display="https://www.forbes.com/teams/detroit-tigers/" xr:uid="{E50401F9-0FE2-492D-B8A2-B4E8E25DFF81}"/>
    <hyperlink ref="BE4" r:id="rId169" display="https://www.forbes.com/teams/baltimore-orioles/" xr:uid="{3DFEE4F9-E0C9-4EE0-BB2B-83F79B22F6B5}"/>
    <hyperlink ref="BE2" r:id="rId170" display="https://www.forbes.com/teams/arizona-diamondbacks/" xr:uid="{51496994-C487-4FBC-A639-D64CD3DF9F1A}"/>
    <hyperlink ref="BE24" r:id="rId171" display="https://www.forbes.com/teams/san-diego-padres/" xr:uid="{36B5A7D3-6B5E-49EE-BC11-FA464D42C21C}"/>
    <hyperlink ref="BE18" r:id="rId172" display="https://www.forbes.com/teams/minnesota-twins/" xr:uid="{43674503-B900-4560-8792-4DB35ED2C455}"/>
    <hyperlink ref="BE10" r:id="rId173" display="https://www.forbes.com/teams/colorado-rockies/" xr:uid="{99D207DA-D3A4-4B13-9C53-D44CE63C3102}"/>
    <hyperlink ref="BE13" r:id="rId174" display="https://www.forbes.com/teams/kansas-city-royals/" xr:uid="{6FFC3F2B-D0CF-4C2D-8018-A15F3395A694}"/>
    <hyperlink ref="BE16" r:id="rId175" display="https://www.forbes.com/teams/miami-marlins/" xr:uid="{C9CF573A-07AC-4A09-8510-98D4219AD38E}"/>
    <hyperlink ref="BE17" r:id="rId176" display="https://www.forbes.com/teams/milwaukee-brewers/" xr:uid="{2E7B9C7E-89EF-4BBE-B643-17F25F50188D}"/>
    <hyperlink ref="BE9" r:id="rId177" display="https://www.forbes.com/teams/cleveland-indians/" xr:uid="{19B1AE9F-FEF6-41D3-B3CF-39BF6BA5B606}"/>
    <hyperlink ref="BE8" r:id="rId178" display="https://www.forbes.com/teams/cincinnati-reds/" xr:uid="{29B29976-0564-4B4B-861A-D6188AEAE8BF}"/>
    <hyperlink ref="BE21" r:id="rId179" display="https://www.forbes.com/teams/oakland-athletics/" xr:uid="{206BC94B-2BD0-4B8B-802B-2248A76888FF}"/>
    <hyperlink ref="BE28" r:id="rId180" display="https://www.forbes.com/teams/tampa-bay-rays/" xr:uid="{DB8E556A-014A-4474-A58B-DDD0684AA3F2}"/>
    <hyperlink ref="BL20" r:id="rId181" display="https://www.forbes.com/teams/new-york-yankees/" xr:uid="{83A18178-941A-4708-B164-3C143D3CDABE}"/>
    <hyperlink ref="BL15" r:id="rId182" display="https://www.forbes.com/teams/los-angeles-dodgers/" xr:uid="{B306733A-9FB8-46EC-86CC-E9218A72D7A8}"/>
    <hyperlink ref="BL6" r:id="rId183" display="https://www.forbes.com/teams/chicago-cubs/" xr:uid="{E38ABEFA-AC6B-47AF-B590-7BA3B04DFED7}"/>
    <hyperlink ref="BL25" r:id="rId184" display="https://www.forbes.com/teams/san-francisco-giants/" xr:uid="{1ECEC620-495C-4D62-8A05-52B63C60DE25}"/>
    <hyperlink ref="BL5" r:id="rId185" display="https://www.forbes.com/teams/boston-red-sox/" xr:uid="{84DB10C4-9BD7-4D4A-B578-550FA10E5C0D}"/>
    <hyperlink ref="BL19" r:id="rId186" display="https://www.forbes.com/teams/new-york-mets/" xr:uid="{4F14FF80-B643-4679-8801-7F16F27B03CB}"/>
    <hyperlink ref="BL27" r:id="rId187" display="https://www.forbes.com/teams/st-louis-cardinals/" xr:uid="{6805D5D2-2B4F-4FC4-B733-C94C1BE03490}"/>
    <hyperlink ref="BL14" r:id="rId188" display="https://www.forbes.com/teams/los-angeles-angels/" xr:uid="{F9F2ABD4-CF33-489D-9EB2-C46A5D99DE5F}"/>
    <hyperlink ref="BL22" r:id="rId189" display="https://www.forbes.com/teams/philadelphia-phillies/" xr:uid="{D464F217-F7D2-494E-97B2-0D13E3DB16E3}"/>
    <hyperlink ref="BL31" r:id="rId190" display="https://www.forbes.com/teams/washington-nationals/" xr:uid="{FDA28EA5-E109-4642-BCB8-5FCC60971F95}"/>
    <hyperlink ref="BL12" r:id="rId191" display="https://www.forbes.com/teams/houston-astros/" xr:uid="{EFB9E80A-BB6F-4621-A04E-DEDB7252B17D}"/>
    <hyperlink ref="BL3" r:id="rId192" display="https://www.forbes.com/teams/atlanta-braves/" xr:uid="{B7F13F2D-A5F3-4ECE-8AE8-87DD75771D96}"/>
    <hyperlink ref="BL29" r:id="rId193" display="https://www.forbes.com/teams/texas-rangers/" xr:uid="{7B866FB6-9712-42EB-9C54-C2D3E488C852}"/>
    <hyperlink ref="BL7" r:id="rId194" display="https://www.forbes.com/teams/chicago-white-sox/" xr:uid="{0F1D46A6-A8BA-4AFC-BB77-9FEDF6A05067}"/>
    <hyperlink ref="BL26" r:id="rId195" display="https://www.forbes.com/teams/seattle-mariners/" xr:uid="{D3C73BB0-4F7D-4810-8578-281100438980}"/>
    <hyperlink ref="BL30" r:id="rId196" display="https://www.forbes.com/teams/toronto-blue-jays/" xr:uid="{6117EA5F-8726-4476-B908-28A7DAF501F9}"/>
    <hyperlink ref="BL24" r:id="rId197" display="https://www.forbes.com/teams/san-diego-padres/" xr:uid="{C7D79A5B-3DAD-427E-B0A2-BE121ABE2116}"/>
    <hyperlink ref="BL23" r:id="rId198" display="https://www.forbes.com/teams/pittsburgh-pirates/" xr:uid="{87176BF4-DF72-4291-8F13-E7CCF191FA77}"/>
    <hyperlink ref="BL11" r:id="rId199" display="https://www.forbes.com/teams/detroit-tigers/" xr:uid="{4FD35D6F-309C-4935-9AC7-A8B85A11CF04}"/>
    <hyperlink ref="BL2" r:id="rId200" display="https://www.forbes.com/teams/arizona-diamondbacks/" xr:uid="{7FB5A64C-952A-469F-B10D-A15DFB1E2653}"/>
    <hyperlink ref="BL4" r:id="rId201" display="https://www.forbes.com/teams/baltimore-orioles/" xr:uid="{D4E6DD73-AAE7-498A-A10D-ABCDD78E0C96}"/>
    <hyperlink ref="BL18" r:id="rId202" display="https://www.forbes.com/teams/minnesota-twins/" xr:uid="{C60DCC31-6E44-42C6-B9EC-04E22AF17A0A}"/>
    <hyperlink ref="BL10" r:id="rId203" display="https://www.forbes.com/teams/colorado-rockies/" xr:uid="{520D6D1C-8AF7-42D9-AFB1-13DD7B9640CB}"/>
    <hyperlink ref="BL9" r:id="rId204" display="https://www.forbes.com/teams/cleveland-indians/" xr:uid="{4DCCC1EE-6A25-4DF5-9585-7E7D32DB1AFE}"/>
    <hyperlink ref="BL17" r:id="rId205" display="https://www.forbes.com/teams/milwaukee-brewers/" xr:uid="{C503D22F-A583-426D-9F00-6C497CC494FB}"/>
    <hyperlink ref="BL21" r:id="rId206" display="https://www.forbes.com/teams/oakland-athletics/" xr:uid="{BF557D94-C883-42F2-BEC4-5106011A9CE1}"/>
    <hyperlink ref="BL13" r:id="rId207" display="https://www.forbes.com/teams/kansas-city-royals/" xr:uid="{242A7B7E-FE47-4DFA-90E4-B8F8A675E2DE}"/>
    <hyperlink ref="BL8" r:id="rId208" display="https://www.forbes.com/teams/cincinnati-reds/" xr:uid="{28C4F704-3498-4718-A442-222397A845F4}"/>
    <hyperlink ref="BL16" r:id="rId209" display="https://www.forbes.com/teams/miami-marlins/" xr:uid="{7E400E1F-12B6-4FFE-B332-7CFC461CE9B0}"/>
    <hyperlink ref="BL28" r:id="rId210" display="https://www.forbes.com/teams/tampa-bay-rays/" xr:uid="{D6DD3331-94E4-45CD-9579-2C8FED217247}"/>
    <hyperlink ref="BS20" r:id="rId211" display="https://www.forbes.com/teams/new-york-yankees/" xr:uid="{BEEBF521-6B6D-4985-B329-CA7C1F03827A}"/>
    <hyperlink ref="BS15" r:id="rId212" display="https://www.forbes.com/teams/los-angeles-dodgers/" xr:uid="{1B323A19-676B-42A6-8189-486A9E576B2A}"/>
    <hyperlink ref="BS5" r:id="rId213" display="https://www.forbes.com/teams/boston-red-sox/" xr:uid="{01D16371-848B-423A-8FD4-4F0EA97BC399}"/>
    <hyperlink ref="BS6" r:id="rId214" display="https://www.forbes.com/teams/chicago-cubs/" xr:uid="{8F81C459-F36F-40DE-B261-40A63AC68724}"/>
    <hyperlink ref="BS25" r:id="rId215" display="https://www.forbes.com/teams/san-francisco-giants/" xr:uid="{0D75F1C7-7AFF-4397-9CE6-7646A249F148}"/>
    <hyperlink ref="BS19" r:id="rId216" display="https://www.forbes.com/teams/new-york-mets/" xr:uid="{0046E85B-C4F7-437D-8CF6-2802272925F1}"/>
    <hyperlink ref="BS27" r:id="rId217" display="https://www.forbes.com/teams/st-louis-cardinals/" xr:uid="{341F5430-3148-4CC4-8E01-5499E61BF457}"/>
    <hyperlink ref="BS22" r:id="rId218" display="https://www.forbes.com/teams/philadelphia-phillies/" xr:uid="{65312380-0E7C-4A55-A711-6EDEDD63BCC1}"/>
    <hyperlink ref="BS12" r:id="rId219" display="https://www.forbes.com/teams/houston-astros/" xr:uid="{27B4AB26-E5E8-44CA-9CAE-7F062FD618B1}"/>
    <hyperlink ref="BS31" r:id="rId220" display="https://www.forbes.com/teams/washington-nationals/" xr:uid="{71F7D1C5-C34B-4D0B-B860-CEDEC0F51A28}"/>
    <hyperlink ref="BS3" r:id="rId221" display="https://www.forbes.com/teams/atlanta-braves/" xr:uid="{9B613ADA-23CF-4285-A34D-32DBFDEFC2B7}"/>
    <hyperlink ref="BS29" r:id="rId222" display="https://www.forbes.com/teams/texas-rangers/" xr:uid="{5E900D9B-1A25-401E-887C-B4637262D002}"/>
    <hyperlink ref="BS7" r:id="rId223" display="https://www.forbes.com/teams/chicago-white-sox/" xr:uid="{4484D35D-D0B2-4A89-A396-BFE07F523381}"/>
    <hyperlink ref="BS26" r:id="rId224" display="https://www.forbes.com/teams/seattle-mariners/" xr:uid="{431C4966-C069-45EF-864B-DFB3186F692E}"/>
    <hyperlink ref="BS30" r:id="rId225" display="https://www.forbes.com/teams/toronto-blue-jays/" xr:uid="{D9C055C4-C063-4C8B-9806-8B949F5BC8FF}"/>
    <hyperlink ref="BS24" r:id="rId226" display="https://www.forbes.com/teams/san-diego-padres/" xr:uid="{B1AF7695-B66D-4442-B010-AC179B11CDFC}"/>
    <hyperlink ref="BS2" r:id="rId227" display="https://www.forbes.com/teams/arizona-diamondbacks/" xr:uid="{8DD40833-EE5F-40ED-8431-E975128F7E0C}"/>
    <hyperlink ref="BS4" r:id="rId228" display="https://www.forbes.com/teams/baltimore-orioles/" xr:uid="{673DB7E7-E938-42DC-9B7B-129FE4C00CDB}"/>
    <hyperlink ref="BS23" r:id="rId229" display="https://www.forbes.com/teams/pittsburgh-pirates/" xr:uid="{15861228-DA68-46CE-BEA6-68F4D76CD5CC}"/>
    <hyperlink ref="BS11" r:id="rId230" display="https://www.forbes.com/teams/detroit-tigers/" xr:uid="{74CEABAD-6C3C-4DFD-BB64-03381AEE44FB}"/>
    <hyperlink ref="BS10" r:id="rId231" display="https://www.forbes.com/teams/colorado-rockies/" xr:uid="{B6A898AF-2004-4BD8-A762-11968BCED8C1}"/>
    <hyperlink ref="BS18" r:id="rId232" display="https://www.forbes.com/teams/minnesota-twins/" xr:uid="{477A9A28-C814-43EA-9D30-A8A53B5A3700}"/>
    <hyperlink ref="BS17" r:id="rId233" display="https://www.forbes.com/teams/milwaukee-brewers/" xr:uid="{73EC2042-72FE-4D32-B6F1-4DDF4277A4C5}"/>
    <hyperlink ref="BS9" r:id="rId234" display="https://www.forbes.com/teams/cleveland-indians/" xr:uid="{CDC52BE3-4EB5-4D17-9CD7-1AD122CA1EF2}"/>
    <hyperlink ref="BS21" r:id="rId235" display="https://www.forbes.com/teams/oakland-athletics/" xr:uid="{5F20A26D-FDAC-4463-8A2C-E317E2EB1A74}"/>
    <hyperlink ref="BS8" r:id="rId236" display="https://www.forbes.com/teams/cincinnati-reds/" xr:uid="{21652FB5-2CCD-490C-A679-2602C688F4D1}"/>
    <hyperlink ref="BS13" r:id="rId237" display="https://www.forbes.com/teams/kansas-city-royals/" xr:uid="{783F6DFD-87C3-40FD-9CEA-EA762B0FA505}"/>
    <hyperlink ref="BS28" r:id="rId238" display="https://www.forbes.com/teams/tampa-bay-rays/" xr:uid="{014D5E89-707B-46E1-9CD5-12908429EE1D}"/>
    <hyperlink ref="BS16" r:id="rId239" display="https://www.forbes.com/teams/miami-marlins/" xr:uid="{78B8D2F7-3E4A-4DCB-8011-72F4DC0A6056}"/>
    <hyperlink ref="CG20" r:id="rId240" display="https://www.forbes.com/teams/new-york-yankees/" xr:uid="{B6981BC2-AD4E-4966-A731-4226A7DDFA96}"/>
    <hyperlink ref="CG15" r:id="rId241" display="https://www.forbes.com/teams/los-angeles-dodgers/" xr:uid="{4602A867-D877-4FED-BBBD-87B98959C94D}"/>
    <hyperlink ref="CG5" r:id="rId242" display="https://www.forbes.com/teams/boston-red-sox/" xr:uid="{9B1ED128-7036-4B2F-B4EB-3947CECFBE81}"/>
    <hyperlink ref="CG6" r:id="rId243" display="https://www.forbes.com/teams/chicago-cubs/" xr:uid="{A9A890D6-F120-4FFF-8954-CF478760350A}"/>
    <hyperlink ref="CG25" r:id="rId244" display="https://www.forbes.com/teams/san-francisco-giants/" xr:uid="{D298395D-B804-410A-BE25-35E0C5FBB36D}"/>
    <hyperlink ref="CG19" r:id="rId245" display="https://www.forbes.com/teams/new-york-mets/" xr:uid="{13DA79B1-57B0-4039-8CE7-1AE26012E565}"/>
    <hyperlink ref="CG27" r:id="rId246" display="https://www.forbes.com/teams/st-louis-cardinals/" xr:uid="{9384DF8F-7B27-47D7-ADA8-98E5028407C2}"/>
    <hyperlink ref="CG22" r:id="rId247" display="https://www.forbes.com/teams/philadelphia-phillies/" xr:uid="{A7AD1E4A-981F-4D9C-A4CB-3403080B153D}"/>
    <hyperlink ref="CG31" r:id="rId248" display="https://www.forbes.com/teams/washington-nationals/" xr:uid="{EA5D998B-BA94-4607-94B5-220973300CB5}"/>
    <hyperlink ref="CG3" r:id="rId249" display="https://www.forbes.com/teams/atlanta-braves/" xr:uid="{E2C420D9-8623-4C3A-A8E2-4284F1DBDB1B}"/>
    <hyperlink ref="CG12" r:id="rId250" display="https://www.forbes.com/teams/houston-astros/" xr:uid="{F416C12E-EED8-4FFD-BCF5-EB123FACCCB5}"/>
    <hyperlink ref="CG29" r:id="rId251" display="https://www.forbes.com/teams/texas-rangers/" xr:uid="{D4457DD5-47FC-4FBD-AB18-02189C68D977}"/>
    <hyperlink ref="CG7" r:id="rId252" display="https://www.forbes.com/teams/chicago-white-sox/" xr:uid="{60B14080-38EC-4F5A-8775-03248CFF1EE7}"/>
    <hyperlink ref="CG30" r:id="rId253" display="https://www.forbes.com/teams/toronto-blue-jays/" xr:uid="{E7CF90D2-5665-4066-99DA-60DE51A0194C}"/>
    <hyperlink ref="CG26" r:id="rId254" display="https://www.forbes.com/teams/seattle-mariners/" xr:uid="{53995E4D-05E8-4A71-90D5-F9901FDF1836}"/>
    <hyperlink ref="CG24" r:id="rId255" display="https://www.forbes.com/teams/san-diego-padres/" xr:uid="{E103177B-EEF2-4E62-862F-048F68743CD0}"/>
    <hyperlink ref="CG4" r:id="rId256" display="https://www.forbes.com/teams/baltimore-orioles/" xr:uid="{7077F97D-7198-46C1-A6FA-1FCA229E1532}"/>
    <hyperlink ref="CG18" r:id="rId257" display="https://www.forbes.com/teams/minnesota-twins/" xr:uid="{7E376461-AFF4-4CB2-8193-3A81011E6B11}"/>
    <hyperlink ref="CG2" r:id="rId258" display="https://www.forbes.com/teams/arizona-diamondbacks/" xr:uid="{03E2E071-5E55-4F70-9F31-CAABCE9AB55B}"/>
    <hyperlink ref="CG10" r:id="rId259" display="https://www.forbes.com/teams/colorado-rockies/" xr:uid="{8C2A1DB0-6DFA-4C62-987E-11DDA0AC86F5}"/>
    <hyperlink ref="CG23" r:id="rId260" display="https://www.forbes.com/teams/pittsburgh-pirates/" xr:uid="{D46707D1-B40F-4199-A4BA-CAD625F3C23D}"/>
    <hyperlink ref="CG11" r:id="rId261" display="https://www.forbes.com/teams/detroit-tigers/" xr:uid="{24414D19-9C2B-4C21-9850-D4C23C36CDD2}"/>
    <hyperlink ref="CG17" r:id="rId262" display="https://www.forbes.com/teams/milwaukee-brewers/" xr:uid="{390641A9-D814-49B7-8686-AE45AC5CF7CD}"/>
    <hyperlink ref="CG9" r:id="rId263" display="https://www.forbes.com/teams/cleveland-indians/" xr:uid="{427C436F-B238-4F72-9C4A-E319EB9427AE}"/>
    <hyperlink ref="CG21" r:id="rId264" display="https://www.forbes.com/teams/oakland-athletics/" xr:uid="{93D47D8A-05EF-49B4-ACCC-D5B76E26869C}"/>
    <hyperlink ref="CG8" r:id="rId265" display="https://www.forbes.com/teams/cincinnati-reds/" xr:uid="{759547AB-DDE4-4328-B4A7-618908A38BA5}"/>
    <hyperlink ref="CG13" r:id="rId266" display="https://www.forbes.com/teams/kansas-city-royals/" xr:uid="{1D49F656-42B1-4F00-891D-919F6B5FEFEF}"/>
    <hyperlink ref="CG28" r:id="rId267" display="https://www.forbes.com/teams/tampa-bay-rays/" xr:uid="{1CBE4BEC-2A7B-4157-BF29-7D7408B7D8DF}"/>
    <hyperlink ref="CG16" r:id="rId268" display="https://www.forbes.com/teams/miami-marlins/" xr:uid="{34F6E0E7-158E-487E-AB46-528EB5E40BE0}"/>
    <hyperlink ref="CP2" r:id="rId269" tooltip="Arizona Diamondbacks" display="https://en.wikipedia.org/wiki/Arizona_Diamondbacks" xr:uid="{C6AAD889-5D90-4563-A018-041B4396ABAB}"/>
    <hyperlink ref="CQ2" r:id="rId270" tooltip="Arizona" display="https://en.wikipedia.org/wiki/Arizona" xr:uid="{7EF0246E-EC72-4D49-A889-BBB5679847BE}"/>
    <hyperlink ref="CP3" r:id="rId271" tooltip="Atlanta Braves" display="https://en.wikipedia.org/wiki/Atlanta_Braves" xr:uid="{F2FB6A8F-4D34-48FF-B803-B1BDB9EBACE4}"/>
    <hyperlink ref="CQ3" r:id="rId272" tooltip="Georgia (U.S. state)" display="https://en.wikipedia.org/wiki/Georgia_(U.S._state)" xr:uid="{086467E7-F991-453D-A400-0FBF34043EE9}"/>
    <hyperlink ref="CP4" r:id="rId273" tooltip="Baltimore Orioles" display="https://en.wikipedia.org/wiki/Baltimore_Orioles" xr:uid="{2E0393BC-6F7C-4F7E-9142-21C66EBB235E}"/>
    <hyperlink ref="CQ4" r:id="rId274" tooltip="Maryland" display="https://en.wikipedia.org/wiki/Maryland" xr:uid="{D3F5D1A5-FE89-4C2C-9DAC-682F5247C733}"/>
    <hyperlink ref="CP5" r:id="rId275" tooltip="Boston Red Sox" display="https://en.wikipedia.org/wiki/Boston_Red_Sox" xr:uid="{12980E16-0612-4787-A000-6C1F7B00D280}"/>
    <hyperlink ref="CQ5" r:id="rId276" tooltip="Massachusetts" display="https://en.wikipedia.org/wiki/Massachusetts" xr:uid="{D66F97D3-3E19-447A-8BC4-9516AFE7EDF2}"/>
    <hyperlink ref="CP6" r:id="rId277" tooltip="Chicago Cubs" display="https://en.wikipedia.org/wiki/Chicago_Cubs" xr:uid="{78681B3E-8FD7-48DF-AAAF-0913AEBAA44E}"/>
    <hyperlink ref="CQ6" r:id="rId278" tooltip="Illinois" display="https://en.wikipedia.org/wiki/Illinois" xr:uid="{B624D175-2B28-4465-8B9F-429EEE334D9A}"/>
    <hyperlink ref="CP7" r:id="rId279" tooltip="Chicago White Sox" display="https://en.wikipedia.org/wiki/Chicago_White_Sox" xr:uid="{5F31BDBC-FC0B-4BE4-9D64-36527F3B8E6E}"/>
    <hyperlink ref="CQ7" r:id="rId280" tooltip="Illinois" display="https://en.wikipedia.org/wiki/Illinois" xr:uid="{AB8DCA7B-1E1E-4FFE-8ADD-112AD2529298}"/>
    <hyperlink ref="CP8" r:id="rId281" tooltip="Cincinnati Reds" display="https://en.wikipedia.org/wiki/Cincinnati_Reds" xr:uid="{6A1A8C1D-882C-4B71-AE6D-5880F5B0556A}"/>
    <hyperlink ref="CQ8" r:id="rId282" tooltip="Ohio" display="https://en.wikipedia.org/wiki/Ohio" xr:uid="{09B99A89-527F-4BBE-AC50-C0702719161D}"/>
    <hyperlink ref="CP9" r:id="rId283" tooltip="Cleveland Guardians" display="https://en.wikipedia.org/wiki/Cleveland_Guardians" xr:uid="{CD2A559A-7590-4868-A08C-41A4570806D7}"/>
    <hyperlink ref="CQ9" r:id="rId284" tooltip="Ohio" display="https://en.wikipedia.org/wiki/Ohio" xr:uid="{4739E6F5-D4F2-40EA-813F-4641B3D3376A}"/>
    <hyperlink ref="CP10" r:id="rId285" tooltip="Colorado Rockies" display="https://en.wikipedia.org/wiki/Colorado_Rockies" xr:uid="{8322F742-0A19-4039-A25B-C98158AA4D9E}"/>
    <hyperlink ref="CQ10" r:id="rId286" tooltip="Colorado" display="https://en.wikipedia.org/wiki/Colorado" xr:uid="{334FB80E-251C-425E-AC8C-A692D4C0621D}"/>
    <hyperlink ref="CP11" r:id="rId287" tooltip="Detroit Tigers" display="https://en.wikipedia.org/wiki/Detroit_Tigers" xr:uid="{DE11CC55-52F3-497C-B8BE-3EB79A22EAA0}"/>
    <hyperlink ref="CQ11" r:id="rId288" tooltip="Michigan" display="https://en.wikipedia.org/wiki/Michigan" xr:uid="{36210DDD-F570-4055-80EA-807E9270CF1C}"/>
    <hyperlink ref="CP12" r:id="rId289" tooltip="Houston Astros" display="https://en.wikipedia.org/wiki/Houston_Astros" xr:uid="{5C48E95E-E7A4-4517-8FE6-240919809326}"/>
    <hyperlink ref="CQ12" r:id="rId290" tooltip="Texas" display="https://en.wikipedia.org/wiki/Texas" xr:uid="{84F956E0-3CD5-45E8-9546-5358A12D9EDD}"/>
    <hyperlink ref="CP13" r:id="rId291" tooltip="Kansas City Royals" display="https://en.wikipedia.org/wiki/Kansas_City_Royals" xr:uid="{AA471D1A-044A-4FF3-95C8-4D3B912E43C2}"/>
    <hyperlink ref="CQ13" r:id="rId292" tooltip="Missouri" display="https://en.wikipedia.org/wiki/Missouri" xr:uid="{95B1896C-4D7D-462C-BB8E-01EF32AB4272}"/>
    <hyperlink ref="CQ14" r:id="rId293" tooltip="California" display="https://en.wikipedia.org/wiki/California" xr:uid="{98229FAE-B265-4B79-A402-EAC1E8F364CB}"/>
    <hyperlink ref="CP15" r:id="rId294" tooltip="Los Angeles Dodgers" display="https://en.wikipedia.org/wiki/Los_Angeles_Dodgers" xr:uid="{C03DB573-6B93-42CB-B881-EE7F26D05248}"/>
    <hyperlink ref="CQ15" r:id="rId295" tooltip="California" display="https://en.wikipedia.org/wiki/California" xr:uid="{9ACCB8FB-452E-4B30-9F36-33BDBF40224D}"/>
    <hyperlink ref="CP16" r:id="rId296" tooltip="Miami Marlins" display="https://en.wikipedia.org/wiki/Miami_Marlins" xr:uid="{86D03730-A1F8-4A06-BF62-3EB77F8DD578}"/>
    <hyperlink ref="CQ16" r:id="rId297" tooltip="Florida" display="https://en.wikipedia.org/wiki/Florida" xr:uid="{5C7A18CA-04AF-4729-A846-59B7AB95E28E}"/>
    <hyperlink ref="CP17" r:id="rId298" tooltip="Milwaukee Brewers" display="https://en.wikipedia.org/wiki/Milwaukee_Brewers" xr:uid="{F9317D16-23A0-4933-8592-BF5E2CB5E780}"/>
    <hyperlink ref="CQ17" r:id="rId299" tooltip="Wisconsin" display="https://en.wikipedia.org/wiki/Wisconsin" xr:uid="{1B335AAE-5293-4203-BE60-1179E6D47F37}"/>
    <hyperlink ref="CP18" r:id="rId300" tooltip="Minnesota Twins" display="https://en.wikipedia.org/wiki/Minnesota_Twins" xr:uid="{001F9AA0-45B2-4C60-B72D-F75BBDA0C0A0}"/>
    <hyperlink ref="CQ18" r:id="rId301" tooltip="Minnesota" display="https://en.wikipedia.org/wiki/Minnesota" xr:uid="{CDE76183-3608-41FB-81A6-7A43869B5578}"/>
    <hyperlink ref="CP19" r:id="rId302" tooltip="New York Mets" display="https://en.wikipedia.org/wiki/New_York_Mets" xr:uid="{5D20CFAF-167D-4077-B95C-F7208BB0F5E5}"/>
    <hyperlink ref="CQ19" r:id="rId303" tooltip="New York (state)" display="https://en.wikipedia.org/wiki/New_York_(state)" xr:uid="{8AEFF5E6-4331-41CD-ABEC-740A2C4B8804}"/>
    <hyperlink ref="CP20" r:id="rId304" tooltip="New York Yankees" display="https://en.wikipedia.org/wiki/New_York_Yankees" xr:uid="{42A4ECE6-6ADD-417F-B52A-7AF020DEB8C4}"/>
    <hyperlink ref="CQ20" r:id="rId305" tooltip="New York (state)" display="https://en.wikipedia.org/wiki/New_York_(state)" xr:uid="{83039B11-9C54-4943-B3D9-80084E0951CA}"/>
    <hyperlink ref="CP21" r:id="rId306" tooltip="Oakland Athletics" display="https://en.wikipedia.org/wiki/Oakland_Athletics" xr:uid="{9C71F7D3-C6E6-419E-9FC7-FE5E9E7164A7}"/>
    <hyperlink ref="CQ21" r:id="rId307" tooltip="California" display="https://en.wikipedia.org/wiki/California" xr:uid="{B1E04424-60CA-4875-8CA3-EEB22E0CA071}"/>
    <hyperlink ref="CP22" r:id="rId308" tooltip="Philadelphia Phillies" display="https://en.wikipedia.org/wiki/Philadelphia_Phillies" xr:uid="{1CF37AFF-8F8E-46ED-A63A-DAC484D2EC0A}"/>
    <hyperlink ref="CQ22" r:id="rId309" tooltip="Pennsylvania" display="https://en.wikipedia.org/wiki/Pennsylvania" xr:uid="{4A6C1F67-5000-469B-8E77-B362E6832A5D}"/>
    <hyperlink ref="CP23" r:id="rId310" tooltip="Pittsburgh Pirates" display="https://en.wikipedia.org/wiki/Pittsburgh_Pirates" xr:uid="{B0CBE373-0BAD-4320-AEC4-2594407B1415}"/>
    <hyperlink ref="CQ23" r:id="rId311" tooltip="Pennsylvania" display="https://en.wikipedia.org/wiki/Pennsylvania" xr:uid="{C33FCC22-D534-4EE8-A453-AC3C99D163AB}"/>
    <hyperlink ref="CP24" r:id="rId312" tooltip="San Diego Padres" display="https://en.wikipedia.org/wiki/San_Diego_Padres" xr:uid="{BF925820-6C58-44EC-9444-25B1CF7802D7}"/>
    <hyperlink ref="CQ24" r:id="rId313" tooltip="California" display="https://en.wikipedia.org/wiki/California" xr:uid="{9D4DB172-0173-4883-839D-6476B36CC499}"/>
    <hyperlink ref="CP25" r:id="rId314" tooltip="San Francisco Giants" display="https://en.wikipedia.org/wiki/San_Francisco_Giants" xr:uid="{7949EAA0-F8E1-44C9-8A84-C5ED6BDE5018}"/>
    <hyperlink ref="CQ25" r:id="rId315" tooltip="California" display="https://en.wikipedia.org/wiki/California" xr:uid="{257116AF-EA96-4DF8-8142-8DF81518D454}"/>
    <hyperlink ref="CP26" r:id="rId316" tooltip="Seattle Mariners" display="https://en.wikipedia.org/wiki/Seattle_Mariners" xr:uid="{5B085EA8-2F32-4A9B-956D-CCCE651E3320}"/>
    <hyperlink ref="CQ26" r:id="rId317" tooltip="Washington (state)" display="https://en.wikipedia.org/wiki/Washington_(state)" xr:uid="{BC5C6959-D816-482C-87B6-2B272A17EE2E}"/>
    <hyperlink ref="CP27" r:id="rId318" tooltip="St. Louis Cardinals" display="https://en.wikipedia.org/wiki/St._Louis_Cardinals" xr:uid="{B9AB1ECD-D553-4CF8-B75D-FCC3827B0B12}"/>
    <hyperlink ref="CQ27" r:id="rId319" tooltip="Missouri" display="https://en.wikipedia.org/wiki/Missouri" xr:uid="{D13FB7AA-85A2-43BA-942D-578305B9FB8C}"/>
    <hyperlink ref="CP28" r:id="rId320" tooltip="Tampa Bay Rays" display="https://en.wikipedia.org/wiki/Tampa_Bay_Rays" xr:uid="{7DB9CC85-9A7A-4C4D-B76A-C5DF2BDB76D5}"/>
    <hyperlink ref="CQ28" r:id="rId321" tooltip="Florida" display="https://en.wikipedia.org/wiki/Florida" xr:uid="{695E5653-D709-4016-B53F-5FD02AFA3071}"/>
    <hyperlink ref="CP29" r:id="rId322" tooltip="Texas Rangers (baseball)" display="https://en.wikipedia.org/wiki/Texas_Rangers_(baseball)" xr:uid="{1EDDC56B-CB02-4793-8C85-6EE32063D45C}"/>
    <hyperlink ref="CQ29" r:id="rId323" tooltip="Texas" display="https://en.wikipedia.org/wiki/Texas" xr:uid="{43997DB7-C577-48FD-AE52-8E7855B0BBFD}"/>
    <hyperlink ref="CP30" r:id="rId324" tooltip="Toronto Blue Jays" display="https://en.wikipedia.org/wiki/Toronto_Blue_Jays" xr:uid="{1DAC0B60-328B-4304-A9BA-C7844F322FC8}"/>
    <hyperlink ref="CQ30" r:id="rId325" tooltip="Ontario" display="https://en.wikipedia.org/wiki/Ontario" xr:uid="{5D45582F-D39A-46E1-9D42-42D59313485D}"/>
    <hyperlink ref="CP31" r:id="rId326" tooltip="Washington Nationals" display="https://en.wikipedia.org/wiki/Washington_Nationals" xr:uid="{75FE5D55-BA66-4ECB-B3E7-C7314D194CE1}"/>
    <hyperlink ref="CQ31" r:id="rId327" tooltip="Washington, D.C." display="https://en.wikipedia.org/wiki/Washington,_D.C." xr:uid="{F9B84794-9789-4B3B-9EDD-9679876E3591}"/>
    <hyperlink ref="BS14" r:id="rId328" display="https://www.forbes.com/teams/los-angeles-angels/" xr:uid="{CE3957DE-CDFC-41B9-9321-C16C5CCBC147}"/>
    <hyperlink ref="BZ14" r:id="rId329" display="https://www.forbes.com/teams/los-angeles-angels/" xr:uid="{E88723E1-9175-44DF-B8C0-5E8AE955ED0C}"/>
    <hyperlink ref="CG14" r:id="rId330" display="https://www.forbes.com/teams/los-angeles-angels/" xr:uid="{59CF6B2E-338B-4077-AAF6-DCA33B245638}"/>
    <hyperlink ref="CP14" r:id="rId331" display="https://www.forbes.com/teams/los-angeles-angels/" xr:uid="{2C7A840D-C6A0-4E36-997F-9BBF1F3BFE65}"/>
  </hyperlinks>
  <pageMargins left="0.7" right="0.7" top="0.75" bottom="0.75" header="0.3" footer="0.3"/>
  <pageSetup orientation="portrait" r:id="rId332"/>
  <drawing r:id="rId3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Val</vt:lpstr>
      <vt:lpstr>Rev</vt:lpstr>
      <vt:lpstr>Valuation Back</vt:lpstr>
      <vt:lpstr>Rev back</vt:lpstr>
      <vt:lpstr>Backups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High</dc:creator>
  <cp:lastModifiedBy>John High</cp:lastModifiedBy>
  <dcterms:created xsi:type="dcterms:W3CDTF">2023-04-05T12:35:21Z</dcterms:created>
  <dcterms:modified xsi:type="dcterms:W3CDTF">2023-04-05T15:07:43Z</dcterms:modified>
</cp:coreProperties>
</file>