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80" windowWidth="14808" windowHeight="6612" activeTab="1"/>
  </bookViews>
  <sheets>
    <sheet name="Summary" sheetId="2" r:id="rId1"/>
    <sheet name="Pulse list" sheetId="3" r:id="rId2"/>
    <sheet name="Liste des sécurités" sheetId="4" r:id="rId3"/>
    <sheet name="Rappels Vannes" sheetId="6" r:id="rId4"/>
    <sheet name="Top" sheetId="5" r:id="rId5"/>
    <sheet name="phases" sheetId="7" r:id="rId6"/>
  </sheets>
  <definedNames>
    <definedName name="_xlnm._FilterDatabase" localSheetId="1" hidden="1">'Pulse list'!$A$4:$CN$33</definedName>
    <definedName name="d_inter">Top!$B$4</definedName>
    <definedName name="d_tir">Top!$B$3</definedName>
    <definedName name="eps">Top!$B$2</definedName>
    <definedName name="nb_cycle">Top!$B$1</definedName>
    <definedName name="power">Top!$B$5</definedName>
  </definedNames>
  <calcPr calcId="145621"/>
</workbook>
</file>

<file path=xl/calcChain.xml><?xml version="1.0" encoding="utf-8"?>
<calcChain xmlns="http://schemas.openxmlformats.org/spreadsheetml/2006/main">
  <c r="F5" i="2" l="1"/>
  <c r="F6" i="2"/>
  <c r="I6" i="2" l="1"/>
  <c r="D3" i="7"/>
  <c r="BV160" i="3" l="1"/>
  <c r="BU160" i="3"/>
  <c r="BT160" i="3"/>
  <c r="BS160" i="3"/>
  <c r="AV160" i="3"/>
  <c r="AU160" i="3"/>
  <c r="AT160" i="3"/>
  <c r="AS160" i="3"/>
  <c r="U160" i="3"/>
  <c r="T160" i="3"/>
  <c r="S160" i="3"/>
  <c r="R160" i="3"/>
  <c r="O152" i="3" l="1"/>
  <c r="O151" i="3"/>
  <c r="E18" i="5" l="1"/>
  <c r="F17" i="5"/>
  <c r="E17" i="5"/>
  <c r="F16" i="5"/>
  <c r="E16" i="5"/>
  <c r="E15" i="5"/>
  <c r="E14" i="5"/>
  <c r="E12" i="5"/>
  <c r="E13" i="5"/>
  <c r="F13" i="5"/>
  <c r="F12" i="5"/>
  <c r="F7" i="5"/>
  <c r="E9" i="5"/>
  <c r="E11" i="5"/>
  <c r="E10" i="5"/>
  <c r="F8" i="5"/>
  <c r="E8" i="5"/>
  <c r="E7" i="5"/>
  <c r="O44" i="3" l="1"/>
</calcChain>
</file>

<file path=xl/sharedStrings.xml><?xml version="1.0" encoding="utf-8"?>
<sst xmlns="http://schemas.openxmlformats.org/spreadsheetml/2006/main" count="5383" uniqueCount="1024">
  <si>
    <t>Direction de la Recherche Fondamentale
Institut de Recherche sur la Fusion par confinement Magnétique
Service d’Ingénierie, des Internes et des Projets
Groupe Systèmes de Chauffage du Plasma</t>
  </si>
  <si>
    <t xml:space="preserve"># shot </t>
  </si>
  <si>
    <t>Δφ introduit (°)</t>
  </si>
  <si>
    <t>Pre-shot comment</t>
  </si>
  <si>
    <t>Post-shot comment</t>
  </si>
  <si>
    <r>
      <t>I</t>
    </r>
    <r>
      <rPr>
        <b/>
        <vertAlign val="subscript"/>
        <sz val="12"/>
        <color theme="1"/>
        <rFont val="Calibri"/>
        <family val="2"/>
        <scheme val="minor"/>
      </rPr>
      <t xml:space="preserve">t </t>
    </r>
    <r>
      <rPr>
        <b/>
        <sz val="12"/>
        <color theme="1"/>
        <rFont val="Calibri"/>
        <family val="2"/>
        <scheme val="minor"/>
      </rPr>
      <t>(A)</t>
    </r>
  </si>
  <si>
    <t>Rant (mm)</t>
  </si>
  <si>
    <r>
      <t>Fgene</t>
    </r>
    <r>
      <rPr>
        <b/>
        <vertAlign val="subscript"/>
        <sz val="12"/>
        <color theme="1"/>
        <rFont val="Calibri"/>
        <family val="2"/>
        <scheme val="minor"/>
      </rPr>
      <t xml:space="preserve"> </t>
    </r>
    <r>
      <rPr>
        <b/>
        <sz val="12"/>
        <color theme="1"/>
        <rFont val="Calibri"/>
        <family val="2"/>
        <scheme val="minor"/>
      </rPr>
      <t>(MHz)</t>
    </r>
  </si>
  <si>
    <t>Date</t>
  </si>
  <si>
    <t>S</t>
  </si>
  <si>
    <t>α</t>
  </si>
  <si>
    <t>Kri</t>
  </si>
  <si>
    <r>
      <rPr>
        <b/>
        <sz val="12"/>
        <color theme="1"/>
        <rFont val="Calibri"/>
        <family val="2"/>
      </rPr>
      <t>ϕ</t>
    </r>
    <r>
      <rPr>
        <b/>
        <sz val="8.4"/>
        <color theme="1"/>
        <rFont val="Calibri"/>
        <family val="2"/>
      </rPr>
      <t>c</t>
    </r>
  </si>
  <si>
    <t>K</t>
  </si>
  <si>
    <t>ReZ</t>
  </si>
  <si>
    <t>ImZ</t>
  </si>
  <si>
    <t>Gauche (Left)</t>
  </si>
  <si>
    <t>Droit (Right)</t>
  </si>
  <si>
    <t>C2 (GB)</t>
  </si>
  <si>
    <t>C1 (GH)</t>
  </si>
  <si>
    <t>C3 (DH)</t>
  </si>
  <si>
    <t>C4 (DB)</t>
  </si>
  <si>
    <t>Capacitors [pF]</t>
  </si>
  <si>
    <t>Top Parameters</t>
  </si>
  <si>
    <t>Q2 (IC2)</t>
  </si>
  <si>
    <t>Q1 (IC1)</t>
  </si>
  <si>
    <t>Q4 (IC3)</t>
  </si>
  <si>
    <t>Q1 -&gt;</t>
  </si>
  <si>
    <t>Q4 -&gt;</t>
  </si>
  <si>
    <t>Q2 -&gt;</t>
  </si>
  <si>
    <t>Matching auto</t>
  </si>
  <si>
    <t>Y</t>
  </si>
  <si>
    <t>Matching Auto</t>
  </si>
  <si>
    <t>Heure</t>
  </si>
  <si>
    <t>Session name</t>
  </si>
  <si>
    <t>Conditionnement sous vide</t>
  </si>
  <si>
    <r>
      <rPr>
        <b/>
        <sz val="11"/>
        <color theme="1"/>
        <rFont val="Calibri"/>
        <family val="2"/>
        <scheme val="minor"/>
      </rPr>
      <t>IC operators:</t>
    </r>
    <r>
      <rPr>
        <sz val="11"/>
        <color theme="1"/>
        <rFont val="Calibri"/>
        <family val="2"/>
        <scheme val="minor"/>
      </rPr>
      <t xml:space="preserve"> Gilles Lombard/ Patrick Mollard  /Julien Hillairet / Jean-Michel Bernard / Frédéric Durand</t>
    </r>
  </si>
  <si>
    <t>Nom de la sécurité</t>
  </si>
  <si>
    <t>Action</t>
  </si>
  <si>
    <t>Date dernière vérification</t>
  </si>
  <si>
    <t>vide antenne</t>
  </si>
  <si>
    <t>Durée tir conditionnement</t>
  </si>
  <si>
    <t>Top</t>
  </si>
  <si>
    <t>SHAD</t>
  </si>
  <si>
    <t>Pr/Pi antenne</t>
  </si>
  <si>
    <t>Optique</t>
  </si>
  <si>
    <t>Paramètre Top</t>
  </si>
  <si>
    <t>-</t>
  </si>
  <si>
    <t>Si désactivé, automatiquement réactivé au-delà de tir de 0,022s</t>
  </si>
  <si>
    <t>toujours actif</t>
  </si>
  <si>
    <t>Autorisation de conditionner</t>
  </si>
  <si>
    <t>Conditionnement</t>
  </si>
  <si>
    <t>Ecran monte pas si pas autocond</t>
  </si>
  <si>
    <t>sécurité PCS</t>
  </si>
  <si>
    <t>Plasma</t>
  </si>
  <si>
    <t>deltaV</t>
  </si>
  <si>
    <t>Valeur ou seuil</t>
  </si>
  <si>
    <t>Secu_PCS</t>
  </si>
  <si>
    <t>Seuil_Secu</t>
  </si>
  <si>
    <t>Durée inter</t>
  </si>
  <si>
    <t>30 ms</t>
  </si>
  <si>
    <t>22 ms</t>
  </si>
  <si>
    <t>Tension Trop Faible (TTF)</t>
  </si>
  <si>
    <t>SecuTTF</t>
  </si>
  <si>
    <t>Commentaire général</t>
  </si>
  <si>
    <t>Commentaire Q1</t>
  </si>
  <si>
    <t>Commentaire Q2</t>
  </si>
  <si>
    <t>Temp B30 [deg]</t>
  </si>
  <si>
    <t>Solution 1.</t>
  </si>
  <si>
    <t>1 seul point à 8 kW. 1 secu TOS</t>
  </si>
  <si>
    <t>8 kW par coté (16 kW total). Cyclage HT ne fonctionne que si les deux cotés</t>
  </si>
  <si>
    <t>jamais plus d'un point à 8 kW</t>
  </si>
  <si>
    <t>Securite</t>
  </si>
  <si>
    <t>Pr/Pi genérateur</t>
  </si>
  <si>
    <t>30kW incident pour 8 kW demandé. Phénomène déjà vu l'année dernière. On baisse la tension de la diode Pin</t>
  </si>
  <si>
    <t>c'était pas la diode pin du bon générateur ;)</t>
  </si>
  <si>
    <t>réglage à 1.6, c'est mieux. La puissance suit la consigne au début mais augmente après</t>
  </si>
  <si>
    <t>une interruption optique. On arrive à 20ms mais la puissance est toujours supérieure à la consigne</t>
  </si>
  <si>
    <t>on voit une interruption mais pas d'indication qu'une sécurité s'est activée</t>
  </si>
  <si>
    <t>1er beau choc ohmique de la campagne C4 !</t>
  </si>
  <si>
    <t>Pareil. 40 kW incident pour 8 kW !</t>
  </si>
  <si>
    <t>27 kV</t>
  </si>
  <si>
    <t>V_limite</t>
  </si>
  <si>
    <t>Courant Max Capa</t>
  </si>
  <si>
    <t>Tension Max Capa</t>
  </si>
  <si>
    <t>I_limite</t>
  </si>
  <si>
    <t>915 A</t>
  </si>
  <si>
    <t>Arret_DeltaV</t>
  </si>
  <si>
    <t>interruption optique</t>
  </si>
  <si>
    <t>on baisse la consigne à 5kW</t>
  </si>
  <si>
    <t xml:space="preserve">ça suit mieux la consigne. </t>
  </si>
  <si>
    <t>on rajoute un offset négatif à la consigne (il y'avait un offset positif)</t>
  </si>
  <si>
    <t>c'est beaucoup mieux pour le suivi de consigne</t>
  </si>
  <si>
    <t>On joue avec l'offset</t>
  </si>
  <si>
    <t xml:space="preserve">c'est pas beaucoup mieux. On va mesurer la consigne sur le scope pour voir si c'est différent </t>
  </si>
  <si>
    <t>1er LH sur plasma</t>
  </si>
  <si>
    <t>on passe sur le coté droit de Q1</t>
  </si>
  <si>
    <t>coté gauche Q1</t>
  </si>
  <si>
    <t>idem, la mesure est &gt; à la consigne (20 kW pour 8 kW demandé)</t>
  </si>
  <si>
    <t>3 pF de différence par rapport à l'année dernière à la même température !?</t>
  </si>
  <si>
    <t>après un plasma</t>
  </si>
  <si>
    <t>on est désadapté après le plasma… ?!</t>
  </si>
  <si>
    <t>on modifie la fréquence</t>
  </si>
  <si>
    <t>ça va mieux. La durée du tir augmente petit à petit</t>
  </si>
  <si>
    <t>on va jusqu'au 22 ms sans interruption</t>
  </si>
  <si>
    <t>on considère que c'est bon pour le coté droit de Q1</t>
  </si>
  <si>
    <t>on revisite le coté gauche de Q1</t>
  </si>
  <si>
    <t xml:space="preserve"> -&gt; on vérifie au générateur et effectivement, la fréquence de résonance a bougée de 40 à 50 kHz entre avant et après le plasma!</t>
  </si>
  <si>
    <t>Effectivement la fréquence de résonance a également changée pour le coté gauche, à capa égales</t>
  </si>
  <si>
    <t>nouveau point de match à 55,50</t>
  </si>
  <si>
    <t>ça fonctionne bien !</t>
  </si>
  <si>
    <t>on revient sur Q4, coté gauche</t>
  </si>
  <si>
    <t>on tir</t>
  </si>
  <si>
    <t>ça rallonge petit à petit. La consigne et la mesure sont kif kif</t>
  </si>
  <si>
    <t>20 ms OK ! Coté gauche</t>
  </si>
  <si>
    <t>on passe au coté droit de Q4</t>
  </si>
  <si>
    <t>la consigne est coupée ?</t>
  </si>
  <si>
    <t>on insiste…</t>
  </si>
  <si>
    <t xml:space="preserve">mais c'est toujours coupé (TOS) </t>
  </si>
  <si>
    <t>pareil, pas de progression</t>
  </si>
  <si>
    <t>OK coté gauche !</t>
  </si>
  <si>
    <t>Inversion dans les sources (4 &lt;-&gt; 3) + inversion dans les Pi et Pr coté droit ? A vérifier lundi. On passe à Q1</t>
  </si>
  <si>
    <t>dernier essai</t>
  </si>
  <si>
    <t>pareil, je lâche l'affaire</t>
  </si>
  <si>
    <t>Condi Q4 coté gauche</t>
  </si>
  <si>
    <t>Condi Q4 coté droit</t>
  </si>
  <si>
    <t>Condi Q1 coté droit</t>
  </si>
  <si>
    <t>Condi Q1 coté gauche</t>
  </si>
  <si>
    <t>ça passe, mais les mesures sont toujours bien au dessus de la consigne (40 au lieu de 8 kW). Problème de PID sur la régulation de la puissance ?</t>
  </si>
  <si>
    <t>la match s'est déplacé vers les basses fréquences, on rerègle</t>
  </si>
  <si>
    <t>Condi Q1</t>
  </si>
  <si>
    <t>Toujours un problème de régulation. 50 kW et 40 kV sur la sonde. Pas de signal sur V1 !</t>
  </si>
  <si>
    <t>On mesure environ 20 mV pour la consigne, soit environ 4kW, semble OK. Mais les mesures donnent jusqu'à 50 kW ! Problème de mesure sur V1 : tension constante quelque soit le choc</t>
  </si>
  <si>
    <t>Alerte orage on arête les filaments (et le champs toro)</t>
  </si>
  <si>
    <t>Le numéro de bande était mal réglé à gauche et à droite! (4 à gauche et 0 à droite). Est-ce que ça peut expliquer les problèmes de régulation? 20 kW total (10 kW chaque coté)</t>
  </si>
  <si>
    <t>On vérifie les coefficients de régulation. Ils ne correspondent pas aux valeurs enregistrées dans le tableau excel qui date de 2016 (Nicolas)</t>
  </si>
  <si>
    <t>La régulation se fait en puissance dans le code labview (Vi^2/10*coef-&gt;Pic)</t>
  </si>
  <si>
    <t xml:space="preserve">Correction: Les valeurs sont bonnes pour les G1, G2, mais pas pour les autres </t>
  </si>
  <si>
    <t>courant toro remonté</t>
  </si>
  <si>
    <t>Correction coeficients sur G6</t>
  </si>
  <si>
    <t>Les valeurs de puissance/tensions cohérentes</t>
  </si>
  <si>
    <t>on essaie d'améliorer le match</t>
  </si>
  <si>
    <t>c'est un peu mieux</t>
  </si>
  <si>
    <t>c'est encore mieux</t>
  </si>
  <si>
    <t>très désadapté à droite</t>
  </si>
  <si>
    <t xml:space="preserve">On mets les deux cotés ensemble avec le déphaseur à 0° introduit. On rajoute delta_f = 260 kHz. </t>
  </si>
  <si>
    <t>90° introduit</t>
  </si>
  <si>
    <t>on repasse sur Q1 droit seul</t>
  </si>
  <si>
    <t>pas bien adapté à droite. On régle les capas pour 55,5 MHz</t>
  </si>
  <si>
    <t>c'est mieux à droite</t>
  </si>
  <si>
    <t>on repasse surQ1 gauche seul</t>
  </si>
  <si>
    <t>bien adapté à droite à 55,5 MHz</t>
  </si>
  <si>
    <t>on repasse sur les deux cotés ensemble. 0° introduit</t>
  </si>
  <si>
    <t>on augmente le déphasage introduit</t>
  </si>
  <si>
    <t>pas de puissance des deux cotés</t>
  </si>
  <si>
    <t>les puissances sont équilibrées, mais avec pas mal de Pr</t>
  </si>
  <si>
    <t>on joue sur la fréquence</t>
  </si>
  <si>
    <t>on va régler sur le générateur pour être certain d'être sur la même solution des deux cotés</t>
  </si>
  <si>
    <t>solution 2 gauche</t>
  </si>
  <si>
    <t>solution 1 gauche</t>
  </si>
  <si>
    <t>on repasse sur les deux cotés ensemble</t>
  </si>
  <si>
    <t>on cherche la seconde solution coté gauche</t>
  </si>
  <si>
    <t>solution trouvée</t>
  </si>
  <si>
    <t>on régle le déphassage pour symétriser le b/a</t>
  </si>
  <si>
    <t>on repasse sur le coté droit seul et on cherche la seconde solution</t>
  </si>
  <si>
    <t>solution 2 droite</t>
  </si>
  <si>
    <t>solution 1 Droite</t>
  </si>
  <si>
    <t>tension équlibrée mais pas les pusisances incidentes</t>
  </si>
  <si>
    <t>solution 2 des deux cotés</t>
  </si>
  <si>
    <t>sol 2 / sol 1</t>
  </si>
  <si>
    <t>2 cotés ensemble solution 2</t>
  </si>
  <si>
    <t>2 cotés ensemble solutions croisées</t>
  </si>
  <si>
    <t>on repasse à gauche seul</t>
  </si>
  <si>
    <t>2 cotés ensemble solution 1</t>
  </si>
  <si>
    <t xml:space="preserve">on n'arrive pas à trouver une fréquence commune aux deux cotés… </t>
  </si>
  <si>
    <t>ça marche pas mal ! On monte la puissance  de 0,015 à 0,02 (Top)</t>
  </si>
  <si>
    <t>0,02 MW</t>
  </si>
  <si>
    <t>ok, 40 kW mesuré des deux cotés, mais ça ne coupe pas sur la tension qui est supérieure à 40 kV</t>
  </si>
  <si>
    <t>on active les sécurités sur Q1</t>
  </si>
  <si>
    <t xml:space="preserve">le plasma passe entre temps et désadapte toute l'antenne ! On essaie de re-régler… </t>
  </si>
  <si>
    <t>on teste la sécurité TOS</t>
  </si>
  <si>
    <t>Elle fonctionne ! :)</t>
  </si>
  <si>
    <t>on rallonge à 100 ms</t>
  </si>
  <si>
    <t>OK. Ca coupe plusieurs fois, mais ça fonctionne. La tension monte au-delà de 27 kV, mais ça ne change rien sur la puissance… Est-ce que la sécurité tension fonctionne ???</t>
  </si>
  <si>
    <t xml:space="preserve"> On baisse la consigne de puissance à 16 kW total (au lieu de 20) et on baisse le coefficient qui fait varier la puissance</t>
  </si>
  <si>
    <t>la courbe de puissance est plus jolie. Comprend pas la courbe de phase.</t>
  </si>
  <si>
    <t>la consigne puissance est rabattue mais pas la puissance !?</t>
  </si>
  <si>
    <t>un plasma passe (qui disrupte… est-ce que l'antenne est déréglée ? Suspens)</t>
  </si>
  <si>
    <t>Et oui ! (bordel…)</t>
  </si>
  <si>
    <t>On essaie de descendre puis remonter les capas aux mêmes valeurs, pour voir si on retrouve le point de fonctionnement pré-plasma</t>
  </si>
  <si>
    <t>oui !! On retrouve du signal !</t>
  </si>
  <si>
    <t>note pour plus tard : après chaque plasma (disruption?) remettre les capas dans l'état précédent le plasma avec les moteurs.</t>
  </si>
  <si>
    <t>il faudra continuer et allonger… demain</t>
  </si>
  <si>
    <t>Conditionnement sous vide Q1</t>
  </si>
  <si>
    <t>Reprise 100ms sur Q1</t>
  </si>
  <si>
    <t>Consigne coupée et pas de puissance du tout</t>
  </si>
  <si>
    <t>on rerègle les capas à la même valeur</t>
  </si>
  <si>
    <t>baisse du seuil bas de la diode pin de 2 à 1,8</t>
  </si>
  <si>
    <t>ca passe mais sa coupe beaucoup. 120 kW à gauche !!</t>
  </si>
  <si>
    <t>ok, ça semble réguler en fonction de la tension max. On voit des régulations sur la consigne</t>
  </si>
  <si>
    <t>on continue après un plasma</t>
  </si>
  <si>
    <t>ça coupe.</t>
  </si>
  <si>
    <t xml:space="preserve"> On rerègle (on mets les capas à 45 et on remets au point de réglage)</t>
  </si>
  <si>
    <t>pas mieux… la nouvelle règle n'est pas vérifiée…</t>
  </si>
  <si>
    <t>on monte la puissance à 0,022 kW pour voir si on ne serait pas dans une zone multipactor</t>
  </si>
  <si>
    <t>on va brancher des oscilloscopes au générateur pour voir ce qui se passe</t>
  </si>
  <si>
    <t>pas mieux.</t>
  </si>
  <si>
    <t>semble plutôt désadapté à gauche</t>
  </si>
  <si>
    <t>c'est mieux après reréglage.</t>
  </si>
  <si>
    <t>on joue sur la phase et les capas à droite</t>
  </si>
  <si>
    <t>équilibré et 100 ms</t>
  </si>
  <si>
    <t>OK</t>
  </si>
  <si>
    <t>200 ms / 20 kW</t>
  </si>
  <si>
    <t>500 ms / 20 kW</t>
  </si>
  <si>
    <t>OK. on voit bien les problèmes de pics sur la consigne, visiblement tous les 50 ms. Ce problème n'est pas compris</t>
  </si>
  <si>
    <t>OK.</t>
  </si>
  <si>
    <t>1 s / 20 kW</t>
  </si>
  <si>
    <t>OK !</t>
  </si>
  <si>
    <t>2s / 20 kW après un plasma</t>
  </si>
  <si>
    <t>arrêt défaut vide. On est déréglé</t>
  </si>
  <si>
    <t>1 s, on re-règle les capas et la phase</t>
  </si>
  <si>
    <t xml:space="preserve">très haché, beaucoup plus qu'avant… </t>
  </si>
  <si>
    <t>11;:13</t>
  </si>
  <si>
    <t>2 s / 18 kW</t>
  </si>
  <si>
    <t>belle coupure SHAD et montée vide ensuite</t>
  </si>
  <si>
    <t>comme quoi, quand on arrête les plasmas, ça va mieux… Par contre il faut du temps pour récupérer le conditionnement après un plasma (disruption?)</t>
  </si>
  <si>
    <t>Conditionnement sous vide Q2</t>
  </si>
  <si>
    <t>20 ms / 16 kW</t>
  </si>
  <si>
    <t>On teste la HT, les écrans. On règle les capacités, paramètres générateur interface NI</t>
  </si>
  <si>
    <t>gauche solution 1</t>
  </si>
  <si>
    <t>gauche solution 2</t>
  </si>
  <si>
    <t>recherche de la solution 2</t>
  </si>
  <si>
    <t>ça tire 6 ms. SHAD coupe</t>
  </si>
  <si>
    <t>1s</t>
  </si>
  <si>
    <t>sonde Q2 droite V4 plus basse que V3</t>
  </si>
  <si>
    <t>on repasse à 500 ms</t>
  </si>
  <si>
    <t>on baisse un peu la puissance et on rallonge à 500 ms</t>
  </si>
  <si>
    <t>pas de limitations tensions mais toujours TOS</t>
  </si>
  <si>
    <t>TOS toujours nombreux et conditionnement qui s'améliore lentement</t>
  </si>
  <si>
    <t>on recommence</t>
  </si>
  <si>
    <t>ça semble couper systématiquement tous les 50 ms</t>
  </si>
  <si>
    <t>on change le pas de temps dans le CODAC : 1 ms -&gt; 800 µs.</t>
  </si>
  <si>
    <t>la période des coupures passe à 48 ms</t>
  </si>
  <si>
    <t>c'est pas lié à la durée d'intéruption</t>
  </si>
  <si>
    <t>conclusion: quelque chose réduit la consigne toutes les 50 ms. Parfois le système voit un défaut TOS, parfois non. Ca dépend de l'antenne (par exemple pour Q1 ça ne provoquait pas de défait TOS, mais pour Q2 ça semble les provoquer.</t>
  </si>
  <si>
    <t>Autant on peut conclure que l'antenne Q2 est bien conditionnée !!!</t>
  </si>
  <si>
    <t>Conditionnement sous vide Q4</t>
  </si>
  <si>
    <t>20 ms / 16 kW (gauche solution 1)</t>
  </si>
  <si>
    <t>OK coté gauche</t>
  </si>
  <si>
    <t>droit solution 1</t>
  </si>
  <si>
    <t>recherche  coté droit solution 1</t>
  </si>
  <si>
    <t>droit solution 2</t>
  </si>
  <si>
    <t>recherche  coté droit solution 2</t>
  </si>
  <si>
    <t>20 ms / 16 kW (droit solution 1)</t>
  </si>
  <si>
    <t>OK. Coté droit</t>
  </si>
  <si>
    <t>les deux cotés ensemble solution 1 et on règle la phase</t>
  </si>
  <si>
    <t>OK 20 ms 16 kW</t>
  </si>
  <si>
    <t>mise en route sécurité, on teste en désadaptant la fréquence</t>
  </si>
  <si>
    <t>on monte la puissance à 0,22 kW</t>
  </si>
  <si>
    <t>On reprend le conditionnement sous vide du coté droit de Q4, où on s'était arreté le 05/07. On refait le réglage coté droit.</t>
  </si>
  <si>
    <t xml:space="preserve">Vu pb IG1 . </t>
  </si>
  <si>
    <t>pareil que le 05/07. la consigne coupe après environ 200µs</t>
  </si>
  <si>
    <t>20 ms / 15 kW coté droit</t>
  </si>
  <si>
    <t>20 ms / 10 kW coté droit. on baisse la puissance pour voir si c'est une limitation tension.</t>
  </si>
  <si>
    <t>Problème réglé ! C'était une erreur de copier-coller</t>
  </si>
  <si>
    <t>OK à droite</t>
  </si>
  <si>
    <t>PENSER à régler la tempo de réglage des capacités Q4 dans l'automate</t>
  </si>
  <si>
    <t>On règle à gauche (géné 4!)</t>
  </si>
  <si>
    <t>solution 1</t>
  </si>
  <si>
    <t>20 ms / 15 kW coté gauche</t>
  </si>
  <si>
    <t>OK à gauche</t>
  </si>
  <si>
    <t>les deux cotés ensemble</t>
  </si>
  <si>
    <t>presque du 1 er coup</t>
  </si>
  <si>
    <t>ok pour 20 ms</t>
  </si>
  <si>
    <t>sécurité TOS OK</t>
  </si>
  <si>
    <t>on mets en service les sécurités . 0,025 kW</t>
  </si>
  <si>
    <t>on monte la puissance 0,03 kW. On mets les bons coefficients sur l'interface NI générateur !</t>
  </si>
  <si>
    <t>0,035kW</t>
  </si>
  <si>
    <t>sécurité tension OK -&gt; régule</t>
  </si>
  <si>
    <t>0,025 kW pour conditionner car ça tient pas à tous les coups</t>
  </si>
  <si>
    <t>on passe à 100 ms</t>
  </si>
  <si>
    <t>on conitnue. On allonge la durée d'acqui pour voir l'évolution du vide ensuite</t>
  </si>
  <si>
    <t>défaut vide</t>
  </si>
  <si>
    <t>on rallonge à 500 ms</t>
  </si>
  <si>
    <t>idem</t>
  </si>
  <si>
    <t>on change un peu phase et fréquence pour essayer de conditionner</t>
  </si>
  <si>
    <t>défaut vide récurrent</t>
  </si>
  <si>
    <t>on passe  à 200 ms de durée d'interruption pour laisser le temps à la pression de baisser</t>
  </si>
  <si>
    <t>on baisse encore la puissance</t>
  </si>
  <si>
    <t>encore</t>
  </si>
  <si>
    <t>ça s'amléiore petit à petit. Le niveau de pression max diminue petit à petit… on garde espoir ! Mais là on a faim !</t>
  </si>
  <si>
    <t>bon, après quelques plasma la situation est toujours la même</t>
  </si>
  <si>
    <t>on prépare Q1 pour tirer sur plasma</t>
  </si>
  <si>
    <t>eps</t>
  </si>
  <si>
    <t>nb_cycle</t>
  </si>
  <si>
    <t>d_tir</t>
  </si>
  <si>
    <t>d_inter</t>
  </si>
  <si>
    <t>power</t>
  </si>
  <si>
    <t>d'abord conditionnement Q1. 500 ms/20 kW</t>
  </si>
  <si>
    <t>Conditionnement Q1</t>
  </si>
  <si>
    <t>t</t>
  </si>
  <si>
    <t>p</t>
  </si>
  <si>
    <t>2*d_inter+d_tir+eps</t>
  </si>
  <si>
    <t>2*d_inter+d_tir</t>
  </si>
  <si>
    <t>2*d_inter+eps</t>
  </si>
  <si>
    <t>2*d_inter</t>
  </si>
  <si>
    <t>1*d_inter+d_tir+eps</t>
  </si>
  <si>
    <t>Essai sur le générateur en local pour voir si on peut résoudre ce problème de suivi de consigne</t>
  </si>
  <si>
    <t>l'antenne Q1 est reculée, on ne voit plus rien sur l'IR.</t>
  </si>
  <si>
    <t>l'antenne Q1 est placée devant les antennes LH (3013 et 3017). La protection latérale coté LH de Q1 chauffe beaucoup pendant le choc. Grosse montée de cuivre qui fait couper LH. Le niveau de cuivre est x2 par rapport à un choc similaire ce matin</t>
  </si>
  <si>
    <t>on écarte les capas de +1 pF par rapport à la solution à vide</t>
  </si>
  <si>
    <t>choc sans IC</t>
  </si>
  <si>
    <t>200 kW/1s avant LH. Antenne placée au même rayon que LH1. On désactive TTF et delta_V car la sonde V1 de Q1 ne fonctionne pas</t>
  </si>
  <si>
    <t>on était pas dans la liste des chocs ! Mais OK coté électrotechnique !</t>
  </si>
  <si>
    <t>on reessaie</t>
  </si>
  <si>
    <t xml:space="preserve">consigne de puissance nulle ! </t>
  </si>
  <si>
    <t>on reessaie en mettant la consigne dans Xedit en Watts ! (et pas en MW!!)</t>
  </si>
  <si>
    <t>la consigne était bonne mais par prudence on a coupé le générateur avant de tirer</t>
  </si>
  <si>
    <t>on réessaie</t>
  </si>
  <si>
    <t>semble avoir tiré, mais coupures shad</t>
  </si>
  <si>
    <t>on réessaie en modifiant la fréquence</t>
  </si>
  <si>
    <t>bloquage par la nouvelle version du codac…</t>
  </si>
  <si>
    <t>retry après intervention sur Top et dfci</t>
  </si>
  <si>
    <t>on avait oublié de changer la fréquence à f0 + delta_f. Devrait être 55,72 mais Walid nous a dit d'augmenter un peu +</t>
  </si>
  <si>
    <t>rien, pas de données</t>
  </si>
  <si>
    <t>200 kW / 1 s</t>
  </si>
  <si>
    <t>consigne OK mais pas d'autorisation PCS (ni LH)</t>
  </si>
  <si>
    <t>quand le PCS est arreté et relancer, il faut systématiquement faire un choc info avant de lancer un choc plasma pour réinitialiser l'autorisation chauffage</t>
  </si>
  <si>
    <t>200 kW / 1 s - On augmente le déphasage introduit</t>
  </si>
  <si>
    <t>le déphasage gauche/droite a diminué, c'est moins bien</t>
  </si>
  <si>
    <t>200 kW / 1 s - on diminue le déphasage introduit</t>
  </si>
  <si>
    <t>Pas d'autorisation PCS</t>
  </si>
  <si>
    <t>retry</t>
  </si>
  <si>
    <t>on vérifie que les deux solutions sont similaires, car la phase H/B a le même signe à gauche et à droite</t>
  </si>
  <si>
    <t>Pas de plasma (DGAZ)</t>
  </si>
  <si>
    <t>retry. Re-réglage capas gauche haut</t>
  </si>
  <si>
    <t>Pas de plasma (divertor)</t>
  </si>
  <si>
    <t>Ajout de 50 cm sur géné 6 et 0° introduit</t>
  </si>
  <si>
    <t>0 deg + 50cm Ge6</t>
  </si>
  <si>
    <t>0+50cm Ge6</t>
  </si>
  <si>
    <t>on règle les capas de chaque coté à vide. HD était mal réglée !!</t>
  </si>
  <si>
    <t>on écarte les capacités de 1 pF</t>
  </si>
  <si>
    <t>rien, 6 TOS</t>
  </si>
  <si>
    <t>valeurs capa à vide sans delta_f , solution 1</t>
  </si>
  <si>
    <t>??</t>
  </si>
  <si>
    <t>on revient aux valeur du 54386, juste pour voir</t>
  </si>
  <si>
    <t>Quelques applications. Côté gauche TOS = 8, droit TOS=3. TOS plus important coté gauche. 120 kW vu</t>
  </si>
  <si>
    <t>rien, 14 TOS et défaut vide</t>
  </si>
  <si>
    <t>on essaie de conditionner sous vide les deux cotés en même temps pour voir si ça passe, sans les sécurités</t>
  </si>
  <si>
    <t>penser à remettre les sécurités</t>
  </si>
  <si>
    <t>On adapte un peu</t>
  </si>
  <si>
    <t>on écarte les capa de +1 en haut, -1 en bas. Il semble qu'on ait pas fait ça avant correctement !!</t>
  </si>
  <si>
    <t>on écarte les capacités de 1 pF, et on mets la fréquence = +350 kHz</t>
  </si>
  <si>
    <t>toujours ces overshoots de puissance (40-60</t>
  </si>
  <si>
    <t>problème DCS, choc annulé</t>
  </si>
  <si>
    <t>pas mieux… on arrête</t>
  </si>
  <si>
    <t>réglage à vide 2 cotés ensemble</t>
  </si>
  <si>
    <t>correction +/- delta_c = 1,5 pF</t>
  </si>
  <si>
    <t>200 kW/1s pour chaque antenne.</t>
  </si>
  <si>
    <t>on enlève la sécurité TTF et deltaV sur Q1 (sonde V1 HS). Fac_limit = 10. Seuil Pr/Pi=0,6.</t>
  </si>
  <si>
    <t>Fac_limit</t>
  </si>
  <si>
    <t>Coefficient de limitation en % x 10 (si 10 -&gt; 1% de réduction de la consigne toutes les 10µs)</t>
  </si>
  <si>
    <t>problème alim polarisation module 1, on désadapte Q2</t>
  </si>
  <si>
    <t>réglage des capacités avec +delta_C pour se préparer au plasma</t>
  </si>
  <si>
    <t>j'ai fais un script python pour générer des consignes Top de conditionnement. Cf /dfci/DATA/Top. Fonctionne pas quand on importe dans Top. A vérifier</t>
  </si>
  <si>
    <t>pas d'autorisation PCS</t>
  </si>
  <si>
    <t>alimentation polarisation module 1 réparée, retour de Q2</t>
  </si>
  <si>
    <t>on augmente la fréquence pour voir si on couple mieux à 55,9</t>
  </si>
  <si>
    <t>retour de Q2 dans le game. Mal adaptée à droite</t>
  </si>
  <si>
    <t>Adaptation pas trop mauvaise</t>
  </si>
  <si>
    <t>Adaptation OK à droite, un peu moins bonne à gauche</t>
  </si>
  <si>
    <t>les trois antennes ont tirées ! Mais les trois antennes sont mal adaptées. Coupures SHAD</t>
  </si>
  <si>
    <t xml:space="preserve"> on règle la phase introduite pour Q1 et Q4. On revient sur la fréquence précédente pour Q2</t>
  </si>
  <si>
    <t>coupure vide</t>
  </si>
  <si>
    <t>Q1 et Q4 de mieux en mieux. Q2 pire (coupure vide)</t>
  </si>
  <si>
    <t>Rc G</t>
  </si>
  <si>
    <t>Rc D</t>
  </si>
  <si>
    <t>?</t>
  </si>
  <si>
    <t>on mesure delta_phi = -20° --&gt; +200</t>
  </si>
  <si>
    <t>on mesure delta_phi = 50° ?</t>
  </si>
  <si>
    <t xml:space="preserve">coupure vide </t>
  </si>
  <si>
    <t>on règle la phase pour Q1</t>
  </si>
  <si>
    <t>seems good. 180° mesuré</t>
  </si>
  <si>
    <t>ouverture DH0 !</t>
  </si>
  <si>
    <t>On allonge à 2s</t>
  </si>
  <si>
    <t>Problème module 3 --&gt; Arret Q1. Signaux d'erreur indique de monter C3 et C4 de Q2</t>
  </si>
  <si>
    <t>Q2 mal adaptée à droite</t>
  </si>
  <si>
    <t>cancelled</t>
  </si>
  <si>
    <t>toujours OK pour Q4, pire sur Q2</t>
  </si>
  <si>
    <t>ok</t>
  </si>
  <si>
    <t>on change capa Q2 droite. Passe Q4 à 400kW</t>
  </si>
  <si>
    <t>Q2 toujours mal adaptée. Pire qu'avant même</t>
  </si>
  <si>
    <t xml:space="preserve">on mets 2x plus de puissance à droite qu'à gauche sur Q4! 400 kW à gauche et 200 kW à droite ! Erreur de déséquilibre des tensions (erreurs delta_V). </t>
  </si>
  <si>
    <t>Q2 à droite : -0,5 pF. A gauche bas: +0,5 pF. Q1 revient dans le game, à 200kW</t>
  </si>
  <si>
    <t>200 kW et 400 kW injecté ! -&gt; défauts tensions deltaV. Rc monte lorsque // à LH</t>
  </si>
  <si>
    <t>Les bouchons 50 ohm n'étaient pas remis sur le module de Q4 ! Est-ce la raison de ce déséquilibre</t>
  </si>
  <si>
    <t>C'est un peu mieux. On continue à diminuer les capas de droite</t>
  </si>
  <si>
    <t xml:space="preserve">c'est corrigé pour Q4, c'était bien les bouchons. Q2 et Q4 coupés sur vide. </t>
  </si>
  <si>
    <t>ok, 200 kW</t>
  </si>
  <si>
    <t>on mets l'adaptation automatique sur Q1. On change encore capa Q2</t>
  </si>
  <si>
    <t>adaptation automatique on -&gt; OK</t>
  </si>
  <si>
    <t>Q1 à 400 kW. On mets l'adaptation automatique sur Q4. On règle Q2</t>
  </si>
  <si>
    <t>point de départ issus de l'adaptation automatique</t>
  </si>
  <si>
    <t>--&gt; Q4 n'a pas tiré et les capacités sont parties dans les choux</t>
  </si>
  <si>
    <t>N</t>
  </si>
  <si>
    <t>Sans adaptation automatique</t>
  </si>
  <si>
    <t>P Q1</t>
  </si>
  <si>
    <t>P Q2</t>
  </si>
  <si>
    <t>P Q4</t>
  </si>
  <si>
    <t>Q1 et Q2 ok. Q4 tire pas du tout</t>
  </si>
  <si>
    <t>on enleve l'adaptation automatique sur Q4. On les mets toutes à 200 kW pour comparer les mesures de sondes de tension et de Rc entre antennes</t>
  </si>
  <si>
    <t>beau 1er choc pour IC !</t>
  </si>
  <si>
    <t>montée en puissance FCI</t>
  </si>
  <si>
    <t>choc de référence pour la sonde de tension de Q2</t>
  </si>
  <si>
    <t>Q2 tire un tout petit peu, puis coupure vide Q1 et Q2. Q4 tire ok</t>
  </si>
  <si>
    <t>malheureusement les tensions ne sont pas équilibrées sur Q2… est-ce que c'est exploitable ?</t>
  </si>
  <si>
    <t>Q1 ok 200 kW, Q4 ok 400 kW, Q2 100 kW only 10 ms</t>
  </si>
  <si>
    <t>Numéro de vannes</t>
  </si>
  <si>
    <t>Location</t>
  </si>
  <si>
    <t>LPA</t>
  </si>
  <si>
    <t>Q4</t>
  </si>
  <si>
    <t>Q2</t>
  </si>
  <si>
    <t>Q1</t>
  </si>
  <si>
    <t>Retry 54418. Intervention en cours sur gené pour Q4 -&gt; Q4 indisponible. FCI décalé de quelques secondes pour le SIR</t>
  </si>
  <si>
    <t>Montée en puissance - jour 2</t>
  </si>
  <si>
    <t>annulé. Mauvaise prépa (sans valve -&gt; avec valve)</t>
  </si>
  <si>
    <t>en // priorité au débuggage acqui rapide</t>
  </si>
  <si>
    <t>NSB.</t>
  </si>
  <si>
    <t>NSB. Mauvaise recette</t>
  </si>
  <si>
    <t>Q1 ok mais remontée de puissance sur la dernière 10 ms. Q2 haché en continu</t>
  </si>
  <si>
    <t>on modifie les capas de Q2. On décale dans le temps et on rallonge au max de la WOI (SURVIE HS). Adaptation auto sur Q1 semble avoir dérivé</t>
  </si>
  <si>
    <t>start point from previous shot  -&gt; failed</t>
  </si>
  <si>
    <t>start point from previous short. -&gt; OK sauf à la fin</t>
  </si>
  <si>
    <t>on remets Q1 aux réglage initiaux sur 54426. On remet Q4</t>
  </si>
  <si>
    <t>Q1 ne tire pas du tout. Q2 toujours haché</t>
  </si>
  <si>
    <t>Q1 et Q4 de mieux en mieux, quasi continu. Q2 coupure vide après début de tir</t>
  </si>
  <si>
    <t>le codac ne semble pas réinitialiser les erreurs au lancement. Choc avec LH, tous ensemble !</t>
  </si>
  <si>
    <t>LH problème de couplage</t>
  </si>
  <si>
    <t>bordel, je suis allé dans le mauvais sens à gauche --&gt; pas de changement évidemment !</t>
  </si>
  <si>
    <t>capacités de Q1 complétement déréglée à cause du matching auto au dernier</t>
  </si>
  <si>
    <t>rabattu par la sécurité impureté qui avait été conservé ! Coupure vide sur les 3 ensuite</t>
  </si>
  <si>
    <t>ok !</t>
  </si>
  <si>
    <t>les démarrages de Q1 et Q2 sont très différents (et Q4 également)</t>
  </si>
  <si>
    <t>retour de l'acqui rapide !</t>
  </si>
  <si>
    <t>On re-règle Q1, on règle Q2. On change la phase pour Q2</t>
  </si>
  <si>
    <t>les tensions sont très déséquilibrées</t>
  </si>
  <si>
    <t>ok, mais toujours mauvais couplage et mauvaise phase</t>
  </si>
  <si>
    <t>point de départ issus de l'adaptation automatique du choc précédent</t>
  </si>
  <si>
    <t>pulse aborded (PCS)</t>
  </si>
  <si>
    <t>on change la fréquence de Q4 avec l'adaptation automatique. On change la phase sur Q1, on change les capas sur Q2</t>
  </si>
  <si>
    <t>c'est bcp mieux à gauche, pas à droite. Phase mieux</t>
  </si>
  <si>
    <t xml:space="preserve">rien sur Q4, elle a pas aimé du tout. </t>
  </si>
  <si>
    <t>on revient aux réglages initiaux de Q4. On change la phase de Q1. On change les capas de Q2</t>
  </si>
  <si>
    <t xml:space="preserve">toujours très </t>
  </si>
  <si>
    <t>Q1 coupe mais elle est pourtant bien adaptée !?. Q2 beaucoup mieux. Q4 ok</t>
  </si>
  <si>
    <t>-&gt; adaptation auto sur Q2 et + on enlève le deltaV pour Q2</t>
  </si>
  <si>
    <t>que vaut la mesure de phase sur Q1?</t>
  </si>
  <si>
    <t>ok ! Mais réglage à améliorer encore…</t>
  </si>
  <si>
    <t>Q1 -&gt; pg au générateur ??? Pas de coupure TOS ni rien.Et elle est adaptée…</t>
  </si>
  <si>
    <t>matching failed on Q2</t>
  </si>
  <si>
    <t>réglage du choc précédent avec FCI. On change pas une équipe qui gagne.</t>
  </si>
  <si>
    <t>l'adaptation automatique la fait partir à la fin. NB: la configuration du matching auto était différence pour l'impédance demandée que pour les autres antennes (3,5+0j). Et gain K=10 au lieu de 5.</t>
  </si>
  <si>
    <t>réglages initiaux du 54426, qui avait bien fonctionné.</t>
  </si>
  <si>
    <t>On recommence le 54436. TTF et DeltaV seulement pour Q4. on enlève l'adaptation automatique sur Q2</t>
  </si>
  <si>
    <t>1er ohmique du jour, le temps de monter la pression dans la B30 et de vérifier la prépa</t>
  </si>
  <si>
    <t>Montée en puissance - jour 3</t>
  </si>
  <si>
    <t>commentaire Q4</t>
  </si>
  <si>
    <t>réglage issus de l'automatching du  54436 (dernier choc avec FCI), quand les tensions étaient équilibrées. La phase était bonne.</t>
  </si>
  <si>
    <t>bon début. Q2 coupe sur vide. Q1 ok ! Il semblerait que les problèmes d'hier soient dû à l'analyseur d'incident qui était resté branché !</t>
  </si>
  <si>
    <t>on débranche les instruments sur Q1 pour revenir à la phase "normale". On diminue les capacités de droite de Q2</t>
  </si>
  <si>
    <t xml:space="preserve">il faut régler la phase de Q1 --&gt; ça vient des instruments utilisés </t>
  </si>
  <si>
    <t xml:space="preserve">c'est encore mieux. Q2 toujours pas réglée au top. </t>
  </si>
  <si>
    <t xml:space="preserve">ok, mais toujours déréglée. </t>
  </si>
  <si>
    <t>on augmente la puissance mais on diminue la durée pour rentrer dans la WOI. On change la phase de Q1. 10 --&gt; 250. On mets le matching auto sur Q2 avec K=3.</t>
  </si>
  <si>
    <t>600 kW!  Pas d'acqui rapide ?</t>
  </si>
  <si>
    <t xml:space="preserve">Q2 coupure sur vide. Les oscillations sur la puissance incidentes semblent venir de Q2. Lorsque Q2 s'arrête. </t>
  </si>
  <si>
    <t>on règle les capas de Q2 à l'optimum. Gauche au début, droite à la fin. On teste la phase Q1 250 -&gt; 200</t>
  </si>
  <si>
    <t>toujours pas d'aqui rapide sur ce choc ? Toute la puissance de Q2 est rayonnée --&gt; on doit avoir un mauvais point de match.</t>
  </si>
  <si>
    <t>on change complétement le réglage de Q2, en utilisant le deltaC trouvé pour Q4. On change aussi sa fréquence à 55,9 comme les deux autres. On enlève le bout de cable sur Q1 pour la phase et on remets  à 10°.</t>
  </si>
  <si>
    <t>coupure vide dès le départ</t>
  </si>
  <si>
    <t>coupure vide Q4 dès le début. Coupure vide Q2 ensuite.</t>
  </si>
  <si>
    <t>tout nouveau réglage basé sur le deltaC de Q4</t>
  </si>
  <si>
    <t>avec cable</t>
  </si>
  <si>
    <t>sans cable</t>
  </si>
  <si>
    <t>10 + cable 1m</t>
  </si>
  <si>
    <t>on monte la puissance à 500 kW/2s et on rajoute un cable de 1m pour la phase sur Q1</t>
  </si>
  <si>
    <t>1m</t>
  </si>
  <si>
    <t>coupures vides Q1 et Q2</t>
  </si>
  <si>
    <t>pas assez de points pour vérifier phase Q1</t>
  </si>
  <si>
    <t>coupures vides Q1 et Q2. Couplage pire sur Q2.</t>
  </si>
  <si>
    <t>On monte en rampe au début, 300 kW puis 500 kW en 0,5s. On augmente les capas à droite sur Q2.</t>
  </si>
  <si>
    <t>On diminue les capas sur Q2. On rapproche le plasma</t>
  </si>
  <si>
    <t>yes ! L'antenne Q2 était donc complétement mal réglée !! Et elle l'est toujours un peu</t>
  </si>
  <si>
    <t>coupure vide Q1. C'est mieux sur Q2. Avancer le plasma augmente de +0,2 la résistance de couplage sur Q4. On dépasse les 200°C de température apparente sur Q2, mais les masques sont pas forcément au bon endroit.</t>
  </si>
  <si>
    <t>On diminue un peu Q1 à 400 kW et on monte Q4 à 600 kW</t>
  </si>
  <si>
    <t>Arrêt vide Q1 et Q2 !</t>
  </si>
  <si>
    <t>145+cable 1m</t>
  </si>
  <si>
    <t>90+cable 1m</t>
  </si>
  <si>
    <t>On mets le matching auto sur Q2. On rapproche encore un peu le plasma</t>
  </si>
  <si>
    <t>retour aux valeurs du #54447</t>
  </si>
  <si>
    <t>on continue de monter la puissance sur Q4 mais on diminue la durée sur les autres</t>
  </si>
  <si>
    <t>record de puissance totale battue !</t>
  </si>
  <si>
    <t>meilleurs valeurs obtenues pendant l'adaptation auto du dernier</t>
  </si>
  <si>
    <t>ok. Toujours résiliente !!</t>
  </si>
  <si>
    <t>Problème PCS</t>
  </si>
  <si>
    <t xml:space="preserve"> On semble voir du cross-talk entre antennes, en particulier quand Q4 ne tire plus (à cause de la limitation en durée SURVIE). L'arrêt de Q4 semble limiter Q1 et Q2. Q1 et Q2 perturbés. On voit des échauffements du septum (en bas) sur Q2 et Q4.</t>
  </si>
  <si>
    <t>défaut G1 --&gt; bad contact réparé</t>
  </si>
  <si>
    <t>Q1 on sait pas quoi faire…</t>
  </si>
  <si>
    <t>ok. Quelques coupures.</t>
  </si>
  <si>
    <t>on règle les capas gauche de Q2. On enlève l'adaptation automatique Q2. On change la phase de Q1.</t>
  </si>
  <si>
    <t>Q1 coupure vide après le 2ème essai d'application… Q2 se dérègle à gauche, se règle à droite. Coupure TTF Q4 x 2 sur le plateau de puissance à 1 MW</t>
  </si>
  <si>
    <t>Q1 un coté du géné tire + de courant que l'autre -&gt; vrai problème au géné !</t>
  </si>
  <si>
    <t>Q2 et Q4 OK. Q4 nickel. Q2 encore un peu désadaptée à gauche. Q1 coupure vide.</t>
  </si>
  <si>
    <t>on diminue capa basse gauche de Q2. On change la phase de Q1</t>
  </si>
  <si>
    <t>un petit mieux sur Q2 gauche</t>
  </si>
  <si>
    <t>on sépare les créneaux pour voir l'effet sur la bolométrie. On diminue encore Q2 bas gauche</t>
  </si>
  <si>
    <t>seule Q4 tire. La sécurité vide déclenche sur Q2, et bloque le tire de Q2 alors même que la pression est OK --&gt; à améliorer pour les futures manips</t>
  </si>
  <si>
    <t>on revient Q2 et Q4 en même temps et on monte la puissance sur Q2</t>
  </si>
  <si>
    <t>Vrai problème coté géné d'une détection de puissance sur Q1 --&gt; off</t>
  </si>
  <si>
    <t>Q4 coupée par le vide. Q2 trip, tension max à droite. Rc pas assez grande pour Q2</t>
  </si>
  <si>
    <t>arc -&gt; vide -&gt; fin</t>
  </si>
  <si>
    <t>repeat</t>
  </si>
  <si>
    <t>repeat. Retour de Q1 in the game.</t>
  </si>
  <si>
    <t>on monte Q1 et on mets un fond de LH pour aider</t>
  </si>
  <si>
    <t>injection coté Q3 (droit vu de derrière)</t>
  </si>
  <si>
    <t>injection coté gauche vu de derrière</t>
  </si>
  <si>
    <r>
      <t>-</t>
    </r>
    <r>
      <rPr>
        <sz val="7"/>
        <color theme="1"/>
        <rFont val="Times New Roman"/>
        <family val="1"/>
      </rPr>
      <t xml:space="preserve">          </t>
    </r>
    <r>
      <rPr>
        <sz val="11"/>
        <color theme="1"/>
        <rFont val="Calibri"/>
        <family val="2"/>
        <scheme val="minor"/>
      </rPr>
      <t>Injection configurée côté droit sur  Q2B, gauche sur Q1B et gauche sur Q4A</t>
    </r>
  </si>
  <si>
    <t>Q1 filtre HF changé. --&gt; réparation plus pérenne à prévoir</t>
  </si>
  <si>
    <t>0,9</t>
  </si>
  <si>
    <t>0,5 à 0,8</t>
  </si>
  <si>
    <t xml:space="preserve"> Changement de phase Q1</t>
  </si>
  <si>
    <t>Les antennes sont adaptées et la phase bonne, sauf Q1.  --&gt; disruption</t>
  </si>
  <si>
    <t>Q4 coupe vide. Q2 hachée (rtension max). Q1 ok !! --&gt; disruption</t>
  </si>
  <si>
    <t>disruption</t>
  </si>
  <si>
    <t>les 3 antennes ensemble pour la calibration des sondes de tension</t>
  </si>
  <si>
    <t>0,8</t>
  </si>
  <si>
    <t>Q6A</t>
  </si>
  <si>
    <t>same shot without IC</t>
  </si>
  <si>
    <t xml:space="preserve">perfect LH coupling ! </t>
  </si>
  <si>
    <t>interesting shot for coupling study with previous</t>
  </si>
  <si>
    <t>ok. Un peu bruité au début mais stable vers la fin. Les résistances de couplages semblent similaires entre elles !? LH problèmes de couplages</t>
  </si>
  <si>
    <t>on remet les sécurités TTF et deltaV sur Q2 (mais pas Q1).</t>
  </si>
  <si>
    <t>1er Ohmic</t>
  </si>
  <si>
    <t>2 MW ! Mais pas longtemps, plasma détache</t>
  </si>
  <si>
    <t>plasma détache</t>
  </si>
  <si>
    <t>failed</t>
  </si>
  <si>
    <t>entre les deux antennes LH (à gauche LH1 vu du plasma)</t>
  </si>
  <si>
    <t>retry #54461 with gaz puff on V1 and lH. On diminue un peu une capa de Q2</t>
  </si>
  <si>
    <t>low density ohmic + LH</t>
  </si>
  <si>
    <t>coupure vide Q2. Mais l'adaptation est mieux pour Q2.</t>
  </si>
  <si>
    <t>Q6B</t>
  </si>
  <si>
    <t>repeat. on enlève 2dB sur les sondes bas de Q2 dans la version production. (toutes les fréquences)</t>
  </si>
  <si>
    <t xml:space="preserve">pas d'autorisation PCS. </t>
  </si>
  <si>
    <t>Coupures vides Q2 et Q4. pas de changement sur la tension mesurée… Pas le bon fichier ??? --&gt; retour au valeurs intiales</t>
  </si>
  <si>
    <t>3 créneaux de puissance 1s séparés de 2s pour valider la modification du CODAC sur la sécurité vide. Normalement, on doit pouvoir re-appliquer la puissance si la pression</t>
  </si>
  <si>
    <t>Coupures vides Q2 et Q4. plasma detach during IC -&gt; disruption. Pas de changement particulier sur la tension entre les 3 derniers chocs.</t>
  </si>
  <si>
    <t>pas d'application de la puissance du tout !!</t>
  </si>
  <si>
    <t>problème code = --&gt; == !!!</t>
  </si>
  <si>
    <t>repeat avec nouvelle version du CODAC</t>
  </si>
  <si>
    <t>on se convainc qu'il faille enlever 3 dB sur l'attenutation des sondes à 1 MHz de Q2 V2 et V4. --&gt; à faire ?</t>
  </si>
  <si>
    <t>has IC?</t>
  </si>
  <si>
    <t>divertor failure</t>
  </si>
  <si>
    <t>pulse cancelled, PCS crash</t>
  </si>
  <si>
    <t>Nombre de choc avec ICRH programmé:</t>
  </si>
  <si>
    <t>Nombre de choc avec ICRH effectif:</t>
  </si>
  <si>
    <t>rendement:</t>
  </si>
  <si>
    <t>Résumé</t>
  </si>
  <si>
    <t>lower divertor</t>
  </si>
  <si>
    <t>Montée en puissance, H-mode</t>
  </si>
  <si>
    <t>repeat 54477 : trois créneaux séparés pour tester la mise à jour de la sécurité vide. Créneaux de 0,5s séparés de 0,700s pour tenir sur le plateau de courant (700 kA)</t>
  </si>
  <si>
    <t>plasma failure</t>
  </si>
  <si>
    <t>repeat sans les sécurités</t>
  </si>
  <si>
    <t>Consignes étranges, pas de déblocage de puissance. Rabattu par le cuivre. Etrange: pas de déblocage de la puissance du tout, malgré de toutes petites consignes.</t>
  </si>
  <si>
    <t>Consignes OK, mais toujours pas d'application IC ! Consigne à  0 ??</t>
  </si>
  <si>
    <t>c'est toujours la version 103 déployée !!! Celle après le bug de = et == !</t>
  </si>
  <si>
    <t xml:space="preserve">on déploie la nouvelle version. changement de programme, on mets IC tous ensemble au début de choc. </t>
  </si>
  <si>
    <t>impossible déployer la nouvelle version à temps… on reste sur l'ancienne version pour ne pas bloquer le choc</t>
  </si>
  <si>
    <t>repeat avec nouvelle version (104) du CODAC</t>
  </si>
  <si>
    <t>Shad sur Q1, Q2. Arret vide Q2</t>
  </si>
  <si>
    <t xml:space="preserve">la puissance rayonnée semble avoir diminuée. </t>
  </si>
  <si>
    <t xml:space="preserve">on adapte un peu Q4. On augmente la phase sur Q1 et Q4. </t>
  </si>
  <si>
    <t>défaut vide Q1. Couplage faible Q2 qui limite</t>
  </si>
  <si>
    <t>on adapte Q1 et Q4. On allonge de 500 ms Q1 et Q4 mais pas Q2 pour essayer de voir la différence avec les autres antennes</t>
  </si>
  <si>
    <t>1</t>
  </si>
  <si>
    <t>0,75</t>
  </si>
  <si>
    <t>la puissance rayonnée semble augmenter. Est-ce lié à Q2 ?</t>
  </si>
  <si>
    <t>on met l'auto matching sur Q4 et Q2</t>
  </si>
  <si>
    <t>défaut vide Q1. Couplage faible Q2 qui limite. Q4 ok.</t>
  </si>
  <si>
    <t>il semble effectivement que ce soit Q2 qui fout le bordel. Sans doute parcequ'elle limite et que la phase n'est pas stable !!?</t>
  </si>
  <si>
    <t>problème générateur Q2. Défaut vide Q4. Q1 n'arrive pas appliquer la puissance (shad)</t>
  </si>
  <si>
    <t>matching de Q4 parti en live. Q2 rayonne toute sa puissance --&gt; clairement problématique</t>
  </si>
  <si>
    <t>Pas Q2 (pb générateur). On laisse le matching auto sur Q4 pour essayer</t>
  </si>
  <si>
    <t>Arret vide Q4. Q4 tos</t>
  </si>
  <si>
    <t>Toujours pb de phase sur Q1… Le matching de Q4 part en live AVANT le tir !</t>
  </si>
  <si>
    <t>matching auto fails</t>
  </si>
  <si>
    <t>On repasse au trois créneaux séparés</t>
  </si>
  <si>
    <t>matching auto fails from the beginning</t>
  </si>
  <si>
    <t xml:space="preserve">comprends pas le déphasage de Q1… </t>
  </si>
  <si>
    <t>On remet Q2. Retour réglage phase Q1 54508 qui marchait pas trop mal</t>
  </si>
  <si>
    <t>Q1 n'arrive pas à appliquer la puissance (SHAD). Phase de Q2 et Q4 OK.</t>
  </si>
  <si>
    <t xml:space="preserve">la puissance rayonnée de Q2 est très différente de celle de Q4 !! Les performances HF sont pourtant très similaires entre antennes. </t>
  </si>
  <si>
    <t>problèmé générateur Q2 --&gt; on arrête Q2. il fait 38°C dans la cellule. Du coup on monte la puissance sur Q1 et Q4</t>
  </si>
  <si>
    <t>On monte la puissance sur Q4. On essaie de monter la densité et on instrumente Q1</t>
  </si>
  <si>
    <t>plafonné à 1MW (consigne)</t>
  </si>
  <si>
    <t>1,2</t>
  </si>
  <si>
    <t>plafonné à 1 MW (consigne). Echauffement visible sur l'écran de Faraday à 240°C</t>
  </si>
  <si>
    <t>Probleme PCS. On arrête là.</t>
  </si>
  <si>
    <t xml:space="preserve">on mets les deux antennes en même temps sur toute la durée du choc. </t>
  </si>
  <si>
    <t>La limite PCS doit avoir été enlevée.</t>
  </si>
  <si>
    <t>Q1 n'arrive toujours pas à appliquer, que des coupures SHAD. Q4 ok</t>
  </si>
  <si>
    <t>Q1 n'arrive toujours pas à appliquer, que des coupures SHAD. Q4 limite en courant --&gt; modulations</t>
  </si>
  <si>
    <t>1,1</t>
  </si>
  <si>
    <t>la baie du SHAD du gené1 n'était plus ventilée ! Le SHAD déclenchait-il toujours ?</t>
  </si>
  <si>
    <t>Sans Q2, tentative de comparaison Q4 / Q1</t>
  </si>
  <si>
    <t>Bon choc, Q4 et Q1 tirent</t>
  </si>
  <si>
    <t>1er choc programme : Q1 + Q2 1,5MW - 7,5s</t>
  </si>
  <si>
    <t>1,4</t>
  </si>
  <si>
    <t>probleme PCS</t>
  </si>
  <si>
    <t>1,5 MW propre avec 3 consignes de densité. On voit des différences quand LH s'arrête</t>
  </si>
  <si>
    <t>1,25</t>
  </si>
  <si>
    <t>higher/longer LH power</t>
  </si>
  <si>
    <t>1,5 MW propre avec 3 consignes de densité. Pb de top Hyb</t>
  </si>
  <si>
    <t>repeat avec antennes LH reculées de 2mm. On augmente un peu la densité pour injecter du gaz</t>
  </si>
  <si>
    <t>Comparaison Q4 / Q1 possible - Le SHAD avait chaud hier soir. Ca valide la modifcation de réapplication de la puissance vs vide</t>
  </si>
  <si>
    <t>disruption dans le dernier segment</t>
  </si>
  <si>
    <t>bug signaux erreur identifié. Pui_Ant en unité de 0,1 kW et non pas en kW --&gt; la limite de 20 est donc dépassée lorsque la puissance est &gt;2 kW, ce qui est le cas pour Q4 (offstet)</t>
  </si>
  <si>
    <t>plasma trop haut par rapport à la courbure des antennes --&gt; descendu de 2,5 cm</t>
  </si>
  <si>
    <t>disruption après 1s IC</t>
  </si>
  <si>
    <t>presque 2 Ohm pendant la disruption!</t>
  </si>
  <si>
    <t>la puissance rayonnée à beaucoup augmenté entre ce choc et le précédent !? Seul changement: position du plasma.</t>
  </si>
  <si>
    <t>plasma failed NSB</t>
  </si>
  <si>
    <t xml:space="preserve">on remet Q2 sur plasma. Modif plasma. </t>
  </si>
  <si>
    <t>défaut IG2 sur le générateur. Toujours vanne 11. Phase de Q2 semble  mal réglée… Sur Q1, d'un choc à l'aute on passe de 100° à 275° ! Comprends rien</t>
  </si>
  <si>
    <t>coté droit vu du plasma</t>
  </si>
  <si>
    <t>1,3</t>
  </si>
  <si>
    <t>Q1 coupures SHAD un peu comme hier. Trop chaud ? Ca se passe mieux pour LH quand Q1 ne tire pas !</t>
  </si>
  <si>
    <t>V9 (Q1)</t>
  </si>
  <si>
    <t>V1 (LH1)</t>
  </si>
  <si>
    <t>on arrête Q2, elle semble trop perturber les autres antennes. Vanne V2 (LH2)</t>
  </si>
  <si>
    <t>pas de changement fondamental sur le comportement de la résistance de couplage en fonctionne de la vanne V1 ou V2</t>
  </si>
  <si>
    <t>raie d'argent visibles</t>
  </si>
  <si>
    <t>1 à 1,5</t>
  </si>
  <si>
    <t>coupures SHAD Q1 au début</t>
  </si>
  <si>
    <t>V9 (Q1) encore</t>
  </si>
  <si>
    <t>100 % rayonné</t>
  </si>
  <si>
    <t>le tiroir shad est sorti et les ventilateurs soufflent dessus</t>
  </si>
  <si>
    <t>Chnagement de programme : montée en puissance. On remet Q2 à la fin, après LH, pour diagnostiquer. Baisse C2 de Q2. Fueling V11</t>
  </si>
  <si>
    <t>Q1 coupures SHAD dès le début. Q2 ok en fin de plasma.</t>
  </si>
  <si>
    <t xml:space="preserve">scan phase Q2. Nouvelle version du CODAC avec le bug signaux erreurs corrigé. </t>
  </si>
  <si>
    <t xml:space="preserve">Q4 haché (limite Rc). Q1 SHAD.  Q2 coupée sur deltaV et TTF. </t>
  </si>
  <si>
    <t>CODAC OK, signaux d'erreurs nuls lorsque Q4 ne tire pas. On va pouvoir mettre l'adaptation automatique sur Q4.</t>
  </si>
  <si>
    <t>n'applique pas vraiment, mais on voit la Prad qui monte pendant les tentatives d'application</t>
  </si>
  <si>
    <t>on baisse un peu la puissance sur Q4 pour faire propre</t>
  </si>
  <si>
    <t>plasma fails.</t>
  </si>
  <si>
    <t>matching ok with Q4. Q1 try then SHAD. Disruption (MHD) before Q2</t>
  </si>
  <si>
    <t>la panne SHAD semble venir du géné6 seulement</t>
  </si>
  <si>
    <t>on décale un peu la fréquence de Q4 de 30 kHz. On met le matching auto sur Q1</t>
  </si>
  <si>
    <t>réglage début = fin du précédent</t>
  </si>
  <si>
    <t xml:space="preserve">ohmic </t>
  </si>
  <si>
    <t>0,4</t>
  </si>
  <si>
    <t>on décale un peu la fréquence de Q4 de 30 kHz. On met le matching auto sur Q2 et on revient à la phase de référence</t>
  </si>
  <si>
    <t>on décale un peu la fréquence de Q4 de 50 kHz nouvelle programmation: on monte LH d'abord et on monte IC après pendant LH</t>
  </si>
  <si>
    <t>Q2 n'a pas eu le temps de tirer. Toujours coupures SHAD Q1</t>
  </si>
  <si>
    <t>2 Ohm !</t>
  </si>
  <si>
    <t>matching diverge</t>
  </si>
  <si>
    <t>pas le temps de tirer</t>
  </si>
  <si>
    <t>0,5-1</t>
  </si>
  <si>
    <t>1-1,5</t>
  </si>
  <si>
    <t>IC coupling and H mode</t>
  </si>
  <si>
    <t>la fraction de puissance. Sur module 3, inversions des entrées SHAD G6 / G5, reproduction des coupures sur G5 --&gt; le problème d'électronique est de ce fait exclu. Ce problème doit se situer entre la sonde et le tirroir.</t>
  </si>
  <si>
    <t>Remplacement du câble SHAD du géné 6</t>
  </si>
  <si>
    <t>Disruption avant IC</t>
  </si>
  <si>
    <t>Ohmic</t>
  </si>
  <si>
    <t xml:space="preserve">Q1 tire puis SHAD. . Probleme de contrôle de contrôle de densité ! </t>
  </si>
  <si>
    <t>Q1 et Q4 2 x 1MW en fin de plateau LH. Q2 500 kW juste après</t>
  </si>
  <si>
    <t>Pas de SHAD sur Q1.  TOS sur Q1 et deltaV/TTF sur Q4. Q2 pas encore tiré</t>
  </si>
  <si>
    <t>NSB</t>
  </si>
  <si>
    <t>Q1 et Q4 1 MW chacune ! Q2 n'a pas eu l'opportunité de tirer. 4 SHAD Q1</t>
  </si>
  <si>
    <t>IC décalé un peu plus tôt</t>
  </si>
  <si>
    <t>puissance rabattue (Cu) et coupure vide ensuite Q4. Q2 pas eu le temps de tirer.</t>
  </si>
  <si>
    <t>on remet les capas au début de celui d'avant</t>
  </si>
  <si>
    <t>toujours un peu plus tot.</t>
  </si>
  <si>
    <t>idem, coupures cuivre</t>
  </si>
  <si>
    <t>jolie démonstration de résilience Q4</t>
  </si>
  <si>
    <t>on change encore la phase sur Q1 (240 -&gt; 0)</t>
  </si>
  <si>
    <t>on teste une nouvelle phase sur Q1 (60 -&gt; 240)</t>
  </si>
  <si>
    <t>Coupure de tension non coupée sur Q1 (droite)….</t>
  </si>
  <si>
    <t>prepara tion perdue</t>
  </si>
  <si>
    <t>la phase de Q1 semble cohérente entre celui là (120°) et la valeur optimale 60°</t>
  </si>
  <si>
    <t>on enlève Q1 pour voir la différence sur le plasma</t>
  </si>
  <si>
    <t>beaucoup mieux ! Q4 qq interruptions deltaV/TTF. On mesure des interruptions SHAD sur Q1 (même si on tire pas). JMB mesure la porteuse à 56 MHz, celle qui correspond à Q4.</t>
  </si>
  <si>
    <t>Alimentation A1 de G1 fait tomber DH0. Contacteur qui aurait cramé.</t>
  </si>
  <si>
    <t>je suggère d'arrêter d'utiliser V2 pour voir si ce n'est pas elle qui perturberait LH</t>
  </si>
  <si>
    <t>je remets Q1</t>
  </si>
  <si>
    <t>c'est bien, mais ça ne change pas la donne pour LH. Le principal problème serait il donc Q1 ??</t>
  </si>
  <si>
    <t>il faudrait mettre au moins 200 kHz entre antennes</t>
  </si>
  <si>
    <t>on disrupte avant FCI… Fin de la journée !</t>
  </si>
  <si>
    <t>pas de plasma aujourd'hui, incident cryo</t>
  </si>
  <si>
    <t>dans le FPGA, le résultat du calcul de phase (4+1-6 ou 5+1-7) n'était pas remis en modulo 360, donc était potentiellement négatif. --&gt; corrigé.</t>
  </si>
  <si>
    <t>montée en puissance jour 4</t>
  </si>
  <si>
    <t>H-mode</t>
  </si>
  <si>
    <t>shift soir - tests techniques</t>
  </si>
  <si>
    <t>PJ4</t>
  </si>
  <si>
    <t>D2</t>
  </si>
  <si>
    <t>3 créneaux 500 kW espacés d'1s ou +</t>
  </si>
  <si>
    <t>nouvelle version du CODAC (180° forcé) avec la consigne et la mesure de phase corrigées.Au générateur, remplacé un synthétiseur du module 2 (Q4). Faudra penser à aller changer la fréquence là-bas aussi si on change la fréquence de Q4.</t>
  </si>
  <si>
    <t>NSB (pb top)</t>
  </si>
  <si>
    <t>NSB (test amorçage sans valve)</t>
  </si>
  <si>
    <t>pas d'autorisation PCS. Consignes rabattues à 30 kW (DSURVIE HS). Ohmique de référence à la nouvelle position du plasma 2,93m</t>
  </si>
  <si>
    <t>Choc avec valve juste pour nous. On mets l'asservissement de phase sur Q1 pour tester</t>
  </si>
  <si>
    <t>l'asservissement de phase fait n'importe quoi sur Q1. Q2 démarre pas (sécurité vide à cause de Q1) et Q4 OK</t>
  </si>
  <si>
    <t>test avec vannes bolométrie pour voir si Q2 perturbe la bolométrie. On passe l'asservissement de phase sur Q4 et on baisse le niveau à 9dB sur l'oscillateur (en local !). On baisse un peu la fréquence de Q1.</t>
  </si>
  <si>
    <t>on garde les vannes de la bolo fermée. On sépare un peu plus les antennes pour que le vide puisse redescendre. On laisse Q1 s''adapter encore</t>
  </si>
  <si>
    <t>Q4 ne tire pas à cause du vide qui monte à cause de Q2. Q1 nickel et s'adapte petit à petit. Q2 tire un petit peu mais c'est pas top.</t>
  </si>
  <si>
    <t>La phase de Q1 à 120°C… comprend pas. Q4 démarre pas (pourquoi??), pas défaut.</t>
  </si>
  <si>
    <t>pas d'aqui rapide sur ce choc. Beaucoup de bruit sur le signal de puissance de Q4 quand elle ne tire pas (?)</t>
  </si>
  <si>
    <t>pas aqui rapide</t>
  </si>
  <si>
    <t>on baisse encore la fréquence de Q1 en lui remettant +60°. On change à la main les capas de Q2 (surtout à droite). On remet la bolométrie. A nouveau des chocs sans valve, on croise les doigts</t>
  </si>
  <si>
    <t xml:space="preserve">défaut vide Q4 (dû à Q2). Q2 toujours mal adaptée. </t>
  </si>
  <si>
    <t xml:space="preserve">on laisse Q1 s'adapter. </t>
  </si>
  <si>
    <t>aqui rapide pas bien réglée. Ordre différent: Q4, Q2, Q1</t>
  </si>
  <si>
    <t>Encore ordre différent: Q1, Q2, Q4</t>
  </si>
  <si>
    <t>valeur au mieux du choc précédent</t>
  </si>
  <si>
    <t>Q1 se désadapte, Q2 ne tire pas, Q4 ne tire pas du tout ! (et pas d'erreur)</t>
  </si>
  <si>
    <t xml:space="preserve">Raison de pas de puissance sur Q4 : synthé d'un coté qui sort pas de HF !!! </t>
  </si>
  <si>
    <t>on reboote le synthé --&gt; il sort de la HF</t>
  </si>
  <si>
    <t>Encore ordre différent : Q4, Q1, Q2. Peut être on aura plus de succès ?</t>
  </si>
  <si>
    <t>Disruption (MHD)</t>
  </si>
  <si>
    <t>on met les valeur du choc 54545 qui avait bien réussi pour Q2</t>
  </si>
  <si>
    <t>Walid --&gt; l'ago de matching semble perdu</t>
  </si>
  <si>
    <t>on remet les capas à la valeur du début sur Q1 et on enlève l'adaptation automatique sur Q1. On mets toutes les antennes ensemble pour qu'elles puissent tirer plus longtemps (5s), Q4 en 1er pour tester l'asservissement de phase. Q1 problème d'alimentation électrique --&gt; Q1 HS pour la journée</t>
  </si>
  <si>
    <t>capa 4 dérive au précédent --&gt; 49,2</t>
  </si>
  <si>
    <t>l'asservissement de phase fait toujours n'importe quoi, sur Q4, là où il est branché ce matin… Les données de puissance concernant Q4 sont toujours caca boudin</t>
  </si>
  <si>
    <t>on a trouvé la raison du bug de la puissance -&gt; en fait dans Top c'était la phase (voie 7 au lieu de la voie 4) suite aux modifs de hier</t>
  </si>
  <si>
    <t xml:space="preserve">repeat. On </t>
  </si>
  <si>
    <t xml:space="preserve">les mesures de spectro et la lumière visible au démarrage du choc montrerait que le coté droite de Q2 (vu du plasma) est plus avancé que le coté gauche. </t>
  </si>
  <si>
    <t>PCS pb, pulse cancelled</t>
  </si>
  <si>
    <t xml:space="preserve">Q4 parfait. Q2 pas démarré à cause sécurité vide (Q4 avait démarrée avant). LH rabattu, pb comm SURVIE. </t>
  </si>
  <si>
    <t>rabattue par SURVIE à 30 kW. Les deux antennes sont bien réglées à 180°C</t>
  </si>
  <si>
    <t>repeat. On enlève l'adaptation auto de Q2</t>
  </si>
  <si>
    <t xml:space="preserve">on monte la puissance sur Q4 et on mets les deux antennes en même temps. On monte un peu la fréquence de Q4. </t>
  </si>
  <si>
    <t>repeat avec petit réglage Q2</t>
  </si>
  <si>
    <t>on baisse un peu la capa 2</t>
  </si>
  <si>
    <t>Good shot ! L'algo de matching fait dériver et changer la phase de Q4 --&gt; augmentation bolométrie // avec déréglage phase de Q4</t>
  </si>
  <si>
    <t>230°C sur un point en haut à droite de l'écran de Faraday de Q4</t>
  </si>
  <si>
    <t>on remet les capas aux valeur de départ du précédent et on stop l'adaptation auto</t>
  </si>
  <si>
    <t>IC plus tot de 2 à 250 kW puis rampe de puissance . Alimentation V7 (bouteille mixe) et V11 1/3 + 2/3</t>
  </si>
  <si>
    <t>pas de LH sur ce choc --&gt; broute Q4. Idem Couplage baisse pendant LH</t>
  </si>
  <si>
    <t>NSB, no Gaz</t>
  </si>
  <si>
    <t>Crash MHD/disruption avant LH</t>
  </si>
  <si>
    <t>repeat - on passe de la vanne 7 (LPA) à la vanne 8 (Q4)</t>
  </si>
  <si>
    <t>repeat vs retour à la vanne 7 (conditions du 601)</t>
  </si>
  <si>
    <t>Good shot ! Q2 coupe sur vide dès le début. Tension assez différentes sur Q2 à gauche --&gt; secut TTF puis sécu vide. Q4 OK. On s'approche du seuil du mode H! Nouveau: le couplage de Q4 baisse pendant LH !</t>
  </si>
  <si>
    <t xml:space="preserve">Good shot ! Bcp mieux avec Q2. on pert Q4 quand LH démarre. Crash MHD (pas de bol?). </t>
  </si>
  <si>
    <t>on désactive Q2, juste pour voir si elle fout la merde</t>
  </si>
  <si>
    <t>effectivement c'est mieux. Est-ce lié ? Disruption quand LH arrive à son max.</t>
  </si>
  <si>
    <t>repeat. On monte Q4 à 1,5 MW sur la montée de LH</t>
  </si>
  <si>
    <t>disruption dans le ramp up IC</t>
  </si>
  <si>
    <t>en fait les vannes de la bouteille calibrée n'était jamais ouvertes avant !! Maintenant elles le sont.</t>
  </si>
  <si>
    <t>disruption sur le plateau LH</t>
  </si>
  <si>
    <t>repeat. On monte Q4 à 1,5 MW sur la montée de LH? Modif sur la position du plasma</t>
  </si>
  <si>
    <t>on remet Q2, même prog qu'au #54506</t>
  </si>
  <si>
    <t>caca</t>
  </si>
  <si>
    <t>Boudin</t>
  </si>
  <si>
    <t>on recule de 500ms</t>
  </si>
  <si>
    <t xml:space="preserve">prout </t>
  </si>
  <si>
    <t>flute</t>
  </si>
  <si>
    <t>fin de la session, ouvertue de DH0 pour intervention sur l'alimentation de Q1</t>
  </si>
  <si>
    <t>trois créneaux séparés 500 kW / ant + 1 LH background</t>
  </si>
  <si>
    <t>on repart du point du #54591</t>
  </si>
  <si>
    <t>consignes rabattues (SURVIE) LH et IC. Q2 n'a pas eu le temps de tirer (bout de flux)</t>
  </si>
  <si>
    <t>Q4 - Q1 - /</t>
  </si>
  <si>
    <t>Q4 - Q1 - Q2</t>
  </si>
  <si>
    <t>Q4 - Q1 - /. On change le CODAC pour augmenter la valeur du seuil de reprise à 2,2e-4 Pa au lieu de 8,5e-5 Pa</t>
  </si>
  <si>
    <t>repeat avec nouveau CODAC</t>
  </si>
  <si>
    <t xml:space="preserve">OK. Puissance LH perturbée pendant IC… Q2 ne tire pas (programmation). </t>
  </si>
  <si>
    <t>OK, modif validée. Cuivre monte pendant IC. Couplage LH coupe pendant Q1</t>
  </si>
  <si>
    <t xml:space="preserve">test sans LH (antennes LH reculées). On arrête de d'utiliser V7 (V11 seulement). </t>
  </si>
  <si>
    <t>Q2 chahutée.. TTF/DeltaV. Coupure tension d'un coté sur Q1. Plasma détache à l'application de Q2 à la fin</t>
  </si>
  <si>
    <t>on essaye de mettre toutes les antennes ensemble, 300 kW par antenne</t>
  </si>
  <si>
    <t>disrupte dès l'application de IC</t>
  </si>
  <si>
    <t>on change : on essaie de reproduire le #54607 (FCI seul qui monte en rampe). ROG+5mm (+ loin). Pas de LH</t>
  </si>
  <si>
    <t>on monte la puissance à 500 kW/ant. On enlève Q2 pour simplifier le scenario et le fiabiliser</t>
  </si>
  <si>
    <t>données analysables</t>
  </si>
  <si>
    <t>&lt;1</t>
  </si>
  <si>
    <t>choc de référence</t>
  </si>
  <si>
    <t>on change le champs toro. Retour phase Q1 normal.</t>
  </si>
  <si>
    <t>beaucoup mieux. Le plasma détache tout de même et on perd Q2 en court de route. Phase de Q1 pas bonne (288).</t>
  </si>
  <si>
    <t xml:space="preserve">Q4 trip dans l'arrêt de Q1, mais repart ensuite (TOS/TTF). Le changement de phase de Q1 n'est pas cohérent (dphi=-50° --&gt; 133° soit un dphi=288-130=160). Dépend de la puissance ?? </t>
  </si>
  <si>
    <t xml:space="preserve">disrupte </t>
  </si>
  <si>
    <t>petit essai de phase sur Q1 (60-&gt;15°)</t>
  </si>
  <si>
    <t>On essai de monter le courant à 700 kA. petit essai de phase sur Q1 (30°)</t>
  </si>
  <si>
    <t xml:space="preserve">disrupte aussi. 15° pareil que 10°. Pas de facteur 10 ;) </t>
  </si>
  <si>
    <t>plasma bizarre --&gt; SL error (enveloppe Ip)</t>
  </si>
  <si>
    <t>on remonte le champ, 700 kA</t>
  </si>
  <si>
    <t>bout de flux, on voit pas la fin IC. 150° sur Q1… Joli sinon</t>
  </si>
  <si>
    <t xml:space="preserve">ok. </t>
  </si>
  <si>
    <t xml:space="preserve"> Q1 160°. Mauvais couplage, Rc &lt; 0,5 Ohm </t>
  </si>
  <si>
    <t>Itor 1249, 800 kA</t>
  </si>
  <si>
    <t>Mauvais couplage</t>
  </si>
  <si>
    <t>on baisse le champ Itor 1150, Ip700kA</t>
  </si>
  <si>
    <t>#reprise du 54601. Test d'asservissement de phase sur Q4</t>
  </si>
  <si>
    <t>marche pas. Regule pas la phase de Q4. Phase de Q1  250°</t>
  </si>
  <si>
    <t>ça fonctionne !</t>
  </si>
  <si>
    <t>sans Q1, dont on comprends pas la phase actuelle</t>
  </si>
  <si>
    <t>on inverse les deux generateurs. On module sur le 3 (correspond au coté droit)</t>
  </si>
  <si>
    <t xml:space="preserve">ça fonctionne encore. Mais toujours disruption juste après. Trop de puissance IC ? </t>
  </si>
  <si>
    <t>on branche sur Q1 et on désactive Q4. On part à 250 kW et monte progressivement à 500 kW</t>
  </si>
  <si>
    <t>marche mal et n'accroche que pendant un tout petit moment</t>
  </si>
  <si>
    <t>on commenc le programme avec Q4 seulement pour fiabiliser. Démarrage progressif de la puissance 250 kW  -&gt; 800 kW</t>
  </si>
  <si>
    <t>disrupte early</t>
  </si>
  <si>
    <t>repeat en reculant FCI</t>
  </si>
  <si>
    <t>0,6-0,8</t>
  </si>
  <si>
    <t>beaucoup mieux. La résistance de couplage diminue au fils du temps car le plasma s'éloigne… Pas de LH (pas de consignes)</t>
  </si>
  <si>
    <t>repeat. (on espère avec LH)</t>
  </si>
  <si>
    <t>repeat avec plus puissance IC</t>
  </si>
  <si>
    <t xml:space="preserve">mieux pendant LH. Avant, on fait détacher le plasma. </t>
  </si>
  <si>
    <t>On voit de forte modulation de puissance et de phases pendant deux périodes. Dû à la régulation de phase ?</t>
  </si>
  <si>
    <t>très chahuté, MHD. Même niveau de puissance qu'au 54601</t>
  </si>
  <si>
    <t>20 ms de décalage entre les signaux venant de la carte virtuelle et les autres !</t>
  </si>
  <si>
    <t>pire. Crash pendant le ramp-up IC et avant LH</t>
  </si>
  <si>
    <t>repeat higher current 550 kA and density</t>
  </si>
  <si>
    <t>Higher current (600kA). on règle C402. Q2 est mise au garage</t>
  </si>
  <si>
    <t>couplage très mauvais, MHD. Réglage Q4 --&gt; mieux</t>
  </si>
  <si>
    <t>plasma closer to antennas</t>
  </si>
  <si>
    <t>pas bcp mieux</t>
  </si>
  <si>
    <t>repeat without V7 (LPA)</t>
  </si>
  <si>
    <t>on revient à 500 kA</t>
  </si>
  <si>
    <t>changement de programmation : on laisse LH démarrer, puis on mets Q4 en plein mileu de LH</t>
  </si>
  <si>
    <t>LH OK, et puis FCI et badaboum.</t>
  </si>
  <si>
    <t>IC plus tôt et feeforxward V2</t>
  </si>
  <si>
    <t>on remet Q1, on baisse la puissance Q4. Vanne 10 (Q2)</t>
  </si>
  <si>
    <t>pas d'effet de la vanne 2. Coupures à la fin vers 1 MW</t>
  </si>
  <si>
    <t>ça passe mal même pour LH… IC arrive à la fin et crac</t>
  </si>
  <si>
    <t>on diminue le facteur de reduction de puissance fac_limit de 20 à 10 (2% -&gt; 1% toutes les 10µs)</t>
  </si>
  <si>
    <t>disrupte quand on atteint 1 MW. Sinon c'est propre.</t>
  </si>
  <si>
    <t>250 kW CW sur Q1 et Q2</t>
  </si>
  <si>
    <t>Q2 en piggy-back 300 kW, pour test contrôle de phase automatique</t>
  </si>
  <si>
    <t>retour à 3011 mm aujourd'hui</t>
  </si>
  <si>
    <t>aucun choc réussi jusqu'à IC</t>
  </si>
  <si>
    <t>choc programme. On recule le LPA pendant le tir IC</t>
  </si>
  <si>
    <t>le même avec Q4</t>
  </si>
  <si>
    <t>repeat 54707 sans IC</t>
  </si>
  <si>
    <t>contrôle de phase semble fonctionner sur Q2, mais l'asservissement semble étrange</t>
  </si>
  <si>
    <t>asservissement de phase OK. Les données du choc sont toutes perdues</t>
  </si>
  <si>
    <t>Q4 tire, puis le plasma disrupte à la fin (forte montée de cuivre)</t>
  </si>
  <si>
    <t>Q2 tire, coupures deltaV et coupure quand on pert LH. Forte montée de cuivre</t>
  </si>
  <si>
    <t xml:space="preserve">on refait le 54709 sans LH : le but est de voir si on obtient toujours une montée de cuivre quand LH ne tire pas </t>
  </si>
  <si>
    <t>le même sans Q1 pour comparer Q2</t>
  </si>
  <si>
    <t>seule Q1 tire, et fait disrupter (montée de cuivre). Plongeon de sonde pendant la disruption (lié??)</t>
  </si>
  <si>
    <t>contrôle de phase fonctionne sur Q1 !!</t>
  </si>
  <si>
    <t>Limitation Rc. Contrôle de phase étrange sur Q2. Oscillations.</t>
  </si>
  <si>
    <t>le même en remettant Q1 et en reculant les antennes LH. Chnagement référence oscillataeur de Q2 (externe -&gt; interne), comme Q1</t>
  </si>
  <si>
    <t>contrôle de phase marche pas sur Q1 et Q2. Q2 même chose. Enfin le cuivre monte de la même façon quand Q1 tire !</t>
  </si>
  <si>
    <t>regle manuellement et capacités bloquées</t>
  </si>
  <si>
    <t>Q4 1MW puis 2 MW à la fin. Q2 démarre après Q4, 700 kW. Q1 au garage.</t>
  </si>
  <si>
    <t>Q4 OK mais sature car Rc &lt; 1Ohm. Q2 defaut vide. Pas acqui rapide sur de choc</t>
  </si>
  <si>
    <t>repeat avec + PLH et en décalant un peu IC vers la fin. Q2 démarre en même temps que Q4 pour éviter coupure par le vide</t>
  </si>
  <si>
    <t>choc annulé</t>
  </si>
  <si>
    <t>Record battu Q4 !</t>
  </si>
  <si>
    <t xml:space="preserve">comportement bizarre de Q2… oscillation de la puissance, mais pourtant aucune limite dépassée… crosstalk ? Puis coupure vide Q2. La phase de Q2 tourne après un crash et devient OK. </t>
  </si>
  <si>
    <t>ohmic seulement, pas de consigne PCS</t>
  </si>
  <si>
    <t>erreur de programmation du SL. Les consignes de phases (pour Q4) était à 0 ! --&gt; phase Q4 mauvaise et coupe rapidement</t>
  </si>
  <si>
    <t>problème de servopack HS Q4C01 + probleme de controlleur -&gt; controlleur Q1 passé en Q4. On enlève le contrôle de phase pour Q1 et Q2. Attention au valeur consigne du SL pour Q4 !!</t>
  </si>
  <si>
    <t>On augmente Q2 à 700 kW. On decale IC + tard</t>
  </si>
  <si>
    <t>Best neutron flux !</t>
  </si>
  <si>
    <t>IC --&gt; coupe LH --&gt; disruption</t>
  </si>
  <si>
    <t>on baisse Q2 à 500 kW et on démarre Q4 d'abord.</t>
  </si>
  <si>
    <t>Walid nous fait remarquer que les signaux d'erreur ne sont pas nuls lorsqu'on ne tire pas (ils le devraient). G1 est réparé, on va rallumer Q2. Best neutron flux !</t>
  </si>
  <si>
    <t>crash MHD</t>
  </si>
  <si>
    <t xml:space="preserve">ok pour les 2 antennes </t>
  </si>
  <si>
    <t>grosse bouffée de Chlore également à la fin de choc et pendant Q1</t>
  </si>
  <si>
    <t>on enlève Q2, pour voir.</t>
  </si>
  <si>
    <t>Choc très mal parti (MHD), mais résiste à disrupter. Ok pour les deux antennes mais on disrupte à l'application de IC.</t>
  </si>
  <si>
    <t>MHD disruption avant IC</t>
  </si>
  <si>
    <t>arrêt prématuré</t>
  </si>
  <si>
    <t>super! LH rabattue sur le cuivre (OVNI) mais raccroche et IC passe.</t>
  </si>
  <si>
    <t>un objet qui tombe sur le baffle après le choc</t>
  </si>
  <si>
    <t>pas de consigne PCS</t>
  </si>
  <si>
    <t>Toutes les antennes ensemble + LH</t>
  </si>
  <si>
    <t>pas de consigne. Pb contrôle de densité.</t>
  </si>
  <si>
    <t>IC 200 ms juste avant de Phase Q1 pas terrible (250°). Densité plasma chautée.</t>
  </si>
  <si>
    <t>contrôle bas</t>
  </si>
  <si>
    <t>contrôle haut</t>
  </si>
  <si>
    <t>50 (+1m)</t>
  </si>
  <si>
    <t>30 (+1m+50cm)</t>
  </si>
  <si>
    <t>plasma failed</t>
  </si>
  <si>
    <t xml:space="preserve">on règle un peu Q2. ON règle la phase de Q1 (en rajoutant 50 cm de cable) (+50cm --&gt; -50°) 50° introduit --&gt; 30° introduit ==&gt; -70° </t>
  </si>
  <si>
    <t>disruption MHD avant IC</t>
  </si>
  <si>
    <t>La phase réglée hier n'a jamais été testée -&gt; à vérifier si Q1 tire. Bonnes vacances !</t>
  </si>
  <si>
    <t>Pas de gaz</t>
  </si>
  <si>
    <t>On passe à 500 kA</t>
  </si>
  <si>
    <t>Déploiement nouveau bitfile 7851 pour asservissement de phase.</t>
  </si>
  <si>
    <t>3 pulses séparés 3x800 kW</t>
  </si>
  <si>
    <t>Q4 ne tire pas, Q2 couple mal. Phase Q1 deg</t>
  </si>
  <si>
    <t>+ 80deg sur Q1</t>
  </si>
  <si>
    <t>110 (+1m+50cm)</t>
  </si>
  <si>
    <t>disruption avant IC</t>
  </si>
  <si>
    <t>Q1 + Q4</t>
  </si>
  <si>
    <t>Phase Q1 à 280 deg</t>
  </si>
  <si>
    <t>Ohmique</t>
  </si>
  <si>
    <t>Asservissement de phase sur Q1</t>
  </si>
  <si>
    <t>Phase non asservie sur Q1</t>
  </si>
  <si>
    <t>Annulé</t>
  </si>
  <si>
    <t>Inversion des oscillateurs Q1</t>
  </si>
  <si>
    <t>500 kW Q4</t>
  </si>
  <si>
    <t>FCI pas en choc… Mais heureusement, pas de gaz et NSB</t>
  </si>
  <si>
    <t>tentatives d'application de la puissance, mais échec à chaque fois…?</t>
  </si>
  <si>
    <t>pas d'aquisition rapide</t>
  </si>
  <si>
    <t>500 kW Q4. On enlève la sécurité deltaV. Et mets les bons temps pour l'aqui rapide</t>
  </si>
  <si>
    <t>Problème détecté : modulation de l'assaervissement de phase arrêté</t>
  </si>
  <si>
    <t>Vu sur acqui rapide</t>
  </si>
  <si>
    <t>Le même avac asservissement de phase et sans la sécurité TTF et deltaV.</t>
  </si>
  <si>
    <t>pas beaucoup mieux. La régulation de phase semble être un peu mieux, mais pas de puissance à droite --&gt; coupures</t>
  </si>
  <si>
    <t>500 kW Q1 et 500 kW Q4 (au cas où)</t>
  </si>
  <si>
    <t>une fréquence oscillateur pas bonne au niveau du générateur</t>
  </si>
  <si>
    <t>pulse cancelled</t>
  </si>
  <si>
    <t>les deux antennes tirent mais c'est pas top. Le couplage est bon. Problème de contrôle de phase de Q1… parfois c'est bon, parfois non.</t>
  </si>
  <si>
    <t>500 kW Q2 et 1,5 MW Q4. On remet la sécurité deltaV et TTF sur Q4</t>
  </si>
  <si>
    <t>nouveau setup de réglage des phases Q1 et Q2. Capa Q4 bloquées (problème de controleur en défaut, sait pas pourquoi). Une capa de Q2 figée (C03) car pas de servopack. Bouteille D2/H</t>
  </si>
  <si>
    <t>on ne mets que Q4 pour voir.</t>
  </si>
  <si>
    <t xml:space="preserve">c'est mieux sur Q4 (conditionnement). Q2 essaie d'appliquer mais coupe (le contrôle de phase est très mou!). Différences de tension très élevées sur Q2. Q2 coupure vide. </t>
  </si>
  <si>
    <t>nickel !! Mais pas de LH :(</t>
  </si>
  <si>
    <t>1,5-2,0</t>
  </si>
  <si>
    <t>Q1 reculée</t>
  </si>
  <si>
    <t>moins joli lorsque // avec LH. La résistance de couplage baisse pendant Q4</t>
  </si>
  <si>
    <t>Plasma en USN -- 500 kW Q4</t>
  </si>
  <si>
    <t>le même mais en point X bas LSN</t>
  </si>
  <si>
    <t>le même +2cm hauteur point X</t>
  </si>
  <si>
    <t>toujours la résistance de couplage qui est plus basse. Cette fois LH n'est pas coupée et le choc va au bout. (LH 4,8 MW)</t>
  </si>
  <si>
    <t xml:space="preserve">sans LH. On retente le 891 (USN) avec Q2 en plus. </t>
  </si>
  <si>
    <t>Q2 Applique mais part rapidement en défaut vide. Q4 ok mais quelques limitations en puissance</t>
  </si>
  <si>
    <t>idem. Avec une petite rampe de 500 ms pour monter plus lentement. On baisse un peu pour faire propre.</t>
  </si>
  <si>
    <t>un peu mieux pour Q2 mais coupe tout de même sur vide</t>
  </si>
  <si>
    <t>on enlève Q4 pour ne faire tirer que Q2 et la conditionner</t>
  </si>
  <si>
    <t>on passe à Q1 aussi pour la conditionner</t>
  </si>
  <si>
    <t>on réavance Q1</t>
  </si>
  <si>
    <t xml:space="preserve">OK. Elle passe tout le tir. Trip tout de même en limitation courant/tension. Asservissement de phase OK. </t>
  </si>
  <si>
    <t>on modifie la fréquence de modulation à 1 kHz</t>
  </si>
  <si>
    <t>la phase c'est du grand n'importe quoi. Elle décroche tout le temps.</t>
  </si>
  <si>
    <t>pas mieux</t>
  </si>
  <si>
    <t>on fixe la phase (no more adaptation automatique)</t>
  </si>
  <si>
    <t>40 (+1m+50cm)</t>
  </si>
  <si>
    <t>on reduit la phase</t>
  </si>
  <si>
    <t>la phase est à 300-250 °</t>
  </si>
  <si>
    <t xml:space="preserve">Q1 et Q2 partent en défaut vide au début. </t>
  </si>
  <si>
    <t>on augmente la phase de Q1. Montée de la puissance plus lente, toujours en USN</t>
  </si>
  <si>
    <t>pas de gaz, NSB</t>
  </si>
  <si>
    <t>90 (+1m+50cm)</t>
  </si>
  <si>
    <t>Q1 et Q4 OK. Q2 coupue sur vide</t>
  </si>
  <si>
    <t>2 ohm sur Q1 et 1,5-2 Ohm sur Q4 !</t>
  </si>
  <si>
    <t>repeat en LSN</t>
  </si>
  <si>
    <t>phase control de Q2 affreuse ,sauf à la fin. Sécu vide Q1 et Q4. Rc plus basse qu'en USN</t>
  </si>
  <si>
    <t>Rc toujours plus basse qu'en USN. Q4 vacuum trip</t>
  </si>
  <si>
    <t>capa 03 bloquée à 55,11</t>
  </si>
  <si>
    <t>toutes les capas bloquées</t>
  </si>
  <si>
    <t>position antenne Q4 avec la centrale mobile. +2.5mm à gauche (crabe).</t>
  </si>
  <si>
    <t>pas de données ! Q2 semble avoir tirée (données de phase) à peu près tout le temps, mais phase incontrôlée la plupart du temps. Q4 coupure vide dès le début pendant la montée de puissance.</t>
  </si>
  <si>
    <t>PCS cancelled</t>
  </si>
  <si>
    <t>on reproduit le 54902 avec Q2 et Q4</t>
  </si>
  <si>
    <t>repeat with Q2 et Q4</t>
  </si>
  <si>
    <t>repeat with Q1 et Q4</t>
  </si>
  <si>
    <t>repeat with all antennas, plasma -3mm (closer) et moins grande densité</t>
  </si>
  <si>
    <t>bcp mieux. Q1 et Q4. Rc - élevées que la référence. Plasma qui détache avant l'application FCI…</t>
  </si>
  <si>
    <t xml:space="preserve">PCS cancelled </t>
  </si>
  <si>
    <t>Q2 OK mais pas top non plus. Q4 démarre et vacuum trip. Phase de Q4 problématique</t>
  </si>
  <si>
    <t>battement problématique de la phase sur Q4  --&gt; cable débranché d'erreur de phase sur Q4 !</t>
  </si>
  <si>
    <t>negative data pas bon codage</t>
  </si>
  <si>
    <t>repeat avec -3mm (closer)</t>
  </si>
  <si>
    <t>good. Record de puissance battue (&gt;4MW) . Phase control pas terrible pour Q2 au début. Phase shift sur Q1… Pertes ripple sur le baffle visibles sur l'IR.</t>
  </si>
  <si>
    <t>plasma control problem during startup</t>
  </si>
  <si>
    <t>le même pour la fin</t>
  </si>
  <si>
    <t>Q2 défaut vide, dommage !</t>
  </si>
  <si>
    <t>capa</t>
  </si>
  <si>
    <t>impossible de bouger les capas de Q1</t>
  </si>
  <si>
    <t>impossible de bouger les capas de Q2</t>
  </si>
  <si>
    <t>MAIS : impossible de se connecter au contrôlleurs de Q1 et Q2…</t>
  </si>
  <si>
    <t>Q2 et Q4 en fin de créneau LH. Montée en puissance en USN. Q1 au garage.</t>
  </si>
  <si>
    <t>nouvelle version de DFCI pour corriger le bug associé au codage de la puissance. Puissance totale maintenant en kW au lieu de centaine de Watts</t>
  </si>
  <si>
    <t>Les capas de Q4 fonctionnent à nouveau (intervention GELEC+Gilles hier soir après la boro). L'antenne Q4 peut à nouveau bouger (codeur remplacé)</t>
  </si>
  <si>
    <t>repeat. Antennes FCI 2950 -&gt; 2951</t>
  </si>
  <si>
    <t>choc annulé (PCS)</t>
  </si>
  <si>
    <t>plasma disrupte avant FCI (MHD)</t>
  </si>
  <si>
    <t>repeat avec plateau de courant 300kA/1s en début de plasma</t>
  </si>
  <si>
    <t>la protection latérale de Q2 (droite bas vu du plasma) chauffe beaucoup (1000°C apparent, dû aux electrons rapides)</t>
  </si>
  <si>
    <t>la protection latérale de Q2 chauffe toujours mais un peu moins (750°C)</t>
  </si>
  <si>
    <t>repeat avec antennes LH reculées de 3mm</t>
  </si>
  <si>
    <t>repeat avec injection de N2</t>
  </si>
  <si>
    <t>pb avec la vanne de N2.</t>
  </si>
  <si>
    <t>MHD disruption</t>
  </si>
  <si>
    <t>Nouvelle version du CODAC pour essayer de corriger le bug de Ptot</t>
  </si>
  <si>
    <t>on rapproche toutes les antennes. Baisse la densité (4,5-&gt;4,0)</t>
  </si>
  <si>
    <t>MHD disruption before IC. Seules les antennes FCI ont été avancées ! Ils ont oublié d'avancer les antennes LH</t>
  </si>
  <si>
    <t>OK. Q1 and Q2 vacuum interlock. Q4 OK. Nl 3.8~4.0</t>
  </si>
  <si>
    <t>pas d'autorisation de tir (PCS?). Disruption sur VDE</t>
  </si>
  <si>
    <t>repeat du 54930 avec FCI à la place de LH. Variation de la hauteur du point X pendant le créneau FCI</t>
  </si>
  <si>
    <t>repeat with plasma closer to the antennas by 5 mm</t>
  </si>
  <si>
    <t>repeat with higher density (4-&gt;4.5)</t>
  </si>
  <si>
    <t>nice. Power limitation on Q2 (phase control)</t>
  </si>
  <si>
    <t>Q1 250°</t>
  </si>
  <si>
    <t>55 (+1m+50cm)</t>
  </si>
  <si>
    <t>PCS plante</t>
  </si>
  <si>
    <t>Corrigé : On avait - 110 mV d'offset sur la sortie 4-20 mA ( chargée sur 500 Ohms=&gt; 1.89V au lieu de 2.0 V) de la mesure de Pr ce qui correspond à environ - 250 kW.</t>
  </si>
  <si>
    <t>Antennes en place à 3004</t>
  </si>
  <si>
    <t>PCS planté. Choc annulé.</t>
  </si>
  <si>
    <t>impossible de bouger les capas de Q1 (comme mardi)</t>
  </si>
  <si>
    <t xml:space="preserve">Modification d'un ampli sur le generateur 6 (Q1) + cable N mal serré. </t>
  </si>
  <si>
    <t>Pas de consignes (mais autorisation). En fait le choc s'est terminé trop tôt (pas de wachdog LH)</t>
  </si>
  <si>
    <t>tirs de test sur fin de plateau LH, 3x500kW</t>
  </si>
  <si>
    <t>FCI seul</t>
  </si>
  <si>
    <t>phase n'importe quoi et antenne pas bien adaptée</t>
  </si>
  <si>
    <t>antennes en place à 3006 et coupleurs reculés au garage</t>
  </si>
  <si>
    <t>55
(+1m+50cm)</t>
  </si>
  <si>
    <t>Saut de phase en cours du choc</t>
  </si>
  <si>
    <t>Ajout 1 m de cable  sur mesure géné 5 (Q1 droit) soit environ 100° de plus (normalement)</t>
  </si>
  <si>
    <r>
      <t>antennes en place à 3006 et coupleurs reculés au garage</t>
    </r>
    <r>
      <rPr>
        <sz val="11"/>
        <color rgb="FFFF0000"/>
        <rFont val="Calibri"/>
        <family val="2"/>
        <scheme val="minor"/>
      </rPr>
      <t xml:space="preserve"> 
(changement d'asservissement de phase --&gt; mesures sur sortie géné 
Mesure phase à 30° seulement.</t>
    </r>
  </si>
  <si>
    <t>disruption pendant IC plasma distachment</t>
  </si>
  <si>
    <t>Ajout 1 m de cable  sur mesure géné 6 (Q1 gauche) soit environ 100° de moins</t>
  </si>
  <si>
    <t>disruption pendant IC plasma distachment: phase pas acrrochée phase à 300° au lieu de 130?</t>
  </si>
  <si>
    <t>Phi Q1 = 250° ????</t>
  </si>
  <si>
    <t>Ajout 50cm côté gauche (soit 1.5m)</t>
  </si>
  <si>
    <t>OK. Rc assez basse pour les deux coupleurs (1 ohm). No LH</t>
  </si>
  <si>
    <t>disruption pendant IC plasma distachment: phase a  acrroché phase à -130</t>
  </si>
  <si>
    <t xml:space="preserve">Gauche --&gt; A. Droite --&gt; B. Augmenter cable à gauche --&gt; augmenter la phase.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</si>
</sst>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400]h:mm:ss\ AM/PM"/>
    <numFmt numFmtId="165" formatCode="0.000"/>
  </numFmts>
  <fonts count="19" x14ac:knownFonts="1">
    <font>
      <sz val="11"/>
      <color theme="1"/>
      <name val="Calibri"/>
      <family val="2"/>
      <scheme val="minor"/>
    </font>
    <font>
      <b/>
      <sz val="11"/>
      <color theme="1"/>
      <name val="Calibri"/>
      <family val="2"/>
      <scheme val="minor"/>
    </font>
    <font>
      <b/>
      <sz val="12"/>
      <color theme="1"/>
      <name val="Calibri"/>
      <family val="2"/>
      <scheme val="minor"/>
    </font>
    <font>
      <b/>
      <vertAlign val="subscript"/>
      <sz val="12"/>
      <color theme="1"/>
      <name val="Calibri"/>
      <family val="2"/>
      <scheme val="minor"/>
    </font>
    <font>
      <b/>
      <sz val="12"/>
      <color theme="1"/>
      <name val="Calibri"/>
      <family val="2"/>
    </font>
    <font>
      <b/>
      <sz val="8.4"/>
      <color theme="1"/>
      <name val="Calibri"/>
      <family val="2"/>
    </font>
    <font>
      <b/>
      <sz val="14"/>
      <color theme="1"/>
      <name val="Calibri"/>
      <family val="2"/>
      <scheme val="minor"/>
    </font>
    <font>
      <sz val="11"/>
      <color theme="1"/>
      <name val="Courier"/>
      <family val="3"/>
    </font>
    <font>
      <b/>
      <sz val="11"/>
      <color rgb="FFFF0000"/>
      <name val="Calibri"/>
      <family val="2"/>
      <scheme val="minor"/>
    </font>
    <font>
      <sz val="11"/>
      <color rgb="FFFF0000"/>
      <name val="Calibri"/>
      <family val="2"/>
      <scheme val="minor"/>
    </font>
    <font>
      <sz val="11"/>
      <color theme="6" tint="-0.249977111117893"/>
      <name val="Calibri"/>
      <family val="2"/>
      <scheme val="minor"/>
    </font>
    <font>
      <sz val="11"/>
      <color theme="6" tint="-0.499984740745262"/>
      <name val="Calibri"/>
      <family val="2"/>
      <scheme val="minor"/>
    </font>
    <font>
      <sz val="11"/>
      <color rgb="FF00B050"/>
      <name val="Calibri"/>
      <family val="2"/>
      <scheme val="minor"/>
    </font>
    <font>
      <sz val="11"/>
      <color theme="9"/>
      <name val="Calibri"/>
      <family val="2"/>
      <scheme val="minor"/>
    </font>
    <font>
      <sz val="11"/>
      <name val="Calibri"/>
      <family val="2"/>
      <scheme val="minor"/>
    </font>
    <font>
      <sz val="7"/>
      <color theme="1"/>
      <name val="Times New Roman"/>
      <family val="1"/>
    </font>
    <font>
      <b/>
      <sz val="14"/>
      <color theme="5"/>
      <name val="Calibri"/>
      <family val="2"/>
      <scheme val="minor"/>
    </font>
    <font>
      <sz val="11"/>
      <color theme="9" tint="-0.249977111117893"/>
      <name val="Calibri"/>
      <family val="2"/>
      <scheme val="minor"/>
    </font>
    <font>
      <sz val="11"/>
      <color theme="6"/>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9" tint="0.79998168889431442"/>
        <bgColor indexed="64"/>
      </patternFill>
    </fill>
    <fill>
      <patternFill patternType="solid">
        <fgColor theme="0"/>
        <bgColor indexed="64"/>
      </patternFill>
    </fill>
    <fill>
      <patternFill patternType="solid">
        <fgColor theme="2" tint="-0.249977111117893"/>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top style="medium">
        <color indexed="64"/>
      </top>
      <bottom/>
      <diagonal/>
    </border>
  </borders>
  <cellStyleXfs count="1">
    <xf numFmtId="0" fontId="0" fillId="0" borderId="0"/>
  </cellStyleXfs>
  <cellXfs count="237">
    <xf numFmtId="0" fontId="0" fillId="0" borderId="0" xfId="0"/>
    <xf numFmtId="49" fontId="0" fillId="0" borderId="0" xfId="0" applyNumberFormat="1" applyAlignment="1">
      <alignment horizontal="center" vertical="center" wrapText="1"/>
    </xf>
    <xf numFmtId="0" fontId="4" fillId="6" borderId="1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wrapText="1"/>
    </xf>
    <xf numFmtId="0" fontId="0" fillId="5" borderId="0" xfId="0" applyFill="1" applyAlignment="1">
      <alignment horizontal="center" vertical="center"/>
    </xf>
    <xf numFmtId="0" fontId="0" fillId="5" borderId="0" xfId="0" applyFill="1" applyAlignment="1">
      <alignment horizontal="center" vertical="center" wrapText="1"/>
    </xf>
    <xf numFmtId="14" fontId="0" fillId="0" borderId="0" xfId="0" applyNumberFormat="1" applyAlignment="1">
      <alignment horizontal="center" vertical="center" wrapText="1"/>
    </xf>
    <xf numFmtId="2" fontId="0" fillId="0" borderId="0" xfId="0" applyNumberFormat="1" applyAlignment="1">
      <alignment horizontal="center" vertical="center"/>
    </xf>
    <xf numFmtId="49" fontId="0" fillId="0" borderId="0" xfId="0" applyNumberFormat="1" applyAlignment="1">
      <alignment horizontal="center" vertical="center"/>
    </xf>
    <xf numFmtId="2" fontId="0" fillId="0" borderId="0" xfId="0" applyNumberFormat="1" applyAlignment="1">
      <alignment horizontal="center" vertical="center" wrapText="1"/>
    </xf>
    <xf numFmtId="2" fontId="6" fillId="4" borderId="0" xfId="0" applyNumberFormat="1" applyFont="1" applyFill="1" applyBorder="1" applyAlignment="1">
      <alignment horizontal="center" vertical="center" wrapText="1"/>
    </xf>
    <xf numFmtId="2" fontId="2" fillId="4" borderId="0" xfId="0" applyNumberFormat="1" applyFont="1" applyFill="1" applyBorder="1" applyAlignment="1">
      <alignment horizontal="center" vertical="center" wrapText="1"/>
    </xf>
    <xf numFmtId="2" fontId="4" fillId="4" borderId="11" xfId="0" applyNumberFormat="1" applyFont="1" applyFill="1" applyBorder="1" applyAlignment="1">
      <alignment horizontal="center" vertical="center" wrapText="1"/>
    </xf>
    <xf numFmtId="2" fontId="4" fillId="3" borderId="11" xfId="0" applyNumberFormat="1" applyFont="1" applyFill="1" applyBorder="1" applyAlignment="1">
      <alignment horizontal="center" vertical="center" wrapText="1"/>
    </xf>
    <xf numFmtId="2" fontId="0" fillId="5" borderId="0" xfId="0" applyNumberFormat="1" applyFill="1" applyAlignment="1">
      <alignment horizontal="center" vertical="center"/>
    </xf>
    <xf numFmtId="2" fontId="6" fillId="5" borderId="0" xfId="0" applyNumberFormat="1" applyFont="1" applyFill="1" applyAlignment="1">
      <alignment horizontal="center" vertical="center"/>
    </xf>
    <xf numFmtId="2" fontId="0" fillId="5" borderId="0" xfId="0" applyNumberFormat="1" applyFill="1"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vertical="center"/>
    </xf>
    <xf numFmtId="14" fontId="1" fillId="7" borderId="11" xfId="0" applyNumberFormat="1" applyFont="1" applyFill="1" applyBorder="1" applyAlignment="1">
      <alignment horizontal="center" vertical="center" wrapText="1"/>
    </xf>
    <xf numFmtId="0" fontId="1" fillId="7" borderId="11" xfId="0" applyFont="1" applyFill="1"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wrapText="1"/>
    </xf>
    <xf numFmtId="1" fontId="0" fillId="0" borderId="0" xfId="0" applyNumberFormat="1" applyAlignment="1">
      <alignment horizontal="center" vertical="center" wrapText="1"/>
    </xf>
    <xf numFmtId="1" fontId="0"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8"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vertical="center" wrapText="1"/>
    </xf>
    <xf numFmtId="49" fontId="9" fillId="0" borderId="0" xfId="0" applyNumberFormat="1" applyFont="1" applyAlignment="1">
      <alignment horizontal="center" vertical="center" wrapText="1"/>
    </xf>
    <xf numFmtId="1" fontId="0" fillId="0" borderId="0" xfId="0" applyNumberFormat="1" applyBorder="1" applyAlignment="1">
      <alignment horizontal="center" vertical="center"/>
    </xf>
    <xf numFmtId="1" fontId="0" fillId="0" borderId="0" xfId="0" applyNumberFormat="1" applyFont="1" applyAlignment="1">
      <alignment horizontal="center" vertical="center"/>
    </xf>
    <xf numFmtId="49" fontId="10" fillId="0" borderId="0" xfId="0" applyNumberFormat="1" applyFont="1" applyAlignment="1">
      <alignment horizontal="center" vertical="center" wrapText="1"/>
    </xf>
    <xf numFmtId="14" fontId="0" fillId="0" borderId="0" xfId="0" applyNumberFormat="1" applyBorder="1" applyAlignment="1">
      <alignment horizontal="center" vertical="center"/>
    </xf>
    <xf numFmtId="165" fontId="0" fillId="0" borderId="0" xfId="0" applyNumberFormat="1" applyAlignment="1">
      <alignment horizontal="center" vertical="center"/>
    </xf>
    <xf numFmtId="165"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7" borderId="0" xfId="0" applyNumberFormat="1" applyFill="1" applyAlignment="1">
      <alignment horizontal="center" vertical="center" wrapText="1"/>
    </xf>
    <xf numFmtId="1" fontId="0" fillId="7" borderId="0" xfId="0" applyNumberFormat="1" applyFill="1" applyAlignment="1">
      <alignment horizontal="center" vertical="center" wrapText="1"/>
    </xf>
    <xf numFmtId="164" fontId="0" fillId="7" borderId="0" xfId="0" applyNumberFormat="1" applyFill="1" applyAlignment="1">
      <alignment horizontal="center" vertical="center" wrapText="1"/>
    </xf>
    <xf numFmtId="1" fontId="0" fillId="7" borderId="0" xfId="0" applyNumberFormat="1" applyFont="1" applyFill="1" applyAlignment="1">
      <alignment horizontal="center" vertical="center" wrapText="1"/>
    </xf>
    <xf numFmtId="49" fontId="0" fillId="7" borderId="0" xfId="0" applyNumberFormat="1" applyFill="1" applyAlignment="1">
      <alignment horizontal="center" vertical="center" wrapText="1"/>
    </xf>
    <xf numFmtId="0" fontId="0" fillId="7" borderId="0" xfId="0" applyFill="1" applyAlignment="1">
      <alignment horizontal="center" vertical="center" wrapText="1"/>
    </xf>
    <xf numFmtId="165" fontId="0" fillId="7" borderId="0" xfId="0" applyNumberFormat="1" applyFill="1" applyAlignment="1">
      <alignment horizontal="center" vertical="center" wrapText="1"/>
    </xf>
    <xf numFmtId="2" fontId="0" fillId="7" borderId="0" xfId="0" applyNumberFormat="1" applyFill="1" applyAlignment="1">
      <alignment horizontal="center" vertical="center" wrapText="1"/>
    </xf>
    <xf numFmtId="14" fontId="0" fillId="0" borderId="0" xfId="0" applyNumberFormat="1" applyFill="1" applyAlignment="1">
      <alignment horizontal="center" vertical="center" wrapText="1"/>
    </xf>
    <xf numFmtId="1" fontId="0" fillId="0" borderId="0" xfId="0" applyNumberFormat="1" applyFill="1" applyAlignment="1">
      <alignment horizontal="center" vertical="center" wrapText="1"/>
    </xf>
    <xf numFmtId="164"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 fontId="0" fillId="0" borderId="0" xfId="0" applyNumberFormat="1" applyAlignment="1">
      <alignment horizontal="center" vertical="center"/>
    </xf>
    <xf numFmtId="49" fontId="11" fillId="0" borderId="0" xfId="0" applyNumberFormat="1" applyFont="1" applyAlignment="1">
      <alignment horizontal="center" vertical="center" wrapText="1"/>
    </xf>
    <xf numFmtId="164" fontId="11" fillId="0" borderId="0" xfId="0" applyNumberFormat="1" applyFon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1" fontId="0" fillId="0" borderId="0" xfId="0" applyNumberFormat="1"/>
    <xf numFmtId="0" fontId="1" fillId="0" borderId="0" xfId="0" applyFont="1" applyAlignment="1">
      <alignment horizontal="center" vertical="center"/>
    </xf>
    <xf numFmtId="49" fontId="12" fillId="0" borderId="0" xfId="0" applyNumberFormat="1" applyFont="1" applyAlignment="1">
      <alignment horizontal="center" vertical="center" wrapText="1"/>
    </xf>
    <xf numFmtId="0" fontId="12" fillId="5" borderId="0" xfId="0" applyFont="1" applyFill="1" applyAlignment="1">
      <alignment horizontal="center" vertical="center" wrapText="1"/>
    </xf>
    <xf numFmtId="165" fontId="12" fillId="0" borderId="0" xfId="0" applyNumberFormat="1" applyFont="1" applyAlignment="1">
      <alignment horizontal="center" vertical="center" wrapText="1"/>
    </xf>
    <xf numFmtId="1" fontId="12" fillId="0" borderId="0" xfId="0" applyNumberFormat="1" applyFont="1" applyAlignment="1">
      <alignment horizontal="center" vertical="center" wrapText="1"/>
    </xf>
    <xf numFmtId="2" fontId="12" fillId="0" borderId="0" xfId="0" applyNumberFormat="1" applyFont="1" applyAlignment="1">
      <alignment horizontal="center" vertical="center" wrapText="1"/>
    </xf>
    <xf numFmtId="2" fontId="9" fillId="0" borderId="0" xfId="0" applyNumberFormat="1" applyFont="1" applyAlignment="1">
      <alignment horizontal="center" vertical="center" wrapText="1"/>
    </xf>
    <xf numFmtId="2" fontId="9" fillId="7" borderId="0" xfId="0" applyNumberFormat="1" applyFont="1" applyFill="1" applyAlignment="1">
      <alignment horizontal="center" vertical="center" wrapText="1"/>
    </xf>
    <xf numFmtId="49" fontId="0" fillId="0" borderId="0" xfId="0" applyNumberFormat="1" applyAlignment="1">
      <alignment horizontal="center" vertical="center" wrapText="1"/>
    </xf>
    <xf numFmtId="2" fontId="2" fillId="3" borderId="11" xfId="0" applyNumberFormat="1" applyFont="1" applyFill="1" applyBorder="1" applyAlignment="1">
      <alignment horizontal="center" vertical="center" wrapText="1"/>
    </xf>
    <xf numFmtId="2" fontId="2" fillId="4" borderId="11" xfId="0" applyNumberFormat="1" applyFont="1" applyFill="1" applyBorder="1" applyAlignment="1">
      <alignment horizontal="center" vertical="center" wrapText="1"/>
    </xf>
    <xf numFmtId="0" fontId="2" fillId="6" borderId="11" xfId="0" applyFont="1" applyFill="1" applyBorder="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8" borderId="0" xfId="0" applyNumberFormat="1" applyFill="1" applyAlignment="1">
      <alignment horizontal="center" vertical="center" wrapText="1"/>
    </xf>
    <xf numFmtId="1" fontId="0" fillId="8" borderId="0" xfId="0" applyNumberFormat="1" applyFill="1" applyAlignment="1">
      <alignment horizontal="center" vertical="center" wrapText="1"/>
    </xf>
    <xf numFmtId="164" fontId="0" fillId="8" borderId="0" xfId="0" applyNumberFormat="1" applyFill="1" applyAlignment="1">
      <alignment horizontal="center" vertical="center" wrapText="1"/>
    </xf>
    <xf numFmtId="1" fontId="0" fillId="8" borderId="0" xfId="0" applyNumberFormat="1" applyFont="1" applyFill="1" applyAlignment="1">
      <alignment horizontal="center" vertical="center" wrapText="1"/>
    </xf>
    <xf numFmtId="49" fontId="0" fillId="8" borderId="0" xfId="0" applyNumberFormat="1" applyFill="1" applyAlignment="1">
      <alignment horizontal="center" vertical="center" wrapText="1"/>
    </xf>
    <xf numFmtId="0" fontId="0" fillId="8" borderId="0" xfId="0" applyFill="1" applyAlignment="1">
      <alignment horizontal="center" vertical="center" wrapText="1"/>
    </xf>
    <xf numFmtId="165" fontId="0" fillId="8" borderId="0" xfId="0" applyNumberFormat="1" applyFill="1" applyAlignment="1">
      <alignment horizontal="center" vertical="center" wrapText="1"/>
    </xf>
    <xf numFmtId="2" fontId="0" fillId="8" borderId="0" xfId="0" applyNumberFormat="1" applyFill="1" applyAlignment="1">
      <alignment horizontal="center" vertical="center" wrapText="1"/>
    </xf>
    <xf numFmtId="0" fontId="0" fillId="7" borderId="11" xfId="0" applyFill="1" applyBorder="1" applyAlignment="1">
      <alignment horizontal="center" vertical="center" wrapText="1"/>
    </xf>
    <xf numFmtId="0" fontId="7" fillId="0" borderId="11" xfId="0" applyFont="1" applyBorder="1" applyAlignment="1">
      <alignment horizontal="center" vertical="center" wrapText="1"/>
    </xf>
    <xf numFmtId="11" fontId="0" fillId="0" borderId="11" xfId="0" applyNumberFormat="1" applyBorder="1" applyAlignment="1">
      <alignment horizontal="center" vertical="center" wrapText="1"/>
    </xf>
    <xf numFmtId="14" fontId="0" fillId="0" borderId="11" xfId="0" applyNumberFormat="1" applyBorder="1" applyAlignment="1">
      <alignment horizontal="center" vertical="center" wrapText="1"/>
    </xf>
    <xf numFmtId="0" fontId="7" fillId="0" borderId="0" xfId="0" applyFont="1" applyAlignment="1">
      <alignment wrapText="1"/>
    </xf>
    <xf numFmtId="14" fontId="0" fillId="0" borderId="0" xfId="0" applyNumberFormat="1" applyAlignment="1">
      <alignment wrapText="1"/>
    </xf>
    <xf numFmtId="49" fontId="13" fillId="0" borderId="0" xfId="0" applyNumberFormat="1" applyFont="1" applyAlignment="1">
      <alignment horizontal="center" vertical="center" wrapText="1"/>
    </xf>
    <xf numFmtId="14" fontId="0" fillId="0" borderId="0" xfId="0" applyNumberFormat="1" applyAlignment="1">
      <alignment horizontal="center" vertical="center" wrapText="1" shrinkToFit="1"/>
    </xf>
    <xf numFmtId="1" fontId="0" fillId="0" borderId="0" xfId="0" applyNumberFormat="1" applyAlignment="1">
      <alignment horizontal="center" vertical="center" wrapText="1" shrinkToFit="1"/>
    </xf>
    <xf numFmtId="164" fontId="0" fillId="0" borderId="0" xfId="0" applyNumberFormat="1" applyAlignment="1">
      <alignment horizontal="center" vertical="center" wrapText="1" shrinkToFit="1"/>
    </xf>
    <xf numFmtId="1" fontId="0" fillId="0" borderId="0" xfId="0" applyNumberFormat="1" applyFont="1" applyAlignment="1">
      <alignment horizontal="center" vertical="center" wrapText="1" shrinkToFit="1"/>
    </xf>
    <xf numFmtId="49" fontId="0" fillId="0" borderId="0" xfId="0" applyNumberFormat="1" applyAlignment="1">
      <alignment horizontal="center" vertical="center" wrapText="1" shrinkToFit="1"/>
    </xf>
    <xf numFmtId="0" fontId="0" fillId="5" borderId="0" xfId="0" applyFill="1" applyAlignment="1">
      <alignment horizontal="center" vertical="center" wrapText="1" shrinkToFit="1"/>
    </xf>
    <xf numFmtId="165" fontId="0" fillId="0" borderId="0" xfId="0" applyNumberFormat="1" applyAlignment="1">
      <alignment horizontal="center" vertical="center" wrapText="1" shrinkToFit="1"/>
    </xf>
    <xf numFmtId="2" fontId="0" fillId="0" borderId="0" xfId="0" applyNumberFormat="1" applyAlignment="1">
      <alignment horizontal="center" vertical="center" wrapText="1" shrinkToFit="1"/>
    </xf>
    <xf numFmtId="2" fontId="0" fillId="5" borderId="0" xfId="0" applyNumberFormat="1" applyFill="1" applyAlignment="1">
      <alignment horizontal="center" vertical="center" wrapText="1" shrinkToFit="1"/>
    </xf>
    <xf numFmtId="0" fontId="0" fillId="0" borderId="0" xfId="0" applyAlignment="1">
      <alignment horizontal="center" vertical="center" wrapText="1" shrinkToFit="1"/>
    </xf>
    <xf numFmtId="0" fontId="1" fillId="0" borderId="0" xfId="0" applyFont="1"/>
    <xf numFmtId="1" fontId="0" fillId="6" borderId="0" xfId="0" applyNumberFormat="1" applyFont="1" applyFill="1" applyAlignment="1">
      <alignment horizontal="center" vertical="center" wrapText="1"/>
    </xf>
    <xf numFmtId="1" fontId="0" fillId="9" borderId="0" xfId="0" applyNumberFormat="1" applyFont="1" applyFill="1" applyAlignment="1">
      <alignment horizontal="center" vertical="center" wrapText="1"/>
    </xf>
    <xf numFmtId="1" fontId="0" fillId="3" borderId="0" xfId="0" applyNumberFormat="1" applyFont="1" applyFill="1" applyAlignment="1">
      <alignment horizontal="center" vertical="center" wrapText="1"/>
    </xf>
    <xf numFmtId="1" fontId="14" fillId="0" borderId="0" xfId="0" applyNumberFormat="1" applyFont="1" applyAlignment="1">
      <alignment horizontal="center" vertical="center" wrapText="1"/>
    </xf>
    <xf numFmtId="1" fontId="0" fillId="10" borderId="0" xfId="0" applyNumberFormat="1" applyFont="1" applyFill="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Alignment="1">
      <alignment horizontal="justify" vertical="center"/>
    </xf>
    <xf numFmtId="0" fontId="1" fillId="0" borderId="0" xfId="0" applyFont="1" applyAlignment="1">
      <alignment vertical="center"/>
    </xf>
    <xf numFmtId="0" fontId="0" fillId="0" borderId="0" xfId="0" applyFont="1" applyAlignment="1">
      <alignment vertical="center"/>
    </xf>
    <xf numFmtId="0" fontId="0" fillId="0" borderId="0" xfId="0" applyFont="1" applyAlignment="1">
      <alignment horizontal="center" vertical="center"/>
    </xf>
    <xf numFmtId="165" fontId="14" fillId="0" borderId="0" xfId="0" applyNumberFormat="1" applyFont="1" applyAlignment="1">
      <alignment horizontal="center" vertical="center" wrapText="1"/>
    </xf>
    <xf numFmtId="1" fontId="0" fillId="0" borderId="0" xfId="0" applyNumberFormat="1"/>
    <xf numFmtId="2" fontId="0" fillId="0" borderId="0" xfId="0" applyNumberFormat="1"/>
    <xf numFmtId="0" fontId="16" fillId="0" borderId="0" xfId="0" applyFont="1" applyAlignment="1">
      <alignment horizontal="center" vertical="center"/>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2" fontId="0" fillId="0" borderId="0" xfId="0" applyNumberFormat="1" applyFont="1" applyAlignment="1">
      <alignment horizontal="center" vertical="center" wrapText="1"/>
    </xf>
    <xf numFmtId="2" fontId="14" fillId="0" borderId="0" xfId="0" applyNumberFormat="1" applyFon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11" borderId="0" xfId="0" applyNumberFormat="1" applyFill="1" applyAlignment="1">
      <alignment horizontal="center" vertical="center" wrapText="1"/>
    </xf>
    <xf numFmtId="1" fontId="0" fillId="11" borderId="0" xfId="0" applyNumberFormat="1" applyFill="1" applyAlignment="1">
      <alignment horizontal="center" vertical="center" wrapText="1"/>
    </xf>
    <xf numFmtId="164" fontId="0" fillId="11" borderId="0" xfId="0" applyNumberFormat="1" applyFill="1" applyAlignment="1">
      <alignment horizontal="center" vertical="center" wrapText="1"/>
    </xf>
    <xf numFmtId="1" fontId="0" fillId="11" borderId="0" xfId="0" applyNumberFormat="1" applyFont="1" applyFill="1" applyAlignment="1">
      <alignment horizontal="center" vertical="center" wrapText="1"/>
    </xf>
    <xf numFmtId="49" fontId="0" fillId="11" borderId="0" xfId="0" applyNumberFormat="1" applyFill="1" applyAlignment="1">
      <alignment horizontal="center" vertical="center" wrapText="1"/>
    </xf>
    <xf numFmtId="0" fontId="0" fillId="11" borderId="0" xfId="0" applyFill="1" applyAlignment="1">
      <alignment horizontal="center" vertical="center" wrapText="1"/>
    </xf>
    <xf numFmtId="165" fontId="0" fillId="11" borderId="0" xfId="0" applyNumberFormat="1" applyFill="1" applyAlignment="1">
      <alignment horizontal="center" vertical="center" wrapText="1"/>
    </xf>
    <xf numFmtId="2" fontId="0" fillId="11" borderId="0" xfId="0" applyNumberFormat="1" applyFill="1" applyAlignment="1">
      <alignment horizontal="center" vertical="center" wrapText="1"/>
    </xf>
    <xf numFmtId="165" fontId="14" fillId="11" borderId="0" xfId="0" applyNumberFormat="1" applyFont="1" applyFill="1" applyAlignment="1">
      <alignment horizontal="center" vertical="center" wrapText="1"/>
    </xf>
    <xf numFmtId="2" fontId="14" fillId="11" borderId="0" xfId="0" applyNumberFormat="1" applyFont="1" applyFill="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14" fillId="0" borderId="0" xfId="0" applyNumberFormat="1" applyFont="1" applyAlignment="1">
      <alignment horizontal="center" vertical="center" wrapText="1"/>
    </xf>
    <xf numFmtId="20"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2" fontId="17" fillId="0" borderId="0" xfId="0" applyNumberFormat="1" applyFont="1" applyAlignment="1">
      <alignment horizontal="center" vertical="center" wrapText="1"/>
    </xf>
    <xf numFmtId="49" fontId="17" fillId="0" borderId="0" xfId="0" applyNumberFormat="1" applyFont="1" applyAlignment="1">
      <alignment horizontal="center" vertical="center" wrapText="1"/>
    </xf>
    <xf numFmtId="49" fontId="18" fillId="0" borderId="0" xfId="0" applyNumberFormat="1" applyFont="1" applyAlignment="1">
      <alignment horizontal="center" vertical="center" wrapText="1"/>
    </xf>
    <xf numFmtId="2" fontId="13" fillId="0" borderId="0" xfId="0" applyNumberFormat="1" applyFont="1" applyAlignment="1">
      <alignment horizontal="center" vertical="center" wrapText="1"/>
    </xf>
    <xf numFmtId="49" fontId="0" fillId="0" borderId="0" xfId="0" applyNumberFormat="1" applyAlignment="1">
      <alignment horizontal="left" vertical="center" wrapText="1"/>
    </xf>
    <xf numFmtId="49" fontId="9" fillId="0" borderId="0" xfId="0" applyNumberFormat="1" applyFont="1" applyAlignment="1">
      <alignment horizontal="left"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9"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2" xfId="0" applyBorder="1" applyAlignment="1">
      <alignment horizontal="left"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164" fontId="0" fillId="0" borderId="0" xfId="0" applyNumberFormat="1" applyAlignment="1">
      <alignment horizontal="center" vertical="center" wrapText="1"/>
    </xf>
    <xf numFmtId="2" fontId="2" fillId="6" borderId="17" xfId="0" applyNumberFormat="1" applyFont="1" applyFill="1" applyBorder="1" applyAlignment="1">
      <alignment horizontal="center" vertical="center" wrapText="1"/>
    </xf>
    <xf numFmtId="2" fontId="2" fillId="6" borderId="18" xfId="0" applyNumberFormat="1" applyFont="1" applyFill="1" applyBorder="1" applyAlignment="1">
      <alignment horizontal="center" vertical="center" wrapText="1"/>
    </xf>
    <xf numFmtId="49" fontId="0" fillId="0" borderId="0" xfId="0" applyNumberFormat="1" applyAlignment="1">
      <alignment horizontal="center" vertical="center" wrapText="1"/>
    </xf>
    <xf numFmtId="164" fontId="0" fillId="0" borderId="22" xfId="0" applyNumberFormat="1" applyBorder="1" applyAlignment="1">
      <alignment horizontal="center" vertical="center" wrapText="1"/>
    </xf>
    <xf numFmtId="164" fontId="0" fillId="0" borderId="0" xfId="0" applyNumberFormat="1" applyBorder="1" applyAlignment="1">
      <alignment horizontal="center" vertical="center" wrapText="1"/>
    </xf>
    <xf numFmtId="49" fontId="0" fillId="0" borderId="22" xfId="0" applyNumberFormat="1" applyBorder="1" applyAlignment="1">
      <alignment horizontal="center" vertical="center" wrapText="1"/>
    </xf>
    <xf numFmtId="1" fontId="2" fillId="2" borderId="3" xfId="0" applyNumberFormat="1" applyFont="1" applyFill="1" applyBorder="1" applyAlignment="1">
      <alignment horizontal="center" vertical="center" wrapText="1"/>
    </xf>
    <xf numFmtId="1" fontId="2" fillId="2" borderId="8"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2" fontId="2" fillId="4" borderId="11" xfId="0" applyNumberFormat="1" applyFont="1" applyFill="1" applyBorder="1" applyAlignment="1">
      <alignment horizontal="center" vertical="center" wrapText="1"/>
    </xf>
    <xf numFmtId="2" fontId="2" fillId="4" borderId="20" xfId="0" applyNumberFormat="1" applyFont="1" applyFill="1" applyBorder="1" applyAlignment="1">
      <alignment horizontal="center" vertical="center" wrapText="1"/>
    </xf>
    <xf numFmtId="2" fontId="2" fillId="4" borderId="21" xfId="0" applyNumberFormat="1" applyFont="1" applyFill="1" applyBorder="1" applyAlignment="1">
      <alignment horizontal="center" vertical="center" wrapText="1"/>
    </xf>
    <xf numFmtId="2" fontId="2" fillId="4" borderId="18" xfId="0" applyNumberFormat="1" applyFont="1" applyFill="1" applyBorder="1" applyAlignment="1">
      <alignment horizontal="center" vertical="center" wrapText="1"/>
    </xf>
    <xf numFmtId="164" fontId="2" fillId="2" borderId="3" xfId="0" applyNumberFormat="1"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2" fontId="2" fillId="4" borderId="17"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1" fontId="2" fillId="2" borderId="6" xfId="0" applyNumberFormat="1" applyFont="1" applyFill="1" applyBorder="1" applyAlignment="1">
      <alignment horizontal="center" vertical="center" wrapText="1"/>
    </xf>
    <xf numFmtId="1" fontId="2" fillId="2" borderId="7"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14" fontId="2" fillId="2" borderId="8" xfId="0" applyNumberFormat="1" applyFont="1" applyFill="1" applyBorder="1" applyAlignment="1">
      <alignment horizontal="center" vertical="center" wrapText="1"/>
    </xf>
    <xf numFmtId="1" fontId="2" fillId="2" borderId="4" xfId="0" applyNumberFormat="1" applyFont="1" applyFill="1" applyBorder="1" applyAlignment="1">
      <alignment horizontal="center" vertical="center" wrapText="1"/>
    </xf>
    <xf numFmtId="1" fontId="2" fillId="2" borderId="5" xfId="0" applyNumberFormat="1" applyFont="1" applyFill="1" applyBorder="1" applyAlignment="1">
      <alignment horizontal="center" vertical="center" wrapText="1"/>
    </xf>
    <xf numFmtId="2" fontId="6" fillId="3" borderId="1" xfId="0" applyNumberFormat="1" applyFont="1" applyFill="1" applyBorder="1" applyAlignment="1">
      <alignment horizontal="center" vertical="center" wrapText="1"/>
    </xf>
    <xf numFmtId="2" fontId="6" fillId="3" borderId="12" xfId="0" applyNumberFormat="1" applyFont="1" applyFill="1" applyBorder="1" applyAlignment="1">
      <alignment horizontal="center" vertical="center" wrapText="1"/>
    </xf>
    <xf numFmtId="2" fontId="6" fillId="3" borderId="14" xfId="0" applyNumberFormat="1" applyFont="1" applyFill="1" applyBorder="1" applyAlignment="1">
      <alignment horizontal="center" vertical="center" wrapText="1"/>
    </xf>
    <xf numFmtId="2" fontId="2" fillId="3" borderId="15" xfId="0" applyNumberFormat="1" applyFont="1" applyFill="1" applyBorder="1" applyAlignment="1">
      <alignment horizontal="center" vertical="center" wrapText="1"/>
    </xf>
    <xf numFmtId="2" fontId="2" fillId="3" borderId="16" xfId="0" applyNumberFormat="1" applyFont="1" applyFill="1" applyBorder="1" applyAlignment="1">
      <alignment horizontal="center" vertical="center" wrapText="1"/>
    </xf>
    <xf numFmtId="2" fontId="2" fillId="3" borderId="17" xfId="0" applyNumberFormat="1" applyFont="1" applyFill="1" applyBorder="1" applyAlignment="1">
      <alignment horizontal="center" vertical="center" wrapText="1"/>
    </xf>
    <xf numFmtId="2" fontId="2" fillId="3" borderId="18" xfId="0" applyNumberFormat="1" applyFont="1" applyFill="1" applyBorder="1" applyAlignment="1">
      <alignment horizontal="center" vertical="center" wrapText="1"/>
    </xf>
    <xf numFmtId="2" fontId="2" fillId="3" borderId="1" xfId="0" applyNumberFormat="1" applyFont="1" applyFill="1" applyBorder="1" applyAlignment="1">
      <alignment horizontal="center" vertical="center" wrapText="1"/>
    </xf>
    <xf numFmtId="1" fontId="2" fillId="3" borderId="1" xfId="0" applyNumberFormat="1" applyFont="1" applyFill="1" applyBorder="1" applyAlignment="1">
      <alignment horizontal="center" vertical="center" wrapText="1"/>
    </xf>
    <xf numFmtId="2" fontId="6" fillId="3" borderId="20" xfId="0" applyNumberFormat="1" applyFont="1" applyFill="1" applyBorder="1" applyAlignment="1">
      <alignment horizontal="center" vertical="center" wrapText="1"/>
    </xf>
    <xf numFmtId="2" fontId="6" fillId="3" borderId="21" xfId="0" applyNumberFormat="1" applyFont="1" applyFill="1" applyBorder="1" applyAlignment="1">
      <alignment horizontal="center" vertical="center" wrapText="1"/>
    </xf>
    <xf numFmtId="2" fontId="6" fillId="3" borderId="18"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wrapText="1"/>
    </xf>
    <xf numFmtId="2" fontId="2" fillId="4" borderId="15" xfId="0" applyNumberFormat="1" applyFont="1" applyFill="1" applyBorder="1" applyAlignment="1">
      <alignment horizontal="center" vertical="center" wrapText="1"/>
    </xf>
    <xf numFmtId="2" fontId="2" fillId="4" borderId="16" xfId="0" applyNumberFormat="1" applyFont="1" applyFill="1" applyBorder="1" applyAlignment="1">
      <alignment horizontal="center" vertical="center" wrapText="1"/>
    </xf>
    <xf numFmtId="49" fontId="6" fillId="4" borderId="20" xfId="0" applyNumberFormat="1" applyFont="1" applyFill="1" applyBorder="1" applyAlignment="1">
      <alignment horizontal="center" vertical="center" wrapText="1"/>
    </xf>
    <xf numFmtId="49" fontId="6" fillId="4" borderId="21" xfId="0" applyNumberFormat="1" applyFont="1" applyFill="1" applyBorder="1" applyAlignment="1">
      <alignment horizontal="center" vertical="center" wrapText="1"/>
    </xf>
    <xf numFmtId="49" fontId="6" fillId="4" borderId="18" xfId="0" applyNumberFormat="1" applyFont="1" applyFill="1" applyBorder="1" applyAlignment="1">
      <alignment horizontal="center" vertical="center" wrapText="1"/>
    </xf>
    <xf numFmtId="2" fontId="6" fillId="4" borderId="20" xfId="0" applyNumberFormat="1" applyFont="1" applyFill="1" applyBorder="1" applyAlignment="1">
      <alignment horizontal="center" vertical="center" wrapText="1"/>
    </xf>
    <xf numFmtId="2" fontId="6" fillId="4" borderId="21" xfId="0" applyNumberFormat="1" applyFont="1" applyFill="1" applyBorder="1" applyAlignment="1">
      <alignment horizontal="center" vertical="center" wrapText="1"/>
    </xf>
    <xf numFmtId="2" fontId="6" fillId="4" borderId="18" xfId="0" applyNumberFormat="1" applyFont="1" applyFill="1" applyBorder="1" applyAlignment="1">
      <alignment horizontal="center" vertical="center" wrapText="1"/>
    </xf>
    <xf numFmtId="49" fontId="6" fillId="3" borderId="20" xfId="0" applyNumberFormat="1" applyFont="1" applyFill="1" applyBorder="1" applyAlignment="1">
      <alignment horizontal="center" vertical="center" wrapText="1"/>
    </xf>
    <xf numFmtId="49" fontId="6" fillId="3" borderId="21" xfId="0" applyNumberFormat="1" applyFont="1" applyFill="1" applyBorder="1" applyAlignment="1">
      <alignment horizontal="center" vertical="center" wrapText="1"/>
    </xf>
    <xf numFmtId="49" fontId="6" fillId="3" borderId="18" xfId="0" applyNumberFormat="1" applyFont="1" applyFill="1" applyBorder="1" applyAlignment="1">
      <alignment horizontal="center" vertical="center" wrapText="1"/>
    </xf>
    <xf numFmtId="2" fontId="2" fillId="6" borderId="1" xfId="0" applyNumberFormat="1" applyFont="1" applyFill="1" applyBorder="1" applyAlignment="1">
      <alignment horizontal="center" vertical="center" wrapText="1"/>
    </xf>
    <xf numFmtId="1" fontId="2" fillId="6" borderId="1" xfId="0" applyNumberFormat="1" applyFont="1" applyFill="1" applyBorder="1" applyAlignment="1">
      <alignment horizontal="center" vertical="center" wrapText="1"/>
    </xf>
    <xf numFmtId="2" fontId="6" fillId="4"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2" fontId="6" fillId="4" borderId="12" xfId="0" applyNumberFormat="1" applyFont="1" applyFill="1" applyBorder="1" applyAlignment="1">
      <alignment horizontal="center" vertical="center" wrapText="1"/>
    </xf>
    <xf numFmtId="2" fontId="6" fillId="4" borderId="14" xfId="0" applyNumberFormat="1" applyFont="1" applyFill="1" applyBorder="1" applyAlignment="1">
      <alignment horizontal="center" vertical="center" wrapText="1"/>
    </xf>
    <xf numFmtId="2" fontId="6" fillId="4" borderId="13" xfId="0" applyNumberFormat="1" applyFont="1" applyFill="1" applyBorder="1" applyAlignment="1">
      <alignment horizontal="center" vertical="center" wrapText="1"/>
    </xf>
    <xf numFmtId="2" fontId="6" fillId="3" borderId="13" xfId="0" applyNumberFormat="1" applyFont="1" applyFill="1" applyBorder="1" applyAlignment="1">
      <alignment horizontal="center" vertical="center" wrapText="1"/>
    </xf>
    <xf numFmtId="2" fontId="6" fillId="6" borderId="12" xfId="0" applyNumberFormat="1" applyFont="1" applyFill="1" applyBorder="1" applyAlignment="1">
      <alignment horizontal="center" vertical="center" wrapText="1"/>
    </xf>
    <xf numFmtId="2" fontId="6" fillId="6" borderId="14" xfId="0" applyNumberFormat="1"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4" xfId="0" applyFont="1" applyFill="1" applyBorder="1" applyAlignment="1">
      <alignment horizontal="center" vertical="center" wrapText="1"/>
    </xf>
    <xf numFmtId="2" fontId="1" fillId="5" borderId="19" xfId="0" applyNumberFormat="1" applyFont="1" applyFill="1" applyBorder="1" applyAlignment="1">
      <alignment horizontal="center" vertical="center" wrapText="1"/>
    </xf>
    <xf numFmtId="165" fontId="2" fillId="4" borderId="1" xfId="0" applyNumberFormat="1" applyFont="1" applyFill="1" applyBorder="1" applyAlignment="1">
      <alignment horizontal="center" vertical="center" wrapText="1"/>
    </xf>
    <xf numFmtId="1" fontId="2" fillId="4" borderId="1" xfId="0" applyNumberFormat="1" applyFont="1" applyFill="1" applyBorder="1" applyAlignment="1">
      <alignment horizontal="center" vertical="center" wrapText="1"/>
    </xf>
    <xf numFmtId="0" fontId="2" fillId="6" borderId="11" xfId="0" applyFont="1" applyFill="1" applyBorder="1" applyAlignment="1">
      <alignment horizontal="center" vertical="center" wrapText="1"/>
    </xf>
    <xf numFmtId="2" fontId="6" fillId="6" borderId="20" xfId="0" applyNumberFormat="1" applyFont="1" applyFill="1" applyBorder="1" applyAlignment="1">
      <alignment horizontal="center" vertical="center" wrapText="1"/>
    </xf>
    <xf numFmtId="2" fontId="6" fillId="6" borderId="21" xfId="0" applyNumberFormat="1" applyFont="1" applyFill="1" applyBorder="1" applyAlignment="1">
      <alignment horizontal="center" vertical="center" wrapText="1"/>
    </xf>
    <xf numFmtId="2" fontId="6" fillId="6" borderId="18" xfId="0" applyNumberFormat="1"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6" borderId="18" xfId="0" applyFont="1" applyFill="1" applyBorder="1" applyAlignment="1">
      <alignment horizontal="center" vertical="center" wrapText="1"/>
    </xf>
    <xf numFmtId="2" fontId="2" fillId="6" borderId="15" xfId="0" applyNumberFormat="1" applyFont="1" applyFill="1" applyBorder="1" applyAlignment="1">
      <alignment horizontal="center" vertical="center" wrapText="1"/>
    </xf>
    <xf numFmtId="2" fontId="2" fillId="6" borderId="16"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xVal>
            <c:numRef>
              <c:f>Top!$E$6:$E$35</c:f>
              <c:numCache>
                <c:formatCode>General</c:formatCode>
                <c:ptCount val="30"/>
                <c:pt idx="0">
                  <c:v>0</c:v>
                </c:pt>
                <c:pt idx="1">
                  <c:v>1E-3</c:v>
                </c:pt>
                <c:pt idx="2">
                  <c:v>0.01</c:v>
                </c:pt>
                <c:pt idx="3">
                  <c:v>1.0999999999999999E-2</c:v>
                </c:pt>
                <c:pt idx="4">
                  <c:v>0.01</c:v>
                </c:pt>
                <c:pt idx="5">
                  <c:v>0.1</c:v>
                </c:pt>
                <c:pt idx="6">
                  <c:v>0.10100000000000001</c:v>
                </c:pt>
                <c:pt idx="7">
                  <c:v>0.11</c:v>
                </c:pt>
                <c:pt idx="8">
                  <c:v>0.111</c:v>
                </c:pt>
                <c:pt idx="9">
                  <c:v>0.2</c:v>
                </c:pt>
                <c:pt idx="10">
                  <c:v>0.20100000000000001</c:v>
                </c:pt>
                <c:pt idx="11">
                  <c:v>0.21000000000000002</c:v>
                </c:pt>
                <c:pt idx="12">
                  <c:v>0.21100000000000002</c:v>
                </c:pt>
              </c:numCache>
            </c:numRef>
          </c:xVal>
          <c:yVal>
            <c:numRef>
              <c:f>Top!$F$6:$F$35</c:f>
              <c:numCache>
                <c:formatCode>General</c:formatCode>
                <c:ptCount val="30"/>
                <c:pt idx="0">
                  <c:v>0</c:v>
                </c:pt>
                <c:pt idx="1">
                  <c:v>0.02</c:v>
                </c:pt>
                <c:pt idx="2">
                  <c:v>0.02</c:v>
                </c:pt>
                <c:pt idx="3">
                  <c:v>0</c:v>
                </c:pt>
                <c:pt idx="4">
                  <c:v>0</c:v>
                </c:pt>
                <c:pt idx="5">
                  <c:v>0</c:v>
                </c:pt>
                <c:pt idx="6">
                  <c:v>0.02</c:v>
                </c:pt>
                <c:pt idx="7">
                  <c:v>0.02</c:v>
                </c:pt>
                <c:pt idx="8">
                  <c:v>0</c:v>
                </c:pt>
                <c:pt idx="9">
                  <c:v>0</c:v>
                </c:pt>
                <c:pt idx="10">
                  <c:v>0.02</c:v>
                </c:pt>
                <c:pt idx="11">
                  <c:v>0.02</c:v>
                </c:pt>
                <c:pt idx="12">
                  <c:v>0</c:v>
                </c:pt>
              </c:numCache>
            </c:numRef>
          </c:yVal>
          <c:smooth val="0"/>
        </c:ser>
        <c:dLbls>
          <c:showLegendKey val="0"/>
          <c:showVal val="0"/>
          <c:showCatName val="0"/>
          <c:showSerName val="0"/>
          <c:showPercent val="0"/>
          <c:showBubbleSize val="0"/>
        </c:dLbls>
        <c:axId val="93859200"/>
        <c:axId val="97211520"/>
      </c:scatterChart>
      <c:valAx>
        <c:axId val="93859200"/>
        <c:scaling>
          <c:orientation val="minMax"/>
        </c:scaling>
        <c:delete val="0"/>
        <c:axPos val="b"/>
        <c:numFmt formatCode="General" sourceLinked="1"/>
        <c:majorTickMark val="out"/>
        <c:minorTickMark val="none"/>
        <c:tickLblPos val="nextTo"/>
        <c:crossAx val="97211520"/>
        <c:crosses val="autoZero"/>
        <c:crossBetween val="midCat"/>
      </c:valAx>
      <c:valAx>
        <c:axId val="97211520"/>
        <c:scaling>
          <c:orientation val="minMax"/>
        </c:scaling>
        <c:delete val="0"/>
        <c:axPos val="l"/>
        <c:majorGridlines/>
        <c:numFmt formatCode="General" sourceLinked="1"/>
        <c:majorTickMark val="out"/>
        <c:minorTickMark val="none"/>
        <c:tickLblPos val="nextTo"/>
        <c:crossAx val="9385920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412377</xdr:colOff>
      <xdr:row>0</xdr:row>
      <xdr:rowOff>875851</xdr:rowOff>
    </xdr:from>
    <xdr:to>
      <xdr:col>1</xdr:col>
      <xdr:colOff>338082</xdr:colOff>
      <xdr:row>0</xdr:row>
      <xdr:rowOff>877756</xdr:rowOff>
    </xdr:to>
    <xdr:pic>
      <xdr:nvPicPr>
        <xdr:cNvPr id="3" name="Image 2" descr="IRFMpetit"/>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2377" y="875851"/>
          <a:ext cx="718185" cy="462915"/>
        </a:xfrm>
        <a:prstGeom prst="rect">
          <a:avLst/>
        </a:prstGeom>
        <a:noFill/>
        <a:ln>
          <a:noFill/>
        </a:ln>
      </xdr:spPr>
    </xdr:pic>
    <xdr:clientData/>
  </xdr:twoCellAnchor>
  <xdr:twoCellAnchor editAs="oneCell">
    <xdr:from>
      <xdr:col>0</xdr:col>
      <xdr:colOff>119743</xdr:colOff>
      <xdr:row>0</xdr:row>
      <xdr:rowOff>32657</xdr:rowOff>
    </xdr:from>
    <xdr:to>
      <xdr:col>1</xdr:col>
      <xdr:colOff>353192</xdr:colOff>
      <xdr:row>0</xdr:row>
      <xdr:rowOff>840377</xdr:rowOff>
    </xdr:to>
    <xdr:pic>
      <xdr:nvPicPr>
        <xdr:cNvPr id="4" name="Image 3" descr="CEA_logo_quadri-sur-fond-rouge"/>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743" y="32657"/>
          <a:ext cx="1028106" cy="807720"/>
        </a:xfrm>
        <a:prstGeom prst="rect">
          <a:avLst/>
        </a:prstGeom>
        <a:noFill/>
        <a:ln>
          <a:noFill/>
        </a:ln>
      </xdr:spPr>
    </xdr:pic>
    <xdr:clientData/>
  </xdr:twoCellAnchor>
  <xdr:twoCellAnchor editAs="oneCell">
    <xdr:from>
      <xdr:col>0</xdr:col>
      <xdr:colOff>296988</xdr:colOff>
      <xdr:row>0</xdr:row>
      <xdr:rowOff>885647</xdr:rowOff>
    </xdr:from>
    <xdr:to>
      <xdr:col>1</xdr:col>
      <xdr:colOff>219922</xdr:colOff>
      <xdr:row>0</xdr:row>
      <xdr:rowOff>1348562</xdr:rowOff>
    </xdr:to>
    <xdr:pic>
      <xdr:nvPicPr>
        <xdr:cNvPr id="5" name="Image 4" descr="IRFMpetit"/>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6988" y="885647"/>
          <a:ext cx="717591" cy="46291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666750</xdr:colOff>
      <xdr:row>13</xdr:row>
      <xdr:rowOff>147637</xdr:rowOff>
    </xdr:from>
    <xdr:to>
      <xdr:col>14</xdr:col>
      <xdr:colOff>666750</xdr:colOff>
      <xdr:row>28</xdr:row>
      <xdr:rowOff>33337</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A1:O6"/>
  <sheetViews>
    <sheetView zoomScaleNormal="100" workbookViewId="0">
      <pane ySplit="1" topLeftCell="A2" activePane="bottomLeft" state="frozen"/>
      <selection pane="bottomLeft" activeCell="G11" sqref="G11"/>
    </sheetView>
  </sheetViews>
  <sheetFormatPr baseColWidth="10" defaultRowHeight="14.4" x14ac:dyDescent="0.3"/>
  <cols>
    <col min="2" max="2" width="11.88671875" bestFit="1" customWidth="1"/>
    <col min="3" max="3" width="8.109375" customWidth="1"/>
    <col min="4" max="4" width="10.88671875" customWidth="1"/>
    <col min="9" max="9" width="11.5546875" customWidth="1"/>
    <col min="10" max="10" width="16.109375" customWidth="1"/>
    <col min="11" max="11" width="15.6640625" customWidth="1"/>
    <col min="12" max="12" width="15.109375" customWidth="1"/>
    <col min="13" max="13" width="16.88671875" customWidth="1"/>
    <col min="14" max="14" width="61.44140625" customWidth="1"/>
    <col min="15" max="15" width="62.88671875" customWidth="1"/>
  </cols>
  <sheetData>
    <row r="1" spans="1:15" ht="116.4" customHeight="1" thickBot="1" x14ac:dyDescent="0.35">
      <c r="A1" s="154"/>
      <c r="B1" s="155"/>
      <c r="C1" s="156"/>
      <c r="D1" s="157" t="s">
        <v>0</v>
      </c>
      <c r="E1" s="158"/>
      <c r="F1" s="158"/>
      <c r="G1" s="158"/>
      <c r="H1" s="159"/>
      <c r="I1" s="160" t="s">
        <v>36</v>
      </c>
      <c r="J1" s="161"/>
      <c r="K1" s="161"/>
      <c r="L1" s="161"/>
      <c r="M1" s="161"/>
      <c r="N1" s="161"/>
      <c r="O1" s="162"/>
    </row>
    <row r="3" spans="1:15" ht="18" x14ac:dyDescent="0.3">
      <c r="A3" s="112" t="s">
        <v>566</v>
      </c>
    </row>
    <row r="5" spans="1:15" x14ac:dyDescent="0.3">
      <c r="B5" t="s">
        <v>563</v>
      </c>
      <c r="F5" s="110">
        <f>COUNTIF('Pulse list'!G:G,"Y")+COUNTIF('Pulse list'!G:G,"N")</f>
        <v>308</v>
      </c>
    </row>
    <row r="6" spans="1:15" ht="15" x14ac:dyDescent="0.25">
      <c r="B6" t="s">
        <v>564</v>
      </c>
      <c r="F6">
        <f>COUNTIF('Pulse list'!G:G, "Y")</f>
        <v>190</v>
      </c>
      <c r="H6" t="s">
        <v>565</v>
      </c>
      <c r="I6" s="111">
        <f>F6/F5*100</f>
        <v>61.688311688311693</v>
      </c>
    </row>
  </sheetData>
  <mergeCells count="3">
    <mergeCell ref="A1:C1"/>
    <mergeCell ref="D1:H1"/>
    <mergeCell ref="I1:O1"/>
  </mergeCells>
  <pageMargins left="0.7" right="0.7" top="0.75" bottom="0.75" header="0.3" footer="0.3"/>
  <pageSetup paperSize="9" scale="23"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O498"/>
  <sheetViews>
    <sheetView tabSelected="1" topLeftCell="F1" zoomScale="55" zoomScaleNormal="55" workbookViewId="0">
      <pane xSplit="1" ySplit="4" topLeftCell="G475" activePane="bottomRight" state="frozenSplit"/>
      <selection activeCell="F1" sqref="F1"/>
      <selection pane="topRight" activeCell="I1" sqref="I1"/>
      <selection pane="bottomLeft" activeCell="F392" sqref="F392"/>
      <selection pane="bottomRight" activeCell="U485" sqref="U485"/>
    </sheetView>
  </sheetViews>
  <sheetFormatPr baseColWidth="10" defaultColWidth="11.5546875" defaultRowHeight="14.4" outlineLevelCol="2" x14ac:dyDescent="0.3"/>
  <cols>
    <col min="1" max="1" width="12.88671875" style="8" customWidth="1"/>
    <col min="2" max="3" width="11.88671875" style="25" customWidth="1"/>
    <col min="4" max="4" width="19" style="19" customWidth="1"/>
    <col min="5" max="5" width="11.5546875" style="19"/>
    <col min="6" max="10" width="11.5546875" style="26"/>
    <col min="11" max="11" width="48.44140625" style="67" customWidth="1"/>
    <col min="12" max="12" width="68.88671875" style="1" customWidth="1"/>
    <col min="13" max="13" width="53.88671875" style="1" customWidth="1"/>
    <col min="14" max="14" width="7.109375" style="7" customWidth="1"/>
    <col min="15" max="15" width="12.109375" style="37" customWidth="1" outlineLevel="1"/>
    <col min="16" max="16" width="12.88671875" style="25" customWidth="1" outlineLevel="1"/>
    <col min="17" max="17" width="11.5546875" style="25" customWidth="1" outlineLevel="1"/>
    <col min="18" max="23" width="11.5546875" style="11" customWidth="1" outlineLevel="1"/>
    <col min="24" max="24" width="46.6640625" style="1" customWidth="1" outlineLevel="1"/>
    <col min="25" max="40" width="11.5546875" style="11" hidden="1" customWidth="1" outlineLevel="2"/>
    <col min="41" max="41" width="7.44140625" style="18" customWidth="1" collapsed="1"/>
    <col min="42" max="42" width="11.5546875" style="11" customWidth="1" outlineLevel="1"/>
    <col min="43" max="43" width="11.5546875" style="25" customWidth="1" outlineLevel="1"/>
    <col min="44" max="50" width="11.5546875" style="11" customWidth="1" outlineLevel="1"/>
    <col min="51" max="51" width="55.88671875" style="1" customWidth="1" outlineLevel="1"/>
    <col min="52" max="66" width="11.5546875" style="11" hidden="1" customWidth="1" outlineLevel="2"/>
    <col min="67" max="67" width="6.88671875" style="18" customWidth="1" collapsed="1"/>
    <col min="68" max="68" width="11.5546875" style="11" customWidth="1" outlineLevel="1"/>
    <col min="69" max="69" width="11.5546875" style="25" customWidth="1" outlineLevel="1"/>
    <col min="70" max="75" width="11.5546875" style="11" customWidth="1" outlineLevel="1"/>
    <col min="76" max="76" width="11.33203125" style="1" customWidth="1" outlineLevel="1"/>
    <col min="77" max="77" width="59.88671875" style="72" customWidth="1" outlineLevel="1"/>
    <col min="78" max="91" width="11.5546875" style="3" hidden="1" customWidth="1" outlineLevel="2"/>
    <col min="92" max="92" width="11.88671875" style="7" customWidth="1" collapsed="1"/>
    <col min="93" max="93" width="11.5546875" style="7"/>
    <col min="94" max="16384" width="11.5546875" style="3"/>
  </cols>
  <sheetData>
    <row r="1" spans="1:93" ht="18.600000000000001" thickBot="1" x14ac:dyDescent="0.35">
      <c r="D1" s="71"/>
      <c r="E1" s="71"/>
      <c r="K1" s="72"/>
      <c r="L1" s="72"/>
      <c r="M1" s="72"/>
      <c r="N1" s="181" t="s">
        <v>27</v>
      </c>
      <c r="O1" s="214" t="s">
        <v>25</v>
      </c>
      <c r="P1" s="214"/>
      <c r="Q1" s="214"/>
      <c r="R1" s="214"/>
      <c r="S1" s="214"/>
      <c r="T1" s="214"/>
      <c r="U1" s="214"/>
      <c r="V1" s="214"/>
      <c r="W1" s="214"/>
      <c r="X1" s="214"/>
      <c r="Y1" s="214"/>
      <c r="Z1" s="214"/>
      <c r="AA1" s="214"/>
      <c r="AB1" s="214"/>
      <c r="AC1" s="214"/>
      <c r="AD1" s="214"/>
      <c r="AE1" s="214"/>
      <c r="AF1" s="214"/>
      <c r="AG1" s="214"/>
      <c r="AH1" s="214"/>
      <c r="AI1" s="214"/>
      <c r="AJ1" s="214"/>
      <c r="AK1" s="214"/>
      <c r="AL1" s="214"/>
      <c r="AM1" s="214"/>
      <c r="AN1" s="12"/>
      <c r="AO1" s="225" t="s">
        <v>29</v>
      </c>
      <c r="AP1" s="188" t="s">
        <v>24</v>
      </c>
      <c r="AQ1" s="188"/>
      <c r="AR1" s="188"/>
      <c r="AS1" s="188"/>
      <c r="AT1" s="188"/>
      <c r="AU1" s="188"/>
      <c r="AV1" s="188"/>
      <c r="AW1" s="188"/>
      <c r="AX1" s="188"/>
      <c r="AY1" s="188"/>
      <c r="AZ1" s="188"/>
      <c r="BA1" s="188"/>
      <c r="BB1" s="188"/>
      <c r="BC1" s="188"/>
      <c r="BD1" s="188"/>
      <c r="BE1" s="188"/>
      <c r="BF1" s="188"/>
      <c r="BG1" s="188"/>
      <c r="BH1" s="188"/>
      <c r="BI1" s="188"/>
      <c r="BJ1" s="188"/>
      <c r="BK1" s="188"/>
      <c r="BL1" s="188"/>
      <c r="BM1" s="188"/>
      <c r="BN1" s="188"/>
      <c r="BO1" s="225" t="s">
        <v>28</v>
      </c>
      <c r="BP1" s="215" t="s">
        <v>26</v>
      </c>
      <c r="BQ1" s="215"/>
      <c r="BR1" s="215"/>
      <c r="BS1" s="215"/>
      <c r="BT1" s="215"/>
      <c r="BU1" s="215"/>
      <c r="BV1" s="215"/>
      <c r="BW1" s="215"/>
      <c r="BX1" s="215"/>
      <c r="BY1" s="215"/>
      <c r="BZ1" s="215"/>
      <c r="CA1" s="215"/>
      <c r="CB1" s="215"/>
      <c r="CC1" s="215"/>
      <c r="CD1" s="215"/>
      <c r="CE1" s="215"/>
      <c r="CF1" s="215"/>
      <c r="CG1" s="215"/>
      <c r="CH1" s="215"/>
      <c r="CI1" s="215"/>
      <c r="CJ1" s="215"/>
      <c r="CK1" s="215"/>
      <c r="CL1" s="215"/>
      <c r="CM1" s="215"/>
      <c r="CN1" s="215"/>
    </row>
    <row r="2" spans="1:93" ht="18.600000000000001" thickBot="1" x14ac:dyDescent="0.35">
      <c r="D2" s="71"/>
      <c r="E2" s="71"/>
      <c r="K2" s="72"/>
      <c r="L2" s="72"/>
      <c r="M2" s="72"/>
      <c r="N2" s="181"/>
      <c r="O2" s="226" t="s">
        <v>7</v>
      </c>
      <c r="P2" s="227" t="s">
        <v>2</v>
      </c>
      <c r="Q2" s="227" t="s">
        <v>6</v>
      </c>
      <c r="R2" s="216" t="s">
        <v>22</v>
      </c>
      <c r="S2" s="216"/>
      <c r="T2" s="216"/>
      <c r="U2" s="217"/>
      <c r="V2" s="175" t="s">
        <v>375</v>
      </c>
      <c r="W2" s="175" t="s">
        <v>376</v>
      </c>
      <c r="X2" s="203" t="s">
        <v>65</v>
      </c>
      <c r="Y2" s="206" t="s">
        <v>30</v>
      </c>
      <c r="Z2" s="218" t="s">
        <v>23</v>
      </c>
      <c r="AA2" s="216"/>
      <c r="AB2" s="216"/>
      <c r="AC2" s="216"/>
      <c r="AD2" s="216"/>
      <c r="AE2" s="216"/>
      <c r="AF2" s="216"/>
      <c r="AG2" s="216"/>
      <c r="AH2" s="216"/>
      <c r="AI2" s="216"/>
      <c r="AJ2" s="216"/>
      <c r="AK2" s="216"/>
      <c r="AL2" s="216"/>
      <c r="AM2" s="217"/>
      <c r="AN2" s="12"/>
      <c r="AO2" s="225"/>
      <c r="AP2" s="195" t="s">
        <v>7</v>
      </c>
      <c r="AQ2" s="196" t="s">
        <v>2</v>
      </c>
      <c r="AR2" s="195" t="s">
        <v>6</v>
      </c>
      <c r="AS2" s="189" t="s">
        <v>22</v>
      </c>
      <c r="AT2" s="189"/>
      <c r="AU2" s="189"/>
      <c r="AV2" s="190"/>
      <c r="AW2" s="197" t="s">
        <v>375</v>
      </c>
      <c r="AX2" s="197" t="s">
        <v>376</v>
      </c>
      <c r="AY2" s="209" t="s">
        <v>66</v>
      </c>
      <c r="AZ2" s="197" t="s">
        <v>32</v>
      </c>
      <c r="BA2" s="219" t="s">
        <v>23</v>
      </c>
      <c r="BB2" s="189"/>
      <c r="BC2" s="189"/>
      <c r="BD2" s="189"/>
      <c r="BE2" s="189"/>
      <c r="BF2" s="189"/>
      <c r="BG2" s="189"/>
      <c r="BH2" s="189"/>
      <c r="BI2" s="189"/>
      <c r="BJ2" s="189"/>
      <c r="BK2" s="189"/>
      <c r="BL2" s="189"/>
      <c r="BM2" s="189"/>
      <c r="BN2" s="190"/>
      <c r="BO2" s="225"/>
      <c r="BP2" s="212" t="s">
        <v>7</v>
      </c>
      <c r="BQ2" s="213" t="s">
        <v>2</v>
      </c>
      <c r="BR2" s="213" t="s">
        <v>6</v>
      </c>
      <c r="BS2" s="220" t="s">
        <v>22</v>
      </c>
      <c r="BT2" s="220"/>
      <c r="BU2" s="220"/>
      <c r="BV2" s="221"/>
      <c r="BW2" s="229" t="s">
        <v>375</v>
      </c>
      <c r="BX2" s="229" t="s">
        <v>376</v>
      </c>
      <c r="BY2" s="229" t="s">
        <v>466</v>
      </c>
      <c r="BZ2" s="232" t="s">
        <v>32</v>
      </c>
      <c r="CA2" s="222" t="s">
        <v>23</v>
      </c>
      <c r="CB2" s="223"/>
      <c r="CC2" s="223"/>
      <c r="CD2" s="223"/>
      <c r="CE2" s="223"/>
      <c r="CF2" s="223"/>
      <c r="CG2" s="223"/>
      <c r="CH2" s="223"/>
      <c r="CI2" s="223"/>
      <c r="CJ2" s="223"/>
      <c r="CK2" s="223"/>
      <c r="CL2" s="223"/>
      <c r="CM2" s="223"/>
      <c r="CN2" s="224"/>
    </row>
    <row r="3" spans="1:93" s="5" customFormat="1" ht="16.5" customHeight="1" thickBot="1" x14ac:dyDescent="0.35">
      <c r="A3" s="184" t="s">
        <v>8</v>
      </c>
      <c r="B3" s="186" t="s">
        <v>5</v>
      </c>
      <c r="C3" s="170" t="s">
        <v>67</v>
      </c>
      <c r="D3" s="178" t="s">
        <v>34</v>
      </c>
      <c r="E3" s="178" t="s">
        <v>33</v>
      </c>
      <c r="F3" s="182" t="s">
        <v>1</v>
      </c>
      <c r="G3" s="170" t="s">
        <v>560</v>
      </c>
      <c r="H3" s="170" t="s">
        <v>406</v>
      </c>
      <c r="I3" s="170" t="s">
        <v>407</v>
      </c>
      <c r="J3" s="170" t="s">
        <v>408</v>
      </c>
      <c r="K3" s="172" t="s">
        <v>3</v>
      </c>
      <c r="L3" s="172" t="s">
        <v>4</v>
      </c>
      <c r="M3" s="172" t="s">
        <v>64</v>
      </c>
      <c r="N3" s="181"/>
      <c r="O3" s="226"/>
      <c r="P3" s="227"/>
      <c r="Q3" s="227"/>
      <c r="R3" s="201" t="s">
        <v>19</v>
      </c>
      <c r="S3" s="180" t="s">
        <v>18</v>
      </c>
      <c r="T3" s="180" t="s">
        <v>20</v>
      </c>
      <c r="U3" s="180" t="s">
        <v>21</v>
      </c>
      <c r="V3" s="176"/>
      <c r="W3" s="176"/>
      <c r="X3" s="204"/>
      <c r="Y3" s="207"/>
      <c r="Z3" s="174" t="s">
        <v>16</v>
      </c>
      <c r="AA3" s="174"/>
      <c r="AB3" s="174"/>
      <c r="AC3" s="174"/>
      <c r="AD3" s="174"/>
      <c r="AE3" s="174"/>
      <c r="AF3" s="174"/>
      <c r="AG3" s="174" t="s">
        <v>17</v>
      </c>
      <c r="AH3" s="174"/>
      <c r="AI3" s="174"/>
      <c r="AJ3" s="174"/>
      <c r="AK3" s="174"/>
      <c r="AL3" s="174"/>
      <c r="AM3" s="174"/>
      <c r="AN3" s="13"/>
      <c r="AO3" s="225"/>
      <c r="AP3" s="195"/>
      <c r="AQ3" s="196"/>
      <c r="AR3" s="195"/>
      <c r="AS3" s="191" t="s">
        <v>19</v>
      </c>
      <c r="AT3" s="193" t="s">
        <v>18</v>
      </c>
      <c r="AU3" s="193" t="s">
        <v>20</v>
      </c>
      <c r="AV3" s="193" t="s">
        <v>21</v>
      </c>
      <c r="AW3" s="198"/>
      <c r="AX3" s="198"/>
      <c r="AY3" s="210"/>
      <c r="AZ3" s="198"/>
      <c r="BA3" s="200" t="s">
        <v>16</v>
      </c>
      <c r="BB3" s="200"/>
      <c r="BC3" s="200"/>
      <c r="BD3" s="200"/>
      <c r="BE3" s="200"/>
      <c r="BF3" s="200"/>
      <c r="BG3" s="200"/>
      <c r="BH3" s="200" t="s">
        <v>17</v>
      </c>
      <c r="BI3" s="200"/>
      <c r="BJ3" s="200"/>
      <c r="BK3" s="200"/>
      <c r="BL3" s="200"/>
      <c r="BM3" s="200"/>
      <c r="BN3" s="200"/>
      <c r="BO3" s="225"/>
      <c r="BP3" s="212"/>
      <c r="BQ3" s="213"/>
      <c r="BR3" s="213"/>
      <c r="BS3" s="235" t="s">
        <v>19</v>
      </c>
      <c r="BT3" s="164" t="s">
        <v>18</v>
      </c>
      <c r="BU3" s="164" t="s">
        <v>20</v>
      </c>
      <c r="BV3" s="164" t="s">
        <v>21</v>
      </c>
      <c r="BW3" s="230"/>
      <c r="BX3" s="230"/>
      <c r="BY3" s="230"/>
      <c r="BZ3" s="233"/>
      <c r="CA3" s="228" t="s">
        <v>16</v>
      </c>
      <c r="CB3" s="228"/>
      <c r="CC3" s="228"/>
      <c r="CD3" s="228"/>
      <c r="CE3" s="228"/>
      <c r="CF3" s="228"/>
      <c r="CG3" s="228"/>
      <c r="CH3" s="228" t="s">
        <v>17</v>
      </c>
      <c r="CI3" s="228"/>
      <c r="CJ3" s="228"/>
      <c r="CK3" s="228"/>
      <c r="CL3" s="228"/>
      <c r="CM3" s="228"/>
      <c r="CN3" s="228"/>
      <c r="CO3" s="7"/>
    </row>
    <row r="4" spans="1:93" s="5" customFormat="1" ht="19.5" customHeight="1" thickBot="1" x14ac:dyDescent="0.35">
      <c r="A4" s="185"/>
      <c r="B4" s="187"/>
      <c r="C4" s="171"/>
      <c r="D4" s="179"/>
      <c r="E4" s="179"/>
      <c r="F4" s="183"/>
      <c r="G4" s="171"/>
      <c r="H4" s="171"/>
      <c r="I4" s="171"/>
      <c r="J4" s="171"/>
      <c r="K4" s="173"/>
      <c r="L4" s="173"/>
      <c r="M4" s="173"/>
      <c r="N4" s="181"/>
      <c r="O4" s="226"/>
      <c r="P4" s="227"/>
      <c r="Q4" s="227"/>
      <c r="R4" s="202"/>
      <c r="S4" s="177"/>
      <c r="T4" s="177"/>
      <c r="U4" s="177"/>
      <c r="V4" s="177"/>
      <c r="W4" s="177"/>
      <c r="X4" s="205"/>
      <c r="Y4" s="208"/>
      <c r="Z4" s="69" t="s">
        <v>9</v>
      </c>
      <c r="AA4" s="14" t="s">
        <v>10</v>
      </c>
      <c r="AB4" s="69" t="s">
        <v>11</v>
      </c>
      <c r="AC4" s="14" t="s">
        <v>12</v>
      </c>
      <c r="AD4" s="69" t="s">
        <v>13</v>
      </c>
      <c r="AE4" s="69" t="s">
        <v>14</v>
      </c>
      <c r="AF4" s="69" t="s">
        <v>15</v>
      </c>
      <c r="AG4" s="69" t="s">
        <v>9</v>
      </c>
      <c r="AH4" s="14" t="s">
        <v>10</v>
      </c>
      <c r="AI4" s="69" t="s">
        <v>11</v>
      </c>
      <c r="AJ4" s="14" t="s">
        <v>12</v>
      </c>
      <c r="AK4" s="69" t="s">
        <v>13</v>
      </c>
      <c r="AL4" s="69" t="s">
        <v>14</v>
      </c>
      <c r="AM4" s="69" t="s">
        <v>15</v>
      </c>
      <c r="AN4" s="13"/>
      <c r="AO4" s="225"/>
      <c r="AP4" s="195"/>
      <c r="AQ4" s="196"/>
      <c r="AR4" s="195"/>
      <c r="AS4" s="192"/>
      <c r="AT4" s="194"/>
      <c r="AU4" s="194"/>
      <c r="AV4" s="194"/>
      <c r="AW4" s="199"/>
      <c r="AX4" s="199"/>
      <c r="AY4" s="211"/>
      <c r="AZ4" s="199"/>
      <c r="BA4" s="68" t="s">
        <v>9</v>
      </c>
      <c r="BB4" s="15" t="s">
        <v>10</v>
      </c>
      <c r="BC4" s="68" t="s">
        <v>11</v>
      </c>
      <c r="BD4" s="15" t="s">
        <v>12</v>
      </c>
      <c r="BE4" s="68" t="s">
        <v>13</v>
      </c>
      <c r="BF4" s="68" t="s">
        <v>14</v>
      </c>
      <c r="BG4" s="68" t="s">
        <v>15</v>
      </c>
      <c r="BH4" s="68" t="s">
        <v>9</v>
      </c>
      <c r="BI4" s="15" t="s">
        <v>10</v>
      </c>
      <c r="BJ4" s="68" t="s">
        <v>11</v>
      </c>
      <c r="BK4" s="15" t="s">
        <v>12</v>
      </c>
      <c r="BL4" s="68" t="s">
        <v>13</v>
      </c>
      <c r="BM4" s="68" t="s">
        <v>14</v>
      </c>
      <c r="BN4" s="68" t="s">
        <v>15</v>
      </c>
      <c r="BO4" s="225"/>
      <c r="BP4" s="212"/>
      <c r="BQ4" s="213"/>
      <c r="BR4" s="213"/>
      <c r="BS4" s="236"/>
      <c r="BT4" s="165"/>
      <c r="BU4" s="165"/>
      <c r="BV4" s="165"/>
      <c r="BW4" s="231"/>
      <c r="BX4" s="231"/>
      <c r="BY4" s="231"/>
      <c r="BZ4" s="234"/>
      <c r="CA4" s="70" t="s">
        <v>9</v>
      </c>
      <c r="CB4" s="2" t="s">
        <v>10</v>
      </c>
      <c r="CC4" s="70" t="s">
        <v>11</v>
      </c>
      <c r="CD4" s="2" t="s">
        <v>12</v>
      </c>
      <c r="CE4" s="70" t="s">
        <v>13</v>
      </c>
      <c r="CF4" s="70" t="s">
        <v>14</v>
      </c>
      <c r="CG4" s="70" t="s">
        <v>15</v>
      </c>
      <c r="CH4" s="70" t="s">
        <v>9</v>
      </c>
      <c r="CI4" s="2" t="s">
        <v>10</v>
      </c>
      <c r="CJ4" s="70" t="s">
        <v>11</v>
      </c>
      <c r="CK4" s="2" t="s">
        <v>12</v>
      </c>
      <c r="CL4" s="70" t="s">
        <v>13</v>
      </c>
      <c r="CM4" s="70" t="s">
        <v>14</v>
      </c>
      <c r="CN4" s="70" t="s">
        <v>15</v>
      </c>
      <c r="CO4" s="7"/>
    </row>
    <row r="5" spans="1:93" s="4" customFormat="1" ht="28.8" x14ac:dyDescent="0.3">
      <c r="A5" s="35">
        <v>43651</v>
      </c>
      <c r="B5" s="32">
        <v>1242</v>
      </c>
      <c r="C5" s="32">
        <v>70</v>
      </c>
      <c r="D5" s="167" t="s">
        <v>35</v>
      </c>
      <c r="E5" s="20">
        <v>0.42652777777777778</v>
      </c>
      <c r="F5" s="33" t="s">
        <v>47</v>
      </c>
      <c r="G5" s="33"/>
      <c r="H5" s="33"/>
      <c r="I5" s="33"/>
      <c r="J5" s="33"/>
      <c r="K5" s="67" t="s">
        <v>70</v>
      </c>
      <c r="L5" s="10" t="s">
        <v>69</v>
      </c>
      <c r="M5" s="169" t="s">
        <v>125</v>
      </c>
      <c r="N5" s="6"/>
      <c r="O5" s="36" t="s">
        <v>47</v>
      </c>
      <c r="P5" s="51" t="s">
        <v>47</v>
      </c>
      <c r="Q5" s="51" t="s">
        <v>47</v>
      </c>
      <c r="R5" s="9" t="s">
        <v>47</v>
      </c>
      <c r="S5" s="9" t="s">
        <v>47</v>
      </c>
      <c r="T5" s="9" t="s">
        <v>47</v>
      </c>
      <c r="U5" s="9" t="s">
        <v>47</v>
      </c>
      <c r="V5" s="9"/>
      <c r="W5" s="9"/>
      <c r="X5" s="1"/>
      <c r="Y5" s="9"/>
      <c r="Z5" s="9"/>
      <c r="AA5" s="9"/>
      <c r="AB5" s="9"/>
      <c r="AC5" s="9"/>
      <c r="AD5" s="9"/>
      <c r="AE5" s="9"/>
      <c r="AF5" s="9"/>
      <c r="AG5" s="9">
        <v>-1</v>
      </c>
      <c r="AH5" s="9">
        <v>45</v>
      </c>
      <c r="AI5" s="9">
        <v>1</v>
      </c>
      <c r="AJ5" s="9">
        <v>0</v>
      </c>
      <c r="AK5" s="9">
        <v>10</v>
      </c>
      <c r="AL5" s="9">
        <v>3.5</v>
      </c>
      <c r="AM5" s="9">
        <v>0</v>
      </c>
      <c r="AN5" s="9"/>
      <c r="AO5" s="16"/>
      <c r="AP5" s="9" t="s">
        <v>47</v>
      </c>
      <c r="AQ5" s="51" t="s">
        <v>47</v>
      </c>
      <c r="AR5" s="9" t="s">
        <v>47</v>
      </c>
      <c r="AS5" s="9" t="s">
        <v>47</v>
      </c>
      <c r="AT5" s="9" t="s">
        <v>47</v>
      </c>
      <c r="AU5" s="9" t="s">
        <v>47</v>
      </c>
      <c r="AV5" s="9" t="s">
        <v>47</v>
      </c>
      <c r="AW5" s="9"/>
      <c r="AX5" s="9"/>
      <c r="AY5" s="1"/>
      <c r="AZ5" s="9"/>
      <c r="BA5" s="9"/>
      <c r="BB5" s="9"/>
      <c r="BC5" s="9"/>
      <c r="BD5" s="9"/>
      <c r="BE5" s="9"/>
      <c r="BF5" s="9"/>
      <c r="BG5" s="9"/>
      <c r="BH5" s="9">
        <v>-1</v>
      </c>
      <c r="BI5" s="9">
        <v>45</v>
      </c>
      <c r="BJ5" s="9">
        <v>1</v>
      </c>
      <c r="BK5" s="9">
        <v>0</v>
      </c>
      <c r="BL5" s="9">
        <v>10</v>
      </c>
      <c r="BM5" s="9">
        <v>3.5</v>
      </c>
      <c r="BN5" s="9">
        <v>0</v>
      </c>
      <c r="BO5" s="17"/>
      <c r="BP5" s="9">
        <v>55.5</v>
      </c>
      <c r="BQ5" s="51" t="s">
        <v>47</v>
      </c>
      <c r="BR5" s="51" t="s">
        <v>47</v>
      </c>
      <c r="BS5" s="9">
        <v>54.67</v>
      </c>
      <c r="BT5" s="9">
        <v>59.06</v>
      </c>
      <c r="BU5" s="9">
        <v>120</v>
      </c>
      <c r="BV5" s="9">
        <v>120</v>
      </c>
      <c r="BW5" s="9"/>
      <c r="BX5" s="9"/>
      <c r="BY5" s="72" t="s">
        <v>68</v>
      </c>
      <c r="BZ5" s="4" t="s">
        <v>47</v>
      </c>
      <c r="CA5" s="4" t="s">
        <v>47</v>
      </c>
      <c r="CB5" s="4" t="s">
        <v>47</v>
      </c>
      <c r="CC5" s="4" t="s">
        <v>47</v>
      </c>
      <c r="CD5" s="4" t="s">
        <v>47</v>
      </c>
      <c r="CE5" s="4" t="s">
        <v>47</v>
      </c>
      <c r="CF5" s="4" t="s">
        <v>47</v>
      </c>
      <c r="CG5" s="4" t="s">
        <v>47</v>
      </c>
      <c r="CH5" s="4">
        <v>-1</v>
      </c>
      <c r="CI5" s="4">
        <v>45</v>
      </c>
      <c r="CJ5" s="4">
        <v>1</v>
      </c>
      <c r="CK5" s="4">
        <v>0</v>
      </c>
      <c r="CL5" s="4">
        <v>10</v>
      </c>
      <c r="CM5" s="4">
        <v>3.5</v>
      </c>
      <c r="CN5" s="4">
        <v>0</v>
      </c>
      <c r="CO5" s="6"/>
    </row>
    <row r="6" spans="1:93" s="4" customFormat="1" x14ac:dyDescent="0.3">
      <c r="A6" s="35">
        <v>43651</v>
      </c>
      <c r="B6" s="32">
        <v>1242</v>
      </c>
      <c r="C6" s="32">
        <v>70</v>
      </c>
      <c r="D6" s="168"/>
      <c r="F6" s="33">
        <v>54291</v>
      </c>
      <c r="G6" s="33"/>
      <c r="H6" s="33"/>
      <c r="I6" s="33"/>
      <c r="J6" s="33"/>
      <c r="K6" s="67"/>
      <c r="L6" s="4" t="s">
        <v>79</v>
      </c>
      <c r="M6" s="166"/>
      <c r="N6" s="6"/>
      <c r="O6" s="36" t="s">
        <v>47</v>
      </c>
      <c r="P6" s="51" t="s">
        <v>47</v>
      </c>
      <c r="Q6" s="51" t="s">
        <v>47</v>
      </c>
      <c r="R6" s="9" t="s">
        <v>47</v>
      </c>
      <c r="S6" s="9" t="s">
        <v>47</v>
      </c>
      <c r="T6" s="9" t="s">
        <v>47</v>
      </c>
      <c r="U6" s="9" t="s">
        <v>47</v>
      </c>
      <c r="V6" s="9"/>
      <c r="W6" s="9"/>
      <c r="X6" s="1"/>
      <c r="Y6" s="9"/>
      <c r="Z6" s="9"/>
      <c r="AA6" s="9"/>
      <c r="AB6" s="9"/>
      <c r="AC6" s="9"/>
      <c r="AD6" s="9"/>
      <c r="AE6" s="9"/>
      <c r="AF6" s="9"/>
      <c r="AG6" s="9"/>
      <c r="AH6" s="9"/>
      <c r="AI6" s="9"/>
      <c r="AJ6" s="9"/>
      <c r="AK6" s="9"/>
      <c r="AL6" s="9"/>
      <c r="AM6" s="9"/>
      <c r="AN6" s="9"/>
      <c r="AO6" s="16"/>
      <c r="AP6" s="9" t="s">
        <v>47</v>
      </c>
      <c r="AQ6" s="51" t="s">
        <v>47</v>
      </c>
      <c r="AR6" s="9" t="s">
        <v>47</v>
      </c>
      <c r="AS6" s="9" t="s">
        <v>47</v>
      </c>
      <c r="AT6" s="9" t="s">
        <v>47</v>
      </c>
      <c r="AU6" s="9" t="s">
        <v>47</v>
      </c>
      <c r="AV6" s="9" t="s">
        <v>47</v>
      </c>
      <c r="AW6" s="9"/>
      <c r="AX6" s="9"/>
      <c r="AY6" s="1"/>
      <c r="AZ6" s="9"/>
      <c r="BA6" s="9"/>
      <c r="BB6" s="9"/>
      <c r="BC6" s="9"/>
      <c r="BD6" s="9"/>
      <c r="BE6" s="9"/>
      <c r="BF6" s="9"/>
      <c r="BG6" s="9"/>
      <c r="BH6" s="9"/>
      <c r="BI6" s="9"/>
      <c r="BJ6" s="9"/>
      <c r="BK6" s="9"/>
      <c r="BL6" s="9"/>
      <c r="BM6" s="9"/>
      <c r="BN6" s="9"/>
      <c r="BO6" s="16"/>
      <c r="BP6" s="9">
        <v>55.5</v>
      </c>
      <c r="BQ6" s="51" t="s">
        <v>47</v>
      </c>
      <c r="BR6" s="51" t="s">
        <v>47</v>
      </c>
      <c r="BS6" s="9">
        <v>54.67</v>
      </c>
      <c r="BT6" s="9">
        <v>59.06</v>
      </c>
      <c r="BU6" s="9">
        <v>120</v>
      </c>
      <c r="BV6" s="9">
        <v>120</v>
      </c>
      <c r="BW6" s="9"/>
      <c r="BX6" s="9"/>
      <c r="BY6" s="72"/>
      <c r="CO6" s="6"/>
    </row>
    <row r="7" spans="1:93" x14ac:dyDescent="0.3">
      <c r="A7" s="35">
        <v>43651</v>
      </c>
      <c r="B7" s="32">
        <v>1242</v>
      </c>
      <c r="C7" s="32">
        <v>70</v>
      </c>
      <c r="D7" s="168"/>
      <c r="E7" s="20">
        <v>0.43442129629629633</v>
      </c>
      <c r="F7" s="26" t="s">
        <v>47</v>
      </c>
      <c r="L7" s="1" t="s">
        <v>71</v>
      </c>
      <c r="M7" s="166"/>
      <c r="O7" s="36" t="s">
        <v>47</v>
      </c>
      <c r="P7" s="51" t="s">
        <v>47</v>
      </c>
      <c r="Q7" s="51" t="s">
        <v>47</v>
      </c>
      <c r="R7" s="9" t="s">
        <v>47</v>
      </c>
      <c r="S7" s="9" t="s">
        <v>47</v>
      </c>
      <c r="T7" s="9" t="s">
        <v>47</v>
      </c>
      <c r="U7" s="9" t="s">
        <v>47</v>
      </c>
      <c r="V7" s="9"/>
      <c r="W7" s="9"/>
      <c r="AP7" s="9" t="s">
        <v>47</v>
      </c>
      <c r="AQ7" s="51" t="s">
        <v>47</v>
      </c>
      <c r="AR7" s="9" t="s">
        <v>47</v>
      </c>
      <c r="AS7" s="9" t="s">
        <v>47</v>
      </c>
      <c r="AT7" s="9" t="s">
        <v>47</v>
      </c>
      <c r="AU7" s="9" t="s">
        <v>47</v>
      </c>
      <c r="AV7" s="9" t="s">
        <v>47</v>
      </c>
      <c r="AW7" s="9"/>
      <c r="AX7" s="9"/>
      <c r="BP7" s="9">
        <v>55.5</v>
      </c>
      <c r="BQ7" s="51" t="s">
        <v>47</v>
      </c>
      <c r="BR7" s="51" t="s">
        <v>47</v>
      </c>
      <c r="BS7" s="9">
        <v>54.67</v>
      </c>
      <c r="BT7" s="9">
        <v>59.06</v>
      </c>
      <c r="BU7" s="9">
        <v>120</v>
      </c>
      <c r="BV7" s="9">
        <v>120</v>
      </c>
      <c r="BW7" s="9"/>
      <c r="BX7" s="9"/>
      <c r="CN7" s="3"/>
    </row>
    <row r="8" spans="1:93" ht="28.8" x14ac:dyDescent="0.3">
      <c r="A8" s="35">
        <v>43651</v>
      </c>
      <c r="B8" s="32">
        <v>1242</v>
      </c>
      <c r="C8" s="32">
        <v>70</v>
      </c>
      <c r="D8" s="168"/>
      <c r="F8" s="26" t="s">
        <v>47</v>
      </c>
      <c r="L8" s="31" t="s">
        <v>121</v>
      </c>
      <c r="M8" s="166"/>
      <c r="O8" s="36" t="s">
        <v>47</v>
      </c>
      <c r="P8" s="51" t="s">
        <v>47</v>
      </c>
      <c r="Q8" s="51" t="s">
        <v>47</v>
      </c>
      <c r="R8" s="9" t="s">
        <v>47</v>
      </c>
      <c r="S8" s="9" t="s">
        <v>47</v>
      </c>
      <c r="T8" s="9" t="s">
        <v>47</v>
      </c>
      <c r="U8" s="9" t="s">
        <v>47</v>
      </c>
      <c r="V8" s="9"/>
      <c r="W8" s="9"/>
      <c r="AP8" s="9" t="s">
        <v>47</v>
      </c>
      <c r="AQ8" s="51" t="s">
        <v>47</v>
      </c>
      <c r="AR8" s="9" t="s">
        <v>47</v>
      </c>
      <c r="AS8" s="9" t="s">
        <v>47</v>
      </c>
      <c r="AT8" s="9" t="s">
        <v>47</v>
      </c>
      <c r="AU8" s="9" t="s">
        <v>47</v>
      </c>
      <c r="AV8" s="9" t="s">
        <v>47</v>
      </c>
      <c r="AW8" s="9"/>
      <c r="AX8" s="9"/>
      <c r="BP8" s="9">
        <v>55.5</v>
      </c>
      <c r="BQ8" s="51" t="s">
        <v>47</v>
      </c>
      <c r="BR8" s="51" t="s">
        <v>47</v>
      </c>
      <c r="BS8" s="9">
        <v>54.67</v>
      </c>
      <c r="BT8" s="9">
        <v>59.06</v>
      </c>
      <c r="BU8" s="9">
        <v>120</v>
      </c>
      <c r="BV8" s="9">
        <v>120</v>
      </c>
      <c r="BW8" s="9"/>
      <c r="BX8" s="9"/>
      <c r="CN8" s="3"/>
    </row>
    <row r="9" spans="1:93" ht="28.8" x14ac:dyDescent="0.3">
      <c r="A9" s="35">
        <v>43651</v>
      </c>
      <c r="B9" s="32">
        <v>1242</v>
      </c>
      <c r="C9" s="32">
        <v>70</v>
      </c>
      <c r="D9" s="168"/>
      <c r="E9" s="19">
        <v>0.5625</v>
      </c>
      <c r="F9" s="26" t="s">
        <v>47</v>
      </c>
      <c r="K9" s="67" t="s">
        <v>97</v>
      </c>
      <c r="L9" s="1" t="s">
        <v>74</v>
      </c>
      <c r="M9" s="166" t="s">
        <v>127</v>
      </c>
      <c r="O9" s="37">
        <v>55.5</v>
      </c>
      <c r="P9" s="25" t="s">
        <v>47</v>
      </c>
      <c r="Q9" s="25" t="s">
        <v>47</v>
      </c>
      <c r="R9" s="11">
        <v>48.51</v>
      </c>
      <c r="S9" s="11">
        <v>50.53</v>
      </c>
      <c r="T9" s="11">
        <v>120</v>
      </c>
      <c r="U9" s="11">
        <v>120</v>
      </c>
      <c r="AP9" s="9" t="s">
        <v>47</v>
      </c>
      <c r="AQ9" s="51" t="s">
        <v>47</v>
      </c>
      <c r="AR9" s="9" t="s">
        <v>47</v>
      </c>
      <c r="AS9" s="9" t="s">
        <v>47</v>
      </c>
      <c r="AT9" s="9" t="s">
        <v>47</v>
      </c>
      <c r="AU9" s="9" t="s">
        <v>47</v>
      </c>
      <c r="AV9" s="9" t="s">
        <v>47</v>
      </c>
      <c r="AW9" s="9"/>
      <c r="AX9" s="9"/>
      <c r="BP9" s="11" t="s">
        <v>47</v>
      </c>
      <c r="BQ9" s="25" t="s">
        <v>47</v>
      </c>
      <c r="BR9" s="25" t="s">
        <v>47</v>
      </c>
      <c r="BS9" s="11" t="s">
        <v>47</v>
      </c>
      <c r="BT9" s="11" t="s">
        <v>47</v>
      </c>
      <c r="BU9" s="11" t="s">
        <v>47</v>
      </c>
      <c r="BV9" s="11" t="s">
        <v>47</v>
      </c>
      <c r="BX9" s="11"/>
      <c r="CN9" s="3"/>
    </row>
    <row r="10" spans="1:93" x14ac:dyDescent="0.3">
      <c r="A10" s="35">
        <v>43651</v>
      </c>
      <c r="B10" s="32">
        <v>1242</v>
      </c>
      <c r="C10" s="32">
        <v>70</v>
      </c>
      <c r="D10" s="168"/>
      <c r="E10" s="19">
        <v>0.56666666666666665</v>
      </c>
      <c r="F10" s="26" t="s">
        <v>47</v>
      </c>
      <c r="L10" s="1" t="s">
        <v>80</v>
      </c>
      <c r="M10" s="166"/>
      <c r="O10" s="37">
        <v>55.5</v>
      </c>
      <c r="P10" s="25" t="s">
        <v>47</v>
      </c>
      <c r="Q10" s="25" t="s">
        <v>47</v>
      </c>
      <c r="R10" s="11">
        <v>48.51</v>
      </c>
      <c r="S10" s="11">
        <v>50.53</v>
      </c>
      <c r="T10" s="11">
        <v>120</v>
      </c>
      <c r="U10" s="11">
        <v>120</v>
      </c>
      <c r="AP10" s="9" t="s">
        <v>47</v>
      </c>
      <c r="AQ10" s="51" t="s">
        <v>47</v>
      </c>
      <c r="AR10" s="9" t="s">
        <v>47</v>
      </c>
      <c r="AS10" s="9" t="s">
        <v>47</v>
      </c>
      <c r="AT10" s="9" t="s">
        <v>47</v>
      </c>
      <c r="AU10" s="9" t="s">
        <v>47</v>
      </c>
      <c r="AV10" s="9" t="s">
        <v>47</v>
      </c>
      <c r="AW10" s="9"/>
      <c r="AX10" s="9"/>
      <c r="BP10" s="11" t="s">
        <v>47</v>
      </c>
      <c r="BQ10" s="25" t="s">
        <v>47</v>
      </c>
      <c r="BR10" s="25" t="s">
        <v>47</v>
      </c>
      <c r="BS10" s="11" t="s">
        <v>47</v>
      </c>
      <c r="BT10" s="11" t="s">
        <v>47</v>
      </c>
      <c r="BU10" s="11" t="s">
        <v>47</v>
      </c>
      <c r="BV10" s="11" t="s">
        <v>47</v>
      </c>
      <c r="BX10" s="11"/>
      <c r="CN10" s="3"/>
    </row>
    <row r="11" spans="1:93" ht="28.8" x14ac:dyDescent="0.3">
      <c r="A11" s="35">
        <v>43651</v>
      </c>
      <c r="B11" s="32">
        <v>1242</v>
      </c>
      <c r="C11" s="32">
        <v>70</v>
      </c>
      <c r="D11" s="168"/>
      <c r="F11" s="26" t="s">
        <v>47</v>
      </c>
      <c r="K11" s="67" t="s">
        <v>75</v>
      </c>
      <c r="L11" s="1" t="s">
        <v>76</v>
      </c>
      <c r="M11" s="166"/>
      <c r="O11" s="37">
        <v>55.5</v>
      </c>
      <c r="P11" s="25" t="s">
        <v>47</v>
      </c>
      <c r="Q11" s="25" t="s">
        <v>47</v>
      </c>
      <c r="R11" s="11">
        <v>48.51</v>
      </c>
      <c r="S11" s="11">
        <v>50.53</v>
      </c>
      <c r="T11" s="11">
        <v>120</v>
      </c>
      <c r="U11" s="11">
        <v>120</v>
      </c>
      <c r="AP11" s="9" t="s">
        <v>47</v>
      </c>
      <c r="AQ11" s="51" t="s">
        <v>47</v>
      </c>
      <c r="AR11" s="9" t="s">
        <v>47</v>
      </c>
      <c r="AS11" s="9" t="s">
        <v>47</v>
      </c>
      <c r="AT11" s="9" t="s">
        <v>47</v>
      </c>
      <c r="AU11" s="9" t="s">
        <v>47</v>
      </c>
      <c r="AV11" s="9" t="s">
        <v>47</v>
      </c>
      <c r="AW11" s="9"/>
      <c r="AX11" s="9"/>
      <c r="BP11" s="11" t="s">
        <v>47</v>
      </c>
      <c r="BQ11" s="25" t="s">
        <v>47</v>
      </c>
      <c r="BR11" s="25" t="s">
        <v>47</v>
      </c>
      <c r="BS11" s="11" t="s">
        <v>47</v>
      </c>
      <c r="BT11" s="11" t="s">
        <v>47</v>
      </c>
      <c r="BU11" s="11" t="s">
        <v>47</v>
      </c>
      <c r="BV11" s="11" t="s">
        <v>47</v>
      </c>
      <c r="BX11" s="11"/>
      <c r="CN11" s="3"/>
    </row>
    <row r="12" spans="1:93" ht="28.8" x14ac:dyDescent="0.3">
      <c r="A12" s="35">
        <v>43651</v>
      </c>
      <c r="B12" s="32">
        <v>1242</v>
      </c>
      <c r="C12" s="32">
        <v>70</v>
      </c>
      <c r="D12" s="168"/>
      <c r="E12" s="19">
        <v>0.5708333333333333</v>
      </c>
      <c r="F12" s="26" t="s">
        <v>47</v>
      </c>
      <c r="L12" s="1" t="s">
        <v>77</v>
      </c>
      <c r="M12" s="166"/>
      <c r="O12" s="37">
        <v>55.5</v>
      </c>
      <c r="P12" s="25" t="s">
        <v>47</v>
      </c>
      <c r="Q12" s="25" t="s">
        <v>47</v>
      </c>
      <c r="R12" s="11">
        <v>48.51</v>
      </c>
      <c r="S12" s="11">
        <v>50.53</v>
      </c>
      <c r="T12" s="11">
        <v>120</v>
      </c>
      <c r="U12" s="11">
        <v>120</v>
      </c>
      <c r="AP12" s="9" t="s">
        <v>47</v>
      </c>
      <c r="AQ12" s="51" t="s">
        <v>47</v>
      </c>
      <c r="AR12" s="9" t="s">
        <v>47</v>
      </c>
      <c r="AS12" s="9" t="s">
        <v>47</v>
      </c>
      <c r="AT12" s="9" t="s">
        <v>47</v>
      </c>
      <c r="AU12" s="9" t="s">
        <v>47</v>
      </c>
      <c r="AV12" s="9" t="s">
        <v>47</v>
      </c>
      <c r="AW12" s="9"/>
      <c r="AX12" s="9"/>
      <c r="BP12" s="11" t="s">
        <v>47</v>
      </c>
      <c r="BQ12" s="25" t="s">
        <v>47</v>
      </c>
      <c r="BR12" s="25" t="s">
        <v>47</v>
      </c>
      <c r="BS12" s="11" t="s">
        <v>47</v>
      </c>
      <c r="BT12" s="11" t="s">
        <v>47</v>
      </c>
      <c r="BU12" s="11" t="s">
        <v>47</v>
      </c>
      <c r="BV12" s="11" t="s">
        <v>47</v>
      </c>
      <c r="BX12" s="11"/>
      <c r="CN12" s="3"/>
    </row>
    <row r="13" spans="1:93" x14ac:dyDescent="0.3">
      <c r="A13" s="35">
        <v>43651</v>
      </c>
      <c r="B13" s="32">
        <v>1242</v>
      </c>
      <c r="C13" s="32">
        <v>70</v>
      </c>
      <c r="D13" s="168"/>
      <c r="E13" s="19">
        <v>0.57986111111111105</v>
      </c>
      <c r="F13" s="26" t="s">
        <v>47</v>
      </c>
      <c r="L13" s="1" t="s">
        <v>78</v>
      </c>
      <c r="M13" s="166"/>
      <c r="O13" s="37">
        <v>55.5</v>
      </c>
      <c r="P13" s="25" t="s">
        <v>47</v>
      </c>
      <c r="Q13" s="25" t="s">
        <v>47</v>
      </c>
      <c r="R13" s="11">
        <v>48.51</v>
      </c>
      <c r="S13" s="11">
        <v>50.53</v>
      </c>
      <c r="T13" s="11">
        <v>120</v>
      </c>
      <c r="U13" s="11">
        <v>120</v>
      </c>
      <c r="AP13" s="9" t="s">
        <v>47</v>
      </c>
      <c r="AQ13" s="51" t="s">
        <v>47</v>
      </c>
      <c r="AR13" s="9" t="s">
        <v>47</v>
      </c>
      <c r="AS13" s="9" t="s">
        <v>47</v>
      </c>
      <c r="AT13" s="9" t="s">
        <v>47</v>
      </c>
      <c r="AU13" s="9" t="s">
        <v>47</v>
      </c>
      <c r="AV13" s="9" t="s">
        <v>47</v>
      </c>
      <c r="AW13" s="9"/>
      <c r="AX13" s="9"/>
      <c r="BP13" s="11" t="s">
        <v>47</v>
      </c>
      <c r="BQ13" s="25" t="s">
        <v>47</v>
      </c>
      <c r="BR13" s="25" t="s">
        <v>47</v>
      </c>
      <c r="BS13" s="11" t="s">
        <v>47</v>
      </c>
      <c r="BT13" s="11" t="s">
        <v>47</v>
      </c>
      <c r="BU13" s="11" t="s">
        <v>47</v>
      </c>
      <c r="BV13" s="11" t="s">
        <v>47</v>
      </c>
      <c r="BX13" s="11"/>
      <c r="CN13" s="3"/>
    </row>
    <row r="14" spans="1:93" x14ac:dyDescent="0.3">
      <c r="A14" s="35">
        <v>43651</v>
      </c>
      <c r="B14" s="32">
        <v>1242</v>
      </c>
      <c r="C14" s="32">
        <v>70</v>
      </c>
      <c r="D14" s="168"/>
      <c r="E14" s="19">
        <v>0.59693287037037035</v>
      </c>
      <c r="F14" s="26" t="s">
        <v>47</v>
      </c>
      <c r="L14" s="1" t="s">
        <v>88</v>
      </c>
      <c r="M14" s="166"/>
      <c r="O14" s="37">
        <v>55.5</v>
      </c>
      <c r="P14" s="25" t="s">
        <v>47</v>
      </c>
      <c r="Q14" s="25" t="s">
        <v>47</v>
      </c>
      <c r="R14" s="11">
        <v>48.51</v>
      </c>
      <c r="S14" s="11">
        <v>50.53</v>
      </c>
      <c r="T14" s="11">
        <v>120</v>
      </c>
      <c r="U14" s="11">
        <v>120</v>
      </c>
      <c r="AP14" s="9" t="s">
        <v>47</v>
      </c>
      <c r="AQ14" s="51" t="s">
        <v>47</v>
      </c>
      <c r="AR14" s="9" t="s">
        <v>47</v>
      </c>
      <c r="AS14" s="9" t="s">
        <v>47</v>
      </c>
      <c r="AT14" s="9" t="s">
        <v>47</v>
      </c>
      <c r="AU14" s="9" t="s">
        <v>47</v>
      </c>
      <c r="AV14" s="9" t="s">
        <v>47</v>
      </c>
      <c r="AW14" s="9"/>
      <c r="AX14" s="9"/>
      <c r="BP14" s="11" t="s">
        <v>47</v>
      </c>
      <c r="BQ14" s="25" t="s">
        <v>47</v>
      </c>
      <c r="BR14" s="25" t="s">
        <v>47</v>
      </c>
      <c r="BS14" s="11" t="s">
        <v>47</v>
      </c>
      <c r="BT14" s="11" t="s">
        <v>47</v>
      </c>
      <c r="BU14" s="11" t="s">
        <v>47</v>
      </c>
      <c r="BV14" s="11" t="s">
        <v>47</v>
      </c>
      <c r="BX14" s="11"/>
      <c r="CN14" s="3"/>
    </row>
    <row r="15" spans="1:93" x14ac:dyDescent="0.3">
      <c r="A15" s="35">
        <v>43651</v>
      </c>
      <c r="B15" s="32">
        <v>1242</v>
      </c>
      <c r="C15" s="32">
        <v>70</v>
      </c>
      <c r="D15" s="168"/>
      <c r="E15" s="19">
        <v>0.60347222222222219</v>
      </c>
      <c r="F15" s="26" t="s">
        <v>47</v>
      </c>
      <c r="K15" s="67" t="s">
        <v>89</v>
      </c>
      <c r="L15" s="1" t="s">
        <v>90</v>
      </c>
      <c r="M15" s="166"/>
      <c r="O15" s="37">
        <v>55.5</v>
      </c>
      <c r="P15" s="25" t="s">
        <v>47</v>
      </c>
      <c r="Q15" s="25" t="s">
        <v>47</v>
      </c>
      <c r="R15" s="11">
        <v>48.51</v>
      </c>
      <c r="S15" s="11">
        <v>50.53</v>
      </c>
      <c r="T15" s="11">
        <v>120</v>
      </c>
      <c r="U15" s="11">
        <v>120</v>
      </c>
      <c r="AP15" s="9" t="s">
        <v>47</v>
      </c>
      <c r="AQ15" s="51" t="s">
        <v>47</v>
      </c>
      <c r="AR15" s="9" t="s">
        <v>47</v>
      </c>
      <c r="AS15" s="9" t="s">
        <v>47</v>
      </c>
      <c r="AT15" s="9" t="s">
        <v>47</v>
      </c>
      <c r="AU15" s="9" t="s">
        <v>47</v>
      </c>
      <c r="AV15" s="9" t="s">
        <v>47</v>
      </c>
      <c r="AW15" s="9"/>
      <c r="AX15" s="9"/>
      <c r="BP15" s="11" t="s">
        <v>47</v>
      </c>
      <c r="BQ15" s="25" t="s">
        <v>47</v>
      </c>
      <c r="BR15" s="25" t="s">
        <v>47</v>
      </c>
      <c r="BS15" s="11" t="s">
        <v>47</v>
      </c>
      <c r="BT15" s="11" t="s">
        <v>47</v>
      </c>
      <c r="BU15" s="11" t="s">
        <v>47</v>
      </c>
      <c r="BV15" s="11" t="s">
        <v>47</v>
      </c>
      <c r="BX15" s="11"/>
      <c r="CN15" s="3"/>
    </row>
    <row r="16" spans="1:93" ht="28.8" x14ac:dyDescent="0.3">
      <c r="A16" s="35">
        <v>43651</v>
      </c>
      <c r="B16" s="32">
        <v>1242</v>
      </c>
      <c r="C16" s="32">
        <v>70</v>
      </c>
      <c r="D16" s="168"/>
      <c r="E16" s="19">
        <v>0.6045949074074074</v>
      </c>
      <c r="F16" s="26" t="s">
        <v>47</v>
      </c>
      <c r="K16" s="67" t="s">
        <v>91</v>
      </c>
      <c r="L16" s="1" t="s">
        <v>92</v>
      </c>
      <c r="M16" s="166"/>
      <c r="O16" s="37">
        <v>55.5</v>
      </c>
      <c r="P16" s="25" t="s">
        <v>47</v>
      </c>
      <c r="Q16" s="25" t="s">
        <v>47</v>
      </c>
      <c r="R16" s="11">
        <v>48.51</v>
      </c>
      <c r="S16" s="11">
        <v>50.53</v>
      </c>
      <c r="T16" s="11">
        <v>120</v>
      </c>
      <c r="U16" s="11">
        <v>120</v>
      </c>
      <c r="AP16" s="9" t="s">
        <v>47</v>
      </c>
      <c r="AQ16" s="51" t="s">
        <v>47</v>
      </c>
      <c r="AR16" s="9" t="s">
        <v>47</v>
      </c>
      <c r="AS16" s="9" t="s">
        <v>47</v>
      </c>
      <c r="AT16" s="9" t="s">
        <v>47</v>
      </c>
      <c r="AU16" s="9" t="s">
        <v>47</v>
      </c>
      <c r="AV16" s="9" t="s">
        <v>47</v>
      </c>
      <c r="AW16" s="9"/>
      <c r="AX16" s="9"/>
      <c r="BP16" s="11" t="s">
        <v>47</v>
      </c>
      <c r="BQ16" s="25" t="s">
        <v>47</v>
      </c>
      <c r="BR16" s="25" t="s">
        <v>47</v>
      </c>
      <c r="BS16" s="11" t="s">
        <v>47</v>
      </c>
      <c r="BT16" s="11" t="s">
        <v>47</v>
      </c>
      <c r="BU16" s="11" t="s">
        <v>47</v>
      </c>
      <c r="BV16" s="11" t="s">
        <v>47</v>
      </c>
      <c r="BX16" s="11"/>
      <c r="CN16" s="3"/>
    </row>
    <row r="17" spans="1:92" ht="28.8" x14ac:dyDescent="0.3">
      <c r="A17" s="35">
        <v>43651</v>
      </c>
      <c r="B17" s="32">
        <v>1242</v>
      </c>
      <c r="C17" s="32">
        <v>70</v>
      </c>
      <c r="D17" s="168"/>
      <c r="E17" s="19">
        <v>0.60625000000000007</v>
      </c>
      <c r="F17" s="26" t="s">
        <v>47</v>
      </c>
      <c r="K17" s="67" t="s">
        <v>93</v>
      </c>
      <c r="L17" s="1" t="s">
        <v>94</v>
      </c>
      <c r="M17" s="166"/>
      <c r="O17" s="37">
        <v>55.5</v>
      </c>
      <c r="P17" s="25" t="s">
        <v>47</v>
      </c>
      <c r="Q17" s="25" t="s">
        <v>47</v>
      </c>
      <c r="R17" s="11">
        <v>48.51</v>
      </c>
      <c r="S17" s="11">
        <v>50.53</v>
      </c>
      <c r="T17" s="11">
        <v>120</v>
      </c>
      <c r="U17" s="11">
        <v>120</v>
      </c>
      <c r="AP17" s="9" t="s">
        <v>47</v>
      </c>
      <c r="AQ17" s="51" t="s">
        <v>47</v>
      </c>
      <c r="AR17" s="9" t="s">
        <v>47</v>
      </c>
      <c r="AS17" s="9" t="s">
        <v>47</v>
      </c>
      <c r="AT17" s="9" t="s">
        <v>47</v>
      </c>
      <c r="AU17" s="9" t="s">
        <v>47</v>
      </c>
      <c r="AV17" s="9" t="s">
        <v>47</v>
      </c>
      <c r="AW17" s="9"/>
      <c r="AX17" s="9"/>
      <c r="BP17" s="11" t="s">
        <v>47</v>
      </c>
      <c r="BQ17" s="25" t="s">
        <v>47</v>
      </c>
      <c r="BR17" s="25" t="s">
        <v>47</v>
      </c>
      <c r="BS17" s="11" t="s">
        <v>47</v>
      </c>
      <c r="BT17" s="11" t="s">
        <v>47</v>
      </c>
      <c r="BU17" s="11" t="s">
        <v>47</v>
      </c>
      <c r="BV17" s="11" t="s">
        <v>47</v>
      </c>
      <c r="BX17" s="11"/>
      <c r="CN17" s="3"/>
    </row>
    <row r="18" spans="1:92" ht="43.2" x14ac:dyDescent="0.3">
      <c r="A18" s="35">
        <v>43651</v>
      </c>
      <c r="B18" s="32">
        <v>1242</v>
      </c>
      <c r="C18" s="32">
        <v>70</v>
      </c>
      <c r="D18" s="168"/>
      <c r="E18" s="19">
        <v>0.6069444444444444</v>
      </c>
      <c r="F18" s="26" t="s">
        <v>47</v>
      </c>
      <c r="L18" s="31" t="s">
        <v>132</v>
      </c>
      <c r="M18" s="166"/>
      <c r="O18" s="37">
        <v>55.5</v>
      </c>
      <c r="P18" s="25" t="s">
        <v>47</v>
      </c>
      <c r="Q18" s="25" t="s">
        <v>47</v>
      </c>
      <c r="R18" s="11">
        <v>48.51</v>
      </c>
      <c r="S18" s="11">
        <v>50.53</v>
      </c>
      <c r="T18" s="11">
        <v>120</v>
      </c>
      <c r="U18" s="11">
        <v>120</v>
      </c>
      <c r="X18" s="28"/>
      <c r="AP18" s="9" t="s">
        <v>47</v>
      </c>
      <c r="AQ18" s="51" t="s">
        <v>47</v>
      </c>
      <c r="AR18" s="9" t="s">
        <v>47</v>
      </c>
      <c r="AS18" s="9" t="s">
        <v>47</v>
      </c>
      <c r="AT18" s="9" t="s">
        <v>47</v>
      </c>
      <c r="AU18" s="9" t="s">
        <v>47</v>
      </c>
      <c r="AV18" s="9" t="s">
        <v>47</v>
      </c>
      <c r="AW18" s="9"/>
      <c r="AX18" s="9"/>
      <c r="BP18" s="11" t="s">
        <v>47</v>
      </c>
      <c r="BQ18" s="25" t="s">
        <v>47</v>
      </c>
      <c r="BR18" s="25" t="s">
        <v>47</v>
      </c>
      <c r="BS18" s="11" t="s">
        <v>47</v>
      </c>
      <c r="BT18" s="11" t="s">
        <v>47</v>
      </c>
      <c r="BU18" s="11" t="s">
        <v>47</v>
      </c>
      <c r="BV18" s="11" t="s">
        <v>47</v>
      </c>
      <c r="BX18" s="11"/>
      <c r="CN18" s="3"/>
    </row>
    <row r="19" spans="1:92" x14ac:dyDescent="0.3">
      <c r="A19" s="35">
        <v>43651</v>
      </c>
      <c r="B19" s="32">
        <v>1242</v>
      </c>
      <c r="C19" s="32">
        <v>70</v>
      </c>
      <c r="D19" s="168"/>
      <c r="F19" s="26">
        <v>54304</v>
      </c>
      <c r="K19" s="67" t="s">
        <v>95</v>
      </c>
      <c r="M19" s="30"/>
      <c r="O19" s="37" t="s">
        <v>47</v>
      </c>
      <c r="P19" s="25" t="s">
        <v>47</v>
      </c>
      <c r="Q19" s="25" t="s">
        <v>47</v>
      </c>
      <c r="R19" s="11" t="s">
        <v>47</v>
      </c>
      <c r="S19" s="11" t="s">
        <v>47</v>
      </c>
      <c r="T19" s="11" t="s">
        <v>47</v>
      </c>
      <c r="U19" s="11" t="s">
        <v>47</v>
      </c>
      <c r="AP19" s="9" t="s">
        <v>47</v>
      </c>
      <c r="AQ19" s="51" t="s">
        <v>47</v>
      </c>
      <c r="AR19" s="9" t="s">
        <v>47</v>
      </c>
      <c r="AS19" s="9" t="s">
        <v>47</v>
      </c>
      <c r="AT19" s="9" t="s">
        <v>47</v>
      </c>
      <c r="AU19" s="9" t="s">
        <v>47</v>
      </c>
      <c r="AV19" s="9" t="s">
        <v>47</v>
      </c>
      <c r="AW19" s="9"/>
      <c r="AX19" s="9"/>
      <c r="BP19" s="11" t="s">
        <v>47</v>
      </c>
      <c r="BQ19" s="25" t="s">
        <v>47</v>
      </c>
      <c r="BR19" s="25" t="s">
        <v>47</v>
      </c>
      <c r="BS19" s="11" t="s">
        <v>47</v>
      </c>
      <c r="BT19" s="11" t="s">
        <v>47</v>
      </c>
      <c r="BU19" s="11" t="s">
        <v>47</v>
      </c>
      <c r="BV19" s="11" t="s">
        <v>47</v>
      </c>
      <c r="BX19" s="11"/>
      <c r="CN19" s="3"/>
    </row>
    <row r="20" spans="1:92" ht="28.8" x14ac:dyDescent="0.3">
      <c r="A20" s="35">
        <v>43651</v>
      </c>
      <c r="B20" s="32">
        <v>1242</v>
      </c>
      <c r="C20" s="32">
        <v>70</v>
      </c>
      <c r="D20" s="168"/>
      <c r="E20" s="19">
        <v>0.6333333333333333</v>
      </c>
      <c r="F20" s="26" t="s">
        <v>47</v>
      </c>
      <c r="K20" s="67" t="s">
        <v>96</v>
      </c>
      <c r="L20" s="1" t="s">
        <v>98</v>
      </c>
      <c r="M20" s="166" t="s">
        <v>126</v>
      </c>
      <c r="O20" s="37">
        <v>55.5</v>
      </c>
      <c r="P20" s="25" t="s">
        <v>47</v>
      </c>
      <c r="Q20" s="25" t="s">
        <v>47</v>
      </c>
      <c r="R20" s="11">
        <v>120</v>
      </c>
      <c r="S20" s="11">
        <v>120</v>
      </c>
      <c r="T20" s="11">
        <v>51.16</v>
      </c>
      <c r="U20" s="11">
        <v>51.33</v>
      </c>
      <c r="X20" s="1" t="s">
        <v>99</v>
      </c>
      <c r="AP20" s="9" t="s">
        <v>47</v>
      </c>
      <c r="AQ20" s="51" t="s">
        <v>47</v>
      </c>
      <c r="AR20" s="9" t="s">
        <v>47</v>
      </c>
      <c r="AS20" s="9" t="s">
        <v>47</v>
      </c>
      <c r="AT20" s="9" t="s">
        <v>47</v>
      </c>
      <c r="AU20" s="9" t="s">
        <v>47</v>
      </c>
      <c r="AV20" s="9" t="s">
        <v>47</v>
      </c>
      <c r="AW20" s="9"/>
      <c r="AX20" s="9"/>
      <c r="BP20" s="11" t="s">
        <v>47</v>
      </c>
      <c r="BQ20" s="25" t="s">
        <v>47</v>
      </c>
      <c r="BR20" s="25" t="s">
        <v>47</v>
      </c>
      <c r="BS20" s="11" t="s">
        <v>47</v>
      </c>
      <c r="BT20" s="11" t="s">
        <v>47</v>
      </c>
      <c r="BU20" s="11" t="s">
        <v>47</v>
      </c>
      <c r="BV20" s="11" t="s">
        <v>47</v>
      </c>
      <c r="BX20" s="11"/>
      <c r="CN20" s="3"/>
    </row>
    <row r="21" spans="1:92" ht="43.2" x14ac:dyDescent="0.3">
      <c r="A21" s="35">
        <v>43651</v>
      </c>
      <c r="B21" s="32">
        <v>1242</v>
      </c>
      <c r="C21" s="32">
        <v>70</v>
      </c>
      <c r="D21" s="168"/>
      <c r="E21" s="19">
        <v>0.6381944444444444</v>
      </c>
      <c r="F21" s="26" t="s">
        <v>47</v>
      </c>
      <c r="K21" s="67" t="s">
        <v>100</v>
      </c>
      <c r="L21" s="27" t="s">
        <v>101</v>
      </c>
      <c r="M21" s="166"/>
      <c r="O21" s="37">
        <v>55.5</v>
      </c>
      <c r="P21" s="25" t="s">
        <v>47</v>
      </c>
      <c r="Q21" s="25" t="s">
        <v>47</v>
      </c>
      <c r="R21" s="11">
        <v>120</v>
      </c>
      <c r="S21" s="11">
        <v>120</v>
      </c>
      <c r="T21" s="11">
        <v>51.16</v>
      </c>
      <c r="U21" s="11">
        <v>51.33</v>
      </c>
      <c r="X21" s="1" t="s">
        <v>107</v>
      </c>
      <c r="AP21" s="9" t="s">
        <v>47</v>
      </c>
      <c r="AQ21" s="51" t="s">
        <v>47</v>
      </c>
      <c r="AR21" s="9" t="s">
        <v>47</v>
      </c>
      <c r="AS21" s="9" t="s">
        <v>47</v>
      </c>
      <c r="AT21" s="9" t="s">
        <v>47</v>
      </c>
      <c r="AU21" s="9" t="s">
        <v>47</v>
      </c>
      <c r="AV21" s="9" t="s">
        <v>47</v>
      </c>
      <c r="AW21" s="9"/>
      <c r="AX21" s="9"/>
      <c r="BP21" s="11" t="s">
        <v>47</v>
      </c>
      <c r="BQ21" s="25" t="s">
        <v>47</v>
      </c>
      <c r="BR21" s="25" t="s">
        <v>47</v>
      </c>
      <c r="BS21" s="11" t="s">
        <v>47</v>
      </c>
      <c r="BT21" s="11" t="s">
        <v>47</v>
      </c>
      <c r="BU21" s="11" t="s">
        <v>47</v>
      </c>
      <c r="BV21" s="11" t="s">
        <v>47</v>
      </c>
      <c r="BX21" s="11"/>
      <c r="CN21" s="3"/>
    </row>
    <row r="22" spans="1:92" x14ac:dyDescent="0.3">
      <c r="A22" s="35">
        <v>43651</v>
      </c>
      <c r="B22" s="32">
        <v>1242</v>
      </c>
      <c r="C22" s="32">
        <v>70</v>
      </c>
      <c r="D22" s="168"/>
      <c r="E22" s="19">
        <v>0.64027777777777783</v>
      </c>
      <c r="F22" s="26" t="s">
        <v>47</v>
      </c>
      <c r="K22" s="67" t="s">
        <v>102</v>
      </c>
      <c r="L22" s="1" t="s">
        <v>103</v>
      </c>
      <c r="M22" s="166"/>
      <c r="O22" s="37">
        <v>55.5</v>
      </c>
      <c r="P22" s="25" t="s">
        <v>47</v>
      </c>
      <c r="Q22" s="25" t="s">
        <v>47</v>
      </c>
      <c r="R22" s="11">
        <v>120</v>
      </c>
      <c r="S22" s="11">
        <v>120</v>
      </c>
      <c r="T22" s="11">
        <v>51.16</v>
      </c>
      <c r="U22" s="11">
        <v>51.33</v>
      </c>
      <c r="Y22" s="11" t="s">
        <v>31</v>
      </c>
      <c r="AP22" s="9" t="s">
        <v>47</v>
      </c>
      <c r="AQ22" s="51" t="s">
        <v>47</v>
      </c>
      <c r="AR22" s="9" t="s">
        <v>47</v>
      </c>
      <c r="AS22" s="9" t="s">
        <v>47</v>
      </c>
      <c r="AT22" s="9" t="s">
        <v>47</v>
      </c>
      <c r="AU22" s="9" t="s">
        <v>47</v>
      </c>
      <c r="AV22" s="9" t="s">
        <v>47</v>
      </c>
      <c r="AW22" s="9"/>
      <c r="AX22" s="9"/>
      <c r="BP22" s="11" t="s">
        <v>47</v>
      </c>
      <c r="BQ22" s="25" t="s">
        <v>47</v>
      </c>
      <c r="BR22" s="25" t="s">
        <v>47</v>
      </c>
      <c r="BS22" s="11" t="s">
        <v>47</v>
      </c>
      <c r="BT22" s="11" t="s">
        <v>47</v>
      </c>
      <c r="BU22" s="11" t="s">
        <v>47</v>
      </c>
      <c r="BV22" s="11" t="s">
        <v>47</v>
      </c>
      <c r="BX22" s="11"/>
      <c r="CN22" s="3"/>
    </row>
    <row r="23" spans="1:92" x14ac:dyDescent="0.3">
      <c r="A23" s="35">
        <v>43651</v>
      </c>
      <c r="B23" s="32">
        <v>1242</v>
      </c>
      <c r="C23" s="32">
        <v>70</v>
      </c>
      <c r="D23" s="168"/>
      <c r="E23" s="19">
        <v>0.64342592592592596</v>
      </c>
      <c r="F23" s="26" t="s">
        <v>47</v>
      </c>
      <c r="L23" s="1" t="s">
        <v>104</v>
      </c>
      <c r="M23" s="166"/>
      <c r="O23" s="37">
        <v>55.5</v>
      </c>
      <c r="P23" s="25" t="s">
        <v>47</v>
      </c>
      <c r="Q23" s="25" t="s">
        <v>47</v>
      </c>
      <c r="R23" s="11">
        <v>120</v>
      </c>
      <c r="S23" s="11">
        <v>120</v>
      </c>
      <c r="T23" s="11">
        <v>51.16</v>
      </c>
      <c r="U23" s="11">
        <v>51.33</v>
      </c>
      <c r="AP23" s="9" t="s">
        <v>47</v>
      </c>
      <c r="AQ23" s="51" t="s">
        <v>47</v>
      </c>
      <c r="AR23" s="9" t="s">
        <v>47</v>
      </c>
      <c r="AS23" s="9" t="s">
        <v>47</v>
      </c>
      <c r="AT23" s="9" t="s">
        <v>47</v>
      </c>
      <c r="AU23" s="9" t="s">
        <v>47</v>
      </c>
      <c r="AV23" s="9" t="s">
        <v>47</v>
      </c>
      <c r="AW23" s="9"/>
      <c r="AX23" s="9"/>
      <c r="BP23" s="11" t="s">
        <v>47</v>
      </c>
      <c r="BQ23" s="25" t="s">
        <v>47</v>
      </c>
      <c r="BR23" s="25" t="s">
        <v>47</v>
      </c>
      <c r="BS23" s="11" t="s">
        <v>47</v>
      </c>
      <c r="BT23" s="11" t="s">
        <v>47</v>
      </c>
      <c r="BU23" s="11" t="s">
        <v>47</v>
      </c>
      <c r="BV23" s="11" t="s">
        <v>47</v>
      </c>
      <c r="BX23" s="11"/>
      <c r="CN23" s="3"/>
    </row>
    <row r="24" spans="1:92" x14ac:dyDescent="0.3">
      <c r="A24" s="35">
        <v>43651</v>
      </c>
      <c r="B24" s="32">
        <v>1242</v>
      </c>
      <c r="C24" s="32">
        <v>70</v>
      </c>
      <c r="D24" s="168"/>
      <c r="E24" s="19">
        <v>0.64374999999999993</v>
      </c>
      <c r="F24" s="26" t="s">
        <v>47</v>
      </c>
      <c r="L24" s="1" t="s">
        <v>105</v>
      </c>
      <c r="M24" s="166"/>
      <c r="O24" s="37">
        <v>55.5</v>
      </c>
      <c r="P24" s="25" t="s">
        <v>47</v>
      </c>
      <c r="Q24" s="25" t="s">
        <v>47</v>
      </c>
      <c r="R24" s="11">
        <v>120</v>
      </c>
      <c r="S24" s="11">
        <v>120</v>
      </c>
      <c r="T24" s="11">
        <v>51.16</v>
      </c>
      <c r="U24" s="11">
        <v>51.33</v>
      </c>
      <c r="AP24" s="9" t="s">
        <v>47</v>
      </c>
      <c r="AQ24" s="51" t="s">
        <v>47</v>
      </c>
      <c r="AR24" s="9" t="s">
        <v>47</v>
      </c>
      <c r="AS24" s="9" t="s">
        <v>47</v>
      </c>
      <c r="AT24" s="9" t="s">
        <v>47</v>
      </c>
      <c r="AU24" s="9" t="s">
        <v>47</v>
      </c>
      <c r="AV24" s="9" t="s">
        <v>47</v>
      </c>
      <c r="AW24" s="9"/>
      <c r="AX24" s="9"/>
      <c r="BP24" s="11" t="s">
        <v>47</v>
      </c>
      <c r="BQ24" s="25" t="s">
        <v>47</v>
      </c>
      <c r="BR24" s="25" t="s">
        <v>47</v>
      </c>
      <c r="BS24" s="11" t="s">
        <v>47</v>
      </c>
      <c r="BT24" s="11" t="s">
        <v>47</v>
      </c>
      <c r="BU24" s="11" t="s">
        <v>47</v>
      </c>
      <c r="BV24" s="11" t="s">
        <v>47</v>
      </c>
      <c r="BX24" s="11"/>
      <c r="CN24" s="3"/>
    </row>
    <row r="25" spans="1:92" ht="28.8" x14ac:dyDescent="0.3">
      <c r="A25" s="35">
        <v>43651</v>
      </c>
      <c r="B25" s="32">
        <v>1242</v>
      </c>
      <c r="C25" s="32">
        <v>70</v>
      </c>
      <c r="D25" s="168"/>
      <c r="E25" s="19">
        <v>0.65486111111111112</v>
      </c>
      <c r="F25" s="26" t="s">
        <v>47</v>
      </c>
      <c r="K25" s="67" t="s">
        <v>106</v>
      </c>
      <c r="M25" s="166" t="s">
        <v>126</v>
      </c>
      <c r="O25" s="37">
        <v>55.42</v>
      </c>
      <c r="P25" s="25" t="s">
        <v>47</v>
      </c>
      <c r="Q25" s="25" t="s">
        <v>47</v>
      </c>
      <c r="R25" s="11">
        <v>48.51</v>
      </c>
      <c r="S25" s="11">
        <v>50.5</v>
      </c>
      <c r="T25" s="11">
        <v>120</v>
      </c>
      <c r="U25" s="11">
        <v>120</v>
      </c>
      <c r="X25" s="1" t="s">
        <v>108</v>
      </c>
      <c r="AP25" s="9" t="s">
        <v>47</v>
      </c>
      <c r="AQ25" s="51" t="s">
        <v>47</v>
      </c>
      <c r="AR25" s="9" t="s">
        <v>47</v>
      </c>
      <c r="AS25" s="9" t="s">
        <v>47</v>
      </c>
      <c r="AT25" s="9" t="s">
        <v>47</v>
      </c>
      <c r="AU25" s="9" t="s">
        <v>47</v>
      </c>
      <c r="AV25" s="9" t="s">
        <v>47</v>
      </c>
      <c r="AW25" s="9"/>
      <c r="AX25" s="9"/>
      <c r="BP25" s="11" t="s">
        <v>47</v>
      </c>
      <c r="BQ25" s="25" t="s">
        <v>47</v>
      </c>
      <c r="BR25" s="25" t="s">
        <v>47</v>
      </c>
      <c r="BS25" s="11" t="s">
        <v>47</v>
      </c>
      <c r="BT25" s="11" t="s">
        <v>47</v>
      </c>
      <c r="BU25" s="11" t="s">
        <v>47</v>
      </c>
      <c r="BV25" s="11" t="s">
        <v>47</v>
      </c>
      <c r="BX25" s="11"/>
      <c r="CN25" s="3"/>
    </row>
    <row r="26" spans="1:92" ht="28.8" x14ac:dyDescent="0.3">
      <c r="A26" s="35">
        <v>43651</v>
      </c>
      <c r="B26" s="32">
        <v>1242</v>
      </c>
      <c r="C26" s="32">
        <v>70</v>
      </c>
      <c r="D26" s="168"/>
      <c r="E26" s="19">
        <v>0.65535879629629623</v>
      </c>
      <c r="F26" s="26" t="s">
        <v>47</v>
      </c>
      <c r="K26" s="67" t="s">
        <v>109</v>
      </c>
      <c r="L26" s="31" t="s">
        <v>128</v>
      </c>
      <c r="M26" s="166"/>
      <c r="O26" s="37">
        <v>55.5</v>
      </c>
      <c r="P26" s="25" t="s">
        <v>47</v>
      </c>
      <c r="Q26" s="25" t="s">
        <v>47</v>
      </c>
      <c r="R26" s="11">
        <v>48.19</v>
      </c>
      <c r="S26" s="11">
        <v>50.5</v>
      </c>
      <c r="T26" s="11">
        <v>120</v>
      </c>
      <c r="U26" s="11">
        <v>120</v>
      </c>
      <c r="X26" s="28"/>
      <c r="AP26" s="9" t="s">
        <v>47</v>
      </c>
      <c r="AQ26" s="51" t="s">
        <v>47</v>
      </c>
      <c r="AR26" s="9" t="s">
        <v>47</v>
      </c>
      <c r="AS26" s="9" t="s">
        <v>47</v>
      </c>
      <c r="AT26" s="9" t="s">
        <v>47</v>
      </c>
      <c r="AU26" s="9" t="s">
        <v>47</v>
      </c>
      <c r="AV26" s="9" t="s">
        <v>47</v>
      </c>
      <c r="AW26" s="9"/>
      <c r="AX26" s="9"/>
      <c r="BP26" s="11" t="s">
        <v>47</v>
      </c>
      <c r="BQ26" s="25" t="s">
        <v>47</v>
      </c>
      <c r="BR26" s="25" t="s">
        <v>47</v>
      </c>
      <c r="BS26" s="11" t="s">
        <v>47</v>
      </c>
      <c r="BT26" s="11" t="s">
        <v>47</v>
      </c>
      <c r="BU26" s="11" t="s">
        <v>47</v>
      </c>
      <c r="BV26" s="11" t="s">
        <v>47</v>
      </c>
      <c r="BX26" s="11"/>
      <c r="CN26" s="3"/>
    </row>
    <row r="27" spans="1:92" x14ac:dyDescent="0.3">
      <c r="A27" s="35">
        <v>43651</v>
      </c>
      <c r="B27" s="32">
        <v>1242</v>
      </c>
      <c r="C27" s="32">
        <v>70</v>
      </c>
      <c r="D27" s="168"/>
      <c r="E27" s="19">
        <v>0.68888888888888899</v>
      </c>
      <c r="F27" s="26" t="s">
        <v>47</v>
      </c>
      <c r="K27" s="67" t="s">
        <v>111</v>
      </c>
      <c r="L27" s="1" t="s">
        <v>110</v>
      </c>
      <c r="M27" s="166" t="s">
        <v>124</v>
      </c>
      <c r="O27" s="37" t="s">
        <v>47</v>
      </c>
      <c r="P27" s="25" t="s">
        <v>47</v>
      </c>
      <c r="Q27" s="25" t="s">
        <v>47</v>
      </c>
      <c r="R27" s="11" t="s">
        <v>47</v>
      </c>
      <c r="S27" s="11" t="s">
        <v>47</v>
      </c>
      <c r="T27" s="11" t="s">
        <v>47</v>
      </c>
      <c r="U27" s="11" t="s">
        <v>47</v>
      </c>
      <c r="AP27" s="9" t="s">
        <v>47</v>
      </c>
      <c r="AQ27" s="51" t="s">
        <v>47</v>
      </c>
      <c r="AR27" s="9" t="s">
        <v>47</v>
      </c>
      <c r="AS27" s="9" t="s">
        <v>47</v>
      </c>
      <c r="AT27" s="9" t="s">
        <v>47</v>
      </c>
      <c r="AU27" s="9" t="s">
        <v>47</v>
      </c>
      <c r="AV27" s="9" t="s">
        <v>47</v>
      </c>
      <c r="AW27" s="9"/>
      <c r="AX27" s="9"/>
      <c r="BP27" s="11">
        <v>54.49</v>
      </c>
      <c r="BQ27" s="25" t="s">
        <v>47</v>
      </c>
      <c r="BR27" s="25" t="s">
        <v>47</v>
      </c>
      <c r="BS27" s="11">
        <v>54.67</v>
      </c>
      <c r="BT27" s="11">
        <v>59.06</v>
      </c>
      <c r="BU27" s="11">
        <v>120</v>
      </c>
      <c r="BV27" s="11">
        <v>120</v>
      </c>
      <c r="BX27" s="11"/>
      <c r="CN27" s="3"/>
    </row>
    <row r="28" spans="1:92" x14ac:dyDescent="0.3">
      <c r="A28" s="35">
        <v>43651</v>
      </c>
      <c r="B28" s="32">
        <v>1242</v>
      </c>
      <c r="C28" s="32">
        <v>70</v>
      </c>
      <c r="D28" s="168"/>
      <c r="E28" s="19">
        <v>0.69027777777777777</v>
      </c>
      <c r="F28" s="26" t="s">
        <v>47</v>
      </c>
      <c r="K28" s="67" t="s">
        <v>112</v>
      </c>
      <c r="L28" s="1" t="s">
        <v>113</v>
      </c>
      <c r="M28" s="166"/>
      <c r="O28" s="37" t="s">
        <v>47</v>
      </c>
      <c r="P28" s="25" t="s">
        <v>47</v>
      </c>
      <c r="Q28" s="25" t="s">
        <v>47</v>
      </c>
      <c r="R28" s="11" t="s">
        <v>47</v>
      </c>
      <c r="S28" s="11" t="s">
        <v>47</v>
      </c>
      <c r="T28" s="11" t="s">
        <v>47</v>
      </c>
      <c r="U28" s="11" t="s">
        <v>47</v>
      </c>
      <c r="AP28" s="9" t="s">
        <v>47</v>
      </c>
      <c r="AQ28" s="51" t="s">
        <v>47</v>
      </c>
      <c r="AR28" s="9" t="s">
        <v>47</v>
      </c>
      <c r="AS28" s="9" t="s">
        <v>47</v>
      </c>
      <c r="AT28" s="9" t="s">
        <v>47</v>
      </c>
      <c r="AU28" s="9" t="s">
        <v>47</v>
      </c>
      <c r="AV28" s="9" t="s">
        <v>47</v>
      </c>
      <c r="AW28" s="9"/>
      <c r="AX28" s="9"/>
      <c r="BP28" s="11">
        <v>54.49</v>
      </c>
      <c r="BQ28" s="25" t="s">
        <v>47</v>
      </c>
      <c r="BR28" s="25" t="s">
        <v>47</v>
      </c>
      <c r="BS28" s="11">
        <v>54.67</v>
      </c>
      <c r="BT28" s="11">
        <v>59.06</v>
      </c>
      <c r="BU28" s="11">
        <v>120</v>
      </c>
      <c r="BV28" s="11">
        <v>120</v>
      </c>
      <c r="BX28" s="11"/>
      <c r="CN28" s="3"/>
    </row>
    <row r="29" spans="1:92" x14ac:dyDescent="0.3">
      <c r="A29" s="35">
        <v>43651</v>
      </c>
      <c r="B29" s="32">
        <v>1242</v>
      </c>
      <c r="C29" s="32">
        <v>70</v>
      </c>
      <c r="D29" s="168"/>
      <c r="E29" s="19">
        <v>0.69354166666666661</v>
      </c>
      <c r="F29" s="26" t="s">
        <v>47</v>
      </c>
      <c r="L29" s="34" t="s">
        <v>114</v>
      </c>
      <c r="M29" s="166"/>
      <c r="O29" s="37" t="s">
        <v>47</v>
      </c>
      <c r="P29" s="25" t="s">
        <v>47</v>
      </c>
      <c r="Q29" s="25" t="s">
        <v>47</v>
      </c>
      <c r="R29" s="11" t="s">
        <v>47</v>
      </c>
      <c r="S29" s="11" t="s">
        <v>47</v>
      </c>
      <c r="T29" s="11" t="s">
        <v>47</v>
      </c>
      <c r="U29" s="11" t="s">
        <v>47</v>
      </c>
      <c r="AP29" s="9" t="s">
        <v>47</v>
      </c>
      <c r="AQ29" s="51" t="s">
        <v>47</v>
      </c>
      <c r="AR29" s="9" t="s">
        <v>47</v>
      </c>
      <c r="AS29" s="9" t="s">
        <v>47</v>
      </c>
      <c r="AT29" s="9" t="s">
        <v>47</v>
      </c>
      <c r="AU29" s="9" t="s">
        <v>47</v>
      </c>
      <c r="AV29" s="9" t="s">
        <v>47</v>
      </c>
      <c r="AW29" s="9"/>
      <c r="AX29" s="9"/>
      <c r="BP29" s="11">
        <v>54.49</v>
      </c>
      <c r="BQ29" s="25" t="s">
        <v>47</v>
      </c>
      <c r="BR29" s="25" t="s">
        <v>47</v>
      </c>
      <c r="BS29" s="11">
        <v>54.67</v>
      </c>
      <c r="BT29" s="11">
        <v>59.06</v>
      </c>
      <c r="BU29" s="11">
        <v>120</v>
      </c>
      <c r="BV29" s="11">
        <v>120</v>
      </c>
      <c r="BX29" s="11"/>
      <c r="BY29" s="72" t="s">
        <v>120</v>
      </c>
      <c r="CN29" s="3"/>
    </row>
    <row r="30" spans="1:92" x14ac:dyDescent="0.3">
      <c r="A30" s="35">
        <v>43651</v>
      </c>
      <c r="B30" s="32">
        <v>1242</v>
      </c>
      <c r="C30" s="32">
        <v>70</v>
      </c>
      <c r="D30" s="168"/>
      <c r="E30" s="19">
        <v>0.69444444444444453</v>
      </c>
      <c r="F30" s="26" t="s">
        <v>47</v>
      </c>
      <c r="K30" s="67" t="s">
        <v>115</v>
      </c>
      <c r="L30" s="1" t="s">
        <v>116</v>
      </c>
      <c r="M30" s="166" t="s">
        <v>125</v>
      </c>
      <c r="O30" s="37" t="s">
        <v>47</v>
      </c>
      <c r="P30" s="25" t="s">
        <v>47</v>
      </c>
      <c r="Q30" s="25" t="s">
        <v>47</v>
      </c>
      <c r="R30" s="11" t="s">
        <v>47</v>
      </c>
      <c r="S30" s="11" t="s">
        <v>47</v>
      </c>
      <c r="T30" s="11" t="s">
        <v>47</v>
      </c>
      <c r="U30" s="11" t="s">
        <v>47</v>
      </c>
      <c r="AP30" s="9" t="s">
        <v>47</v>
      </c>
      <c r="AQ30" s="51" t="s">
        <v>47</v>
      </c>
      <c r="AR30" s="9" t="s">
        <v>47</v>
      </c>
      <c r="AS30" s="9" t="s">
        <v>47</v>
      </c>
      <c r="AT30" s="9" t="s">
        <v>47</v>
      </c>
      <c r="AU30" s="9" t="s">
        <v>47</v>
      </c>
      <c r="AV30" s="9" t="s">
        <v>47</v>
      </c>
      <c r="AW30" s="9"/>
      <c r="AX30" s="9"/>
      <c r="BP30" s="11">
        <v>55.5</v>
      </c>
      <c r="BQ30" s="25" t="s">
        <v>47</v>
      </c>
      <c r="BR30" s="25" t="s">
        <v>47</v>
      </c>
      <c r="BS30" s="11">
        <v>120</v>
      </c>
      <c r="BT30" s="11">
        <v>120</v>
      </c>
      <c r="BU30" s="11">
        <v>48.04</v>
      </c>
      <c r="BV30" s="11">
        <v>48.34</v>
      </c>
      <c r="BX30" s="11"/>
      <c r="BY30" s="72" t="s">
        <v>129</v>
      </c>
      <c r="CN30" s="3"/>
    </row>
    <row r="31" spans="1:92" x14ac:dyDescent="0.3">
      <c r="A31" s="35">
        <v>43651</v>
      </c>
      <c r="B31" s="32">
        <v>1242</v>
      </c>
      <c r="C31" s="32">
        <v>70</v>
      </c>
      <c r="D31" s="168"/>
      <c r="E31" s="19">
        <v>0.71458333333333324</v>
      </c>
      <c r="F31" s="26" t="s">
        <v>47</v>
      </c>
      <c r="K31" s="67" t="s">
        <v>117</v>
      </c>
      <c r="L31" s="1" t="s">
        <v>118</v>
      </c>
      <c r="M31" s="166"/>
      <c r="O31" s="37" t="s">
        <v>47</v>
      </c>
      <c r="P31" s="25" t="s">
        <v>47</v>
      </c>
      <c r="Q31" s="25" t="s">
        <v>47</v>
      </c>
      <c r="R31" s="11" t="s">
        <v>47</v>
      </c>
      <c r="S31" s="11" t="s">
        <v>47</v>
      </c>
      <c r="T31" s="11" t="s">
        <v>47</v>
      </c>
      <c r="U31" s="11" t="s">
        <v>47</v>
      </c>
      <c r="AP31" s="9" t="s">
        <v>47</v>
      </c>
      <c r="AQ31" s="51" t="s">
        <v>47</v>
      </c>
      <c r="AR31" s="9" t="s">
        <v>47</v>
      </c>
      <c r="AS31" s="9" t="s">
        <v>47</v>
      </c>
      <c r="AT31" s="9" t="s">
        <v>47</v>
      </c>
      <c r="AU31" s="9" t="s">
        <v>47</v>
      </c>
      <c r="AV31" s="9" t="s">
        <v>47</v>
      </c>
      <c r="AW31" s="9"/>
      <c r="AX31" s="9"/>
      <c r="BP31" s="11">
        <v>55.51</v>
      </c>
      <c r="BQ31" s="25" t="s">
        <v>47</v>
      </c>
      <c r="BR31" s="25" t="s">
        <v>47</v>
      </c>
      <c r="BS31" s="11">
        <v>120</v>
      </c>
      <c r="BT31" s="11">
        <v>120</v>
      </c>
      <c r="BU31" s="11">
        <v>47.8</v>
      </c>
      <c r="BV31" s="11">
        <v>48.34</v>
      </c>
      <c r="BX31" s="11"/>
      <c r="CN31" s="3"/>
    </row>
    <row r="32" spans="1:92" x14ac:dyDescent="0.3">
      <c r="A32" s="35">
        <v>43651</v>
      </c>
      <c r="B32" s="32">
        <v>1242</v>
      </c>
      <c r="C32" s="32">
        <v>70</v>
      </c>
      <c r="D32" s="168"/>
      <c r="E32" s="19">
        <v>0.71666666666666667</v>
      </c>
      <c r="F32" s="26" t="s">
        <v>47</v>
      </c>
      <c r="K32" s="67" t="s">
        <v>117</v>
      </c>
      <c r="L32" s="1" t="s">
        <v>119</v>
      </c>
      <c r="M32" s="166"/>
      <c r="O32" s="37" t="s">
        <v>47</v>
      </c>
      <c r="P32" s="25" t="s">
        <v>47</v>
      </c>
      <c r="Q32" s="25" t="s">
        <v>47</v>
      </c>
      <c r="R32" s="11" t="s">
        <v>47</v>
      </c>
      <c r="S32" s="11" t="s">
        <v>47</v>
      </c>
      <c r="T32" s="11" t="s">
        <v>47</v>
      </c>
      <c r="U32" s="11" t="s">
        <v>47</v>
      </c>
      <c r="AP32" s="9" t="s">
        <v>47</v>
      </c>
      <c r="AQ32" s="51" t="s">
        <v>47</v>
      </c>
      <c r="AR32" s="9" t="s">
        <v>47</v>
      </c>
      <c r="AS32" s="9" t="s">
        <v>47</v>
      </c>
      <c r="AT32" s="9" t="s">
        <v>47</v>
      </c>
      <c r="AU32" s="9" t="s">
        <v>47</v>
      </c>
      <c r="AV32" s="9" t="s">
        <v>47</v>
      </c>
      <c r="AW32" s="9"/>
      <c r="AX32" s="9"/>
      <c r="BP32" s="11">
        <v>55.515000000000001</v>
      </c>
      <c r="BQ32" s="25" t="s">
        <v>47</v>
      </c>
      <c r="BR32" s="25" t="s">
        <v>47</v>
      </c>
      <c r="BS32" s="11">
        <v>120</v>
      </c>
      <c r="BT32" s="11">
        <v>120</v>
      </c>
      <c r="BU32" s="11">
        <v>47.8</v>
      </c>
      <c r="BV32" s="11">
        <v>48.34</v>
      </c>
      <c r="BX32" s="11"/>
      <c r="CN32" s="3"/>
    </row>
    <row r="33" spans="1:93" x14ac:dyDescent="0.3">
      <c r="A33" s="35">
        <v>43651</v>
      </c>
      <c r="B33" s="32">
        <v>1242</v>
      </c>
      <c r="C33" s="32">
        <v>70</v>
      </c>
      <c r="D33" s="168"/>
      <c r="E33" s="19">
        <v>0.72013888888888899</v>
      </c>
      <c r="F33" s="26" t="s">
        <v>47</v>
      </c>
      <c r="K33" s="67" t="s">
        <v>122</v>
      </c>
      <c r="L33" s="1" t="s">
        <v>123</v>
      </c>
      <c r="M33" s="166"/>
      <c r="O33" s="37" t="s">
        <v>47</v>
      </c>
      <c r="P33" s="25" t="s">
        <v>47</v>
      </c>
      <c r="Q33" s="25" t="s">
        <v>47</v>
      </c>
      <c r="R33" s="11" t="s">
        <v>47</v>
      </c>
      <c r="S33" s="11" t="s">
        <v>47</v>
      </c>
      <c r="T33" s="11" t="s">
        <v>47</v>
      </c>
      <c r="U33" s="11" t="s">
        <v>47</v>
      </c>
      <c r="AP33" s="9" t="s">
        <v>47</v>
      </c>
      <c r="AQ33" s="51" t="s">
        <v>47</v>
      </c>
      <c r="AR33" s="9" t="s">
        <v>47</v>
      </c>
      <c r="AS33" s="9" t="s">
        <v>47</v>
      </c>
      <c r="AT33" s="9" t="s">
        <v>47</v>
      </c>
      <c r="AU33" s="9" t="s">
        <v>47</v>
      </c>
      <c r="AV33" s="9" t="s">
        <v>47</v>
      </c>
      <c r="AW33" s="9"/>
      <c r="AX33" s="9"/>
      <c r="BR33" s="25"/>
      <c r="BS33" s="11">
        <v>120</v>
      </c>
      <c r="BT33" s="11">
        <v>120</v>
      </c>
      <c r="BU33" s="11">
        <v>47.8</v>
      </c>
      <c r="BV33" s="11">
        <v>48.34</v>
      </c>
      <c r="BX33" s="11"/>
      <c r="CN33" s="3"/>
    </row>
    <row r="34" spans="1:93" s="44" customFormat="1" ht="15" x14ac:dyDescent="0.25">
      <c r="A34" s="39"/>
      <c r="B34" s="40"/>
      <c r="C34" s="40"/>
      <c r="D34" s="41"/>
      <c r="E34" s="41"/>
      <c r="F34" s="42"/>
      <c r="G34" s="42"/>
      <c r="H34" s="42"/>
      <c r="I34" s="42"/>
      <c r="J34" s="42"/>
      <c r="K34" s="43"/>
      <c r="L34" s="43"/>
      <c r="M34" s="43"/>
      <c r="O34" s="45"/>
      <c r="P34" s="40"/>
      <c r="Q34" s="40"/>
      <c r="R34" s="46"/>
      <c r="S34" s="46"/>
      <c r="T34" s="46"/>
      <c r="U34" s="46"/>
      <c r="V34" s="46"/>
      <c r="W34" s="46"/>
      <c r="X34" s="43"/>
      <c r="Y34" s="46"/>
      <c r="Z34" s="46"/>
      <c r="AA34" s="46"/>
      <c r="AB34" s="46"/>
      <c r="AC34" s="46"/>
      <c r="AD34" s="46"/>
      <c r="AE34" s="46"/>
      <c r="AF34" s="46"/>
      <c r="AG34" s="46"/>
      <c r="AH34" s="46"/>
      <c r="AI34" s="46"/>
      <c r="AJ34" s="46"/>
      <c r="AK34" s="46"/>
      <c r="AL34" s="46"/>
      <c r="AM34" s="46"/>
      <c r="AN34" s="46"/>
      <c r="AO34" s="46"/>
      <c r="AP34" s="46"/>
      <c r="AQ34" s="40"/>
      <c r="AR34" s="46"/>
      <c r="AS34" s="46"/>
      <c r="AT34" s="46"/>
      <c r="AU34" s="46"/>
      <c r="AV34" s="46"/>
      <c r="AW34" s="46"/>
      <c r="AX34" s="46"/>
      <c r="AY34" s="43"/>
      <c r="AZ34" s="46"/>
      <c r="BA34" s="46"/>
      <c r="BB34" s="46"/>
      <c r="BC34" s="46"/>
      <c r="BD34" s="46"/>
      <c r="BE34" s="46"/>
      <c r="BF34" s="46"/>
      <c r="BG34" s="46"/>
      <c r="BH34" s="46"/>
      <c r="BI34" s="46"/>
      <c r="BJ34" s="46"/>
      <c r="BK34" s="46"/>
      <c r="BL34" s="46"/>
      <c r="BM34" s="46"/>
      <c r="BN34" s="46"/>
      <c r="BO34" s="46"/>
      <c r="BP34" s="46"/>
      <c r="BQ34" s="40"/>
      <c r="BR34" s="40"/>
      <c r="BS34" s="46"/>
      <c r="BT34" s="46"/>
      <c r="BU34" s="46"/>
      <c r="BV34" s="46"/>
      <c r="BW34" s="46"/>
      <c r="BX34" s="46"/>
      <c r="BY34" s="43"/>
      <c r="CO34" s="7"/>
    </row>
    <row r="35" spans="1:93" ht="57.6" x14ac:dyDescent="0.3">
      <c r="A35" s="8">
        <v>43655</v>
      </c>
      <c r="B35" s="25">
        <v>1243</v>
      </c>
      <c r="C35" s="25">
        <v>70</v>
      </c>
      <c r="D35" s="163" t="s">
        <v>193</v>
      </c>
      <c r="E35" s="19">
        <v>0.37847222222222227</v>
      </c>
      <c r="F35" s="26" t="s">
        <v>47</v>
      </c>
      <c r="K35" s="67" t="s">
        <v>134</v>
      </c>
      <c r="L35" s="1" t="s">
        <v>131</v>
      </c>
      <c r="M35" s="1" t="s">
        <v>130</v>
      </c>
      <c r="O35" s="37">
        <v>55.5</v>
      </c>
      <c r="P35" s="25" t="s">
        <v>47</v>
      </c>
      <c r="Q35" s="25" t="s">
        <v>47</v>
      </c>
      <c r="R35" s="11">
        <v>48.51</v>
      </c>
      <c r="S35" s="11">
        <v>50.53</v>
      </c>
      <c r="T35" s="11">
        <v>120</v>
      </c>
      <c r="U35" s="11">
        <v>120</v>
      </c>
      <c r="X35" s="1" t="s">
        <v>159</v>
      </c>
      <c r="AP35" s="9" t="s">
        <v>47</v>
      </c>
      <c r="AQ35" s="51" t="s">
        <v>47</v>
      </c>
      <c r="AR35" s="9" t="s">
        <v>47</v>
      </c>
      <c r="AS35" s="9" t="s">
        <v>47</v>
      </c>
      <c r="AT35" s="9" t="s">
        <v>47</v>
      </c>
      <c r="AU35" s="9" t="s">
        <v>47</v>
      </c>
      <c r="AV35" s="9" t="s">
        <v>47</v>
      </c>
      <c r="AW35" s="9"/>
      <c r="AX35" s="9"/>
      <c r="BP35" s="9" t="s">
        <v>47</v>
      </c>
      <c r="BQ35" s="51" t="s">
        <v>47</v>
      </c>
      <c r="BR35" s="51" t="s">
        <v>47</v>
      </c>
      <c r="BS35" s="9" t="s">
        <v>47</v>
      </c>
      <c r="BT35" s="9" t="s">
        <v>47</v>
      </c>
      <c r="BU35" s="9" t="s">
        <v>47</v>
      </c>
      <c r="BV35" s="9" t="s">
        <v>47</v>
      </c>
      <c r="BW35" s="9"/>
      <c r="BX35" s="9"/>
      <c r="CN35" s="3"/>
    </row>
    <row r="36" spans="1:93" x14ac:dyDescent="0.3">
      <c r="A36" s="8">
        <v>43655</v>
      </c>
      <c r="B36" s="25">
        <v>1243</v>
      </c>
      <c r="C36" s="25">
        <v>70</v>
      </c>
      <c r="D36" s="163"/>
      <c r="E36" s="19">
        <v>0.38194444444444442</v>
      </c>
      <c r="F36" s="26" t="s">
        <v>47</v>
      </c>
      <c r="M36" s="1" t="s">
        <v>133</v>
      </c>
      <c r="AP36" s="9" t="s">
        <v>47</v>
      </c>
      <c r="AQ36" s="51" t="s">
        <v>47</v>
      </c>
      <c r="AR36" s="9" t="s">
        <v>47</v>
      </c>
      <c r="AS36" s="9" t="s">
        <v>47</v>
      </c>
      <c r="AT36" s="9" t="s">
        <v>47</v>
      </c>
      <c r="AU36" s="9" t="s">
        <v>47</v>
      </c>
      <c r="AV36" s="9" t="s">
        <v>47</v>
      </c>
      <c r="AW36" s="9"/>
      <c r="AX36" s="9"/>
      <c r="BP36" s="9" t="s">
        <v>47</v>
      </c>
      <c r="BQ36" s="51" t="s">
        <v>47</v>
      </c>
      <c r="BR36" s="51" t="s">
        <v>47</v>
      </c>
      <c r="BS36" s="9" t="s">
        <v>47</v>
      </c>
      <c r="BT36" s="9" t="s">
        <v>47</v>
      </c>
      <c r="BU36" s="9" t="s">
        <v>47</v>
      </c>
      <c r="BV36" s="9" t="s">
        <v>47</v>
      </c>
      <c r="BW36" s="9"/>
      <c r="BX36" s="9"/>
      <c r="CN36" s="3"/>
    </row>
    <row r="37" spans="1:93" ht="43.2" x14ac:dyDescent="0.3">
      <c r="A37" s="8">
        <v>43655</v>
      </c>
      <c r="B37" s="25">
        <v>0</v>
      </c>
      <c r="C37" s="25">
        <v>70</v>
      </c>
      <c r="D37" s="163"/>
      <c r="E37" s="19">
        <v>0.39930555555555558</v>
      </c>
      <c r="F37" s="26" t="s">
        <v>47</v>
      </c>
      <c r="K37" s="67" t="s">
        <v>135</v>
      </c>
      <c r="L37" s="1" t="s">
        <v>136</v>
      </c>
      <c r="AP37" s="9" t="s">
        <v>47</v>
      </c>
      <c r="AQ37" s="51" t="s">
        <v>47</v>
      </c>
      <c r="AR37" s="9" t="s">
        <v>47</v>
      </c>
      <c r="AS37" s="9" t="s">
        <v>47</v>
      </c>
      <c r="AT37" s="9" t="s">
        <v>47</v>
      </c>
      <c r="AU37" s="9" t="s">
        <v>47</v>
      </c>
      <c r="AV37" s="9" t="s">
        <v>47</v>
      </c>
      <c r="AW37" s="9"/>
      <c r="AX37" s="9"/>
      <c r="BP37" s="9" t="s">
        <v>47</v>
      </c>
      <c r="BQ37" s="51" t="s">
        <v>47</v>
      </c>
      <c r="BR37" s="51" t="s">
        <v>47</v>
      </c>
      <c r="BS37" s="9" t="s">
        <v>47</v>
      </c>
      <c r="BT37" s="9" t="s">
        <v>47</v>
      </c>
      <c r="BU37" s="9" t="s">
        <v>47</v>
      </c>
      <c r="BV37" s="9" t="s">
        <v>47</v>
      </c>
      <c r="BW37" s="9"/>
      <c r="BX37" s="9"/>
      <c r="CN37" s="3"/>
    </row>
    <row r="38" spans="1:93" ht="28.8" x14ac:dyDescent="0.3">
      <c r="A38" s="8">
        <v>43655</v>
      </c>
      <c r="B38" s="25">
        <v>0</v>
      </c>
      <c r="C38" s="25">
        <v>70</v>
      </c>
      <c r="D38" s="163"/>
      <c r="E38" s="19">
        <v>0.40416666666666662</v>
      </c>
      <c r="F38" s="26" t="s">
        <v>47</v>
      </c>
      <c r="K38" s="67" t="s">
        <v>137</v>
      </c>
      <c r="AP38" s="9" t="s">
        <v>47</v>
      </c>
      <c r="AQ38" s="51" t="s">
        <v>47</v>
      </c>
      <c r="AR38" s="9" t="s">
        <v>47</v>
      </c>
      <c r="AS38" s="9" t="s">
        <v>47</v>
      </c>
      <c r="AT38" s="9" t="s">
        <v>47</v>
      </c>
      <c r="AU38" s="9" t="s">
        <v>47</v>
      </c>
      <c r="AV38" s="9" t="s">
        <v>47</v>
      </c>
      <c r="AW38" s="9"/>
      <c r="AX38" s="9"/>
      <c r="BP38" s="9" t="s">
        <v>47</v>
      </c>
      <c r="BQ38" s="51" t="s">
        <v>47</v>
      </c>
      <c r="BR38" s="51" t="s">
        <v>47</v>
      </c>
      <c r="BS38" s="9" t="s">
        <v>47</v>
      </c>
      <c r="BT38" s="9" t="s">
        <v>47</v>
      </c>
      <c r="BU38" s="9" t="s">
        <v>47</v>
      </c>
      <c r="BV38" s="9" t="s">
        <v>47</v>
      </c>
      <c r="BW38" s="9"/>
      <c r="BX38" s="9"/>
      <c r="CN38" s="3"/>
    </row>
    <row r="39" spans="1:93" x14ac:dyDescent="0.3">
      <c r="A39" s="8">
        <v>43655</v>
      </c>
      <c r="B39" s="25">
        <v>1249</v>
      </c>
      <c r="C39" s="25">
        <v>70</v>
      </c>
      <c r="D39" s="163"/>
      <c r="E39" s="19">
        <v>0.52555555555555555</v>
      </c>
      <c r="F39" s="26" t="s">
        <v>47</v>
      </c>
      <c r="K39" s="67" t="s">
        <v>139</v>
      </c>
      <c r="L39" s="1" t="s">
        <v>140</v>
      </c>
      <c r="M39" s="1" t="s">
        <v>138</v>
      </c>
      <c r="O39" s="37">
        <v>55.496000000000002</v>
      </c>
      <c r="P39" s="25" t="s">
        <v>47</v>
      </c>
      <c r="Q39" s="25" t="s">
        <v>47</v>
      </c>
      <c r="R39" s="11">
        <v>48.51</v>
      </c>
      <c r="S39" s="11">
        <v>50.53</v>
      </c>
      <c r="T39" s="11">
        <v>120</v>
      </c>
      <c r="U39" s="11">
        <v>120</v>
      </c>
      <c r="AP39" s="9" t="s">
        <v>47</v>
      </c>
      <c r="AQ39" s="51" t="s">
        <v>47</v>
      </c>
      <c r="AR39" s="9" t="s">
        <v>47</v>
      </c>
      <c r="AS39" s="9" t="s">
        <v>47</v>
      </c>
      <c r="AT39" s="9" t="s">
        <v>47</v>
      </c>
      <c r="AU39" s="9" t="s">
        <v>47</v>
      </c>
      <c r="AV39" s="9" t="s">
        <v>47</v>
      </c>
      <c r="AW39" s="9"/>
      <c r="AX39" s="9"/>
      <c r="BP39" s="9" t="s">
        <v>47</v>
      </c>
      <c r="BQ39" s="51" t="s">
        <v>47</v>
      </c>
      <c r="BR39" s="51" t="s">
        <v>47</v>
      </c>
      <c r="BS39" s="9" t="s">
        <v>47</v>
      </c>
      <c r="BT39" s="9" t="s">
        <v>47</v>
      </c>
      <c r="BU39" s="9" t="s">
        <v>47</v>
      </c>
      <c r="BV39" s="9" t="s">
        <v>47</v>
      </c>
      <c r="BW39" s="9"/>
      <c r="BX39" s="9"/>
      <c r="CN39" s="3"/>
    </row>
    <row r="40" spans="1:93" x14ac:dyDescent="0.3">
      <c r="A40" s="8">
        <v>43655</v>
      </c>
      <c r="B40" s="25">
        <v>1249</v>
      </c>
      <c r="C40" s="25">
        <v>70</v>
      </c>
      <c r="D40" s="163"/>
      <c r="E40" s="19">
        <v>0.52688657407407413</v>
      </c>
      <c r="F40" s="26" t="s">
        <v>47</v>
      </c>
      <c r="K40" s="67" t="s">
        <v>139</v>
      </c>
      <c r="L40" s="29" t="s">
        <v>140</v>
      </c>
      <c r="O40" s="37">
        <v>55.496000000000002</v>
      </c>
      <c r="P40" s="25" t="s">
        <v>47</v>
      </c>
      <c r="Q40" s="25" t="s">
        <v>47</v>
      </c>
      <c r="R40" s="11">
        <v>48.51</v>
      </c>
      <c r="S40" s="11">
        <v>50.53</v>
      </c>
      <c r="T40" s="11">
        <v>120</v>
      </c>
      <c r="U40" s="11">
        <v>120</v>
      </c>
      <c r="AP40" s="9" t="s">
        <v>47</v>
      </c>
      <c r="AQ40" s="51" t="s">
        <v>47</v>
      </c>
      <c r="AR40" s="9" t="s">
        <v>47</v>
      </c>
      <c r="AS40" s="9" t="s">
        <v>47</v>
      </c>
      <c r="AT40" s="9" t="s">
        <v>47</v>
      </c>
      <c r="AU40" s="9" t="s">
        <v>47</v>
      </c>
      <c r="AV40" s="9" t="s">
        <v>47</v>
      </c>
      <c r="AW40" s="9"/>
      <c r="AX40" s="9"/>
      <c r="BP40" s="9" t="s">
        <v>47</v>
      </c>
      <c r="BQ40" s="51" t="s">
        <v>47</v>
      </c>
      <c r="BR40" s="51" t="s">
        <v>47</v>
      </c>
      <c r="BS40" s="9" t="s">
        <v>47</v>
      </c>
      <c r="BT40" s="9" t="s">
        <v>47</v>
      </c>
      <c r="BU40" s="9" t="s">
        <v>47</v>
      </c>
      <c r="BV40" s="9" t="s">
        <v>47</v>
      </c>
      <c r="BW40" s="9"/>
      <c r="BX40" s="9"/>
      <c r="CN40" s="3"/>
    </row>
    <row r="41" spans="1:93" x14ac:dyDescent="0.3">
      <c r="A41" s="8">
        <v>43655</v>
      </c>
      <c r="B41" s="25">
        <v>1249</v>
      </c>
      <c r="C41" s="25">
        <v>70</v>
      </c>
      <c r="D41" s="163"/>
      <c r="E41" s="19">
        <v>0.5270717592592592</v>
      </c>
      <c r="F41" s="26" t="s">
        <v>47</v>
      </c>
      <c r="K41" s="67" t="s">
        <v>139</v>
      </c>
      <c r="L41" s="29" t="s">
        <v>140</v>
      </c>
      <c r="O41" s="37">
        <v>55.496000000000002</v>
      </c>
      <c r="P41" s="25" t="s">
        <v>47</v>
      </c>
      <c r="Q41" s="25" t="s">
        <v>47</v>
      </c>
      <c r="R41" s="11">
        <v>48.51</v>
      </c>
      <c r="S41" s="11">
        <v>50.53</v>
      </c>
      <c r="T41" s="11">
        <v>120</v>
      </c>
      <c r="U41" s="11">
        <v>120</v>
      </c>
      <c r="AP41" s="9" t="s">
        <v>47</v>
      </c>
      <c r="AQ41" s="51" t="s">
        <v>47</v>
      </c>
      <c r="AR41" s="9" t="s">
        <v>47</v>
      </c>
      <c r="AS41" s="9" t="s">
        <v>47</v>
      </c>
      <c r="AT41" s="9" t="s">
        <v>47</v>
      </c>
      <c r="AU41" s="9" t="s">
        <v>47</v>
      </c>
      <c r="AV41" s="9" t="s">
        <v>47</v>
      </c>
      <c r="AW41" s="9"/>
      <c r="AX41" s="9"/>
      <c r="BP41" s="9" t="s">
        <v>47</v>
      </c>
      <c r="BQ41" s="51" t="s">
        <v>47</v>
      </c>
      <c r="BR41" s="51" t="s">
        <v>47</v>
      </c>
      <c r="BS41" s="9" t="s">
        <v>47</v>
      </c>
      <c r="BT41" s="9" t="s">
        <v>47</v>
      </c>
      <c r="BU41" s="9" t="s">
        <v>47</v>
      </c>
      <c r="BV41" s="9" t="s">
        <v>47</v>
      </c>
      <c r="BW41" s="9"/>
      <c r="BX41" s="9"/>
      <c r="CN41" s="3"/>
    </row>
    <row r="42" spans="1:93" x14ac:dyDescent="0.3">
      <c r="A42" s="8">
        <v>43655</v>
      </c>
      <c r="B42" s="25">
        <v>1249</v>
      </c>
      <c r="C42" s="25">
        <v>70</v>
      </c>
      <c r="D42" s="163"/>
      <c r="F42" s="26" t="s">
        <v>47</v>
      </c>
      <c r="K42" s="67" t="s">
        <v>141</v>
      </c>
      <c r="L42" s="1" t="s">
        <v>142</v>
      </c>
      <c r="O42" s="37">
        <v>55.48</v>
      </c>
      <c r="P42" s="25" t="s">
        <v>47</v>
      </c>
      <c r="Q42" s="25" t="s">
        <v>47</v>
      </c>
      <c r="R42" s="11">
        <v>48.51</v>
      </c>
      <c r="S42" s="11">
        <v>50.53</v>
      </c>
      <c r="T42" s="11">
        <v>120</v>
      </c>
      <c r="U42" s="11">
        <v>120</v>
      </c>
      <c r="AP42" s="9" t="s">
        <v>47</v>
      </c>
      <c r="AQ42" s="51" t="s">
        <v>47</v>
      </c>
      <c r="AR42" s="9" t="s">
        <v>47</v>
      </c>
      <c r="AS42" s="9" t="s">
        <v>47</v>
      </c>
      <c r="AT42" s="9" t="s">
        <v>47</v>
      </c>
      <c r="AU42" s="9" t="s">
        <v>47</v>
      </c>
      <c r="AV42" s="9" t="s">
        <v>47</v>
      </c>
      <c r="AW42" s="9"/>
      <c r="AX42" s="9"/>
      <c r="BP42" s="9" t="s">
        <v>47</v>
      </c>
      <c r="BQ42" s="51" t="s">
        <v>47</v>
      </c>
      <c r="BR42" s="51" t="s">
        <v>47</v>
      </c>
      <c r="BS42" s="9" t="s">
        <v>47</v>
      </c>
      <c r="BT42" s="9" t="s">
        <v>47</v>
      </c>
      <c r="BU42" s="9" t="s">
        <v>47</v>
      </c>
      <c r="BV42" s="9" t="s">
        <v>47</v>
      </c>
      <c r="BW42" s="9"/>
      <c r="BX42" s="9"/>
      <c r="CN42" s="3"/>
    </row>
    <row r="43" spans="1:93" x14ac:dyDescent="0.3">
      <c r="A43" s="8">
        <v>43655</v>
      </c>
      <c r="B43" s="25">
        <v>1249</v>
      </c>
      <c r="C43" s="25">
        <v>70</v>
      </c>
      <c r="D43" s="163"/>
      <c r="F43" s="26" t="s">
        <v>47</v>
      </c>
      <c r="L43" s="1" t="s">
        <v>143</v>
      </c>
      <c r="O43" s="37">
        <v>55.47</v>
      </c>
      <c r="P43" s="25" t="s">
        <v>47</v>
      </c>
      <c r="Q43" s="25" t="s">
        <v>47</v>
      </c>
      <c r="R43" s="11">
        <v>48.51</v>
      </c>
      <c r="S43" s="11">
        <v>50.53</v>
      </c>
      <c r="T43" s="11">
        <v>120</v>
      </c>
      <c r="U43" s="11">
        <v>120</v>
      </c>
      <c r="AP43" s="9" t="s">
        <v>47</v>
      </c>
      <c r="AQ43" s="51" t="s">
        <v>47</v>
      </c>
      <c r="AR43" s="9" t="s">
        <v>47</v>
      </c>
      <c r="AS43" s="9" t="s">
        <v>47</v>
      </c>
      <c r="AT43" s="9" t="s">
        <v>47</v>
      </c>
      <c r="AU43" s="9" t="s">
        <v>47</v>
      </c>
      <c r="AV43" s="9" t="s">
        <v>47</v>
      </c>
      <c r="AW43" s="9"/>
      <c r="AX43" s="9"/>
      <c r="BP43" s="9" t="s">
        <v>47</v>
      </c>
      <c r="BQ43" s="51" t="s">
        <v>47</v>
      </c>
      <c r="BR43" s="51" t="s">
        <v>47</v>
      </c>
      <c r="BS43" s="9" t="s">
        <v>47</v>
      </c>
      <c r="BT43" s="9" t="s">
        <v>47</v>
      </c>
      <c r="BU43" s="9" t="s">
        <v>47</v>
      </c>
      <c r="BV43" s="9" t="s">
        <v>47</v>
      </c>
      <c r="BW43" s="9"/>
      <c r="BX43" s="9"/>
      <c r="CN43" s="3"/>
    </row>
    <row r="44" spans="1:93" ht="28.8" x14ac:dyDescent="0.3">
      <c r="A44" s="8">
        <v>43655</v>
      </c>
      <c r="B44" s="25">
        <v>1249</v>
      </c>
      <c r="C44" s="25">
        <v>70</v>
      </c>
      <c r="D44" s="163"/>
      <c r="E44" s="19">
        <v>0.5625</v>
      </c>
      <c r="F44" s="26" t="s">
        <v>47</v>
      </c>
      <c r="L44" s="1" t="s">
        <v>145</v>
      </c>
      <c r="M44" s="1" t="s">
        <v>144</v>
      </c>
      <c r="O44" s="37">
        <f>55.47+0.26</f>
        <v>55.73</v>
      </c>
      <c r="P44" s="25" t="s">
        <v>47</v>
      </c>
      <c r="Q44" s="25" t="s">
        <v>47</v>
      </c>
      <c r="R44" s="11">
        <v>48.51</v>
      </c>
      <c r="S44" s="11">
        <v>50.53</v>
      </c>
      <c r="T44" s="11">
        <v>51.16</v>
      </c>
      <c r="U44" s="11">
        <v>51.33</v>
      </c>
      <c r="AP44" s="9" t="s">
        <v>47</v>
      </c>
      <c r="AQ44" s="51" t="s">
        <v>47</v>
      </c>
      <c r="AR44" s="9" t="s">
        <v>47</v>
      </c>
      <c r="AS44" s="9" t="s">
        <v>47</v>
      </c>
      <c r="AT44" s="9" t="s">
        <v>47</v>
      </c>
      <c r="AU44" s="9" t="s">
        <v>47</v>
      </c>
      <c r="AV44" s="9" t="s">
        <v>47</v>
      </c>
      <c r="AW44" s="9"/>
      <c r="AX44" s="9"/>
      <c r="BP44" s="9" t="s">
        <v>47</v>
      </c>
      <c r="BQ44" s="51" t="s">
        <v>47</v>
      </c>
      <c r="BR44" s="51" t="s">
        <v>47</v>
      </c>
      <c r="BS44" s="9" t="s">
        <v>47</v>
      </c>
      <c r="BT44" s="9" t="s">
        <v>47</v>
      </c>
      <c r="BU44" s="9" t="s">
        <v>47</v>
      </c>
      <c r="BV44" s="9" t="s">
        <v>47</v>
      </c>
      <c r="BW44" s="9"/>
      <c r="BX44" s="9"/>
      <c r="CN44" s="3"/>
    </row>
    <row r="45" spans="1:93" x14ac:dyDescent="0.3">
      <c r="A45" s="8">
        <v>43655</v>
      </c>
      <c r="B45" s="25">
        <v>1249</v>
      </c>
      <c r="C45" s="25">
        <v>70</v>
      </c>
      <c r="D45" s="163"/>
      <c r="E45" s="19">
        <v>0.56319444444444444</v>
      </c>
      <c r="F45" s="26" t="s">
        <v>47</v>
      </c>
      <c r="L45" s="1" t="s">
        <v>146</v>
      </c>
      <c r="O45" s="37">
        <v>55.73</v>
      </c>
      <c r="P45" s="25" t="s">
        <v>47</v>
      </c>
      <c r="Q45" s="25" t="s">
        <v>47</v>
      </c>
      <c r="R45" s="11">
        <v>48.51</v>
      </c>
      <c r="S45" s="11">
        <v>50.53</v>
      </c>
      <c r="T45" s="11">
        <v>51.16</v>
      </c>
      <c r="U45" s="11">
        <v>51.33</v>
      </c>
      <c r="AP45" s="9" t="s">
        <v>47</v>
      </c>
      <c r="AQ45" s="51" t="s">
        <v>47</v>
      </c>
      <c r="AR45" s="9" t="s">
        <v>47</v>
      </c>
      <c r="AS45" s="9" t="s">
        <v>47</v>
      </c>
      <c r="AT45" s="9" t="s">
        <v>47</v>
      </c>
      <c r="AU45" s="9" t="s">
        <v>47</v>
      </c>
      <c r="AV45" s="9" t="s">
        <v>47</v>
      </c>
      <c r="AW45" s="9"/>
      <c r="AX45" s="9"/>
      <c r="BP45" s="9" t="s">
        <v>47</v>
      </c>
      <c r="BQ45" s="51" t="s">
        <v>47</v>
      </c>
      <c r="BR45" s="51" t="s">
        <v>47</v>
      </c>
      <c r="BS45" s="9" t="s">
        <v>47</v>
      </c>
      <c r="BT45" s="9" t="s">
        <v>47</v>
      </c>
      <c r="BU45" s="9" t="s">
        <v>47</v>
      </c>
      <c r="BV45" s="9" t="s">
        <v>47</v>
      </c>
      <c r="BW45" s="9"/>
      <c r="BX45" s="9"/>
      <c r="CN45" s="3"/>
    </row>
    <row r="46" spans="1:93" x14ac:dyDescent="0.3">
      <c r="A46" s="8">
        <v>43655</v>
      </c>
      <c r="B46" s="25">
        <v>1249</v>
      </c>
      <c r="C46" s="25">
        <v>70</v>
      </c>
      <c r="D46" s="163"/>
      <c r="E46" s="19">
        <v>0.56666666666666665</v>
      </c>
      <c r="F46" s="26" t="s">
        <v>47</v>
      </c>
      <c r="K46" s="67" t="s">
        <v>147</v>
      </c>
      <c r="L46" s="1" t="s">
        <v>148</v>
      </c>
      <c r="O46" s="37">
        <v>55.5</v>
      </c>
      <c r="P46" s="25" t="s">
        <v>47</v>
      </c>
      <c r="Q46" s="25" t="s">
        <v>47</v>
      </c>
      <c r="R46" s="11">
        <v>120</v>
      </c>
      <c r="S46" s="11">
        <v>120</v>
      </c>
      <c r="T46" s="11">
        <v>51.16</v>
      </c>
      <c r="U46" s="11">
        <v>51.33</v>
      </c>
      <c r="X46" s="1" t="s">
        <v>166</v>
      </c>
      <c r="AP46" s="9" t="s">
        <v>47</v>
      </c>
      <c r="AQ46" s="51" t="s">
        <v>47</v>
      </c>
      <c r="AR46" s="9" t="s">
        <v>47</v>
      </c>
      <c r="AS46" s="9" t="s">
        <v>47</v>
      </c>
      <c r="AT46" s="9" t="s">
        <v>47</v>
      </c>
      <c r="AU46" s="9" t="s">
        <v>47</v>
      </c>
      <c r="AV46" s="9" t="s">
        <v>47</v>
      </c>
      <c r="AW46" s="9"/>
      <c r="AX46" s="9"/>
      <c r="BP46" s="9" t="s">
        <v>47</v>
      </c>
      <c r="BQ46" s="51" t="s">
        <v>47</v>
      </c>
      <c r="BR46" s="51" t="s">
        <v>47</v>
      </c>
      <c r="BS46" s="9" t="s">
        <v>47</v>
      </c>
      <c r="BT46" s="9" t="s">
        <v>47</v>
      </c>
      <c r="BU46" s="9" t="s">
        <v>47</v>
      </c>
      <c r="BV46" s="9" t="s">
        <v>47</v>
      </c>
      <c r="BW46" s="9"/>
      <c r="BX46" s="9"/>
      <c r="CN46" s="3"/>
    </row>
    <row r="47" spans="1:93" x14ac:dyDescent="0.3">
      <c r="A47" s="8">
        <v>43655</v>
      </c>
      <c r="B47" s="25">
        <v>1249</v>
      </c>
      <c r="C47" s="25">
        <v>70</v>
      </c>
      <c r="D47" s="163"/>
      <c r="E47" s="19">
        <v>0.56874999999999998</v>
      </c>
      <c r="F47" s="26" t="s">
        <v>47</v>
      </c>
      <c r="L47" s="1" t="s">
        <v>149</v>
      </c>
      <c r="O47" s="37">
        <v>55.5</v>
      </c>
      <c r="P47" s="25" t="s">
        <v>47</v>
      </c>
      <c r="Q47" s="25" t="s">
        <v>47</v>
      </c>
      <c r="R47" s="11">
        <v>48.51</v>
      </c>
      <c r="S47" s="11">
        <v>50.53</v>
      </c>
      <c r="T47" s="11">
        <v>51.55</v>
      </c>
      <c r="U47" s="11">
        <v>51.31</v>
      </c>
      <c r="AP47" s="9" t="s">
        <v>47</v>
      </c>
      <c r="AQ47" s="51" t="s">
        <v>47</v>
      </c>
      <c r="AR47" s="9" t="s">
        <v>47</v>
      </c>
      <c r="AS47" s="9" t="s">
        <v>47</v>
      </c>
      <c r="AT47" s="9" t="s">
        <v>47</v>
      </c>
      <c r="AU47" s="9" t="s">
        <v>47</v>
      </c>
      <c r="AV47" s="9" t="s">
        <v>47</v>
      </c>
      <c r="AW47" s="9"/>
      <c r="AX47" s="9"/>
      <c r="BP47" s="9" t="s">
        <v>47</v>
      </c>
      <c r="BQ47" s="51" t="s">
        <v>47</v>
      </c>
      <c r="BR47" s="51" t="s">
        <v>47</v>
      </c>
      <c r="BS47" s="9" t="s">
        <v>47</v>
      </c>
      <c r="BT47" s="9" t="s">
        <v>47</v>
      </c>
      <c r="BU47" s="9" t="s">
        <v>47</v>
      </c>
      <c r="BV47" s="9" t="s">
        <v>47</v>
      </c>
      <c r="BW47" s="9"/>
      <c r="BX47" s="9"/>
      <c r="CN47" s="3"/>
    </row>
    <row r="48" spans="1:93" x14ac:dyDescent="0.3">
      <c r="A48" s="8">
        <v>43655</v>
      </c>
      <c r="B48" s="25">
        <v>1249</v>
      </c>
      <c r="C48" s="25">
        <v>70</v>
      </c>
      <c r="D48" s="163"/>
      <c r="E48" s="19">
        <v>0.5756944444444444</v>
      </c>
      <c r="F48" s="26" t="s">
        <v>47</v>
      </c>
      <c r="K48" s="67" t="s">
        <v>150</v>
      </c>
      <c r="L48" s="1" t="s">
        <v>151</v>
      </c>
      <c r="O48" s="37">
        <v>55.5</v>
      </c>
      <c r="P48" s="25" t="s">
        <v>47</v>
      </c>
      <c r="Q48" s="25" t="s">
        <v>47</v>
      </c>
      <c r="R48" s="11">
        <v>48.51</v>
      </c>
      <c r="S48" s="11">
        <v>50.5</v>
      </c>
      <c r="T48" s="11">
        <v>120</v>
      </c>
      <c r="U48" s="11">
        <v>120</v>
      </c>
      <c r="AP48" s="9" t="s">
        <v>47</v>
      </c>
      <c r="AQ48" s="51" t="s">
        <v>47</v>
      </c>
      <c r="AR48" s="9" t="s">
        <v>47</v>
      </c>
      <c r="AS48" s="9" t="s">
        <v>47</v>
      </c>
      <c r="AT48" s="9" t="s">
        <v>47</v>
      </c>
      <c r="AU48" s="9" t="s">
        <v>47</v>
      </c>
      <c r="AV48" s="9" t="s">
        <v>47</v>
      </c>
      <c r="AW48" s="9"/>
      <c r="AX48" s="9"/>
      <c r="BP48" s="9" t="s">
        <v>47</v>
      </c>
      <c r="BQ48" s="51" t="s">
        <v>47</v>
      </c>
      <c r="BR48" s="51" t="s">
        <v>47</v>
      </c>
      <c r="BS48" s="9" t="s">
        <v>47</v>
      </c>
      <c r="BT48" s="9" t="s">
        <v>47</v>
      </c>
      <c r="BU48" s="9" t="s">
        <v>47</v>
      </c>
      <c r="BV48" s="9" t="s">
        <v>47</v>
      </c>
      <c r="BW48" s="9"/>
      <c r="BX48" s="9"/>
      <c r="CN48" s="3"/>
    </row>
    <row r="49" spans="1:92" x14ac:dyDescent="0.3">
      <c r="A49" s="8">
        <v>43655</v>
      </c>
      <c r="B49" s="25">
        <v>1249</v>
      </c>
      <c r="C49" s="25">
        <v>70</v>
      </c>
      <c r="D49" s="163"/>
      <c r="E49" s="19">
        <v>0.57777777777777783</v>
      </c>
      <c r="F49" s="26" t="s">
        <v>47</v>
      </c>
      <c r="K49" s="67" t="s">
        <v>152</v>
      </c>
      <c r="L49" s="1" t="s">
        <v>154</v>
      </c>
      <c r="O49" s="37">
        <v>55.76</v>
      </c>
      <c r="P49" s="25">
        <v>0</v>
      </c>
      <c r="Q49" s="25" t="s">
        <v>47</v>
      </c>
      <c r="R49" s="11">
        <v>48.51</v>
      </c>
      <c r="S49" s="11">
        <v>50.5</v>
      </c>
      <c r="T49" s="11">
        <v>51.55</v>
      </c>
      <c r="U49" s="11">
        <v>51.31</v>
      </c>
      <c r="AP49" s="9" t="s">
        <v>47</v>
      </c>
      <c r="AQ49" s="51" t="s">
        <v>47</v>
      </c>
      <c r="AR49" s="9" t="s">
        <v>47</v>
      </c>
      <c r="AS49" s="9" t="s">
        <v>47</v>
      </c>
      <c r="AT49" s="9" t="s">
        <v>47</v>
      </c>
      <c r="AU49" s="9" t="s">
        <v>47</v>
      </c>
      <c r="AV49" s="9" t="s">
        <v>47</v>
      </c>
      <c r="AW49" s="9"/>
      <c r="AX49" s="9"/>
      <c r="BP49" s="9" t="s">
        <v>47</v>
      </c>
      <c r="BQ49" s="51" t="s">
        <v>47</v>
      </c>
      <c r="BR49" s="51" t="s">
        <v>47</v>
      </c>
      <c r="BS49" s="9" t="s">
        <v>47</v>
      </c>
      <c r="BT49" s="9" t="s">
        <v>47</v>
      </c>
      <c r="BU49" s="9" t="s">
        <v>47</v>
      </c>
      <c r="BV49" s="9" t="s">
        <v>47</v>
      </c>
      <c r="BW49" s="9"/>
      <c r="BX49" s="9"/>
      <c r="CN49" s="3"/>
    </row>
    <row r="50" spans="1:92" x14ac:dyDescent="0.3">
      <c r="A50" s="8">
        <v>43655</v>
      </c>
      <c r="B50" s="25">
        <v>1249</v>
      </c>
      <c r="C50" s="25">
        <v>70</v>
      </c>
      <c r="D50" s="163"/>
      <c r="E50" s="19">
        <v>0.58124999999999993</v>
      </c>
      <c r="F50" s="26" t="s">
        <v>47</v>
      </c>
      <c r="K50" s="67" t="s">
        <v>153</v>
      </c>
      <c r="L50" s="1" t="s">
        <v>155</v>
      </c>
      <c r="O50" s="37" t="s">
        <v>47</v>
      </c>
      <c r="P50" s="25">
        <v>200</v>
      </c>
      <c r="Q50" s="25" t="s">
        <v>47</v>
      </c>
      <c r="R50" s="11" t="s">
        <v>47</v>
      </c>
      <c r="S50" s="11" t="s">
        <v>47</v>
      </c>
      <c r="T50" s="11" t="s">
        <v>47</v>
      </c>
      <c r="U50" s="11" t="s">
        <v>47</v>
      </c>
      <c r="AP50" s="9" t="s">
        <v>47</v>
      </c>
      <c r="AQ50" s="51" t="s">
        <v>47</v>
      </c>
      <c r="AR50" s="9" t="s">
        <v>47</v>
      </c>
      <c r="AS50" s="9" t="s">
        <v>47</v>
      </c>
      <c r="AT50" s="9" t="s">
        <v>47</v>
      </c>
      <c r="AU50" s="9" t="s">
        <v>47</v>
      </c>
      <c r="AV50" s="9" t="s">
        <v>47</v>
      </c>
      <c r="AW50" s="9"/>
      <c r="AX50" s="9"/>
      <c r="BP50" s="9" t="s">
        <v>47</v>
      </c>
      <c r="BQ50" s="51" t="s">
        <v>47</v>
      </c>
      <c r="BR50" s="51" t="s">
        <v>47</v>
      </c>
      <c r="BS50" s="9" t="s">
        <v>47</v>
      </c>
      <c r="BT50" s="9" t="s">
        <v>47</v>
      </c>
      <c r="BU50" s="9" t="s">
        <v>47</v>
      </c>
      <c r="BV50" s="9" t="s">
        <v>47</v>
      </c>
      <c r="BW50" s="9"/>
      <c r="BX50" s="9"/>
      <c r="CN50" s="3"/>
    </row>
    <row r="51" spans="1:92" x14ac:dyDescent="0.3">
      <c r="A51" s="8">
        <v>43655</v>
      </c>
      <c r="B51" s="25">
        <v>1249</v>
      </c>
      <c r="C51" s="25">
        <v>70</v>
      </c>
      <c r="D51" s="163"/>
      <c r="F51" s="26" t="s">
        <v>47</v>
      </c>
      <c r="K51" s="67" t="s">
        <v>156</v>
      </c>
      <c r="O51" s="37">
        <v>55.76</v>
      </c>
      <c r="P51" s="25" t="s">
        <v>47</v>
      </c>
      <c r="Q51" s="25" t="s">
        <v>47</v>
      </c>
      <c r="R51" s="11" t="s">
        <v>47</v>
      </c>
      <c r="S51" s="11" t="s">
        <v>47</v>
      </c>
      <c r="T51" s="11" t="s">
        <v>47</v>
      </c>
      <c r="U51" s="11" t="s">
        <v>47</v>
      </c>
      <c r="AP51" s="9" t="s">
        <v>47</v>
      </c>
      <c r="AQ51" s="51" t="s">
        <v>47</v>
      </c>
      <c r="AR51" s="9" t="s">
        <v>47</v>
      </c>
      <c r="AS51" s="9" t="s">
        <v>47</v>
      </c>
      <c r="AT51" s="9" t="s">
        <v>47</v>
      </c>
      <c r="AU51" s="9" t="s">
        <v>47</v>
      </c>
      <c r="AV51" s="9" t="s">
        <v>47</v>
      </c>
      <c r="AW51" s="9"/>
      <c r="AX51" s="9"/>
      <c r="BP51" s="9" t="s">
        <v>47</v>
      </c>
      <c r="BQ51" s="51" t="s">
        <v>47</v>
      </c>
      <c r="BR51" s="51" t="s">
        <v>47</v>
      </c>
      <c r="BS51" s="9" t="s">
        <v>47</v>
      </c>
      <c r="BT51" s="9" t="s">
        <v>47</v>
      </c>
      <c r="BU51" s="9" t="s">
        <v>47</v>
      </c>
      <c r="BV51" s="9" t="s">
        <v>47</v>
      </c>
      <c r="BW51" s="9"/>
      <c r="BX51" s="9"/>
      <c r="CN51" s="3"/>
    </row>
    <row r="52" spans="1:92" ht="28.8" x14ac:dyDescent="0.3">
      <c r="A52" s="8">
        <v>43655</v>
      </c>
      <c r="B52" s="25">
        <v>1249</v>
      </c>
      <c r="C52" s="25">
        <v>70</v>
      </c>
      <c r="D52" s="163"/>
      <c r="F52" s="26" t="s">
        <v>47</v>
      </c>
      <c r="K52" s="67" t="s">
        <v>157</v>
      </c>
      <c r="O52" s="11" t="s">
        <v>47</v>
      </c>
      <c r="P52" s="25" t="s">
        <v>47</v>
      </c>
      <c r="Q52" s="25" t="s">
        <v>47</v>
      </c>
      <c r="R52" s="11" t="s">
        <v>47</v>
      </c>
      <c r="S52" s="11" t="s">
        <v>47</v>
      </c>
      <c r="T52" s="11" t="s">
        <v>47</v>
      </c>
      <c r="U52" s="11" t="s">
        <v>47</v>
      </c>
      <c r="AP52" s="9" t="s">
        <v>47</v>
      </c>
      <c r="AQ52" s="51" t="s">
        <v>47</v>
      </c>
      <c r="AR52" s="9" t="s">
        <v>47</v>
      </c>
      <c r="AS52" s="9" t="s">
        <v>47</v>
      </c>
      <c r="AT52" s="9" t="s">
        <v>47</v>
      </c>
      <c r="AU52" s="9" t="s">
        <v>47</v>
      </c>
      <c r="AV52" s="9" t="s">
        <v>47</v>
      </c>
      <c r="AW52" s="9"/>
      <c r="AX52" s="9"/>
      <c r="BP52" s="9" t="s">
        <v>47</v>
      </c>
      <c r="BQ52" s="51" t="s">
        <v>47</v>
      </c>
      <c r="BR52" s="51" t="s">
        <v>47</v>
      </c>
      <c r="BS52" s="9" t="s">
        <v>47</v>
      </c>
      <c r="BT52" s="9" t="s">
        <v>47</v>
      </c>
      <c r="BU52" s="9" t="s">
        <v>47</v>
      </c>
      <c r="BV52" s="9" t="s">
        <v>47</v>
      </c>
      <c r="BW52" s="9"/>
      <c r="BX52" s="9"/>
      <c r="CN52" s="3"/>
    </row>
    <row r="53" spans="1:92" x14ac:dyDescent="0.3">
      <c r="A53" s="8">
        <v>43655</v>
      </c>
      <c r="B53" s="25">
        <v>1249</v>
      </c>
      <c r="C53" s="25">
        <v>70</v>
      </c>
      <c r="D53" s="163"/>
      <c r="F53" s="26" t="s">
        <v>47</v>
      </c>
      <c r="K53" s="67" t="s">
        <v>161</v>
      </c>
      <c r="L53" s="1" t="s">
        <v>162</v>
      </c>
      <c r="P53" s="25">
        <v>0</v>
      </c>
      <c r="Q53" s="25" t="s">
        <v>47</v>
      </c>
      <c r="R53" s="11">
        <v>47.17</v>
      </c>
      <c r="S53" s="11">
        <v>51.65</v>
      </c>
      <c r="T53" s="11">
        <v>120</v>
      </c>
      <c r="U53" s="11">
        <v>120</v>
      </c>
      <c r="X53" s="1" t="s">
        <v>158</v>
      </c>
      <c r="AP53" s="9" t="s">
        <v>47</v>
      </c>
      <c r="AQ53" s="51" t="s">
        <v>47</v>
      </c>
      <c r="AR53" s="9" t="s">
        <v>47</v>
      </c>
      <c r="AS53" s="9" t="s">
        <v>47</v>
      </c>
      <c r="AT53" s="9" t="s">
        <v>47</v>
      </c>
      <c r="AU53" s="9" t="s">
        <v>47</v>
      </c>
      <c r="AV53" s="9" t="s">
        <v>47</v>
      </c>
      <c r="AW53" s="9"/>
      <c r="AX53" s="9"/>
      <c r="BP53" s="9" t="s">
        <v>47</v>
      </c>
      <c r="BQ53" s="51" t="s">
        <v>47</v>
      </c>
      <c r="BR53" s="51" t="s">
        <v>47</v>
      </c>
      <c r="BS53" s="9" t="s">
        <v>47</v>
      </c>
      <c r="BT53" s="9" t="s">
        <v>47</v>
      </c>
      <c r="BU53" s="9" t="s">
        <v>47</v>
      </c>
      <c r="BV53" s="9" t="s">
        <v>47</v>
      </c>
      <c r="BW53" s="9"/>
      <c r="BX53" s="9"/>
      <c r="CN53" s="3"/>
    </row>
    <row r="54" spans="1:92" x14ac:dyDescent="0.3">
      <c r="A54" s="8">
        <v>43655</v>
      </c>
      <c r="B54" s="25">
        <v>1249</v>
      </c>
      <c r="C54" s="25">
        <v>70</v>
      </c>
      <c r="D54" s="163"/>
      <c r="E54" s="19">
        <v>0.65486111111111112</v>
      </c>
      <c r="F54" s="26" t="s">
        <v>47</v>
      </c>
      <c r="K54" s="67" t="s">
        <v>160</v>
      </c>
      <c r="L54" s="1" t="s">
        <v>163</v>
      </c>
      <c r="O54" s="37">
        <v>55.7</v>
      </c>
      <c r="P54" s="25">
        <v>170</v>
      </c>
      <c r="Q54" s="25" t="s">
        <v>47</v>
      </c>
      <c r="R54" s="11">
        <v>47.17</v>
      </c>
      <c r="S54" s="11">
        <v>51.65</v>
      </c>
      <c r="T54" s="11">
        <v>51.53</v>
      </c>
      <c r="U54" s="11">
        <v>51.28</v>
      </c>
      <c r="AP54" s="9" t="s">
        <v>47</v>
      </c>
      <c r="AQ54" s="51" t="s">
        <v>47</v>
      </c>
      <c r="AR54" s="9" t="s">
        <v>47</v>
      </c>
      <c r="AS54" s="9" t="s">
        <v>47</v>
      </c>
      <c r="AT54" s="9" t="s">
        <v>47</v>
      </c>
      <c r="AU54" s="9" t="s">
        <v>47</v>
      </c>
      <c r="AV54" s="9" t="s">
        <v>47</v>
      </c>
      <c r="AW54" s="9"/>
      <c r="AX54" s="9"/>
      <c r="BP54" s="9" t="s">
        <v>47</v>
      </c>
      <c r="BQ54" s="51" t="s">
        <v>47</v>
      </c>
      <c r="BR54" s="51" t="s">
        <v>47</v>
      </c>
      <c r="BS54" s="9" t="s">
        <v>47</v>
      </c>
      <c r="BT54" s="9" t="s">
        <v>47</v>
      </c>
      <c r="BU54" s="9" t="s">
        <v>47</v>
      </c>
      <c r="BV54" s="9" t="s">
        <v>47</v>
      </c>
      <c r="BW54" s="9"/>
      <c r="BX54" s="9"/>
      <c r="CN54" s="3"/>
    </row>
    <row r="55" spans="1:92" ht="28.8" x14ac:dyDescent="0.3">
      <c r="A55" s="8">
        <v>43655</v>
      </c>
      <c r="B55" s="25">
        <v>1249</v>
      </c>
      <c r="C55" s="25">
        <v>70</v>
      </c>
      <c r="D55" s="163"/>
      <c r="F55" s="26" t="s">
        <v>47</v>
      </c>
      <c r="K55" s="67" t="s">
        <v>164</v>
      </c>
      <c r="O55" s="37">
        <v>55.5</v>
      </c>
      <c r="P55" s="25">
        <v>0</v>
      </c>
      <c r="Q55" s="25" t="s">
        <v>47</v>
      </c>
      <c r="R55" s="11">
        <v>120</v>
      </c>
      <c r="S55" s="11">
        <v>120</v>
      </c>
      <c r="T55" s="11">
        <v>50.28</v>
      </c>
      <c r="U55" s="11">
        <v>52.38</v>
      </c>
      <c r="X55" s="1" t="s">
        <v>165</v>
      </c>
      <c r="AP55" s="9" t="s">
        <v>47</v>
      </c>
      <c r="AQ55" s="51" t="s">
        <v>47</v>
      </c>
      <c r="AR55" s="9" t="s">
        <v>47</v>
      </c>
      <c r="AS55" s="9" t="s">
        <v>47</v>
      </c>
      <c r="AT55" s="9" t="s">
        <v>47</v>
      </c>
      <c r="AU55" s="9" t="s">
        <v>47</v>
      </c>
      <c r="AV55" s="9" t="s">
        <v>47</v>
      </c>
      <c r="AW55" s="9"/>
      <c r="AX55" s="9"/>
      <c r="BP55" s="9" t="s">
        <v>47</v>
      </c>
      <c r="BQ55" s="51" t="s">
        <v>47</v>
      </c>
      <c r="BR55" s="51" t="s">
        <v>47</v>
      </c>
      <c r="BS55" s="9" t="s">
        <v>47</v>
      </c>
      <c r="BT55" s="9" t="s">
        <v>47</v>
      </c>
      <c r="BU55" s="9" t="s">
        <v>47</v>
      </c>
      <c r="BV55" s="9" t="s">
        <v>47</v>
      </c>
      <c r="BW55" s="9"/>
      <c r="BX55" s="9"/>
      <c r="CN55" s="3"/>
    </row>
    <row r="56" spans="1:92" x14ac:dyDescent="0.3">
      <c r="A56" s="8">
        <v>43655</v>
      </c>
      <c r="B56" s="25">
        <v>1249</v>
      </c>
      <c r="C56" s="25">
        <v>70</v>
      </c>
      <c r="D56" s="163"/>
      <c r="F56" s="26" t="s">
        <v>47</v>
      </c>
      <c r="K56" s="67" t="s">
        <v>160</v>
      </c>
      <c r="L56" s="38" t="s">
        <v>160</v>
      </c>
      <c r="P56" s="25">
        <v>170</v>
      </c>
      <c r="Q56" s="25" t="s">
        <v>47</v>
      </c>
      <c r="R56" s="11">
        <v>48.51</v>
      </c>
      <c r="S56" s="11">
        <v>50.53</v>
      </c>
      <c r="T56" s="11">
        <v>51.16</v>
      </c>
      <c r="U56" s="11">
        <v>51.33</v>
      </c>
      <c r="AP56" s="9" t="s">
        <v>47</v>
      </c>
      <c r="AQ56" s="51" t="s">
        <v>47</v>
      </c>
      <c r="AR56" s="9" t="s">
        <v>47</v>
      </c>
      <c r="AS56" s="9" t="s">
        <v>47</v>
      </c>
      <c r="AT56" s="9" t="s">
        <v>47</v>
      </c>
      <c r="AU56" s="9" t="s">
        <v>47</v>
      </c>
      <c r="AV56" s="9" t="s">
        <v>47</v>
      </c>
      <c r="AW56" s="9"/>
      <c r="AX56" s="9"/>
      <c r="BP56" s="9" t="s">
        <v>47</v>
      </c>
      <c r="BQ56" s="51" t="s">
        <v>47</v>
      </c>
      <c r="BR56" s="51" t="s">
        <v>47</v>
      </c>
      <c r="BS56" s="9" t="s">
        <v>47</v>
      </c>
      <c r="BT56" s="9" t="s">
        <v>47</v>
      </c>
      <c r="BU56" s="9" t="s">
        <v>47</v>
      </c>
      <c r="BV56" s="9" t="s">
        <v>47</v>
      </c>
      <c r="BW56" s="9"/>
      <c r="BX56" s="9"/>
      <c r="CN56" s="3"/>
    </row>
    <row r="57" spans="1:92" x14ac:dyDescent="0.3">
      <c r="A57" s="8">
        <v>43655</v>
      </c>
      <c r="B57" s="25">
        <v>1249</v>
      </c>
      <c r="C57" s="25">
        <v>70</v>
      </c>
      <c r="D57" s="163"/>
      <c r="E57" s="19">
        <v>0.70347222222222217</v>
      </c>
      <c r="F57" s="26" t="s">
        <v>47</v>
      </c>
      <c r="K57" s="67" t="s">
        <v>170</v>
      </c>
      <c r="L57" s="1" t="s">
        <v>167</v>
      </c>
      <c r="O57" s="37">
        <v>55.75</v>
      </c>
      <c r="P57" s="25">
        <v>10</v>
      </c>
      <c r="Q57" s="25" t="s">
        <v>47</v>
      </c>
      <c r="R57" s="11">
        <v>47.17</v>
      </c>
      <c r="S57" s="11">
        <v>51.65</v>
      </c>
      <c r="T57" s="11">
        <v>51.14</v>
      </c>
      <c r="U57" s="11">
        <v>51.26</v>
      </c>
      <c r="X57" s="1" t="s">
        <v>168</v>
      </c>
      <c r="AP57" s="9" t="s">
        <v>47</v>
      </c>
      <c r="AQ57" s="51" t="s">
        <v>47</v>
      </c>
      <c r="AR57" s="9" t="s">
        <v>47</v>
      </c>
      <c r="AS57" s="9" t="s">
        <v>47</v>
      </c>
      <c r="AT57" s="9" t="s">
        <v>47</v>
      </c>
      <c r="AU57" s="9" t="s">
        <v>47</v>
      </c>
      <c r="AV57" s="9" t="s">
        <v>47</v>
      </c>
      <c r="AW57" s="9"/>
      <c r="AX57" s="9"/>
      <c r="BP57" s="9" t="s">
        <v>47</v>
      </c>
      <c r="BQ57" s="51" t="s">
        <v>47</v>
      </c>
      <c r="BR57" s="51" t="s">
        <v>47</v>
      </c>
      <c r="BS57" s="9" t="s">
        <v>47</v>
      </c>
      <c r="BT57" s="9" t="s">
        <v>47</v>
      </c>
      <c r="BU57" s="9" t="s">
        <v>47</v>
      </c>
      <c r="BV57" s="9" t="s">
        <v>47</v>
      </c>
      <c r="BW57" s="9"/>
      <c r="BX57" s="9"/>
      <c r="CN57" s="3"/>
    </row>
    <row r="58" spans="1:92" x14ac:dyDescent="0.3">
      <c r="A58" s="8">
        <v>43655</v>
      </c>
      <c r="B58" s="25">
        <v>1249</v>
      </c>
      <c r="C58" s="25">
        <v>70</v>
      </c>
      <c r="D58" s="163"/>
      <c r="F58" s="26" t="s">
        <v>47</v>
      </c>
      <c r="K58" s="67" t="s">
        <v>171</v>
      </c>
      <c r="L58" s="1" t="s">
        <v>174</v>
      </c>
      <c r="Q58" s="25" t="s">
        <v>47</v>
      </c>
      <c r="R58" s="11">
        <v>47.17</v>
      </c>
      <c r="S58" s="11">
        <v>51.65</v>
      </c>
      <c r="T58" s="11">
        <v>51.16</v>
      </c>
      <c r="U58" s="11">
        <v>51.33</v>
      </c>
      <c r="X58" s="1" t="s">
        <v>169</v>
      </c>
      <c r="AP58" s="9" t="s">
        <v>47</v>
      </c>
      <c r="AQ58" s="51" t="s">
        <v>47</v>
      </c>
      <c r="AR58" s="9" t="s">
        <v>47</v>
      </c>
      <c r="AS58" s="9" t="s">
        <v>47</v>
      </c>
      <c r="AT58" s="9" t="s">
        <v>47</v>
      </c>
      <c r="AU58" s="9" t="s">
        <v>47</v>
      </c>
      <c r="AV58" s="9" t="s">
        <v>47</v>
      </c>
      <c r="AW58" s="9"/>
      <c r="AX58" s="9"/>
      <c r="BP58" s="9" t="s">
        <v>47</v>
      </c>
      <c r="BQ58" s="51" t="s">
        <v>47</v>
      </c>
      <c r="BR58" s="51" t="s">
        <v>47</v>
      </c>
      <c r="BS58" s="9" t="s">
        <v>47</v>
      </c>
      <c r="BT58" s="9" t="s">
        <v>47</v>
      </c>
      <c r="BU58" s="9" t="s">
        <v>47</v>
      </c>
      <c r="BV58" s="9" t="s">
        <v>47</v>
      </c>
      <c r="BW58" s="9"/>
      <c r="BX58" s="9"/>
      <c r="CN58" s="3"/>
    </row>
    <row r="59" spans="1:92" x14ac:dyDescent="0.3">
      <c r="A59" s="8">
        <v>43655</v>
      </c>
      <c r="B59" s="25">
        <v>1249</v>
      </c>
      <c r="C59" s="25">
        <v>70</v>
      </c>
      <c r="D59" s="163"/>
      <c r="F59" s="26" t="s">
        <v>47</v>
      </c>
      <c r="K59" s="67" t="s">
        <v>172</v>
      </c>
      <c r="O59" s="37">
        <v>55.494999999999997</v>
      </c>
      <c r="P59" s="25">
        <v>240</v>
      </c>
      <c r="Q59" s="25" t="s">
        <v>47</v>
      </c>
      <c r="R59" s="11">
        <v>48.29</v>
      </c>
      <c r="S59" s="11">
        <v>50.6</v>
      </c>
      <c r="T59" s="11">
        <v>120</v>
      </c>
      <c r="U59" s="11">
        <v>120</v>
      </c>
      <c r="AP59" s="9" t="s">
        <v>47</v>
      </c>
      <c r="AQ59" s="51" t="s">
        <v>47</v>
      </c>
      <c r="AR59" s="9" t="s">
        <v>47</v>
      </c>
      <c r="AS59" s="9" t="s">
        <v>47</v>
      </c>
      <c r="AT59" s="9" t="s">
        <v>47</v>
      </c>
      <c r="AU59" s="9" t="s">
        <v>47</v>
      </c>
      <c r="AV59" s="9" t="s">
        <v>47</v>
      </c>
      <c r="AW59" s="9"/>
      <c r="AX59" s="9"/>
      <c r="BP59" s="9" t="s">
        <v>47</v>
      </c>
      <c r="BQ59" s="51" t="s">
        <v>47</v>
      </c>
      <c r="BR59" s="51" t="s">
        <v>47</v>
      </c>
      <c r="BS59" s="9" t="s">
        <v>47</v>
      </c>
      <c r="BT59" s="9" t="s">
        <v>47</v>
      </c>
      <c r="BU59" s="9" t="s">
        <v>47</v>
      </c>
      <c r="BV59" s="9" t="s">
        <v>47</v>
      </c>
      <c r="BW59" s="9"/>
      <c r="BX59" s="9"/>
      <c r="CN59" s="3"/>
    </row>
    <row r="60" spans="1:92" x14ac:dyDescent="0.3">
      <c r="A60" s="8">
        <v>43655</v>
      </c>
      <c r="B60" s="25">
        <v>1249</v>
      </c>
      <c r="C60" s="25">
        <v>70</v>
      </c>
      <c r="D60" s="163"/>
      <c r="E60" s="19">
        <v>0.75</v>
      </c>
      <c r="F60" s="26" t="s">
        <v>47</v>
      </c>
      <c r="K60" s="67" t="s">
        <v>173</v>
      </c>
      <c r="L60" s="1" t="s">
        <v>175</v>
      </c>
      <c r="O60" s="37">
        <v>55.72</v>
      </c>
      <c r="P60" s="25">
        <v>240</v>
      </c>
      <c r="Q60" s="25" t="s">
        <v>47</v>
      </c>
      <c r="R60" s="11">
        <v>48.29</v>
      </c>
      <c r="S60" s="11">
        <v>50.6</v>
      </c>
      <c r="T60" s="11">
        <v>51.5</v>
      </c>
      <c r="U60" s="11">
        <v>51.26</v>
      </c>
      <c r="AP60" s="9" t="s">
        <v>47</v>
      </c>
      <c r="AQ60" s="51" t="s">
        <v>47</v>
      </c>
      <c r="AR60" s="9" t="s">
        <v>47</v>
      </c>
      <c r="AS60" s="9" t="s">
        <v>47</v>
      </c>
      <c r="AT60" s="9" t="s">
        <v>47</v>
      </c>
      <c r="AU60" s="9" t="s">
        <v>47</v>
      </c>
      <c r="AV60" s="9" t="s">
        <v>47</v>
      </c>
      <c r="AW60" s="9"/>
      <c r="AX60" s="9"/>
      <c r="BP60" s="9" t="s">
        <v>47</v>
      </c>
      <c r="BQ60" s="51" t="s">
        <v>47</v>
      </c>
      <c r="BR60" s="51" t="s">
        <v>47</v>
      </c>
      <c r="BS60" s="9" t="s">
        <v>47</v>
      </c>
      <c r="BT60" s="9" t="s">
        <v>47</v>
      </c>
      <c r="BU60" s="9" t="s">
        <v>47</v>
      </c>
      <c r="BV60" s="9" t="s">
        <v>47</v>
      </c>
      <c r="BW60" s="9"/>
      <c r="BX60" s="9"/>
      <c r="CN60" s="3"/>
    </row>
    <row r="61" spans="1:92" ht="28.8" x14ac:dyDescent="0.3">
      <c r="A61" s="8">
        <v>43655</v>
      </c>
      <c r="B61" s="25">
        <v>1249</v>
      </c>
      <c r="C61" s="25">
        <v>70</v>
      </c>
      <c r="D61" s="163"/>
      <c r="E61" s="19">
        <v>0.75208333333333333</v>
      </c>
      <c r="F61" s="26" t="s">
        <v>47</v>
      </c>
      <c r="K61" s="67" t="s">
        <v>176</v>
      </c>
      <c r="L61" s="1" t="s">
        <v>177</v>
      </c>
      <c r="O61" s="37">
        <v>55.72</v>
      </c>
      <c r="P61" s="25">
        <v>240</v>
      </c>
      <c r="Q61" s="25" t="s">
        <v>47</v>
      </c>
      <c r="R61" s="11">
        <v>48.29</v>
      </c>
      <c r="S61" s="11">
        <v>50.6</v>
      </c>
      <c r="T61" s="11">
        <v>51.5</v>
      </c>
      <c r="U61" s="11">
        <v>51.26</v>
      </c>
      <c r="AP61" s="9" t="s">
        <v>47</v>
      </c>
      <c r="AQ61" s="51" t="s">
        <v>47</v>
      </c>
      <c r="AR61" s="9" t="s">
        <v>47</v>
      </c>
      <c r="AS61" s="9" t="s">
        <v>47</v>
      </c>
      <c r="AT61" s="9" t="s">
        <v>47</v>
      </c>
      <c r="AU61" s="9" t="s">
        <v>47</v>
      </c>
      <c r="AV61" s="9" t="s">
        <v>47</v>
      </c>
      <c r="AW61" s="9"/>
      <c r="AX61" s="9"/>
      <c r="BP61" s="9" t="s">
        <v>47</v>
      </c>
      <c r="BQ61" s="51" t="s">
        <v>47</v>
      </c>
      <c r="BR61" s="51" t="s">
        <v>47</v>
      </c>
      <c r="BS61" s="9" t="s">
        <v>47</v>
      </c>
      <c r="BT61" s="9" t="s">
        <v>47</v>
      </c>
      <c r="BU61" s="9" t="s">
        <v>47</v>
      </c>
      <c r="BV61" s="9" t="s">
        <v>47</v>
      </c>
      <c r="BW61" s="9"/>
      <c r="BX61" s="9"/>
      <c r="CN61" s="3"/>
    </row>
    <row r="62" spans="1:92" ht="28.8" x14ac:dyDescent="0.3">
      <c r="A62" s="8">
        <v>43655</v>
      </c>
      <c r="B62" s="25">
        <v>1249</v>
      </c>
      <c r="C62" s="25">
        <v>70</v>
      </c>
      <c r="D62" s="163"/>
      <c r="E62" s="19">
        <v>0.75624999999999998</v>
      </c>
      <c r="F62" s="26" t="s">
        <v>47</v>
      </c>
      <c r="K62" s="67" t="s">
        <v>178</v>
      </c>
      <c r="L62" s="1" t="s">
        <v>179</v>
      </c>
      <c r="O62" s="37">
        <v>55.72</v>
      </c>
      <c r="P62" s="25">
        <v>240</v>
      </c>
      <c r="Q62" s="25" t="s">
        <v>47</v>
      </c>
      <c r="R62" s="11">
        <v>48.29</v>
      </c>
      <c r="S62" s="11">
        <v>50.6</v>
      </c>
      <c r="T62" s="11">
        <v>51.5</v>
      </c>
      <c r="U62" s="11">
        <v>51.26</v>
      </c>
      <c r="AP62" s="9" t="s">
        <v>47</v>
      </c>
      <c r="AQ62" s="51" t="s">
        <v>47</v>
      </c>
      <c r="AR62" s="9" t="s">
        <v>47</v>
      </c>
      <c r="AS62" s="9" t="s">
        <v>47</v>
      </c>
      <c r="AT62" s="9" t="s">
        <v>47</v>
      </c>
      <c r="AU62" s="9" t="s">
        <v>47</v>
      </c>
      <c r="AV62" s="9" t="s">
        <v>47</v>
      </c>
      <c r="AW62" s="9"/>
      <c r="AX62" s="9"/>
      <c r="BP62" s="9" t="s">
        <v>47</v>
      </c>
      <c r="BQ62" s="51" t="s">
        <v>47</v>
      </c>
      <c r="BR62" s="51" t="s">
        <v>47</v>
      </c>
      <c r="BS62" s="9" t="s">
        <v>47</v>
      </c>
      <c r="BT62" s="9" t="s">
        <v>47</v>
      </c>
      <c r="BU62" s="9" t="s">
        <v>47</v>
      </c>
      <c r="BV62" s="9" t="s">
        <v>47</v>
      </c>
      <c r="BW62" s="9"/>
      <c r="BX62" s="9"/>
      <c r="CN62" s="3"/>
    </row>
    <row r="63" spans="1:92" x14ac:dyDescent="0.3">
      <c r="A63" s="8">
        <v>43655</v>
      </c>
      <c r="B63" s="25">
        <v>1249</v>
      </c>
      <c r="C63" s="25">
        <v>70</v>
      </c>
      <c r="D63" s="163"/>
      <c r="E63" s="19">
        <v>0.75902777777777775</v>
      </c>
      <c r="F63" s="26" t="s">
        <v>47</v>
      </c>
      <c r="K63" s="67" t="s">
        <v>180</v>
      </c>
      <c r="L63" s="1" t="s">
        <v>181</v>
      </c>
      <c r="O63" s="37">
        <v>55.72</v>
      </c>
      <c r="P63" s="25">
        <v>240</v>
      </c>
      <c r="Q63" s="25" t="s">
        <v>47</v>
      </c>
      <c r="R63" s="11">
        <v>48.19</v>
      </c>
      <c r="S63" s="11">
        <v>50.6</v>
      </c>
      <c r="T63" s="11">
        <v>51.5</v>
      </c>
      <c r="U63" s="11">
        <v>51.26</v>
      </c>
      <c r="AP63" s="9" t="s">
        <v>47</v>
      </c>
      <c r="AQ63" s="51" t="s">
        <v>47</v>
      </c>
      <c r="AR63" s="9" t="s">
        <v>47</v>
      </c>
      <c r="AS63" s="9" t="s">
        <v>47</v>
      </c>
      <c r="AT63" s="9" t="s">
        <v>47</v>
      </c>
      <c r="AU63" s="9" t="s">
        <v>47</v>
      </c>
      <c r="AV63" s="9" t="s">
        <v>47</v>
      </c>
      <c r="AW63" s="9"/>
      <c r="AX63" s="9"/>
      <c r="BP63" s="9" t="s">
        <v>47</v>
      </c>
      <c r="BQ63" s="51" t="s">
        <v>47</v>
      </c>
      <c r="BR63" s="51" t="s">
        <v>47</v>
      </c>
      <c r="BS63" s="9" t="s">
        <v>47</v>
      </c>
      <c r="BT63" s="9" t="s">
        <v>47</v>
      </c>
      <c r="BU63" s="9" t="s">
        <v>47</v>
      </c>
      <c r="BV63" s="9" t="s">
        <v>47</v>
      </c>
      <c r="BW63" s="9"/>
      <c r="BX63" s="9"/>
      <c r="CN63" s="3"/>
    </row>
    <row r="64" spans="1:92" ht="43.2" x14ac:dyDescent="0.3">
      <c r="A64" s="8">
        <v>43655</v>
      </c>
      <c r="B64" s="25">
        <v>1249</v>
      </c>
      <c r="C64" s="25">
        <v>70</v>
      </c>
      <c r="D64" s="163"/>
      <c r="E64" s="19">
        <v>0.76250000000000007</v>
      </c>
      <c r="F64" s="26" t="s">
        <v>47</v>
      </c>
      <c r="K64" s="67" t="s">
        <v>182</v>
      </c>
      <c r="L64" s="1" t="s">
        <v>183</v>
      </c>
      <c r="O64" s="37">
        <v>55.72</v>
      </c>
      <c r="P64" s="25">
        <v>240</v>
      </c>
      <c r="Q64" s="25" t="s">
        <v>47</v>
      </c>
      <c r="R64" s="11">
        <v>48.19</v>
      </c>
      <c r="S64" s="11">
        <v>50.6</v>
      </c>
      <c r="T64" s="11">
        <v>51.5</v>
      </c>
      <c r="U64" s="11">
        <v>51.26</v>
      </c>
      <c r="AP64" s="9" t="s">
        <v>47</v>
      </c>
      <c r="AQ64" s="51" t="s">
        <v>47</v>
      </c>
      <c r="AR64" s="9" t="s">
        <v>47</v>
      </c>
      <c r="AS64" s="9" t="s">
        <v>47</v>
      </c>
      <c r="AT64" s="9" t="s">
        <v>47</v>
      </c>
      <c r="AU64" s="9" t="s">
        <v>47</v>
      </c>
      <c r="AV64" s="9" t="s">
        <v>47</v>
      </c>
      <c r="AW64" s="9"/>
      <c r="AX64" s="9"/>
      <c r="BP64" s="9" t="s">
        <v>47</v>
      </c>
      <c r="BQ64" s="51" t="s">
        <v>47</v>
      </c>
      <c r="BR64" s="51" t="s">
        <v>47</v>
      </c>
      <c r="BS64" s="9" t="s">
        <v>47</v>
      </c>
      <c r="BT64" s="9" t="s">
        <v>47</v>
      </c>
      <c r="BU64" s="9" t="s">
        <v>47</v>
      </c>
      <c r="BV64" s="9" t="s">
        <v>47</v>
      </c>
      <c r="BW64" s="9"/>
      <c r="BX64" s="9"/>
      <c r="CN64" s="3"/>
    </row>
    <row r="65" spans="1:93" ht="43.2" x14ac:dyDescent="0.3">
      <c r="A65" s="8">
        <v>43655</v>
      </c>
      <c r="B65" s="25">
        <v>1249</v>
      </c>
      <c r="C65" s="25">
        <v>70</v>
      </c>
      <c r="D65" s="163"/>
      <c r="E65" s="19">
        <v>0.76736111111111116</v>
      </c>
      <c r="F65" s="26" t="s">
        <v>47</v>
      </c>
      <c r="K65" s="67" t="s">
        <v>184</v>
      </c>
      <c r="L65" s="1" t="s">
        <v>185</v>
      </c>
      <c r="O65" s="37">
        <v>55.72</v>
      </c>
      <c r="P65" s="25">
        <v>240</v>
      </c>
      <c r="Q65" s="25" t="s">
        <v>47</v>
      </c>
      <c r="R65" s="11">
        <v>48.19</v>
      </c>
      <c r="S65" s="11">
        <v>50.6</v>
      </c>
      <c r="T65" s="11">
        <v>51.5</v>
      </c>
      <c r="U65" s="11">
        <v>51.26</v>
      </c>
      <c r="AP65" s="9" t="s">
        <v>47</v>
      </c>
      <c r="AQ65" s="51" t="s">
        <v>47</v>
      </c>
      <c r="AR65" s="9" t="s">
        <v>47</v>
      </c>
      <c r="AS65" s="9" t="s">
        <v>47</v>
      </c>
      <c r="AT65" s="9" t="s">
        <v>47</v>
      </c>
      <c r="AU65" s="9" t="s">
        <v>47</v>
      </c>
      <c r="AV65" s="9" t="s">
        <v>47</v>
      </c>
      <c r="AW65" s="9"/>
      <c r="AX65" s="9"/>
      <c r="BP65" s="9" t="s">
        <v>47</v>
      </c>
      <c r="BQ65" s="51" t="s">
        <v>47</v>
      </c>
      <c r="BR65" s="51" t="s">
        <v>47</v>
      </c>
      <c r="BS65" s="9" t="s">
        <v>47</v>
      </c>
      <c r="BT65" s="9" t="s">
        <v>47</v>
      </c>
      <c r="BU65" s="9" t="s">
        <v>47</v>
      </c>
      <c r="BV65" s="9" t="s">
        <v>47</v>
      </c>
      <c r="BW65" s="9"/>
      <c r="BX65" s="9"/>
      <c r="CN65" s="3"/>
    </row>
    <row r="66" spans="1:93" x14ac:dyDescent="0.3">
      <c r="A66" s="8">
        <v>43655</v>
      </c>
      <c r="B66" s="25">
        <v>1249</v>
      </c>
      <c r="C66" s="25">
        <v>70</v>
      </c>
      <c r="D66" s="163"/>
      <c r="E66" s="19">
        <v>0.76848379629629626</v>
      </c>
      <c r="F66" s="26" t="s">
        <v>47</v>
      </c>
      <c r="L66" s="1" t="s">
        <v>186</v>
      </c>
      <c r="O66" s="37">
        <v>55.72</v>
      </c>
      <c r="P66" s="25">
        <v>240</v>
      </c>
      <c r="Q66" s="25" t="s">
        <v>47</v>
      </c>
      <c r="R66" s="11">
        <v>48.19</v>
      </c>
      <c r="S66" s="11">
        <v>50.6</v>
      </c>
      <c r="T66" s="11">
        <v>51.5</v>
      </c>
      <c r="U66" s="11">
        <v>51.26</v>
      </c>
      <c r="AP66" s="9" t="s">
        <v>47</v>
      </c>
      <c r="AQ66" s="51" t="s">
        <v>47</v>
      </c>
      <c r="AR66" s="9" t="s">
        <v>47</v>
      </c>
      <c r="AS66" s="9" t="s">
        <v>47</v>
      </c>
      <c r="AT66" s="9" t="s">
        <v>47</v>
      </c>
      <c r="AU66" s="9" t="s">
        <v>47</v>
      </c>
      <c r="AV66" s="9" t="s">
        <v>47</v>
      </c>
      <c r="AW66" s="9"/>
      <c r="AX66" s="9"/>
      <c r="BP66" s="9" t="s">
        <v>47</v>
      </c>
      <c r="BQ66" s="51" t="s">
        <v>47</v>
      </c>
      <c r="BR66" s="51" t="s">
        <v>47</v>
      </c>
      <c r="BS66" s="9" t="s">
        <v>47</v>
      </c>
      <c r="BT66" s="9" t="s">
        <v>47</v>
      </c>
      <c r="BU66" s="9" t="s">
        <v>47</v>
      </c>
      <c r="BV66" s="9" t="s">
        <v>47</v>
      </c>
      <c r="BW66" s="9"/>
      <c r="BX66" s="9"/>
      <c r="CN66" s="3"/>
    </row>
    <row r="67" spans="1:93" ht="28.8" x14ac:dyDescent="0.3">
      <c r="A67" s="8">
        <v>43655</v>
      </c>
      <c r="B67" s="25">
        <v>1249</v>
      </c>
      <c r="C67" s="25">
        <v>70</v>
      </c>
      <c r="D67" s="163"/>
      <c r="E67" s="19">
        <v>0.7729166666666667</v>
      </c>
      <c r="F67" s="26" t="s">
        <v>47</v>
      </c>
      <c r="K67" s="67" t="s">
        <v>187</v>
      </c>
      <c r="L67" s="1" t="s">
        <v>188</v>
      </c>
      <c r="O67" s="37">
        <v>55.72</v>
      </c>
      <c r="P67" s="25">
        <v>240</v>
      </c>
      <c r="Q67" s="25" t="s">
        <v>47</v>
      </c>
      <c r="R67" s="11">
        <v>48.19</v>
      </c>
      <c r="S67" s="11">
        <v>50.6</v>
      </c>
      <c r="T67" s="11">
        <v>51.5</v>
      </c>
      <c r="U67" s="11">
        <v>51.26</v>
      </c>
      <c r="AP67" s="9" t="s">
        <v>47</v>
      </c>
      <c r="AQ67" s="51" t="s">
        <v>47</v>
      </c>
      <c r="AR67" s="9" t="s">
        <v>47</v>
      </c>
      <c r="AS67" s="9" t="s">
        <v>47</v>
      </c>
      <c r="AT67" s="9" t="s">
        <v>47</v>
      </c>
      <c r="AU67" s="9" t="s">
        <v>47</v>
      </c>
      <c r="AV67" s="9" t="s">
        <v>47</v>
      </c>
      <c r="AW67" s="9"/>
      <c r="AX67" s="9"/>
      <c r="BP67" s="9" t="s">
        <v>47</v>
      </c>
      <c r="BQ67" s="51" t="s">
        <v>47</v>
      </c>
      <c r="BR67" s="51" t="s">
        <v>47</v>
      </c>
      <c r="BS67" s="9" t="s">
        <v>47</v>
      </c>
      <c r="BT67" s="9" t="s">
        <v>47</v>
      </c>
      <c r="BU67" s="9" t="s">
        <v>47</v>
      </c>
      <c r="BV67" s="9" t="s">
        <v>47</v>
      </c>
      <c r="BW67" s="9"/>
      <c r="BX67" s="9"/>
      <c r="CN67" s="3"/>
    </row>
    <row r="68" spans="1:93" ht="43.2" x14ac:dyDescent="0.3">
      <c r="A68" s="8">
        <v>43655</v>
      </c>
      <c r="B68" s="25">
        <v>1249</v>
      </c>
      <c r="C68" s="25">
        <v>70</v>
      </c>
      <c r="D68" s="163"/>
      <c r="E68" s="19">
        <v>0.77569444444444446</v>
      </c>
      <c r="F68" s="26" t="s">
        <v>47</v>
      </c>
      <c r="K68" s="67" t="s">
        <v>189</v>
      </c>
      <c r="L68" s="1" t="s">
        <v>190</v>
      </c>
      <c r="M68" s="1" t="s">
        <v>191</v>
      </c>
      <c r="O68" s="37">
        <v>55.72</v>
      </c>
      <c r="P68" s="25">
        <v>240</v>
      </c>
      <c r="Q68" s="25" t="s">
        <v>47</v>
      </c>
      <c r="R68" s="11">
        <v>48.19</v>
      </c>
      <c r="S68" s="11">
        <v>50.6</v>
      </c>
      <c r="T68" s="11">
        <v>51.5</v>
      </c>
      <c r="U68" s="11">
        <v>51.26</v>
      </c>
      <c r="AP68" s="9" t="s">
        <v>47</v>
      </c>
      <c r="AQ68" s="51" t="s">
        <v>47</v>
      </c>
      <c r="AR68" s="9" t="s">
        <v>47</v>
      </c>
      <c r="AS68" s="9" t="s">
        <v>47</v>
      </c>
      <c r="AT68" s="9" t="s">
        <v>47</v>
      </c>
      <c r="AU68" s="9" t="s">
        <v>47</v>
      </c>
      <c r="AV68" s="9" t="s">
        <v>47</v>
      </c>
      <c r="AW68" s="9"/>
      <c r="AX68" s="9"/>
      <c r="BP68" s="9" t="s">
        <v>47</v>
      </c>
      <c r="BQ68" s="51" t="s">
        <v>47</v>
      </c>
      <c r="BR68" s="51" t="s">
        <v>47</v>
      </c>
      <c r="BS68" s="9" t="s">
        <v>47</v>
      </c>
      <c r="BT68" s="9" t="s">
        <v>47</v>
      </c>
      <c r="BU68" s="9" t="s">
        <v>47</v>
      </c>
      <c r="BV68" s="9" t="s">
        <v>47</v>
      </c>
      <c r="BW68" s="9"/>
      <c r="BX68" s="9"/>
      <c r="CN68" s="3"/>
    </row>
    <row r="69" spans="1:93" x14ac:dyDescent="0.3">
      <c r="A69" s="8">
        <v>43655</v>
      </c>
      <c r="B69" s="25">
        <v>1249</v>
      </c>
      <c r="C69" s="25">
        <v>70</v>
      </c>
      <c r="D69" s="163"/>
      <c r="E69" s="19">
        <v>0.77638888888888891</v>
      </c>
      <c r="F69" s="26" t="s">
        <v>47</v>
      </c>
      <c r="L69" s="1" t="s">
        <v>192</v>
      </c>
      <c r="O69" s="37">
        <v>55.72</v>
      </c>
      <c r="P69" s="25">
        <v>240</v>
      </c>
      <c r="Q69" s="25" t="s">
        <v>47</v>
      </c>
      <c r="R69" s="11">
        <v>48.19</v>
      </c>
      <c r="S69" s="11">
        <v>50.6</v>
      </c>
      <c r="T69" s="11">
        <v>51.5</v>
      </c>
      <c r="U69" s="11">
        <v>51.26</v>
      </c>
      <c r="AP69" s="9" t="s">
        <v>47</v>
      </c>
      <c r="AQ69" s="51" t="s">
        <v>47</v>
      </c>
      <c r="AR69" s="9" t="s">
        <v>47</v>
      </c>
      <c r="AS69" s="9" t="s">
        <v>47</v>
      </c>
      <c r="AT69" s="9" t="s">
        <v>47</v>
      </c>
      <c r="AU69" s="9" t="s">
        <v>47</v>
      </c>
      <c r="AV69" s="9" t="s">
        <v>47</v>
      </c>
      <c r="AW69" s="9"/>
      <c r="AX69" s="9"/>
      <c r="BP69" s="9" t="s">
        <v>47</v>
      </c>
      <c r="BQ69" s="51" t="s">
        <v>47</v>
      </c>
      <c r="BR69" s="51" t="s">
        <v>47</v>
      </c>
      <c r="BS69" s="9" t="s">
        <v>47</v>
      </c>
      <c r="BT69" s="9" t="s">
        <v>47</v>
      </c>
      <c r="BU69" s="9" t="s">
        <v>47</v>
      </c>
      <c r="BV69" s="9" t="s">
        <v>47</v>
      </c>
      <c r="BW69" s="9"/>
      <c r="BX69" s="9"/>
      <c r="CN69" s="3"/>
    </row>
    <row r="70" spans="1:93" s="44" customFormat="1" ht="15" x14ac:dyDescent="0.25">
      <c r="O70" s="45"/>
      <c r="P70" s="40"/>
      <c r="Q70" s="40"/>
      <c r="R70" s="46"/>
      <c r="S70" s="46"/>
      <c r="T70" s="46"/>
      <c r="U70" s="46"/>
      <c r="V70" s="46"/>
      <c r="W70" s="46"/>
      <c r="X70" s="43"/>
      <c r="Y70" s="46"/>
      <c r="Z70" s="46"/>
      <c r="AA70" s="46"/>
      <c r="AB70" s="46"/>
      <c r="AC70" s="46"/>
      <c r="AD70" s="46"/>
      <c r="AE70" s="46"/>
      <c r="AF70" s="46"/>
      <c r="AG70" s="46"/>
      <c r="AH70" s="46"/>
      <c r="AI70" s="46"/>
      <c r="AJ70" s="46"/>
      <c r="AK70" s="46"/>
      <c r="AL70" s="46"/>
      <c r="AM70" s="46"/>
      <c r="AN70" s="46"/>
      <c r="AO70" s="46"/>
      <c r="AP70" s="46"/>
      <c r="AQ70" s="40"/>
      <c r="AR70" s="46"/>
      <c r="AS70" s="46"/>
      <c r="AT70" s="46"/>
      <c r="AU70" s="46"/>
      <c r="AV70" s="46"/>
      <c r="AW70" s="46"/>
      <c r="AX70" s="46"/>
      <c r="AY70" s="43"/>
      <c r="AZ70" s="46"/>
      <c r="BA70" s="46"/>
      <c r="BB70" s="46"/>
      <c r="BC70" s="46"/>
      <c r="BD70" s="46"/>
      <c r="BE70" s="46"/>
      <c r="BF70" s="46"/>
      <c r="BG70" s="46"/>
      <c r="BH70" s="46"/>
      <c r="BI70" s="46"/>
      <c r="BJ70" s="46"/>
      <c r="BK70" s="46"/>
      <c r="BL70" s="46"/>
      <c r="BM70" s="46"/>
      <c r="BN70" s="46"/>
      <c r="BO70" s="46"/>
      <c r="BP70" s="46"/>
      <c r="BQ70" s="40"/>
      <c r="BR70" s="40"/>
      <c r="BS70" s="46"/>
      <c r="BT70" s="46"/>
      <c r="BU70" s="46"/>
      <c r="BV70" s="46"/>
      <c r="BW70" s="46"/>
      <c r="BX70" s="46"/>
      <c r="BY70" s="43"/>
      <c r="CO70" s="7"/>
    </row>
    <row r="71" spans="1:93" ht="30" customHeight="1" x14ac:dyDescent="0.3">
      <c r="A71" s="47">
        <v>43656</v>
      </c>
      <c r="B71" s="48">
        <v>1248</v>
      </c>
      <c r="C71" s="48">
        <v>70</v>
      </c>
      <c r="D71" s="163" t="s">
        <v>193</v>
      </c>
      <c r="E71" s="49">
        <v>0.3464930555555556</v>
      </c>
      <c r="F71" s="26" t="s">
        <v>47</v>
      </c>
      <c r="K71" s="50" t="s">
        <v>194</v>
      </c>
      <c r="L71" s="50" t="s">
        <v>195</v>
      </c>
      <c r="M71" s="50"/>
      <c r="O71" s="37">
        <v>55.72</v>
      </c>
      <c r="P71" s="25">
        <v>240</v>
      </c>
      <c r="Q71" s="25" t="s">
        <v>47</v>
      </c>
      <c r="R71" s="11">
        <v>48.19</v>
      </c>
      <c r="S71" s="11">
        <v>50.6</v>
      </c>
      <c r="T71" s="11">
        <v>51.5</v>
      </c>
      <c r="U71" s="11">
        <v>51.26</v>
      </c>
      <c r="AP71" s="9" t="s">
        <v>47</v>
      </c>
      <c r="AQ71" s="51" t="s">
        <v>47</v>
      </c>
      <c r="AR71" s="9" t="s">
        <v>47</v>
      </c>
      <c r="AS71" s="9" t="s">
        <v>47</v>
      </c>
      <c r="AT71" s="9" t="s">
        <v>47</v>
      </c>
      <c r="AU71" s="9" t="s">
        <v>47</v>
      </c>
      <c r="AV71" s="9" t="s">
        <v>47</v>
      </c>
      <c r="AW71" s="9"/>
      <c r="AX71" s="9"/>
      <c r="BR71" s="25"/>
      <c r="BX71" s="11"/>
      <c r="CN71" s="3"/>
    </row>
    <row r="72" spans="1:93" x14ac:dyDescent="0.3">
      <c r="A72" s="47">
        <v>43656</v>
      </c>
      <c r="B72" s="48">
        <v>1248</v>
      </c>
      <c r="C72" s="48">
        <v>70</v>
      </c>
      <c r="D72" s="163"/>
      <c r="E72" s="19">
        <v>0.35138888888888892</v>
      </c>
      <c r="F72" s="26" t="s">
        <v>47</v>
      </c>
      <c r="K72" s="67" t="s">
        <v>196</v>
      </c>
      <c r="L72" s="1" t="s">
        <v>198</v>
      </c>
      <c r="O72" s="37">
        <v>55.72</v>
      </c>
      <c r="P72" s="25">
        <v>240</v>
      </c>
      <c r="Q72" s="25" t="s">
        <v>47</v>
      </c>
      <c r="R72" s="11">
        <v>48.19</v>
      </c>
      <c r="S72" s="11">
        <v>50.6</v>
      </c>
      <c r="T72" s="11">
        <v>51.5</v>
      </c>
      <c r="U72" s="11">
        <v>51.26</v>
      </c>
      <c r="AP72" s="9" t="s">
        <v>47</v>
      </c>
      <c r="AQ72" s="51" t="s">
        <v>47</v>
      </c>
      <c r="AR72" s="9" t="s">
        <v>47</v>
      </c>
      <c r="AS72" s="9" t="s">
        <v>47</v>
      </c>
      <c r="AT72" s="9" t="s">
        <v>47</v>
      </c>
      <c r="AU72" s="9" t="s">
        <v>47</v>
      </c>
      <c r="AV72" s="9" t="s">
        <v>47</v>
      </c>
      <c r="AW72" s="9"/>
      <c r="AX72" s="9"/>
      <c r="BR72" s="25"/>
      <c r="BX72" s="11"/>
      <c r="CN72" s="3"/>
    </row>
    <row r="73" spans="1:93" ht="28.8" x14ac:dyDescent="0.3">
      <c r="A73" s="47">
        <v>43656</v>
      </c>
      <c r="B73" s="48">
        <v>1248</v>
      </c>
      <c r="C73" s="48">
        <v>70</v>
      </c>
      <c r="D73" s="163"/>
      <c r="E73" s="19">
        <v>0.3520833333333333</v>
      </c>
      <c r="F73" s="26" t="s">
        <v>47</v>
      </c>
      <c r="K73" s="67" t="s">
        <v>197</v>
      </c>
      <c r="L73" s="1" t="s">
        <v>199</v>
      </c>
      <c r="O73" s="37">
        <v>55.72</v>
      </c>
      <c r="P73" s="25">
        <v>240</v>
      </c>
      <c r="Q73" s="25" t="s">
        <v>47</v>
      </c>
      <c r="R73" s="11">
        <v>48.19</v>
      </c>
      <c r="S73" s="11">
        <v>50.6</v>
      </c>
      <c r="T73" s="11">
        <v>51.5</v>
      </c>
      <c r="U73" s="11">
        <v>51.26</v>
      </c>
      <c r="AP73" s="9" t="s">
        <v>47</v>
      </c>
      <c r="AQ73" s="51" t="s">
        <v>47</v>
      </c>
      <c r="AR73" s="9" t="s">
        <v>47</v>
      </c>
      <c r="AS73" s="9" t="s">
        <v>47</v>
      </c>
      <c r="AT73" s="9" t="s">
        <v>47</v>
      </c>
      <c r="AU73" s="9" t="s">
        <v>47</v>
      </c>
      <c r="AV73" s="9" t="s">
        <v>47</v>
      </c>
      <c r="AW73" s="9"/>
      <c r="AX73" s="9"/>
      <c r="BR73" s="25"/>
      <c r="BX73" s="11"/>
      <c r="CN73" s="3"/>
    </row>
    <row r="74" spans="1:93" x14ac:dyDescent="0.3">
      <c r="A74" s="47">
        <v>43656</v>
      </c>
      <c r="B74" s="48">
        <v>1248</v>
      </c>
      <c r="C74" s="48">
        <v>70</v>
      </c>
      <c r="D74" s="163"/>
      <c r="E74" s="19">
        <v>0.36527777777777781</v>
      </c>
      <c r="F74" s="26" t="s">
        <v>47</v>
      </c>
      <c r="K74" s="67" t="s">
        <v>200</v>
      </c>
      <c r="L74" s="1" t="s">
        <v>201</v>
      </c>
      <c r="O74" s="37">
        <v>55.72</v>
      </c>
      <c r="P74" s="25">
        <v>240</v>
      </c>
      <c r="Q74" s="25" t="s">
        <v>47</v>
      </c>
      <c r="R74" s="11">
        <v>48.19</v>
      </c>
      <c r="S74" s="11">
        <v>50.6</v>
      </c>
      <c r="T74" s="11">
        <v>51.5</v>
      </c>
      <c r="U74" s="11">
        <v>51.26</v>
      </c>
      <c r="AP74" s="9" t="s">
        <v>47</v>
      </c>
      <c r="AQ74" s="51" t="s">
        <v>47</v>
      </c>
      <c r="AR74" s="9" t="s">
        <v>47</v>
      </c>
      <c r="AS74" s="9" t="s">
        <v>47</v>
      </c>
      <c r="AT74" s="9" t="s">
        <v>47</v>
      </c>
      <c r="AU74" s="9" t="s">
        <v>47</v>
      </c>
      <c r="AV74" s="9" t="s">
        <v>47</v>
      </c>
      <c r="AW74" s="9"/>
      <c r="AX74" s="9"/>
      <c r="BR74" s="25"/>
      <c r="BX74" s="11"/>
      <c r="CN74" s="3"/>
    </row>
    <row r="75" spans="1:93" ht="28.8" x14ac:dyDescent="0.3">
      <c r="A75" s="47">
        <v>43656</v>
      </c>
      <c r="B75" s="48">
        <v>1248</v>
      </c>
      <c r="C75" s="48">
        <v>70</v>
      </c>
      <c r="D75" s="163"/>
      <c r="E75" s="19">
        <v>0.37222222222222223</v>
      </c>
      <c r="F75" s="26" t="s">
        <v>47</v>
      </c>
      <c r="K75" s="67" t="s">
        <v>202</v>
      </c>
      <c r="L75" s="1" t="s">
        <v>203</v>
      </c>
      <c r="O75" s="37">
        <v>55.72</v>
      </c>
      <c r="P75" s="25">
        <v>240</v>
      </c>
      <c r="Q75" s="25" t="s">
        <v>47</v>
      </c>
      <c r="R75" s="11">
        <v>48.19</v>
      </c>
      <c r="S75" s="11">
        <v>50.6</v>
      </c>
      <c r="T75" s="11">
        <v>51.5</v>
      </c>
      <c r="U75" s="11">
        <v>51.26</v>
      </c>
      <c r="AP75" s="9" t="s">
        <v>47</v>
      </c>
      <c r="AQ75" s="51" t="s">
        <v>47</v>
      </c>
      <c r="AR75" s="9" t="s">
        <v>47</v>
      </c>
      <c r="AS75" s="9" t="s">
        <v>47</v>
      </c>
      <c r="AT75" s="9" t="s">
        <v>47</v>
      </c>
      <c r="AU75" s="9" t="s">
        <v>47</v>
      </c>
      <c r="AV75" s="9" t="s">
        <v>47</v>
      </c>
      <c r="AW75" s="9"/>
      <c r="AX75" s="9"/>
      <c r="BR75" s="25"/>
      <c r="BX75" s="11"/>
      <c r="CN75" s="3"/>
    </row>
    <row r="76" spans="1:93" ht="28.8" x14ac:dyDescent="0.3">
      <c r="A76" s="47">
        <v>43656</v>
      </c>
      <c r="B76" s="48">
        <v>1248</v>
      </c>
      <c r="C76" s="48">
        <v>70</v>
      </c>
      <c r="D76" s="163"/>
      <c r="F76" s="26" t="s">
        <v>47</v>
      </c>
      <c r="K76" s="67" t="s">
        <v>204</v>
      </c>
      <c r="L76" s="1" t="s">
        <v>206</v>
      </c>
      <c r="O76" s="37">
        <v>55.72</v>
      </c>
      <c r="P76" s="25">
        <v>240</v>
      </c>
      <c r="Q76" s="25" t="s">
        <v>47</v>
      </c>
      <c r="R76" s="11">
        <v>48.19</v>
      </c>
      <c r="S76" s="11">
        <v>50.6</v>
      </c>
      <c r="T76" s="11">
        <v>51.5</v>
      </c>
      <c r="U76" s="11">
        <v>51.26</v>
      </c>
      <c r="AP76" s="9" t="s">
        <v>47</v>
      </c>
      <c r="AQ76" s="51" t="s">
        <v>47</v>
      </c>
      <c r="AR76" s="9" t="s">
        <v>47</v>
      </c>
      <c r="AS76" s="9" t="s">
        <v>47</v>
      </c>
      <c r="AT76" s="9" t="s">
        <v>47</v>
      </c>
      <c r="AU76" s="9" t="s">
        <v>47</v>
      </c>
      <c r="AV76" s="9" t="s">
        <v>47</v>
      </c>
      <c r="AW76" s="9"/>
      <c r="AX76" s="9"/>
      <c r="BR76" s="25"/>
      <c r="BX76" s="11"/>
      <c r="CN76" s="3"/>
    </row>
    <row r="77" spans="1:93" ht="28.8" x14ac:dyDescent="0.3">
      <c r="A77" s="47">
        <v>43656</v>
      </c>
      <c r="B77" s="48">
        <v>1248</v>
      </c>
      <c r="C77" s="48">
        <v>70</v>
      </c>
      <c r="D77" s="163"/>
      <c r="E77" s="19">
        <v>0.38819444444444445</v>
      </c>
      <c r="F77" s="26" t="s">
        <v>47</v>
      </c>
      <c r="K77" s="67" t="s">
        <v>205</v>
      </c>
      <c r="L77" s="1" t="s">
        <v>207</v>
      </c>
      <c r="O77" s="37">
        <v>55.72</v>
      </c>
      <c r="P77" s="25">
        <v>170</v>
      </c>
      <c r="Q77" s="25" t="s">
        <v>47</v>
      </c>
      <c r="R77" s="11">
        <v>48.19</v>
      </c>
      <c r="S77" s="11">
        <v>50.6</v>
      </c>
      <c r="T77" s="11">
        <v>51.5</v>
      </c>
      <c r="U77" s="11">
        <v>51.26</v>
      </c>
      <c r="AP77" s="9" t="s">
        <v>47</v>
      </c>
      <c r="AQ77" s="51" t="s">
        <v>47</v>
      </c>
      <c r="AR77" s="9" t="s">
        <v>47</v>
      </c>
      <c r="AS77" s="9" t="s">
        <v>47</v>
      </c>
      <c r="AT77" s="9" t="s">
        <v>47</v>
      </c>
      <c r="AU77" s="9" t="s">
        <v>47</v>
      </c>
      <c r="AV77" s="9" t="s">
        <v>47</v>
      </c>
      <c r="AW77" s="9"/>
      <c r="AX77" s="9"/>
      <c r="BR77" s="25"/>
      <c r="BX77" s="11"/>
      <c r="CN77" s="3"/>
    </row>
    <row r="78" spans="1:93" x14ac:dyDescent="0.3">
      <c r="A78" s="47">
        <v>43656</v>
      </c>
      <c r="B78" s="48">
        <v>1248</v>
      </c>
      <c r="C78" s="48">
        <v>70</v>
      </c>
      <c r="D78" s="163"/>
      <c r="E78" s="19">
        <v>0.4069444444444445</v>
      </c>
      <c r="F78" s="26" t="s">
        <v>47</v>
      </c>
      <c r="K78" s="67" t="s">
        <v>209</v>
      </c>
      <c r="L78" s="1" t="s">
        <v>208</v>
      </c>
      <c r="M78" s="52" t="s">
        <v>210</v>
      </c>
      <c r="O78" s="37">
        <v>55.72</v>
      </c>
      <c r="P78" s="25">
        <v>160</v>
      </c>
      <c r="Q78" s="25" t="s">
        <v>47</v>
      </c>
      <c r="R78" s="11">
        <v>48.19</v>
      </c>
      <c r="S78" s="11">
        <v>50.6</v>
      </c>
      <c r="T78" s="11">
        <v>51.4</v>
      </c>
      <c r="U78" s="11">
        <v>51.33</v>
      </c>
      <c r="AP78" s="9" t="s">
        <v>47</v>
      </c>
      <c r="AQ78" s="51" t="s">
        <v>47</v>
      </c>
      <c r="AR78" s="9" t="s">
        <v>47</v>
      </c>
      <c r="AS78" s="9" t="s">
        <v>47</v>
      </c>
      <c r="AT78" s="9" t="s">
        <v>47</v>
      </c>
      <c r="AU78" s="9" t="s">
        <v>47</v>
      </c>
      <c r="AV78" s="9" t="s">
        <v>47</v>
      </c>
      <c r="AW78" s="9"/>
      <c r="AX78" s="9"/>
      <c r="BR78" s="25"/>
      <c r="BX78" s="11"/>
      <c r="CN78" s="3"/>
    </row>
    <row r="79" spans="1:93" x14ac:dyDescent="0.3">
      <c r="A79" s="47">
        <v>43656</v>
      </c>
      <c r="B79" s="48">
        <v>1248</v>
      </c>
      <c r="C79" s="48">
        <v>70</v>
      </c>
      <c r="D79" s="163"/>
      <c r="E79" s="19">
        <v>0.41250000000000003</v>
      </c>
      <c r="F79" s="26" t="s">
        <v>47</v>
      </c>
      <c r="K79" s="67" t="s">
        <v>212</v>
      </c>
      <c r="L79" s="1" t="s">
        <v>211</v>
      </c>
      <c r="O79" s="37">
        <v>55.72</v>
      </c>
      <c r="P79" s="25">
        <v>160</v>
      </c>
      <c r="Q79" s="25" t="s">
        <v>47</v>
      </c>
      <c r="R79" s="11">
        <v>48.19</v>
      </c>
      <c r="S79" s="11">
        <v>50.6</v>
      </c>
      <c r="T79" s="11">
        <v>51.4</v>
      </c>
      <c r="U79" s="11">
        <v>51.33</v>
      </c>
      <c r="AP79" s="9" t="s">
        <v>47</v>
      </c>
      <c r="AQ79" s="51" t="s">
        <v>47</v>
      </c>
      <c r="AR79" s="9" t="s">
        <v>47</v>
      </c>
      <c r="AS79" s="9" t="s">
        <v>47</v>
      </c>
      <c r="AT79" s="9" t="s">
        <v>47</v>
      </c>
      <c r="AU79" s="9" t="s">
        <v>47</v>
      </c>
      <c r="AV79" s="9" t="s">
        <v>47</v>
      </c>
      <c r="AW79" s="9"/>
      <c r="AX79" s="9"/>
      <c r="BR79" s="25"/>
      <c r="BX79" s="11"/>
      <c r="CN79" s="3"/>
    </row>
    <row r="80" spans="1:93" ht="28.8" x14ac:dyDescent="0.3">
      <c r="A80" s="47">
        <v>43656</v>
      </c>
      <c r="B80" s="48">
        <v>1248</v>
      </c>
      <c r="C80" s="48">
        <v>70</v>
      </c>
      <c r="D80" s="163"/>
      <c r="E80" s="19">
        <v>0.4145833333333333</v>
      </c>
      <c r="F80" s="26" t="s">
        <v>47</v>
      </c>
      <c r="K80" s="67" t="s">
        <v>213</v>
      </c>
      <c r="L80" s="1" t="s">
        <v>214</v>
      </c>
      <c r="O80" s="37">
        <v>55.72</v>
      </c>
      <c r="P80" s="25">
        <v>160</v>
      </c>
      <c r="Q80" s="25" t="s">
        <v>47</v>
      </c>
      <c r="R80" s="11">
        <v>48.19</v>
      </c>
      <c r="S80" s="11">
        <v>50.6</v>
      </c>
      <c r="T80" s="11">
        <v>51.4</v>
      </c>
      <c r="U80" s="11">
        <v>51.33</v>
      </c>
      <c r="AP80" s="9" t="s">
        <v>47</v>
      </c>
      <c r="AQ80" s="51" t="s">
        <v>47</v>
      </c>
      <c r="AR80" s="9" t="s">
        <v>47</v>
      </c>
      <c r="AS80" s="9" t="s">
        <v>47</v>
      </c>
      <c r="AT80" s="9" t="s">
        <v>47</v>
      </c>
      <c r="AU80" s="9" t="s">
        <v>47</v>
      </c>
      <c r="AV80" s="9" t="s">
        <v>47</v>
      </c>
      <c r="AW80" s="9"/>
      <c r="AX80" s="9"/>
      <c r="BR80" s="25"/>
      <c r="BX80" s="11"/>
      <c r="CN80" s="3"/>
    </row>
    <row r="81" spans="1:92" x14ac:dyDescent="0.3">
      <c r="A81" s="47">
        <v>43656</v>
      </c>
      <c r="B81" s="48">
        <v>1248</v>
      </c>
      <c r="C81" s="48">
        <v>70</v>
      </c>
      <c r="D81" s="163"/>
      <c r="E81" s="19">
        <v>0.41805555555555557</v>
      </c>
      <c r="F81" s="26" t="s">
        <v>47</v>
      </c>
      <c r="K81" s="67" t="s">
        <v>213</v>
      </c>
      <c r="L81" s="1" t="s">
        <v>215</v>
      </c>
      <c r="O81" s="37">
        <v>55.72</v>
      </c>
      <c r="P81" s="25">
        <v>160</v>
      </c>
      <c r="Q81" s="25" t="s">
        <v>47</v>
      </c>
      <c r="R81" s="11">
        <v>48.19</v>
      </c>
      <c r="S81" s="11">
        <v>50.6</v>
      </c>
      <c r="T81" s="11">
        <v>51.4</v>
      </c>
      <c r="U81" s="11">
        <v>51.33</v>
      </c>
      <c r="AP81" s="9" t="s">
        <v>47</v>
      </c>
      <c r="AQ81" s="51" t="s">
        <v>47</v>
      </c>
      <c r="AR81" s="9" t="s">
        <v>47</v>
      </c>
      <c r="AS81" s="9" t="s">
        <v>47</v>
      </c>
      <c r="AT81" s="9" t="s">
        <v>47</v>
      </c>
      <c r="AU81" s="9" t="s">
        <v>47</v>
      </c>
      <c r="AV81" s="9" t="s">
        <v>47</v>
      </c>
      <c r="AW81" s="9"/>
      <c r="AX81" s="9"/>
      <c r="BR81" s="25"/>
      <c r="BX81" s="11"/>
      <c r="CN81" s="3"/>
    </row>
    <row r="82" spans="1:92" x14ac:dyDescent="0.3">
      <c r="A82" s="47">
        <v>43656</v>
      </c>
      <c r="B82" s="48">
        <v>1248</v>
      </c>
      <c r="C82" s="48">
        <v>70</v>
      </c>
      <c r="D82" s="163"/>
      <c r="E82" s="19">
        <v>0.4201388888888889</v>
      </c>
      <c r="F82" s="26" t="s">
        <v>47</v>
      </c>
      <c r="K82" s="67" t="s">
        <v>216</v>
      </c>
      <c r="L82" s="1" t="s">
        <v>217</v>
      </c>
      <c r="O82" s="37">
        <v>55.72</v>
      </c>
      <c r="P82" s="25">
        <v>160</v>
      </c>
      <c r="Q82" s="25" t="s">
        <v>47</v>
      </c>
      <c r="R82" s="11">
        <v>48.19</v>
      </c>
      <c r="S82" s="11">
        <v>50.6</v>
      </c>
      <c r="T82" s="11">
        <v>51.4</v>
      </c>
      <c r="U82" s="11">
        <v>51.33</v>
      </c>
      <c r="AP82" s="9" t="s">
        <v>47</v>
      </c>
      <c r="AQ82" s="51" t="s">
        <v>47</v>
      </c>
      <c r="AR82" s="9" t="s">
        <v>47</v>
      </c>
      <c r="AS82" s="9" t="s">
        <v>47</v>
      </c>
      <c r="AT82" s="9" t="s">
        <v>47</v>
      </c>
      <c r="AU82" s="9" t="s">
        <v>47</v>
      </c>
      <c r="AV82" s="9" t="s">
        <v>47</v>
      </c>
      <c r="AW82" s="9"/>
      <c r="AX82" s="9"/>
      <c r="BR82" s="25"/>
      <c r="BX82" s="11"/>
      <c r="CN82" s="3"/>
    </row>
    <row r="83" spans="1:92" x14ac:dyDescent="0.3">
      <c r="A83" s="47">
        <v>43656</v>
      </c>
      <c r="B83" s="48">
        <v>1248</v>
      </c>
      <c r="C83" s="48">
        <v>70</v>
      </c>
      <c r="D83" s="163"/>
      <c r="E83" s="19">
        <v>0.43124999999999997</v>
      </c>
      <c r="F83" s="26" t="s">
        <v>47</v>
      </c>
      <c r="K83" s="67" t="s">
        <v>218</v>
      </c>
      <c r="L83" s="1" t="s">
        <v>219</v>
      </c>
      <c r="O83" s="37">
        <v>55.72</v>
      </c>
      <c r="P83" s="25">
        <v>160</v>
      </c>
      <c r="Q83" s="25" t="s">
        <v>47</v>
      </c>
      <c r="R83" s="11">
        <v>48.19</v>
      </c>
      <c r="S83" s="11">
        <v>50.6</v>
      </c>
      <c r="T83" s="11">
        <v>51.4</v>
      </c>
      <c r="U83" s="11">
        <v>51.33</v>
      </c>
      <c r="AP83" s="9" t="s">
        <v>47</v>
      </c>
      <c r="AQ83" s="51" t="s">
        <v>47</v>
      </c>
      <c r="AR83" s="9" t="s">
        <v>47</v>
      </c>
      <c r="AS83" s="9" t="s">
        <v>47</v>
      </c>
      <c r="AT83" s="9" t="s">
        <v>47</v>
      </c>
      <c r="AU83" s="9" t="s">
        <v>47</v>
      </c>
      <c r="AV83" s="9" t="s">
        <v>47</v>
      </c>
      <c r="AW83" s="9"/>
      <c r="AX83" s="9"/>
      <c r="BR83" s="25"/>
      <c r="BX83" s="11"/>
      <c r="CN83" s="3"/>
    </row>
    <row r="84" spans="1:92" x14ac:dyDescent="0.3">
      <c r="A84" s="47">
        <v>43656</v>
      </c>
      <c r="B84" s="48">
        <v>1248</v>
      </c>
      <c r="C84" s="48">
        <v>70</v>
      </c>
      <c r="D84" s="163"/>
      <c r="E84" s="19">
        <v>0.4597222222222222</v>
      </c>
      <c r="F84" s="26" t="s">
        <v>47</v>
      </c>
      <c r="K84" s="67" t="s">
        <v>220</v>
      </c>
      <c r="L84" s="1" t="s">
        <v>221</v>
      </c>
      <c r="O84" s="37">
        <v>55.72</v>
      </c>
      <c r="P84" s="25">
        <v>160</v>
      </c>
      <c r="Q84" s="25" t="s">
        <v>47</v>
      </c>
      <c r="R84" s="11">
        <v>48.19</v>
      </c>
      <c r="S84" s="11">
        <v>50.6</v>
      </c>
      <c r="T84" s="11">
        <v>51.4</v>
      </c>
      <c r="U84" s="11">
        <v>51.33</v>
      </c>
      <c r="AP84" s="9" t="s">
        <v>47</v>
      </c>
      <c r="AQ84" s="51" t="s">
        <v>47</v>
      </c>
      <c r="AR84" s="9" t="s">
        <v>47</v>
      </c>
      <c r="AS84" s="9" t="s">
        <v>47</v>
      </c>
      <c r="AT84" s="9" t="s">
        <v>47</v>
      </c>
      <c r="AU84" s="9" t="s">
        <v>47</v>
      </c>
      <c r="AV84" s="9" t="s">
        <v>47</v>
      </c>
      <c r="AW84" s="9"/>
      <c r="AX84" s="9"/>
      <c r="BR84" s="25"/>
      <c r="BX84" s="11"/>
      <c r="CN84" s="3"/>
    </row>
    <row r="85" spans="1:92" x14ac:dyDescent="0.3">
      <c r="A85" s="47">
        <v>43656</v>
      </c>
      <c r="B85" s="48">
        <v>1248</v>
      </c>
      <c r="C85" s="48">
        <v>70</v>
      </c>
      <c r="D85" s="163"/>
      <c r="E85" s="19" t="s">
        <v>222</v>
      </c>
      <c r="F85" s="26" t="s">
        <v>47</v>
      </c>
      <c r="K85" s="67" t="s">
        <v>216</v>
      </c>
      <c r="O85" s="37">
        <v>55.72</v>
      </c>
      <c r="P85" s="25">
        <v>160</v>
      </c>
      <c r="Q85" s="25" t="s">
        <v>47</v>
      </c>
      <c r="R85" s="11">
        <v>48.19</v>
      </c>
      <c r="S85" s="11">
        <v>50.67</v>
      </c>
      <c r="T85" s="11">
        <v>51.4</v>
      </c>
      <c r="U85" s="11">
        <v>51.23</v>
      </c>
      <c r="AP85" s="9" t="s">
        <v>47</v>
      </c>
      <c r="AQ85" s="51" t="s">
        <v>47</v>
      </c>
      <c r="AR85" s="9" t="s">
        <v>47</v>
      </c>
      <c r="AS85" s="9" t="s">
        <v>47</v>
      </c>
      <c r="AT85" s="9" t="s">
        <v>47</v>
      </c>
      <c r="AU85" s="9" t="s">
        <v>47</v>
      </c>
      <c r="AV85" s="9" t="s">
        <v>47</v>
      </c>
      <c r="AW85" s="9"/>
      <c r="AX85" s="9"/>
      <c r="BR85" s="25"/>
      <c r="BX85" s="11"/>
      <c r="CN85" s="3"/>
    </row>
    <row r="86" spans="1:92" x14ac:dyDescent="0.3">
      <c r="A86" s="47">
        <v>43656</v>
      </c>
      <c r="B86" s="48">
        <v>1248</v>
      </c>
      <c r="C86" s="48">
        <v>70</v>
      </c>
      <c r="D86" s="163"/>
      <c r="E86" s="19">
        <v>0.47013888888888888</v>
      </c>
      <c r="F86" s="26" t="s">
        <v>47</v>
      </c>
      <c r="K86" s="67" t="s">
        <v>223</v>
      </c>
      <c r="L86" s="1" t="s">
        <v>224</v>
      </c>
      <c r="O86" s="37">
        <v>55.72</v>
      </c>
      <c r="P86" s="25">
        <v>160</v>
      </c>
      <c r="Q86" s="25" t="s">
        <v>47</v>
      </c>
      <c r="R86" s="11">
        <v>48.19</v>
      </c>
      <c r="S86" s="11">
        <v>50.67</v>
      </c>
      <c r="T86" s="11">
        <v>51.4</v>
      </c>
      <c r="U86" s="11">
        <v>51.23</v>
      </c>
      <c r="AP86" s="9" t="s">
        <v>47</v>
      </c>
      <c r="AQ86" s="51" t="s">
        <v>47</v>
      </c>
      <c r="AR86" s="9" t="s">
        <v>47</v>
      </c>
      <c r="AS86" s="9" t="s">
        <v>47</v>
      </c>
      <c r="AT86" s="9" t="s">
        <v>47</v>
      </c>
      <c r="AU86" s="9" t="s">
        <v>47</v>
      </c>
      <c r="AV86" s="9" t="s">
        <v>47</v>
      </c>
      <c r="AW86" s="9"/>
      <c r="AX86" s="9"/>
      <c r="BR86" s="25"/>
      <c r="BX86" s="11"/>
      <c r="CN86" s="3"/>
    </row>
    <row r="87" spans="1:92" x14ac:dyDescent="0.3">
      <c r="A87" s="47">
        <v>43656</v>
      </c>
      <c r="B87" s="48">
        <v>1248</v>
      </c>
      <c r="C87" s="48">
        <v>70</v>
      </c>
      <c r="D87" s="163"/>
      <c r="E87" s="19">
        <v>0.47291666666666665</v>
      </c>
      <c r="F87" s="26" t="s">
        <v>47</v>
      </c>
      <c r="K87" s="67" t="s">
        <v>223</v>
      </c>
      <c r="L87" s="1" t="s">
        <v>211</v>
      </c>
      <c r="O87" s="37">
        <v>55.72</v>
      </c>
      <c r="P87" s="25">
        <v>160</v>
      </c>
      <c r="Q87" s="25" t="s">
        <v>47</v>
      </c>
      <c r="R87" s="11">
        <v>48.19</v>
      </c>
      <c r="S87" s="11">
        <v>50.67</v>
      </c>
      <c r="T87" s="11">
        <v>51.4</v>
      </c>
      <c r="U87" s="11">
        <v>51.23</v>
      </c>
      <c r="AP87" s="9" t="s">
        <v>47</v>
      </c>
      <c r="AQ87" s="51" t="s">
        <v>47</v>
      </c>
      <c r="AR87" s="9" t="s">
        <v>47</v>
      </c>
      <c r="AS87" s="9" t="s">
        <v>47</v>
      </c>
      <c r="AT87" s="9" t="s">
        <v>47</v>
      </c>
      <c r="AU87" s="9" t="s">
        <v>47</v>
      </c>
      <c r="AV87" s="9" t="s">
        <v>47</v>
      </c>
      <c r="AW87" s="9"/>
      <c r="AX87" s="9"/>
      <c r="BR87" s="25"/>
      <c r="BX87" s="11"/>
      <c r="CN87" s="3"/>
    </row>
    <row r="88" spans="1:92" ht="43.2" x14ac:dyDescent="0.3">
      <c r="A88" s="47">
        <v>43656</v>
      </c>
      <c r="B88" s="48">
        <v>1248</v>
      </c>
      <c r="C88" s="48">
        <v>70</v>
      </c>
      <c r="D88" s="163"/>
      <c r="E88" s="53">
        <v>0.47569444444444442</v>
      </c>
      <c r="F88" s="26" t="s">
        <v>47</v>
      </c>
      <c r="K88" s="52" t="s">
        <v>223</v>
      </c>
      <c r="L88" s="52" t="s">
        <v>211</v>
      </c>
      <c r="M88" s="60" t="s">
        <v>225</v>
      </c>
      <c r="N88" s="61"/>
      <c r="O88" s="62">
        <v>55.72</v>
      </c>
      <c r="P88" s="63">
        <v>160</v>
      </c>
      <c r="Q88" s="63" t="s">
        <v>47</v>
      </c>
      <c r="R88" s="64">
        <v>48.19</v>
      </c>
      <c r="S88" s="64">
        <v>50.67</v>
      </c>
      <c r="T88" s="64">
        <v>51.4</v>
      </c>
      <c r="U88" s="64">
        <v>51.23</v>
      </c>
      <c r="V88" s="64"/>
      <c r="W88" s="64"/>
      <c r="AP88" s="9" t="s">
        <v>47</v>
      </c>
      <c r="AQ88" s="51" t="s">
        <v>47</v>
      </c>
      <c r="AR88" s="9" t="s">
        <v>47</v>
      </c>
      <c r="AS88" s="9" t="s">
        <v>47</v>
      </c>
      <c r="AT88" s="9" t="s">
        <v>47</v>
      </c>
      <c r="AU88" s="9" t="s">
        <v>47</v>
      </c>
      <c r="AV88" s="9" t="s">
        <v>47</v>
      </c>
      <c r="AW88" s="9"/>
      <c r="AX88" s="9"/>
      <c r="BR88" s="25"/>
      <c r="BX88" s="11"/>
      <c r="CN88" s="3"/>
    </row>
    <row r="89" spans="1:92" ht="28.8" x14ac:dyDescent="0.3">
      <c r="A89" s="47">
        <v>43656</v>
      </c>
      <c r="B89" s="48">
        <v>1248</v>
      </c>
      <c r="C89" s="48">
        <v>70</v>
      </c>
      <c r="D89" s="19" t="s">
        <v>226</v>
      </c>
      <c r="E89" s="19">
        <v>0.53819444444444442</v>
      </c>
      <c r="F89" s="26" t="s">
        <v>47</v>
      </c>
      <c r="K89" s="67" t="s">
        <v>228</v>
      </c>
      <c r="O89" s="37" t="s">
        <v>47</v>
      </c>
      <c r="P89" s="25" t="s">
        <v>47</v>
      </c>
      <c r="Q89" s="25" t="s">
        <v>47</v>
      </c>
      <c r="R89" s="37" t="s">
        <v>47</v>
      </c>
      <c r="S89" s="37" t="s">
        <v>47</v>
      </c>
      <c r="T89" s="37" t="s">
        <v>47</v>
      </c>
      <c r="U89" s="37" t="s">
        <v>47</v>
      </c>
      <c r="V89" s="37"/>
      <c r="W89" s="37"/>
      <c r="AP89" s="11">
        <v>55.5</v>
      </c>
      <c r="AQ89" s="25">
        <v>0</v>
      </c>
      <c r="AR89" s="11" t="s">
        <v>47</v>
      </c>
      <c r="AS89" s="11">
        <v>51.19</v>
      </c>
      <c r="AT89" s="11">
        <v>51.67</v>
      </c>
      <c r="AU89" s="11">
        <v>120</v>
      </c>
      <c r="AV89" s="11">
        <v>120</v>
      </c>
      <c r="AY89" s="1" t="s">
        <v>229</v>
      </c>
      <c r="BR89" s="25"/>
      <c r="BX89" s="11"/>
      <c r="CN89" s="3"/>
    </row>
    <row r="90" spans="1:92" ht="15" x14ac:dyDescent="0.25">
      <c r="A90" s="47">
        <v>43656</v>
      </c>
      <c r="B90" s="48">
        <v>1248</v>
      </c>
      <c r="C90" s="48">
        <v>70</v>
      </c>
      <c r="F90" s="26" t="s">
        <v>47</v>
      </c>
      <c r="K90" s="67" t="s">
        <v>231</v>
      </c>
      <c r="AP90" s="11">
        <v>55.5</v>
      </c>
      <c r="AQ90" s="25">
        <v>0</v>
      </c>
      <c r="AR90" s="11" t="s">
        <v>47</v>
      </c>
      <c r="AS90" s="11">
        <v>50.28</v>
      </c>
      <c r="AT90" s="11">
        <v>22.57</v>
      </c>
      <c r="AU90" s="11">
        <v>120</v>
      </c>
      <c r="AV90" s="11">
        <v>120</v>
      </c>
      <c r="AY90" s="1" t="s">
        <v>230</v>
      </c>
      <c r="BR90" s="25"/>
      <c r="BX90" s="11"/>
      <c r="CN90" s="3"/>
    </row>
    <row r="91" spans="1:92" x14ac:dyDescent="0.3">
      <c r="E91" s="19">
        <v>0.55972222222222223</v>
      </c>
      <c r="F91" s="26" t="s">
        <v>47</v>
      </c>
      <c r="K91" s="67" t="s">
        <v>227</v>
      </c>
      <c r="L91" s="1" t="s">
        <v>232</v>
      </c>
      <c r="BR91" s="25"/>
      <c r="BX91" s="11"/>
      <c r="CN91" s="3"/>
    </row>
    <row r="92" spans="1:92" x14ac:dyDescent="0.3">
      <c r="A92" s="47">
        <v>43656</v>
      </c>
      <c r="B92" s="48">
        <v>1248</v>
      </c>
      <c r="C92" s="48">
        <v>70</v>
      </c>
      <c r="D92" s="54"/>
      <c r="E92" s="54">
        <v>0.56180555555555556</v>
      </c>
      <c r="F92" s="26" t="s">
        <v>47</v>
      </c>
      <c r="K92" s="67" t="s">
        <v>247</v>
      </c>
      <c r="L92" s="52" t="s">
        <v>248</v>
      </c>
      <c r="M92" s="55"/>
      <c r="X92" s="55"/>
      <c r="AP92" s="37">
        <v>55.508000000000003</v>
      </c>
      <c r="AQ92" s="25">
        <v>0</v>
      </c>
      <c r="AR92" s="11" t="s">
        <v>47</v>
      </c>
      <c r="AS92" s="11">
        <v>120</v>
      </c>
      <c r="AT92" s="11">
        <v>120</v>
      </c>
      <c r="AU92" s="11">
        <v>51.21</v>
      </c>
      <c r="AV92" s="11">
        <v>51.6</v>
      </c>
      <c r="AY92" s="55" t="s">
        <v>249</v>
      </c>
      <c r="BR92" s="25"/>
      <c r="BX92" s="11"/>
      <c r="CN92" s="3"/>
    </row>
    <row r="93" spans="1:92" x14ac:dyDescent="0.3">
      <c r="A93" s="47">
        <v>43656</v>
      </c>
      <c r="B93" s="48">
        <v>1248</v>
      </c>
      <c r="C93" s="48">
        <v>70</v>
      </c>
      <c r="D93" s="54"/>
      <c r="E93" s="54"/>
      <c r="F93" s="26" t="s">
        <v>47</v>
      </c>
      <c r="K93" s="67" t="s">
        <v>250</v>
      </c>
      <c r="L93" s="55"/>
      <c r="M93" s="55"/>
      <c r="X93" s="55"/>
      <c r="AP93" s="37">
        <v>55.5</v>
      </c>
      <c r="AQ93" s="25">
        <v>0</v>
      </c>
      <c r="AR93" s="11" t="s">
        <v>47</v>
      </c>
      <c r="AS93" s="11">
        <v>120</v>
      </c>
      <c r="AT93" s="11">
        <v>120</v>
      </c>
      <c r="AU93" s="11">
        <v>50.26</v>
      </c>
      <c r="AV93" s="11">
        <v>52.52</v>
      </c>
      <c r="AY93" s="55" t="s">
        <v>251</v>
      </c>
      <c r="BR93" s="25"/>
      <c r="BX93" s="11"/>
      <c r="CN93" s="3"/>
    </row>
    <row r="94" spans="1:92" x14ac:dyDescent="0.3">
      <c r="A94" s="47">
        <v>43656</v>
      </c>
      <c r="B94" s="48">
        <v>1248</v>
      </c>
      <c r="C94" s="48">
        <v>70</v>
      </c>
      <c r="D94" s="54"/>
      <c r="E94" s="54"/>
      <c r="F94" s="26" t="s">
        <v>47</v>
      </c>
      <c r="K94" s="67" t="s">
        <v>252</v>
      </c>
      <c r="L94" s="55"/>
      <c r="M94" s="55"/>
      <c r="X94" s="55"/>
      <c r="AP94" s="37">
        <v>55.508000000000003</v>
      </c>
      <c r="AQ94" s="25">
        <v>0</v>
      </c>
      <c r="AR94" s="11" t="s">
        <v>47</v>
      </c>
      <c r="AS94" s="11">
        <v>120</v>
      </c>
      <c r="AT94" s="11">
        <v>120</v>
      </c>
      <c r="AU94" s="11">
        <v>51.21</v>
      </c>
      <c r="AV94" s="11">
        <v>51.6</v>
      </c>
      <c r="AY94" s="55"/>
      <c r="BR94" s="25"/>
      <c r="BX94" s="11"/>
      <c r="CN94" s="3"/>
    </row>
    <row r="95" spans="1:92" x14ac:dyDescent="0.3">
      <c r="A95" s="47">
        <v>43656</v>
      </c>
      <c r="B95" s="48">
        <v>1248</v>
      </c>
      <c r="C95" s="48">
        <v>70</v>
      </c>
      <c r="D95" s="54"/>
      <c r="E95" s="54">
        <v>0.59375</v>
      </c>
      <c r="F95" s="26" t="s">
        <v>47</v>
      </c>
      <c r="K95" s="67" t="s">
        <v>253</v>
      </c>
      <c r="L95" s="52" t="s">
        <v>254</v>
      </c>
      <c r="M95" s="55"/>
      <c r="X95" s="55"/>
      <c r="AP95" s="37">
        <v>55.508000000000003</v>
      </c>
      <c r="AQ95" s="25">
        <v>0</v>
      </c>
      <c r="AR95" s="11" t="s">
        <v>47</v>
      </c>
      <c r="AS95" s="11">
        <v>120</v>
      </c>
      <c r="AT95" s="11">
        <v>120</v>
      </c>
      <c r="AU95" s="11">
        <v>51.21</v>
      </c>
      <c r="AV95" s="11">
        <v>51.6</v>
      </c>
      <c r="AY95" s="55"/>
      <c r="BR95" s="25"/>
      <c r="BX95" s="11"/>
      <c r="CN95" s="3"/>
    </row>
    <row r="96" spans="1:92" x14ac:dyDescent="0.3">
      <c r="D96" s="54"/>
      <c r="E96" s="54">
        <v>0.60972222222222217</v>
      </c>
      <c r="F96" s="26" t="s">
        <v>47</v>
      </c>
      <c r="K96" s="67" t="s">
        <v>255</v>
      </c>
      <c r="L96" s="55" t="s">
        <v>256</v>
      </c>
      <c r="M96" s="55"/>
      <c r="X96" s="55"/>
      <c r="AP96" s="37">
        <v>55.5</v>
      </c>
      <c r="AQ96" s="25">
        <v>160</v>
      </c>
      <c r="AR96" s="11" t="s">
        <v>47</v>
      </c>
      <c r="AS96" s="11">
        <v>51.19</v>
      </c>
      <c r="AT96" s="11">
        <v>51.67</v>
      </c>
      <c r="AU96" s="11">
        <v>51.21</v>
      </c>
      <c r="AV96" s="11">
        <v>51.6</v>
      </c>
      <c r="AY96" s="55"/>
      <c r="BR96" s="25"/>
      <c r="BX96" s="11"/>
      <c r="CN96" s="3"/>
    </row>
    <row r="97" spans="1:93" ht="28.8" x14ac:dyDescent="0.3">
      <c r="D97" s="54"/>
      <c r="E97" s="54">
        <v>0.62013888888888891</v>
      </c>
      <c r="F97" s="26" t="s">
        <v>47</v>
      </c>
      <c r="K97" s="67" t="s">
        <v>257</v>
      </c>
      <c r="L97" s="55" t="s">
        <v>211</v>
      </c>
      <c r="M97" s="55"/>
      <c r="X97" s="55"/>
      <c r="AP97" s="37">
        <v>55.69</v>
      </c>
      <c r="AQ97" s="25">
        <v>90</v>
      </c>
      <c r="AR97" s="11" t="s">
        <v>47</v>
      </c>
      <c r="AS97" s="11">
        <v>51.19</v>
      </c>
      <c r="AT97" s="11">
        <v>51.62</v>
      </c>
      <c r="AU97" s="11">
        <v>50.48</v>
      </c>
      <c r="AV97" s="11">
        <v>52.55</v>
      </c>
      <c r="AY97" s="55"/>
      <c r="BR97" s="25"/>
      <c r="BX97" s="11"/>
      <c r="CN97" s="3"/>
    </row>
    <row r="98" spans="1:93" x14ac:dyDescent="0.3">
      <c r="D98" s="54"/>
      <c r="E98" s="54"/>
      <c r="F98" s="26" t="s">
        <v>47</v>
      </c>
      <c r="K98" s="67" t="s">
        <v>258</v>
      </c>
      <c r="L98" s="55"/>
      <c r="M98" s="55"/>
      <c r="X98" s="55"/>
      <c r="AP98" s="37"/>
      <c r="AY98" s="55"/>
      <c r="BR98" s="25"/>
      <c r="BX98" s="11"/>
      <c r="CN98" s="3"/>
    </row>
    <row r="99" spans="1:93" ht="15" x14ac:dyDescent="0.25">
      <c r="E99" s="19">
        <v>0.63194444444444442</v>
      </c>
      <c r="F99" s="26" t="s">
        <v>47</v>
      </c>
      <c r="K99" s="67" t="s">
        <v>233</v>
      </c>
      <c r="L99" s="1" t="s">
        <v>234</v>
      </c>
      <c r="BR99" s="25"/>
      <c r="BX99" s="11"/>
      <c r="CN99" s="3"/>
    </row>
    <row r="100" spans="1:93" x14ac:dyDescent="0.3">
      <c r="E100" s="19">
        <v>0.6381944444444444</v>
      </c>
      <c r="F100" s="26" t="s">
        <v>47</v>
      </c>
      <c r="K100" s="67" t="s">
        <v>235</v>
      </c>
      <c r="L100" s="1" t="s">
        <v>238</v>
      </c>
      <c r="BR100" s="25"/>
      <c r="BX100" s="11"/>
      <c r="CN100" s="3"/>
    </row>
    <row r="101" spans="1:93" x14ac:dyDescent="0.3">
      <c r="E101" s="19">
        <v>0.65277777777777779</v>
      </c>
      <c r="F101" s="26" t="s">
        <v>47</v>
      </c>
      <c r="K101" s="67" t="s">
        <v>236</v>
      </c>
      <c r="L101" s="1" t="s">
        <v>237</v>
      </c>
      <c r="BR101" s="25"/>
      <c r="BX101" s="11"/>
      <c r="CN101" s="3"/>
    </row>
    <row r="102" spans="1:93" x14ac:dyDescent="0.3">
      <c r="E102" s="19">
        <v>0.67222222222222217</v>
      </c>
      <c r="F102" s="26" t="s">
        <v>47</v>
      </c>
      <c r="K102" s="67" t="s">
        <v>239</v>
      </c>
      <c r="L102" s="1" t="s">
        <v>240</v>
      </c>
      <c r="BR102" s="25"/>
      <c r="BX102" s="11"/>
      <c r="CN102" s="3"/>
    </row>
    <row r="103" spans="1:93" ht="28.8" x14ac:dyDescent="0.3">
      <c r="F103" s="26" t="s">
        <v>47</v>
      </c>
      <c r="K103" s="67" t="s">
        <v>241</v>
      </c>
      <c r="L103" s="1" t="s">
        <v>242</v>
      </c>
      <c r="BR103" s="25"/>
      <c r="BX103" s="11"/>
      <c r="CN103" s="3"/>
    </row>
    <row r="104" spans="1:93" ht="57.6" x14ac:dyDescent="0.3">
      <c r="F104" s="26" t="s">
        <v>47</v>
      </c>
      <c r="L104" s="1" t="s">
        <v>243</v>
      </c>
      <c r="M104" s="31" t="s">
        <v>244</v>
      </c>
      <c r="BR104" s="25"/>
      <c r="BX104" s="11"/>
      <c r="CN104" s="3"/>
    </row>
    <row r="105" spans="1:93" ht="28.8" x14ac:dyDescent="0.3">
      <c r="F105" s="26" t="s">
        <v>47</v>
      </c>
      <c r="M105" s="1" t="s">
        <v>245</v>
      </c>
      <c r="BR105" s="25"/>
      <c r="BX105" s="11"/>
      <c r="CN105" s="3"/>
    </row>
    <row r="106" spans="1:93" s="44" customFormat="1" ht="15" x14ac:dyDescent="0.25">
      <c r="A106" s="39"/>
      <c r="B106" s="40"/>
      <c r="C106" s="40"/>
      <c r="D106" s="41"/>
      <c r="E106" s="41"/>
      <c r="F106" s="42"/>
      <c r="G106" s="42"/>
      <c r="H106" s="42"/>
      <c r="I106" s="42"/>
      <c r="J106" s="42"/>
      <c r="K106" s="43"/>
      <c r="L106" s="43"/>
      <c r="M106" s="43"/>
      <c r="O106" s="45"/>
      <c r="P106" s="40"/>
      <c r="Q106" s="40"/>
      <c r="R106" s="46"/>
      <c r="S106" s="46"/>
      <c r="T106" s="46"/>
      <c r="U106" s="46"/>
      <c r="V106" s="46"/>
      <c r="W106" s="46"/>
      <c r="X106" s="43"/>
      <c r="Y106" s="46"/>
      <c r="Z106" s="46"/>
      <c r="AA106" s="46"/>
      <c r="AB106" s="46"/>
      <c r="AC106" s="46"/>
      <c r="AD106" s="46"/>
      <c r="AE106" s="46"/>
      <c r="AF106" s="46"/>
      <c r="AG106" s="46"/>
      <c r="AH106" s="46"/>
      <c r="AI106" s="46"/>
      <c r="AJ106" s="46"/>
      <c r="AK106" s="46"/>
      <c r="AL106" s="46"/>
      <c r="AM106" s="46"/>
      <c r="AN106" s="46"/>
      <c r="AO106" s="46"/>
      <c r="AP106" s="46"/>
      <c r="AQ106" s="40"/>
      <c r="AR106" s="46"/>
      <c r="AS106" s="46"/>
      <c r="AT106" s="46"/>
      <c r="AU106" s="46"/>
      <c r="AV106" s="46"/>
      <c r="AW106" s="46"/>
      <c r="AX106" s="46"/>
      <c r="AY106" s="43"/>
      <c r="AZ106" s="46"/>
      <c r="BA106" s="46"/>
      <c r="BB106" s="46"/>
      <c r="BC106" s="46"/>
      <c r="BD106" s="46"/>
      <c r="BE106" s="46"/>
      <c r="BF106" s="46"/>
      <c r="BG106" s="46"/>
      <c r="BH106" s="46"/>
      <c r="BI106" s="46"/>
      <c r="BJ106" s="46"/>
      <c r="BK106" s="46"/>
      <c r="BL106" s="46"/>
      <c r="BM106" s="46"/>
      <c r="BN106" s="46"/>
      <c r="BO106" s="46"/>
      <c r="BP106" s="46"/>
      <c r="BQ106" s="40"/>
      <c r="BR106" s="40"/>
      <c r="BS106" s="46"/>
      <c r="BT106" s="46"/>
      <c r="BU106" s="46"/>
      <c r="BV106" s="46"/>
      <c r="BW106" s="46"/>
      <c r="BX106" s="46"/>
      <c r="BY106" s="43"/>
      <c r="CO106" s="7"/>
    </row>
    <row r="107" spans="1:93" ht="43.2" x14ac:dyDescent="0.3">
      <c r="A107" s="8">
        <v>43657</v>
      </c>
      <c r="B107" s="25">
        <v>1245</v>
      </c>
      <c r="C107" s="25">
        <v>70</v>
      </c>
      <c r="D107" s="19" t="s">
        <v>246</v>
      </c>
      <c r="E107" s="19">
        <v>0.33749999999999997</v>
      </c>
      <c r="F107" s="26" t="s">
        <v>47</v>
      </c>
      <c r="K107" s="67" t="s">
        <v>259</v>
      </c>
      <c r="M107" s="1" t="s">
        <v>260</v>
      </c>
      <c r="BP107" s="11">
        <v>55.5</v>
      </c>
      <c r="BQ107" s="25" t="s">
        <v>47</v>
      </c>
      <c r="BR107" s="25" t="s">
        <v>47</v>
      </c>
      <c r="BS107" s="11">
        <v>120</v>
      </c>
      <c r="BT107" s="11">
        <v>120</v>
      </c>
      <c r="BU107" s="11">
        <v>47.87</v>
      </c>
      <c r="BV107" s="11">
        <v>48.48</v>
      </c>
      <c r="BX107" s="11"/>
      <c r="BY107" s="72" t="s">
        <v>268</v>
      </c>
      <c r="CN107" s="3"/>
    </row>
    <row r="108" spans="1:93" x14ac:dyDescent="0.3">
      <c r="E108" s="19">
        <v>0.37708333333333338</v>
      </c>
      <c r="F108" s="26" t="s">
        <v>47</v>
      </c>
      <c r="K108" s="67" t="s">
        <v>262</v>
      </c>
      <c r="L108" s="1" t="s">
        <v>261</v>
      </c>
      <c r="BP108" s="11">
        <v>55.5</v>
      </c>
      <c r="BQ108" s="25" t="s">
        <v>47</v>
      </c>
      <c r="BR108" s="25" t="s">
        <v>47</v>
      </c>
      <c r="BS108" s="11">
        <v>120</v>
      </c>
      <c r="BT108" s="11">
        <v>120</v>
      </c>
      <c r="BU108" s="11">
        <v>47.87</v>
      </c>
      <c r="BV108" s="11">
        <v>48.48</v>
      </c>
      <c r="BX108" s="11"/>
      <c r="CN108" s="3"/>
    </row>
    <row r="109" spans="1:93" ht="28.8" x14ac:dyDescent="0.3">
      <c r="F109" s="26" t="s">
        <v>47</v>
      </c>
      <c r="K109" s="67" t="s">
        <v>263</v>
      </c>
      <c r="M109" s="31"/>
      <c r="BP109" s="11">
        <v>55.5</v>
      </c>
      <c r="BQ109" s="25" t="s">
        <v>47</v>
      </c>
      <c r="BR109" s="25" t="s">
        <v>47</v>
      </c>
      <c r="BS109" s="11">
        <v>120</v>
      </c>
      <c r="BT109" s="11">
        <v>120</v>
      </c>
      <c r="BU109" s="11">
        <v>47.87</v>
      </c>
      <c r="BV109" s="11">
        <v>48.48</v>
      </c>
      <c r="BX109" s="11"/>
      <c r="CN109" s="3"/>
    </row>
    <row r="110" spans="1:93" x14ac:dyDescent="0.3">
      <c r="E110" s="19">
        <v>0.40972222222222227</v>
      </c>
      <c r="F110" s="26" t="s">
        <v>47</v>
      </c>
      <c r="L110" s="1" t="s">
        <v>264</v>
      </c>
      <c r="BP110" s="11">
        <v>55.5</v>
      </c>
      <c r="BQ110" s="25" t="s">
        <v>47</v>
      </c>
      <c r="BR110" s="25" t="s">
        <v>47</v>
      </c>
      <c r="BS110" s="11">
        <v>120</v>
      </c>
      <c r="BT110" s="11">
        <v>120</v>
      </c>
      <c r="BU110" s="11">
        <v>47.87</v>
      </c>
      <c r="BV110" s="11">
        <v>48.48</v>
      </c>
      <c r="BX110" s="11"/>
      <c r="CN110" s="3"/>
    </row>
    <row r="111" spans="1:93" x14ac:dyDescent="0.3">
      <c r="E111" s="19">
        <v>0.41319444444444442</v>
      </c>
      <c r="F111" s="26" t="s">
        <v>47</v>
      </c>
      <c r="L111" s="1" t="s">
        <v>265</v>
      </c>
      <c r="BP111" s="11">
        <v>55.5</v>
      </c>
      <c r="BQ111" s="25" t="s">
        <v>47</v>
      </c>
      <c r="BR111" s="25" t="s">
        <v>47</v>
      </c>
      <c r="BS111" s="11">
        <v>120</v>
      </c>
      <c r="BT111" s="11">
        <v>120</v>
      </c>
      <c r="BU111" s="11">
        <v>47.87</v>
      </c>
      <c r="BV111" s="11">
        <v>48.48</v>
      </c>
      <c r="BX111" s="11"/>
      <c r="CN111" s="3"/>
    </row>
    <row r="112" spans="1:93" ht="28.8" x14ac:dyDescent="0.3">
      <c r="F112" s="26" t="s">
        <v>47</v>
      </c>
      <c r="K112" s="67" t="s">
        <v>267</v>
      </c>
      <c r="M112" s="31" t="s">
        <v>266</v>
      </c>
      <c r="BP112" s="11">
        <v>55.5</v>
      </c>
      <c r="BR112" s="25"/>
      <c r="BS112" s="9">
        <v>54.79</v>
      </c>
      <c r="BT112" s="9">
        <v>59.08</v>
      </c>
      <c r="BU112" s="9">
        <v>120</v>
      </c>
      <c r="BV112" s="9">
        <v>120</v>
      </c>
      <c r="BW112" s="9"/>
      <c r="BX112" s="9"/>
      <c r="BY112" s="72" t="s">
        <v>268</v>
      </c>
      <c r="CN112" s="3"/>
    </row>
    <row r="113" spans="5:92" x14ac:dyDescent="0.3">
      <c r="E113" s="19">
        <v>0.43194444444444446</v>
      </c>
      <c r="F113" s="26" t="s">
        <v>47</v>
      </c>
      <c r="K113" s="67" t="s">
        <v>269</v>
      </c>
      <c r="L113" s="1" t="s">
        <v>270</v>
      </c>
      <c r="BP113" s="11">
        <v>55.5</v>
      </c>
      <c r="BR113" s="25"/>
      <c r="BS113" s="9">
        <v>54.79</v>
      </c>
      <c r="BT113" s="9">
        <v>59.08</v>
      </c>
      <c r="BU113" s="9">
        <v>120</v>
      </c>
      <c r="BV113" s="9">
        <v>120</v>
      </c>
      <c r="BW113" s="9"/>
      <c r="BX113" s="9"/>
      <c r="CN113" s="3"/>
    </row>
    <row r="114" spans="5:92" x14ac:dyDescent="0.3">
      <c r="E114" s="19">
        <v>0.44305555555555554</v>
      </c>
      <c r="F114" s="26" t="s">
        <v>47</v>
      </c>
      <c r="K114" s="67" t="s">
        <v>271</v>
      </c>
      <c r="L114" s="1" t="s">
        <v>272</v>
      </c>
      <c r="BP114" s="11">
        <v>55.7</v>
      </c>
      <c r="BQ114" s="25">
        <v>180</v>
      </c>
      <c r="BR114" s="25" t="s">
        <v>47</v>
      </c>
      <c r="BS114" s="9">
        <v>54.79</v>
      </c>
      <c r="BT114" s="9">
        <v>59.08</v>
      </c>
      <c r="BU114" s="11">
        <v>47.87</v>
      </c>
      <c r="BV114" s="11">
        <v>48.48</v>
      </c>
      <c r="BX114" s="11"/>
      <c r="CN114" s="3"/>
    </row>
    <row r="115" spans="5:92" ht="15" x14ac:dyDescent="0.25">
      <c r="E115" s="19">
        <v>0.44444444444444442</v>
      </c>
      <c r="F115" s="26" t="s">
        <v>47</v>
      </c>
      <c r="L115" s="1" t="s">
        <v>273</v>
      </c>
      <c r="BP115" s="11">
        <v>55.7</v>
      </c>
      <c r="BQ115" s="25">
        <v>180</v>
      </c>
      <c r="BR115" s="25" t="s">
        <v>47</v>
      </c>
      <c r="BS115" s="9">
        <v>54.79</v>
      </c>
      <c r="BT115" s="9">
        <v>59.08</v>
      </c>
      <c r="BU115" s="11">
        <v>47.87</v>
      </c>
      <c r="BV115" s="11">
        <v>48.48</v>
      </c>
      <c r="BX115" s="11"/>
      <c r="CN115" s="3"/>
    </row>
    <row r="116" spans="5:92" x14ac:dyDescent="0.3">
      <c r="F116" s="26" t="s">
        <v>47</v>
      </c>
      <c r="K116" s="67" t="s">
        <v>275</v>
      </c>
      <c r="L116" s="1" t="s">
        <v>274</v>
      </c>
      <c r="BP116" s="11">
        <v>55.7</v>
      </c>
      <c r="BQ116" s="25">
        <v>180</v>
      </c>
      <c r="BR116" s="25" t="s">
        <v>47</v>
      </c>
      <c r="BS116" s="9">
        <v>54.79</v>
      </c>
      <c r="BT116" s="9">
        <v>59.08</v>
      </c>
      <c r="BU116" s="11">
        <v>47.87</v>
      </c>
      <c r="BV116" s="11">
        <v>48.48</v>
      </c>
      <c r="BX116" s="11"/>
      <c r="CN116" s="3"/>
    </row>
    <row r="117" spans="5:92" ht="28.8" x14ac:dyDescent="0.3">
      <c r="E117" s="19">
        <v>0.4513888888888889</v>
      </c>
      <c r="F117" s="26" t="s">
        <v>47</v>
      </c>
      <c r="K117" s="67" t="s">
        <v>276</v>
      </c>
      <c r="BP117" s="11">
        <v>55.7</v>
      </c>
      <c r="BQ117" s="25">
        <v>180</v>
      </c>
      <c r="BR117" s="25" t="s">
        <v>47</v>
      </c>
      <c r="BS117" s="9">
        <v>54.79</v>
      </c>
      <c r="BT117" s="9">
        <v>59.08</v>
      </c>
      <c r="BU117" s="11">
        <v>47.87</v>
      </c>
      <c r="BV117" s="11">
        <v>48.48</v>
      </c>
      <c r="BX117" s="11"/>
      <c r="CN117" s="3"/>
    </row>
    <row r="118" spans="5:92" x14ac:dyDescent="0.3">
      <c r="E118" s="19">
        <v>0.45277777777777778</v>
      </c>
      <c r="F118" s="26" t="s">
        <v>47</v>
      </c>
      <c r="K118" s="67" t="s">
        <v>277</v>
      </c>
      <c r="L118" s="1" t="s">
        <v>278</v>
      </c>
      <c r="BP118" s="11">
        <v>55.7</v>
      </c>
      <c r="BQ118" s="25">
        <v>180</v>
      </c>
      <c r="BR118" s="25" t="s">
        <v>47</v>
      </c>
      <c r="BS118" s="9">
        <v>54.79</v>
      </c>
      <c r="BT118" s="9">
        <v>59.08</v>
      </c>
      <c r="BU118" s="11">
        <v>47.87</v>
      </c>
      <c r="BV118" s="11">
        <v>48.48</v>
      </c>
      <c r="BX118" s="11"/>
      <c r="CN118" s="3"/>
    </row>
    <row r="119" spans="5:92" ht="28.8" x14ac:dyDescent="0.3">
      <c r="E119" s="19">
        <v>0.45416666666666666</v>
      </c>
      <c r="F119" s="26" t="s">
        <v>47</v>
      </c>
      <c r="K119" s="67" t="s">
        <v>279</v>
      </c>
      <c r="BP119" s="11">
        <v>55.7</v>
      </c>
      <c r="BQ119" s="25">
        <v>180</v>
      </c>
      <c r="BR119" s="25" t="s">
        <v>47</v>
      </c>
      <c r="BS119" s="9">
        <v>54.79</v>
      </c>
      <c r="BT119" s="9">
        <v>59.08</v>
      </c>
      <c r="BU119" s="11">
        <v>47.87</v>
      </c>
      <c r="BV119" s="11">
        <v>48.48</v>
      </c>
      <c r="BX119" s="11"/>
      <c r="CN119" s="3"/>
    </row>
    <row r="120" spans="5:92" x14ac:dyDescent="0.3">
      <c r="E120" s="19">
        <v>0.4597222222222222</v>
      </c>
      <c r="F120" s="26" t="s">
        <v>47</v>
      </c>
      <c r="K120" s="67" t="s">
        <v>280</v>
      </c>
      <c r="BP120" s="11">
        <v>55.7</v>
      </c>
      <c r="BQ120" s="25">
        <v>180</v>
      </c>
      <c r="BR120" s="25" t="s">
        <v>47</v>
      </c>
      <c r="BS120" s="9">
        <v>54.79</v>
      </c>
      <c r="BT120" s="9">
        <v>59.08</v>
      </c>
      <c r="BU120" s="11">
        <v>47.87</v>
      </c>
      <c r="BV120" s="11">
        <v>48.48</v>
      </c>
      <c r="BX120" s="11"/>
      <c r="CN120" s="3"/>
    </row>
    <row r="121" spans="5:92" ht="28.8" x14ac:dyDescent="0.3">
      <c r="E121" s="19">
        <v>0.46458333333333335</v>
      </c>
      <c r="F121" s="26" t="s">
        <v>47</v>
      </c>
      <c r="K121" s="67" t="s">
        <v>281</v>
      </c>
      <c r="BP121" s="11">
        <v>55.7</v>
      </c>
      <c r="BQ121" s="25">
        <v>180</v>
      </c>
      <c r="BR121" s="25" t="s">
        <v>47</v>
      </c>
      <c r="BS121" s="9">
        <v>54.79</v>
      </c>
      <c r="BT121" s="9">
        <v>59.08</v>
      </c>
      <c r="BU121" s="11">
        <v>47.87</v>
      </c>
      <c r="BV121" s="11">
        <v>48.48</v>
      </c>
      <c r="BX121" s="11"/>
      <c r="CN121" s="3"/>
    </row>
    <row r="122" spans="5:92" x14ac:dyDescent="0.3">
      <c r="E122" s="19">
        <v>0.46666666666666662</v>
      </c>
      <c r="F122" s="26" t="s">
        <v>47</v>
      </c>
      <c r="K122" s="67" t="s">
        <v>283</v>
      </c>
      <c r="BP122" s="11">
        <v>55.7</v>
      </c>
      <c r="BQ122" s="25">
        <v>180</v>
      </c>
      <c r="BR122" s="25" t="s">
        <v>47</v>
      </c>
      <c r="BS122" s="9">
        <v>54.79</v>
      </c>
      <c r="BT122" s="9">
        <v>59.08</v>
      </c>
      <c r="BU122" s="11">
        <v>47.87</v>
      </c>
      <c r="BV122" s="11">
        <v>48.48</v>
      </c>
      <c r="BX122" s="11"/>
      <c r="CN122" s="3"/>
    </row>
    <row r="123" spans="5:92" x14ac:dyDescent="0.3">
      <c r="E123" s="19">
        <v>0.4680555555555555</v>
      </c>
      <c r="F123" s="26" t="s">
        <v>47</v>
      </c>
      <c r="K123" s="67" t="s">
        <v>284</v>
      </c>
      <c r="L123" s="1" t="s">
        <v>282</v>
      </c>
      <c r="BP123" s="11">
        <v>55.7</v>
      </c>
      <c r="BQ123" s="25">
        <v>180</v>
      </c>
      <c r="BR123" s="25" t="s">
        <v>47</v>
      </c>
      <c r="BS123" s="9">
        <v>54.79</v>
      </c>
      <c r="BT123" s="9">
        <v>59.08</v>
      </c>
      <c r="BU123" s="11">
        <v>47.87</v>
      </c>
      <c r="BV123" s="11">
        <v>48.48</v>
      </c>
      <c r="BX123" s="11"/>
      <c r="CN123" s="3"/>
    </row>
    <row r="124" spans="5:92" ht="28.8" x14ac:dyDescent="0.3">
      <c r="F124" s="26" t="s">
        <v>47</v>
      </c>
      <c r="K124" s="67" t="s">
        <v>285</v>
      </c>
      <c r="L124" s="1" t="s">
        <v>286</v>
      </c>
      <c r="BP124" s="11">
        <v>55.7</v>
      </c>
      <c r="BQ124" s="25">
        <v>180</v>
      </c>
      <c r="BR124" s="25" t="s">
        <v>47</v>
      </c>
      <c r="BS124" s="9">
        <v>54.79</v>
      </c>
      <c r="BT124" s="9">
        <v>59.08</v>
      </c>
      <c r="BU124" s="11">
        <v>47.87</v>
      </c>
      <c r="BV124" s="11">
        <v>48.48</v>
      </c>
      <c r="BX124" s="11"/>
      <c r="CN124" s="3"/>
    </row>
    <row r="125" spans="5:92" ht="28.8" x14ac:dyDescent="0.3">
      <c r="F125" s="26" t="s">
        <v>47</v>
      </c>
      <c r="K125" s="67" t="s">
        <v>287</v>
      </c>
      <c r="BP125" s="11">
        <v>55.7</v>
      </c>
      <c r="BQ125" s="25">
        <v>180</v>
      </c>
      <c r="BR125" s="25" t="s">
        <v>47</v>
      </c>
      <c r="BS125" s="9">
        <v>54.79</v>
      </c>
      <c r="BT125" s="9">
        <v>59.08</v>
      </c>
      <c r="BU125" s="11">
        <v>47.87</v>
      </c>
      <c r="BV125" s="11">
        <v>48.48</v>
      </c>
      <c r="BX125" s="11"/>
      <c r="CN125" s="3"/>
    </row>
    <row r="126" spans="5:92" ht="15" x14ac:dyDescent="0.25">
      <c r="E126" s="19">
        <v>0.50277777777777777</v>
      </c>
      <c r="F126" s="26" t="s">
        <v>47</v>
      </c>
      <c r="K126" s="67" t="s">
        <v>288</v>
      </c>
      <c r="BP126" s="11">
        <v>55.7</v>
      </c>
      <c r="BQ126" s="25">
        <v>180</v>
      </c>
      <c r="BR126" s="25" t="s">
        <v>47</v>
      </c>
      <c r="BS126" s="9">
        <v>54.79</v>
      </c>
      <c r="BT126" s="9">
        <v>59.08</v>
      </c>
      <c r="BU126" s="11">
        <v>47.87</v>
      </c>
      <c r="BV126" s="11">
        <v>48.48</v>
      </c>
      <c r="BX126" s="11"/>
      <c r="CN126" s="3"/>
    </row>
    <row r="127" spans="5:92" ht="15" x14ac:dyDescent="0.25">
      <c r="E127" s="19">
        <v>0.50347222222222221</v>
      </c>
      <c r="F127" s="26" t="s">
        <v>47</v>
      </c>
      <c r="K127" s="67" t="s">
        <v>289</v>
      </c>
      <c r="BP127" s="11">
        <v>55.7</v>
      </c>
      <c r="BQ127" s="25">
        <v>180</v>
      </c>
      <c r="BR127" s="25" t="s">
        <v>47</v>
      </c>
      <c r="BS127" s="9">
        <v>54.79</v>
      </c>
      <c r="BT127" s="9">
        <v>59.08</v>
      </c>
      <c r="BU127" s="11">
        <v>47.87</v>
      </c>
      <c r="BV127" s="11">
        <v>48.48</v>
      </c>
      <c r="BX127" s="11"/>
      <c r="CN127" s="3"/>
    </row>
    <row r="128" spans="5:92" ht="28.8" x14ac:dyDescent="0.3">
      <c r="E128" s="19">
        <v>0.51388888888888895</v>
      </c>
      <c r="F128" s="26" t="s">
        <v>47</v>
      </c>
      <c r="K128" s="67" t="s">
        <v>289</v>
      </c>
      <c r="L128" s="1" t="s">
        <v>290</v>
      </c>
      <c r="BP128" s="11">
        <v>55.7</v>
      </c>
      <c r="BQ128" s="25">
        <v>180</v>
      </c>
      <c r="BR128" s="25" t="s">
        <v>47</v>
      </c>
      <c r="BS128" s="9">
        <v>54.79</v>
      </c>
      <c r="BT128" s="9">
        <v>59.08</v>
      </c>
      <c r="BU128" s="11">
        <v>47.87</v>
      </c>
      <c r="BV128" s="11">
        <v>48.48</v>
      </c>
      <c r="BX128" s="11"/>
      <c r="CN128" s="3"/>
    </row>
    <row r="129" spans="1:93" x14ac:dyDescent="0.3">
      <c r="E129" s="19">
        <v>0.56041666666666667</v>
      </c>
      <c r="F129" s="26" t="s">
        <v>47</v>
      </c>
      <c r="K129" s="67" t="s">
        <v>289</v>
      </c>
      <c r="L129" s="1" t="s">
        <v>291</v>
      </c>
      <c r="BP129" s="11">
        <v>55.7</v>
      </c>
      <c r="BQ129" s="25">
        <v>180</v>
      </c>
      <c r="BR129" s="25">
        <v>3041</v>
      </c>
      <c r="BS129" s="9">
        <v>54.79</v>
      </c>
      <c r="BT129" s="9">
        <v>59.08</v>
      </c>
      <c r="BU129" s="11">
        <v>47.87</v>
      </c>
      <c r="BV129" s="11">
        <v>48.48</v>
      </c>
      <c r="BX129" s="11"/>
      <c r="CN129" s="3"/>
    </row>
    <row r="130" spans="1:93" ht="15" x14ac:dyDescent="0.25">
      <c r="F130" s="26" t="s">
        <v>47</v>
      </c>
      <c r="BR130" s="25"/>
      <c r="BX130" s="11"/>
      <c r="CN130" s="3"/>
    </row>
    <row r="131" spans="1:93" x14ac:dyDescent="0.3">
      <c r="E131" s="19">
        <v>0.57777777777777783</v>
      </c>
      <c r="F131" s="26" t="s">
        <v>47</v>
      </c>
      <c r="K131" s="67" t="s">
        <v>292</v>
      </c>
      <c r="BR131" s="25"/>
      <c r="BX131" s="11"/>
      <c r="CN131" s="3"/>
    </row>
    <row r="132" spans="1:93" ht="43.2" x14ac:dyDescent="0.3">
      <c r="D132" s="163" t="s">
        <v>299</v>
      </c>
      <c r="E132" s="19">
        <v>0.58333333333333337</v>
      </c>
      <c r="F132" s="26" t="s">
        <v>47</v>
      </c>
      <c r="K132" s="67" t="s">
        <v>298</v>
      </c>
      <c r="L132" s="1" t="s">
        <v>307</v>
      </c>
      <c r="M132" s="87" t="s">
        <v>364</v>
      </c>
      <c r="O132" s="37">
        <v>55.72</v>
      </c>
      <c r="P132" s="25">
        <v>160</v>
      </c>
      <c r="Q132" s="25" t="s">
        <v>47</v>
      </c>
      <c r="R132" s="11">
        <v>48.18</v>
      </c>
      <c r="S132" s="11">
        <v>50.65</v>
      </c>
      <c r="T132" s="65">
        <v>54.37</v>
      </c>
      <c r="U132" s="11">
        <v>51.21</v>
      </c>
      <c r="BR132" s="25"/>
      <c r="BX132" s="11"/>
      <c r="CN132" s="3"/>
    </row>
    <row r="133" spans="1:93" x14ac:dyDescent="0.3">
      <c r="D133" s="163"/>
      <c r="F133" s="26" t="s">
        <v>47</v>
      </c>
      <c r="T133" s="65"/>
      <c r="BR133" s="25"/>
      <c r="BX133" s="11"/>
      <c r="CN133" s="3"/>
    </row>
    <row r="134" spans="1:93" ht="57.6" x14ac:dyDescent="0.3">
      <c r="A134" s="8">
        <v>43657</v>
      </c>
      <c r="B134" s="25">
        <v>1245</v>
      </c>
      <c r="C134" s="25">
        <v>70</v>
      </c>
      <c r="D134" s="163"/>
      <c r="F134" s="26">
        <v>54363</v>
      </c>
      <c r="G134" s="26" t="s">
        <v>47</v>
      </c>
      <c r="H134" s="26" t="s">
        <v>47</v>
      </c>
      <c r="I134" s="26" t="s">
        <v>47</v>
      </c>
      <c r="J134" s="26" t="s">
        <v>47</v>
      </c>
      <c r="M134" s="1" t="s">
        <v>309</v>
      </c>
      <c r="O134" s="37">
        <v>55.72</v>
      </c>
      <c r="P134" s="25">
        <v>160</v>
      </c>
      <c r="Q134" s="25">
        <v>3011</v>
      </c>
      <c r="R134" s="11">
        <v>48.18</v>
      </c>
      <c r="S134" s="11">
        <v>50.65</v>
      </c>
      <c r="T134" s="65">
        <v>54.37</v>
      </c>
      <c r="U134" s="11">
        <v>51.21</v>
      </c>
      <c r="BR134" s="25"/>
      <c r="BX134" s="11"/>
      <c r="CN134" s="3"/>
    </row>
    <row r="135" spans="1:93" x14ac:dyDescent="0.3">
      <c r="A135" s="8">
        <v>43657</v>
      </c>
      <c r="B135" s="25">
        <v>1245</v>
      </c>
      <c r="C135" s="25">
        <v>70</v>
      </c>
      <c r="D135" s="163"/>
      <c r="F135" s="26">
        <v>54368</v>
      </c>
      <c r="G135" s="26" t="s">
        <v>47</v>
      </c>
      <c r="H135" s="26" t="s">
        <v>47</v>
      </c>
      <c r="I135" s="26" t="s">
        <v>47</v>
      </c>
      <c r="J135" s="26" t="s">
        <v>47</v>
      </c>
      <c r="M135" s="1" t="s">
        <v>308</v>
      </c>
      <c r="O135" s="37" t="s">
        <v>47</v>
      </c>
      <c r="P135" s="25" t="s">
        <v>47</v>
      </c>
      <c r="Q135" s="25">
        <v>3020</v>
      </c>
      <c r="R135" s="11">
        <v>48.18</v>
      </c>
      <c r="S135" s="11">
        <v>50.65</v>
      </c>
      <c r="T135" s="65">
        <v>54.37</v>
      </c>
      <c r="U135" s="11">
        <v>51.21</v>
      </c>
      <c r="X135" s="1" t="s">
        <v>311</v>
      </c>
      <c r="BR135" s="25"/>
      <c r="BX135" s="11"/>
      <c r="CN135" s="3"/>
    </row>
    <row r="136" spans="1:93" ht="43.2" x14ac:dyDescent="0.3">
      <c r="A136" s="8">
        <v>43657</v>
      </c>
      <c r="B136" s="25">
        <v>1245</v>
      </c>
      <c r="C136" s="25">
        <v>70</v>
      </c>
      <c r="D136" s="163"/>
      <c r="F136" s="26">
        <v>54370</v>
      </c>
      <c r="G136" s="26" t="s">
        <v>404</v>
      </c>
      <c r="H136" s="26" t="s">
        <v>47</v>
      </c>
      <c r="I136" s="26" t="s">
        <v>47</v>
      </c>
      <c r="J136" s="26" t="s">
        <v>47</v>
      </c>
      <c r="K136" s="67" t="s">
        <v>312</v>
      </c>
      <c r="L136" s="1" t="s">
        <v>313</v>
      </c>
      <c r="O136" s="37">
        <v>55.5</v>
      </c>
      <c r="P136" s="25">
        <v>160</v>
      </c>
      <c r="Q136" s="25">
        <v>3014</v>
      </c>
      <c r="R136" s="11">
        <v>47.18</v>
      </c>
      <c r="S136" s="11">
        <v>51.65</v>
      </c>
      <c r="T136" s="65">
        <v>55.37</v>
      </c>
      <c r="U136" s="11">
        <v>50.21</v>
      </c>
      <c r="X136" s="1" t="s">
        <v>310</v>
      </c>
      <c r="BR136" s="25"/>
      <c r="BX136" s="11"/>
      <c r="CN136" s="3"/>
    </row>
    <row r="137" spans="1:93" x14ac:dyDescent="0.3">
      <c r="A137" s="8">
        <v>43657</v>
      </c>
      <c r="B137" s="25">
        <v>1245</v>
      </c>
      <c r="C137" s="25">
        <v>70</v>
      </c>
      <c r="D137" s="163"/>
      <c r="F137" s="26">
        <v>54371</v>
      </c>
      <c r="G137" s="26" t="s">
        <v>404</v>
      </c>
      <c r="H137" s="26" t="s">
        <v>47</v>
      </c>
      <c r="I137" s="26" t="s">
        <v>47</v>
      </c>
      <c r="J137" s="26" t="s">
        <v>47</v>
      </c>
      <c r="K137" s="67" t="s">
        <v>314</v>
      </c>
      <c r="L137" s="1" t="s">
        <v>315</v>
      </c>
      <c r="O137" s="37">
        <v>55.5</v>
      </c>
      <c r="P137" s="25">
        <v>160</v>
      </c>
      <c r="Q137" s="25">
        <v>3014</v>
      </c>
      <c r="R137" s="11">
        <v>47.18</v>
      </c>
      <c r="S137" s="11">
        <v>51.65</v>
      </c>
      <c r="T137" s="65">
        <v>55.37</v>
      </c>
      <c r="U137" s="11">
        <v>50.21</v>
      </c>
      <c r="BR137" s="25"/>
      <c r="BX137" s="11"/>
      <c r="CN137" s="3"/>
    </row>
    <row r="138" spans="1:93" ht="28.8" x14ac:dyDescent="0.3">
      <c r="A138" s="8">
        <v>43657</v>
      </c>
      <c r="B138" s="25">
        <v>1245</v>
      </c>
      <c r="C138" s="25">
        <v>70</v>
      </c>
      <c r="D138" s="163"/>
      <c r="F138" s="26">
        <v>54372</v>
      </c>
      <c r="G138" s="26" t="s">
        <v>404</v>
      </c>
      <c r="H138" s="26" t="s">
        <v>47</v>
      </c>
      <c r="I138" s="26" t="s">
        <v>47</v>
      </c>
      <c r="J138" s="26" t="s">
        <v>47</v>
      </c>
      <c r="K138" s="67" t="s">
        <v>316</v>
      </c>
      <c r="L138" s="1" t="s">
        <v>317</v>
      </c>
      <c r="O138" s="37">
        <v>55.5</v>
      </c>
      <c r="P138" s="25">
        <v>160</v>
      </c>
      <c r="Q138" s="25">
        <v>3014</v>
      </c>
      <c r="R138" s="11">
        <v>47.18</v>
      </c>
      <c r="S138" s="11">
        <v>51.65</v>
      </c>
      <c r="T138" s="65">
        <v>55.37</v>
      </c>
      <c r="U138" s="11">
        <v>50.21</v>
      </c>
      <c r="BR138" s="25"/>
      <c r="BX138" s="11"/>
      <c r="CN138" s="3"/>
    </row>
    <row r="139" spans="1:93" ht="43.2" x14ac:dyDescent="0.3">
      <c r="A139" s="8">
        <v>43657</v>
      </c>
      <c r="B139" s="25">
        <v>1245</v>
      </c>
      <c r="C139" s="25">
        <v>70</v>
      </c>
      <c r="D139" s="163"/>
      <c r="F139" s="26">
        <v>54373</v>
      </c>
      <c r="G139" s="26" t="s">
        <v>31</v>
      </c>
      <c r="H139" s="101"/>
      <c r="I139" s="26" t="s">
        <v>47</v>
      </c>
      <c r="J139" s="26" t="s">
        <v>47</v>
      </c>
      <c r="K139" s="67" t="s">
        <v>318</v>
      </c>
      <c r="L139" s="1" t="s">
        <v>319</v>
      </c>
      <c r="O139" s="37">
        <v>55.5</v>
      </c>
      <c r="P139" s="25">
        <v>160</v>
      </c>
      <c r="Q139" s="25">
        <v>3014</v>
      </c>
      <c r="R139" s="11">
        <v>47.18</v>
      </c>
      <c r="S139" s="11">
        <v>51.65</v>
      </c>
      <c r="T139" s="65">
        <v>55.37</v>
      </c>
      <c r="U139" s="11">
        <v>50.21</v>
      </c>
      <c r="X139" s="1" t="s">
        <v>323</v>
      </c>
      <c r="BR139" s="25"/>
      <c r="BX139" s="11"/>
      <c r="CN139" s="3"/>
    </row>
    <row r="140" spans="1:93" x14ac:dyDescent="0.3">
      <c r="A140" s="8">
        <v>43657</v>
      </c>
      <c r="B140" s="25">
        <v>1245</v>
      </c>
      <c r="C140" s="25">
        <v>70</v>
      </c>
      <c r="D140" s="163"/>
      <c r="F140" s="26">
        <v>54374</v>
      </c>
      <c r="G140" s="26" t="s">
        <v>404</v>
      </c>
      <c r="H140" s="26" t="s">
        <v>47</v>
      </c>
      <c r="I140" s="26" t="s">
        <v>47</v>
      </c>
      <c r="J140" s="26" t="s">
        <v>47</v>
      </c>
      <c r="K140" s="67" t="s">
        <v>320</v>
      </c>
      <c r="L140" s="1" t="s">
        <v>321</v>
      </c>
      <c r="O140" s="37">
        <v>55.78</v>
      </c>
      <c r="P140" s="25">
        <v>160</v>
      </c>
      <c r="Q140" s="25">
        <v>3014</v>
      </c>
      <c r="R140" s="11">
        <v>47.18</v>
      </c>
      <c r="S140" s="11">
        <v>51.65</v>
      </c>
      <c r="T140" s="65">
        <v>55.37</v>
      </c>
      <c r="U140" s="11">
        <v>50.21</v>
      </c>
      <c r="BR140" s="25"/>
      <c r="BX140" s="11"/>
      <c r="CN140" s="3"/>
    </row>
    <row r="141" spans="1:93" x14ac:dyDescent="0.3">
      <c r="A141" s="8">
        <v>43657</v>
      </c>
      <c r="B141" s="25">
        <v>1245</v>
      </c>
      <c r="C141" s="25">
        <v>70</v>
      </c>
      <c r="D141" s="163"/>
      <c r="F141" s="26">
        <v>54375</v>
      </c>
      <c r="G141" s="26" t="s">
        <v>404</v>
      </c>
      <c r="H141" s="26" t="s">
        <v>47</v>
      </c>
      <c r="I141" s="26" t="s">
        <v>47</v>
      </c>
      <c r="J141" s="26" t="s">
        <v>47</v>
      </c>
      <c r="K141" s="67" t="s">
        <v>322</v>
      </c>
      <c r="L141" s="1" t="s">
        <v>324</v>
      </c>
      <c r="O141" s="37">
        <v>55.78</v>
      </c>
      <c r="P141" s="25">
        <v>160</v>
      </c>
      <c r="Q141" s="25">
        <v>3014</v>
      </c>
      <c r="R141" s="11">
        <v>47.18</v>
      </c>
      <c r="S141" s="11">
        <v>51.65</v>
      </c>
      <c r="T141" s="65">
        <v>55.37</v>
      </c>
      <c r="U141" s="11">
        <v>50.21</v>
      </c>
      <c r="BR141" s="25"/>
      <c r="BX141" s="11"/>
      <c r="CN141" s="3"/>
    </row>
    <row r="142" spans="1:93" s="44" customFormat="1" x14ac:dyDescent="0.3">
      <c r="A142" s="39"/>
      <c r="B142" s="40"/>
      <c r="C142" s="40"/>
      <c r="D142" s="163"/>
      <c r="E142" s="41"/>
      <c r="F142" s="42"/>
      <c r="G142" s="42"/>
      <c r="H142" s="42"/>
      <c r="I142" s="42"/>
      <c r="J142" s="42"/>
      <c r="K142" s="43"/>
      <c r="L142" s="43"/>
      <c r="M142" s="43"/>
      <c r="O142" s="45"/>
      <c r="P142" s="40"/>
      <c r="Q142" s="40"/>
      <c r="R142" s="46"/>
      <c r="S142" s="46"/>
      <c r="T142" s="66"/>
      <c r="U142" s="46"/>
      <c r="V142" s="46"/>
      <c r="W142" s="46"/>
      <c r="X142" s="43"/>
      <c r="Y142" s="46"/>
      <c r="Z142" s="46"/>
      <c r="AA142" s="46"/>
      <c r="AB142" s="46"/>
      <c r="AC142" s="46"/>
      <c r="AD142" s="46"/>
      <c r="AE142" s="46"/>
      <c r="AF142" s="46"/>
      <c r="AG142" s="46"/>
      <c r="AH142" s="46"/>
      <c r="AI142" s="46"/>
      <c r="AJ142" s="46"/>
      <c r="AK142" s="46"/>
      <c r="AL142" s="46"/>
      <c r="AM142" s="46"/>
      <c r="AN142" s="46"/>
      <c r="AO142" s="46"/>
      <c r="AP142" s="46"/>
      <c r="AQ142" s="40"/>
      <c r="AR142" s="46"/>
      <c r="AS142" s="46"/>
      <c r="AT142" s="46"/>
      <c r="AU142" s="46"/>
      <c r="AV142" s="46"/>
      <c r="AW142" s="46"/>
      <c r="AX142" s="46"/>
      <c r="AY142" s="43"/>
      <c r="AZ142" s="46"/>
      <c r="BA142" s="46"/>
      <c r="BB142" s="46"/>
      <c r="BC142" s="46"/>
      <c r="BD142" s="46"/>
      <c r="BE142" s="46"/>
      <c r="BF142" s="46"/>
      <c r="BG142" s="46"/>
      <c r="BH142" s="46"/>
      <c r="BI142" s="46"/>
      <c r="BJ142" s="46"/>
      <c r="BK142" s="46"/>
      <c r="BL142" s="46"/>
      <c r="BM142" s="46"/>
      <c r="BN142" s="46"/>
      <c r="BO142" s="46"/>
      <c r="BP142" s="46"/>
      <c r="BQ142" s="40"/>
      <c r="BR142" s="40"/>
      <c r="BS142" s="46"/>
      <c r="BT142" s="46"/>
      <c r="BU142" s="46"/>
      <c r="BV142" s="46"/>
      <c r="BW142" s="46"/>
      <c r="BX142" s="46"/>
      <c r="BY142" s="43"/>
      <c r="CO142" s="7"/>
    </row>
    <row r="143" spans="1:93" ht="43.2" x14ac:dyDescent="0.3">
      <c r="A143" s="8">
        <v>43657</v>
      </c>
      <c r="B143" s="25">
        <v>1245</v>
      </c>
      <c r="C143" s="25">
        <v>70</v>
      </c>
      <c r="D143" s="163"/>
      <c r="F143" s="26">
        <v>54384</v>
      </c>
      <c r="G143" s="26" t="s">
        <v>404</v>
      </c>
      <c r="H143" s="26" t="s">
        <v>47</v>
      </c>
      <c r="I143" s="26" t="s">
        <v>47</v>
      </c>
      <c r="J143" s="26" t="s">
        <v>47</v>
      </c>
      <c r="K143" s="67" t="s">
        <v>325</v>
      </c>
      <c r="L143" s="1" t="s">
        <v>326</v>
      </c>
      <c r="M143" s="60" t="s">
        <v>327</v>
      </c>
      <c r="O143" s="37">
        <v>55.78</v>
      </c>
      <c r="P143" s="25">
        <v>160</v>
      </c>
      <c r="Q143" s="25">
        <v>3010.9</v>
      </c>
      <c r="R143" s="11">
        <v>47.19</v>
      </c>
      <c r="S143" s="11">
        <v>51.67</v>
      </c>
      <c r="T143" s="65">
        <v>55.39</v>
      </c>
      <c r="U143" s="11">
        <v>50.21</v>
      </c>
      <c r="BR143" s="25"/>
      <c r="BX143" s="11"/>
      <c r="CN143" s="3"/>
    </row>
    <row r="144" spans="1:93" ht="28.8" x14ac:dyDescent="0.3">
      <c r="A144" s="8">
        <v>43657</v>
      </c>
      <c r="B144" s="25">
        <v>1245</v>
      </c>
      <c r="C144" s="25">
        <v>70</v>
      </c>
      <c r="D144" s="163"/>
      <c r="F144" s="26">
        <v>54386</v>
      </c>
      <c r="G144" s="26" t="s">
        <v>31</v>
      </c>
      <c r="H144" s="100"/>
      <c r="I144" s="26" t="s">
        <v>47</v>
      </c>
      <c r="J144" s="26" t="s">
        <v>47</v>
      </c>
      <c r="K144" s="67" t="s">
        <v>325</v>
      </c>
      <c r="L144" s="1" t="s">
        <v>346</v>
      </c>
      <c r="O144" s="37">
        <v>55.78</v>
      </c>
      <c r="P144" s="25">
        <v>160</v>
      </c>
      <c r="Q144" s="25">
        <v>3010.9</v>
      </c>
      <c r="R144" s="11">
        <v>47.19</v>
      </c>
      <c r="S144" s="11">
        <v>51.67</v>
      </c>
      <c r="T144" s="65">
        <v>55.39</v>
      </c>
      <c r="U144" s="11">
        <v>50.21</v>
      </c>
      <c r="BR144" s="25"/>
      <c r="BX144" s="11"/>
      <c r="CN144" s="3"/>
    </row>
    <row r="145" spans="1:92" ht="28.8" x14ac:dyDescent="0.3">
      <c r="A145" s="8">
        <v>43657</v>
      </c>
      <c r="B145" s="25">
        <v>1245</v>
      </c>
      <c r="C145" s="25">
        <v>70</v>
      </c>
      <c r="D145" s="163"/>
      <c r="E145" s="56"/>
      <c r="F145" s="26">
        <v>54387</v>
      </c>
      <c r="G145" s="26" t="s">
        <v>31</v>
      </c>
      <c r="H145" s="100"/>
      <c r="I145" s="26" t="s">
        <v>47</v>
      </c>
      <c r="J145" s="26" t="s">
        <v>47</v>
      </c>
      <c r="K145" s="67" t="s">
        <v>328</v>
      </c>
      <c r="L145" s="57" t="s">
        <v>329</v>
      </c>
      <c r="M145" s="57" t="s">
        <v>333</v>
      </c>
      <c r="O145" s="37">
        <v>55.78</v>
      </c>
      <c r="P145" s="25">
        <v>200</v>
      </c>
      <c r="Q145" s="25">
        <v>3010.9</v>
      </c>
      <c r="R145" s="11">
        <v>47.19</v>
      </c>
      <c r="S145" s="11">
        <v>51.67</v>
      </c>
      <c r="T145" s="65">
        <v>55.39</v>
      </c>
      <c r="U145" s="11">
        <v>50.21</v>
      </c>
      <c r="X145" s="57"/>
      <c r="AY145" s="57"/>
      <c r="BR145" s="25"/>
      <c r="BX145" s="11"/>
      <c r="CN145" s="3"/>
    </row>
    <row r="146" spans="1:92" x14ac:dyDescent="0.3">
      <c r="A146" s="8">
        <v>43657</v>
      </c>
      <c r="B146" s="25">
        <v>1245</v>
      </c>
      <c r="C146" s="25">
        <v>70</v>
      </c>
      <c r="D146" s="163"/>
      <c r="E146" s="56"/>
      <c r="F146" s="26">
        <v>54388</v>
      </c>
      <c r="G146" s="26" t="s">
        <v>404</v>
      </c>
      <c r="H146" s="26" t="s">
        <v>47</v>
      </c>
      <c r="I146" s="26" t="s">
        <v>47</v>
      </c>
      <c r="J146" s="26" t="s">
        <v>47</v>
      </c>
      <c r="K146" s="67" t="s">
        <v>330</v>
      </c>
      <c r="L146" s="57" t="s">
        <v>331</v>
      </c>
      <c r="M146" s="57"/>
      <c r="O146" s="37">
        <v>55.78</v>
      </c>
      <c r="P146" s="25">
        <v>100</v>
      </c>
      <c r="Q146" s="25">
        <v>3011</v>
      </c>
      <c r="R146" s="11">
        <v>47.58</v>
      </c>
      <c r="S146" s="11">
        <v>51.67</v>
      </c>
      <c r="T146" s="65">
        <v>55.39</v>
      </c>
      <c r="U146" s="11">
        <v>50.21</v>
      </c>
      <c r="X146" s="57"/>
      <c r="AY146" s="57"/>
      <c r="BR146" s="25"/>
      <c r="BX146" s="11"/>
      <c r="CN146" s="3"/>
    </row>
    <row r="147" spans="1:92" x14ac:dyDescent="0.3">
      <c r="A147" s="8">
        <v>43657</v>
      </c>
      <c r="B147" s="25">
        <v>1245</v>
      </c>
      <c r="C147" s="25">
        <v>70</v>
      </c>
      <c r="D147" s="163"/>
      <c r="E147" s="56"/>
      <c r="F147" s="26">
        <v>54389</v>
      </c>
      <c r="G147" s="26" t="s">
        <v>404</v>
      </c>
      <c r="H147" s="26" t="s">
        <v>47</v>
      </c>
      <c r="I147" s="26" t="s">
        <v>47</v>
      </c>
      <c r="J147" s="26" t="s">
        <v>47</v>
      </c>
      <c r="K147" s="67" t="s">
        <v>332</v>
      </c>
      <c r="L147" s="57" t="s">
        <v>334</v>
      </c>
      <c r="M147" s="57"/>
      <c r="O147" s="37">
        <v>55.78</v>
      </c>
      <c r="P147" s="25">
        <v>100</v>
      </c>
      <c r="Q147" s="25">
        <v>3011</v>
      </c>
      <c r="R147" s="11">
        <v>47.58</v>
      </c>
      <c r="S147" s="11">
        <v>51.67</v>
      </c>
      <c r="T147" s="65">
        <v>55.39</v>
      </c>
      <c r="U147" s="11">
        <v>50.21</v>
      </c>
      <c r="X147" s="57"/>
      <c r="AY147" s="57"/>
      <c r="BR147" s="25"/>
      <c r="BX147" s="11"/>
      <c r="CN147" s="3"/>
    </row>
    <row r="148" spans="1:92" x14ac:dyDescent="0.3">
      <c r="A148" s="8">
        <v>43657</v>
      </c>
      <c r="B148" s="25">
        <v>1245</v>
      </c>
      <c r="C148" s="25">
        <v>70</v>
      </c>
      <c r="D148" s="163"/>
      <c r="F148" s="26">
        <v>54390</v>
      </c>
      <c r="G148" s="26" t="s">
        <v>404</v>
      </c>
      <c r="H148" s="26" t="s">
        <v>47</v>
      </c>
      <c r="I148" s="26" t="s">
        <v>47</v>
      </c>
      <c r="J148" s="26" t="s">
        <v>47</v>
      </c>
      <c r="K148" s="67" t="s">
        <v>335</v>
      </c>
      <c r="L148" s="1" t="s">
        <v>336</v>
      </c>
      <c r="O148" s="37">
        <v>55.78</v>
      </c>
      <c r="P148" s="25">
        <v>100</v>
      </c>
      <c r="Q148" s="25">
        <v>3011</v>
      </c>
      <c r="R148" s="11">
        <v>47.2</v>
      </c>
      <c r="S148" s="11">
        <v>51.67</v>
      </c>
      <c r="T148" s="65">
        <v>55.39</v>
      </c>
      <c r="U148" s="11">
        <v>50.21</v>
      </c>
      <c r="BR148" s="25"/>
      <c r="BX148" s="11"/>
      <c r="CN148" s="3"/>
    </row>
    <row r="149" spans="1:92" ht="28.8" x14ac:dyDescent="0.3">
      <c r="A149" s="8">
        <v>43657</v>
      </c>
      <c r="B149" s="25">
        <v>1245</v>
      </c>
      <c r="C149" s="25">
        <v>70</v>
      </c>
      <c r="D149" s="163"/>
      <c r="F149" s="26">
        <v>54391</v>
      </c>
      <c r="G149" s="26" t="s">
        <v>404</v>
      </c>
      <c r="H149" s="26" t="s">
        <v>47</v>
      </c>
      <c r="I149" s="26" t="s">
        <v>47</v>
      </c>
      <c r="J149" s="26" t="s">
        <v>47</v>
      </c>
      <c r="K149" s="67" t="s">
        <v>337</v>
      </c>
      <c r="O149" s="37">
        <v>55.78</v>
      </c>
      <c r="P149" s="25" t="s">
        <v>338</v>
      </c>
      <c r="Q149" s="25">
        <v>3011</v>
      </c>
      <c r="R149" s="11">
        <v>47.2</v>
      </c>
      <c r="S149" s="11">
        <v>51.67</v>
      </c>
      <c r="T149" s="65">
        <v>55.39</v>
      </c>
      <c r="U149" s="11">
        <v>50.21</v>
      </c>
      <c r="BR149" s="25"/>
      <c r="BX149" s="11"/>
      <c r="CN149" s="3"/>
    </row>
    <row r="150" spans="1:92" ht="28.8" x14ac:dyDescent="0.3">
      <c r="A150" s="8">
        <v>43657</v>
      </c>
      <c r="B150" s="25">
        <v>1245</v>
      </c>
      <c r="C150" s="25">
        <v>70</v>
      </c>
      <c r="D150" s="163"/>
      <c r="F150" s="26">
        <v>54394</v>
      </c>
      <c r="G150" s="26" t="s">
        <v>31</v>
      </c>
      <c r="H150" s="101"/>
      <c r="I150" s="26" t="s">
        <v>47</v>
      </c>
      <c r="J150" s="26" t="s">
        <v>47</v>
      </c>
      <c r="K150" s="67" t="s">
        <v>340</v>
      </c>
      <c r="L150" s="1" t="s">
        <v>342</v>
      </c>
      <c r="O150" s="37">
        <v>55.718000000000004</v>
      </c>
      <c r="P150" s="25" t="s">
        <v>339</v>
      </c>
      <c r="Q150" s="25">
        <v>3011</v>
      </c>
      <c r="R150" s="11">
        <v>48.29</v>
      </c>
      <c r="S150" s="11">
        <v>50.6</v>
      </c>
      <c r="T150" s="11">
        <v>51.11</v>
      </c>
      <c r="U150" s="11">
        <v>51.38</v>
      </c>
      <c r="X150" s="1" t="s">
        <v>343</v>
      </c>
      <c r="BR150" s="25"/>
      <c r="BX150" s="11"/>
      <c r="CN150" s="3"/>
    </row>
    <row r="151" spans="1:92" x14ac:dyDescent="0.3">
      <c r="A151" s="8">
        <v>43657</v>
      </c>
      <c r="B151" s="25">
        <v>1245</v>
      </c>
      <c r="C151" s="25">
        <v>70</v>
      </c>
      <c r="D151" s="163"/>
      <c r="F151" s="26">
        <v>54395</v>
      </c>
      <c r="G151" s="26" t="s">
        <v>31</v>
      </c>
      <c r="H151" s="101"/>
      <c r="I151" s="26" t="s">
        <v>47</v>
      </c>
      <c r="J151" s="26" t="s">
        <v>47</v>
      </c>
      <c r="K151" s="67" t="s">
        <v>341</v>
      </c>
      <c r="L151" s="1" t="s">
        <v>347</v>
      </c>
      <c r="M151" s="1" t="s">
        <v>344</v>
      </c>
      <c r="O151" s="37">
        <f>55.5+0.3</f>
        <v>55.8</v>
      </c>
      <c r="P151" s="25" t="s">
        <v>339</v>
      </c>
      <c r="Q151" s="25">
        <v>3011</v>
      </c>
      <c r="R151" s="11">
        <v>47.29</v>
      </c>
      <c r="S151" s="11">
        <v>51.6</v>
      </c>
      <c r="T151" s="11">
        <v>50.11</v>
      </c>
      <c r="U151" s="11">
        <v>52.38</v>
      </c>
      <c r="BR151" s="25"/>
      <c r="BX151" s="11"/>
      <c r="CN151" s="3"/>
    </row>
    <row r="152" spans="1:92" x14ac:dyDescent="0.3">
      <c r="D152" s="163"/>
      <c r="F152" s="26">
        <v>54396</v>
      </c>
      <c r="G152" s="26" t="s">
        <v>31</v>
      </c>
      <c r="H152" s="101"/>
      <c r="I152" s="26" t="s">
        <v>47</v>
      </c>
      <c r="J152" s="26" t="s">
        <v>47</v>
      </c>
      <c r="K152" s="67" t="s">
        <v>345</v>
      </c>
      <c r="O152" s="37">
        <f>55.5+0.3</f>
        <v>55.8</v>
      </c>
      <c r="P152" s="25" t="s">
        <v>339</v>
      </c>
      <c r="Q152" s="25">
        <v>3010.9</v>
      </c>
      <c r="R152" s="11">
        <v>47.24</v>
      </c>
      <c r="S152" s="11">
        <v>51.6</v>
      </c>
      <c r="T152" s="11">
        <v>55.39</v>
      </c>
      <c r="U152" s="11">
        <v>50.21</v>
      </c>
      <c r="BR152" s="25"/>
      <c r="BX152" s="11"/>
      <c r="CN152" s="3"/>
    </row>
    <row r="153" spans="1:92" ht="28.8" x14ac:dyDescent="0.3">
      <c r="D153" s="163"/>
      <c r="E153" s="19">
        <v>0.70277777777777783</v>
      </c>
      <c r="G153" s="26" t="s">
        <v>47</v>
      </c>
      <c r="K153" s="67" t="s">
        <v>348</v>
      </c>
      <c r="M153" s="1" t="s">
        <v>349</v>
      </c>
      <c r="O153" s="37">
        <v>55.718000000000004</v>
      </c>
      <c r="P153" s="25" t="s">
        <v>339</v>
      </c>
      <c r="Q153" s="25">
        <v>3011</v>
      </c>
      <c r="R153" s="11">
        <v>48.29</v>
      </c>
      <c r="S153" s="11">
        <v>50.6</v>
      </c>
      <c r="T153" s="11">
        <v>51.11</v>
      </c>
      <c r="U153" s="11">
        <v>51.38</v>
      </c>
      <c r="BR153" s="25"/>
      <c r="BX153" s="11"/>
      <c r="CN153" s="3"/>
    </row>
    <row r="154" spans="1:92" x14ac:dyDescent="0.3">
      <c r="D154" s="163"/>
      <c r="E154" s="19">
        <v>0.7090277777777777</v>
      </c>
      <c r="G154" s="26" t="s">
        <v>47</v>
      </c>
      <c r="K154" s="67" t="s">
        <v>350</v>
      </c>
      <c r="L154" s="1" t="s">
        <v>353</v>
      </c>
      <c r="O154" s="37">
        <v>55.718000000000004</v>
      </c>
      <c r="P154" s="25" t="s">
        <v>339</v>
      </c>
      <c r="Q154" s="25">
        <v>3011</v>
      </c>
      <c r="R154" s="11">
        <v>48.29</v>
      </c>
      <c r="S154" s="11">
        <v>50.58</v>
      </c>
      <c r="T154" s="11">
        <v>51.38</v>
      </c>
      <c r="U154" s="11">
        <v>51.33</v>
      </c>
      <c r="BR154" s="25"/>
      <c r="BX154" s="11"/>
      <c r="CN154" s="3"/>
    </row>
    <row r="155" spans="1:92" ht="28.8" x14ac:dyDescent="0.3">
      <c r="A155" s="8">
        <v>43657</v>
      </c>
      <c r="B155" s="25">
        <v>1245</v>
      </c>
      <c r="C155" s="25">
        <v>70</v>
      </c>
      <c r="D155" s="163"/>
      <c r="F155" s="26">
        <v>54397</v>
      </c>
      <c r="G155" s="26" t="s">
        <v>404</v>
      </c>
      <c r="H155" s="26" t="s">
        <v>47</v>
      </c>
      <c r="I155" s="26" t="s">
        <v>47</v>
      </c>
      <c r="J155" s="26" t="s">
        <v>47</v>
      </c>
      <c r="K155" s="67" t="s">
        <v>352</v>
      </c>
      <c r="L155" s="1" t="s">
        <v>354</v>
      </c>
      <c r="O155" s="37">
        <v>55.85</v>
      </c>
      <c r="P155" s="25" t="s">
        <v>339</v>
      </c>
      <c r="Q155" s="25">
        <v>3011</v>
      </c>
      <c r="R155" s="11">
        <v>49.29</v>
      </c>
      <c r="S155" s="11">
        <v>49.58</v>
      </c>
      <c r="T155" s="11">
        <v>52.38</v>
      </c>
      <c r="U155" s="11">
        <v>50.33</v>
      </c>
      <c r="X155" s="1" t="s">
        <v>351</v>
      </c>
      <c r="BR155" s="25"/>
      <c r="BX155" s="11"/>
      <c r="CN155" s="3"/>
    </row>
    <row r="156" spans="1:92" x14ac:dyDescent="0.3">
      <c r="A156" s="8">
        <v>43657</v>
      </c>
      <c r="B156" s="25">
        <v>1245</v>
      </c>
      <c r="C156" s="25">
        <v>70</v>
      </c>
      <c r="D156" s="163"/>
      <c r="F156" s="26">
        <v>54398</v>
      </c>
      <c r="G156" s="26" t="s">
        <v>31</v>
      </c>
      <c r="H156" s="101"/>
      <c r="I156" s="26" t="s">
        <v>47</v>
      </c>
      <c r="J156" s="26" t="s">
        <v>47</v>
      </c>
      <c r="K156" s="67" t="s">
        <v>332</v>
      </c>
      <c r="L156" s="1" t="s">
        <v>355</v>
      </c>
      <c r="O156" s="37">
        <v>55.85</v>
      </c>
      <c r="P156" s="25" t="s">
        <v>339</v>
      </c>
      <c r="Q156" s="25">
        <v>3011</v>
      </c>
      <c r="R156" s="11">
        <v>49.29</v>
      </c>
      <c r="S156" s="11">
        <v>49.55</v>
      </c>
      <c r="T156" s="11">
        <v>52.4</v>
      </c>
      <c r="U156" s="11">
        <v>50.31</v>
      </c>
      <c r="BR156" s="25"/>
      <c r="BX156" s="11"/>
      <c r="CN156" s="3"/>
    </row>
    <row r="157" spans="1:92" s="129" customFormat="1" ht="15" x14ac:dyDescent="0.25">
      <c r="A157" s="124"/>
      <c r="B157" s="125"/>
      <c r="C157" s="125"/>
      <c r="D157" s="126"/>
      <c r="E157" s="126"/>
      <c r="F157" s="127"/>
      <c r="G157" s="127"/>
      <c r="H157" s="127"/>
      <c r="I157" s="127"/>
      <c r="J157" s="127"/>
      <c r="K157" s="128"/>
      <c r="L157" s="128"/>
      <c r="M157" s="128"/>
      <c r="O157" s="130"/>
      <c r="P157" s="125"/>
      <c r="Q157" s="125"/>
      <c r="R157" s="131"/>
      <c r="S157" s="131"/>
      <c r="T157" s="131"/>
      <c r="U157" s="131"/>
      <c r="V157" s="131"/>
      <c r="W157" s="131"/>
      <c r="X157" s="128"/>
      <c r="Y157" s="131"/>
      <c r="Z157" s="131"/>
      <c r="AA157" s="131"/>
      <c r="AB157" s="131"/>
      <c r="AC157" s="131"/>
      <c r="AD157" s="131"/>
      <c r="AE157" s="131"/>
      <c r="AF157" s="131"/>
      <c r="AG157" s="131"/>
      <c r="AH157" s="131"/>
      <c r="AI157" s="131"/>
      <c r="AJ157" s="131"/>
      <c r="AK157" s="131"/>
      <c r="AL157" s="131"/>
      <c r="AM157" s="131"/>
      <c r="AN157" s="131"/>
      <c r="AO157" s="131"/>
      <c r="AP157" s="131"/>
      <c r="AQ157" s="125"/>
      <c r="AR157" s="131"/>
      <c r="AS157" s="131"/>
      <c r="AT157" s="131"/>
      <c r="AU157" s="131"/>
      <c r="AV157" s="131"/>
      <c r="AW157" s="131"/>
      <c r="AX157" s="131"/>
      <c r="AY157" s="128"/>
      <c r="AZ157" s="131"/>
      <c r="BA157" s="131"/>
      <c r="BB157" s="131"/>
      <c r="BC157" s="131"/>
      <c r="BD157" s="131"/>
      <c r="BE157" s="131"/>
      <c r="BF157" s="131"/>
      <c r="BG157" s="131"/>
      <c r="BH157" s="131"/>
      <c r="BI157" s="131"/>
      <c r="BJ157" s="131"/>
      <c r="BK157" s="131"/>
      <c r="BL157" s="131"/>
      <c r="BM157" s="131"/>
      <c r="BN157" s="131"/>
      <c r="BO157" s="131"/>
      <c r="BP157" s="131"/>
      <c r="BQ157" s="125"/>
      <c r="BR157" s="125"/>
      <c r="BS157" s="131"/>
      <c r="BT157" s="131"/>
      <c r="BU157" s="131"/>
      <c r="BV157" s="131"/>
      <c r="BW157" s="131"/>
      <c r="BX157" s="131"/>
      <c r="BY157" s="128"/>
    </row>
    <row r="158" spans="1:92" s="129" customFormat="1" ht="15" x14ac:dyDescent="0.25">
      <c r="A158" s="124"/>
      <c r="B158" s="125"/>
      <c r="C158" s="125"/>
      <c r="D158" s="126"/>
      <c r="E158" s="126"/>
      <c r="F158" s="127"/>
      <c r="G158" s="127"/>
      <c r="H158" s="127"/>
      <c r="I158" s="127"/>
      <c r="J158" s="127"/>
      <c r="K158" s="128"/>
      <c r="L158" s="128"/>
      <c r="M158" s="128"/>
      <c r="O158" s="130"/>
      <c r="P158" s="125"/>
      <c r="Q158" s="125"/>
      <c r="R158" s="131"/>
      <c r="S158" s="131"/>
      <c r="T158" s="131"/>
      <c r="U158" s="131"/>
      <c r="V158" s="131"/>
      <c r="W158" s="131"/>
      <c r="X158" s="128"/>
      <c r="Y158" s="131"/>
      <c r="Z158" s="131"/>
      <c r="AA158" s="131"/>
      <c r="AB158" s="131"/>
      <c r="AC158" s="131"/>
      <c r="AD158" s="131"/>
      <c r="AE158" s="131"/>
      <c r="AF158" s="131"/>
      <c r="AG158" s="131"/>
      <c r="AH158" s="131"/>
      <c r="AI158" s="131"/>
      <c r="AJ158" s="131"/>
      <c r="AK158" s="131"/>
      <c r="AL158" s="131"/>
      <c r="AM158" s="131"/>
      <c r="AN158" s="131"/>
      <c r="AO158" s="131"/>
      <c r="AP158" s="131"/>
      <c r="AQ158" s="125"/>
      <c r="AR158" s="131"/>
      <c r="AS158" s="131"/>
      <c r="AT158" s="131"/>
      <c r="AU158" s="131"/>
      <c r="AV158" s="131"/>
      <c r="AW158" s="131"/>
      <c r="AX158" s="131"/>
      <c r="AY158" s="128"/>
      <c r="AZ158" s="131"/>
      <c r="BA158" s="131"/>
      <c r="BB158" s="131"/>
      <c r="BC158" s="131"/>
      <c r="BD158" s="131"/>
      <c r="BE158" s="131"/>
      <c r="BF158" s="131"/>
      <c r="BG158" s="131"/>
      <c r="BH158" s="131"/>
      <c r="BI158" s="131"/>
      <c r="BJ158" s="131"/>
      <c r="BK158" s="131"/>
      <c r="BL158" s="131"/>
      <c r="BM158" s="131"/>
      <c r="BN158" s="131"/>
      <c r="BO158" s="131"/>
      <c r="BP158" s="131"/>
      <c r="BQ158" s="125"/>
      <c r="BR158" s="125"/>
      <c r="BS158" s="131"/>
      <c r="BT158" s="131"/>
      <c r="BU158" s="131"/>
      <c r="BV158" s="131"/>
      <c r="BW158" s="131"/>
      <c r="BX158" s="131"/>
      <c r="BY158" s="128"/>
    </row>
    <row r="159" spans="1:92" ht="28.8" x14ac:dyDescent="0.3">
      <c r="A159" s="8">
        <v>43662</v>
      </c>
      <c r="B159" s="25">
        <v>1246</v>
      </c>
      <c r="C159" s="25">
        <v>70</v>
      </c>
      <c r="D159" s="163" t="s">
        <v>412</v>
      </c>
      <c r="E159" s="19">
        <v>0.36805555555555558</v>
      </c>
      <c r="F159" s="26" t="s">
        <v>47</v>
      </c>
      <c r="G159" s="26" t="s">
        <v>47</v>
      </c>
      <c r="K159" s="67" t="s">
        <v>358</v>
      </c>
      <c r="M159" s="1" t="s">
        <v>359</v>
      </c>
      <c r="O159" s="37">
        <v>55.72</v>
      </c>
      <c r="P159" s="25" t="s">
        <v>339</v>
      </c>
      <c r="Q159" s="25">
        <v>3011</v>
      </c>
      <c r="R159" s="11">
        <v>48.19</v>
      </c>
      <c r="S159" s="11">
        <v>50.67</v>
      </c>
      <c r="T159" s="11">
        <v>51.4</v>
      </c>
      <c r="U159" s="11">
        <v>51.23</v>
      </c>
      <c r="V159" s="11" t="s">
        <v>47</v>
      </c>
      <c r="X159" s="67" t="s">
        <v>356</v>
      </c>
      <c r="AP159" s="37">
        <v>55.69</v>
      </c>
      <c r="AQ159" s="25">
        <v>90</v>
      </c>
      <c r="AR159" s="11">
        <v>3011</v>
      </c>
      <c r="AS159" s="11">
        <v>51.19</v>
      </c>
      <c r="AT159" s="11">
        <v>51.62</v>
      </c>
      <c r="AU159" s="11">
        <v>50.48</v>
      </c>
      <c r="AV159" s="11">
        <v>52.55</v>
      </c>
      <c r="AY159" s="1" t="s">
        <v>356</v>
      </c>
      <c r="BP159" s="11">
        <v>55.7</v>
      </c>
      <c r="BQ159" s="25">
        <v>180</v>
      </c>
      <c r="BR159" s="25">
        <v>3012</v>
      </c>
      <c r="BS159" s="9">
        <v>54.79</v>
      </c>
      <c r="BT159" s="9">
        <v>59.08</v>
      </c>
      <c r="BU159" s="11">
        <v>47.87</v>
      </c>
      <c r="BV159" s="11">
        <v>48.48</v>
      </c>
      <c r="BX159" s="11"/>
      <c r="BY159" s="72" t="s">
        <v>356</v>
      </c>
      <c r="CN159" s="3"/>
    </row>
    <row r="160" spans="1:92" ht="28.8" x14ac:dyDescent="0.3">
      <c r="A160" s="8">
        <v>43662</v>
      </c>
      <c r="B160" s="25">
        <v>1246</v>
      </c>
      <c r="C160" s="25">
        <v>70</v>
      </c>
      <c r="D160" s="163"/>
      <c r="E160" s="19">
        <v>0.375</v>
      </c>
      <c r="F160" s="26" t="s">
        <v>47</v>
      </c>
      <c r="G160" s="26" t="s">
        <v>47</v>
      </c>
      <c r="K160" s="67" t="s">
        <v>363</v>
      </c>
      <c r="O160" s="37">
        <v>55.72</v>
      </c>
      <c r="P160" s="25" t="s">
        <v>339</v>
      </c>
      <c r="Q160" s="25">
        <v>3011</v>
      </c>
      <c r="R160" s="11">
        <f>R159+1.5</f>
        <v>49.69</v>
      </c>
      <c r="S160" s="11">
        <f>S159-1.5</f>
        <v>49.17</v>
      </c>
      <c r="T160" s="11">
        <f>T159+1.5</f>
        <v>52.9</v>
      </c>
      <c r="U160" s="11">
        <f>U159-1.5</f>
        <v>49.73</v>
      </c>
      <c r="V160" s="11" t="s">
        <v>47</v>
      </c>
      <c r="X160" s="1" t="s">
        <v>357</v>
      </c>
      <c r="AP160" s="37">
        <v>55.69</v>
      </c>
      <c r="AQ160" s="25">
        <v>90</v>
      </c>
      <c r="AR160" s="11">
        <v>3011</v>
      </c>
      <c r="AS160" s="11">
        <f>AS159+1.5</f>
        <v>52.69</v>
      </c>
      <c r="AT160" s="11">
        <f>AT159-1.5</f>
        <v>50.12</v>
      </c>
      <c r="AU160" s="11">
        <f>AU159+1.5</f>
        <v>51.98</v>
      </c>
      <c r="AV160" s="11">
        <f>AV159-1.5</f>
        <v>51.05</v>
      </c>
      <c r="AY160" s="67" t="s">
        <v>357</v>
      </c>
      <c r="BP160" s="11">
        <v>55.7</v>
      </c>
      <c r="BQ160" s="25">
        <v>180</v>
      </c>
      <c r="BR160" s="25">
        <v>3012</v>
      </c>
      <c r="BS160" s="11">
        <f>BS159+1.5</f>
        <v>56.29</v>
      </c>
      <c r="BT160" s="11">
        <f>BT159-1.5</f>
        <v>57.58</v>
      </c>
      <c r="BU160" s="11">
        <f>BU159+1.5</f>
        <v>49.37</v>
      </c>
      <c r="BV160" s="11">
        <f>BV159-1.5</f>
        <v>46.98</v>
      </c>
      <c r="BX160" s="11"/>
      <c r="BY160" s="72" t="s">
        <v>357</v>
      </c>
      <c r="CN160" s="3"/>
    </row>
    <row r="161" spans="1:93" x14ac:dyDescent="0.3">
      <c r="A161" s="8">
        <v>43662</v>
      </c>
      <c r="B161" s="25">
        <v>1246</v>
      </c>
      <c r="C161" s="25">
        <v>70</v>
      </c>
      <c r="D161" s="163"/>
      <c r="E161" s="19">
        <v>0.44166666666666665</v>
      </c>
      <c r="F161" s="26">
        <v>54403</v>
      </c>
      <c r="G161" s="26" t="s">
        <v>404</v>
      </c>
      <c r="H161" s="101">
        <v>0</v>
      </c>
      <c r="I161" s="26" t="s">
        <v>47</v>
      </c>
      <c r="J161" s="101">
        <v>0</v>
      </c>
      <c r="K161" s="67" t="s">
        <v>362</v>
      </c>
      <c r="L161" s="1" t="s">
        <v>365</v>
      </c>
      <c r="O161" s="37">
        <v>55.72</v>
      </c>
      <c r="P161" s="25" t="s">
        <v>339</v>
      </c>
      <c r="Q161" s="25">
        <v>3011</v>
      </c>
      <c r="R161" s="11">
        <v>49.68</v>
      </c>
      <c r="S161" s="11">
        <v>49.16</v>
      </c>
      <c r="T161" s="11">
        <v>52.89</v>
      </c>
      <c r="U161" s="11">
        <v>49.7</v>
      </c>
      <c r="V161" s="11" t="s">
        <v>47</v>
      </c>
      <c r="AP161" s="37">
        <v>55.69</v>
      </c>
      <c r="AQ161" s="25">
        <v>90</v>
      </c>
      <c r="AR161" s="11">
        <v>3011</v>
      </c>
      <c r="AS161" s="11">
        <v>120</v>
      </c>
      <c r="AT161" s="11">
        <v>120</v>
      </c>
      <c r="AU161" s="11">
        <v>120</v>
      </c>
      <c r="AV161" s="11">
        <v>120</v>
      </c>
      <c r="AY161" s="67" t="s">
        <v>362</v>
      </c>
      <c r="BP161" s="11">
        <v>55.7</v>
      </c>
      <c r="BQ161" s="25">
        <v>180</v>
      </c>
      <c r="BR161" s="25">
        <v>3012</v>
      </c>
      <c r="BS161" s="11">
        <v>56.27</v>
      </c>
      <c r="BT161" s="11">
        <v>57.59</v>
      </c>
      <c r="BU161" s="11">
        <v>49.36</v>
      </c>
      <c r="BV161" s="11">
        <v>47</v>
      </c>
      <c r="BX161" s="11"/>
      <c r="CN161" s="3"/>
    </row>
    <row r="162" spans="1:93" ht="28.8" x14ac:dyDescent="0.3">
      <c r="A162" s="8">
        <v>43662</v>
      </c>
      <c r="B162" s="25">
        <v>1246</v>
      </c>
      <c r="C162" s="25">
        <v>70</v>
      </c>
      <c r="D162" s="163"/>
      <c r="E162" s="19">
        <v>0.45902777777777781</v>
      </c>
      <c r="F162" s="26">
        <v>54404</v>
      </c>
      <c r="G162" s="26" t="s">
        <v>31</v>
      </c>
      <c r="H162" s="100">
        <v>100</v>
      </c>
      <c r="I162" s="100">
        <v>100</v>
      </c>
      <c r="J162" s="100">
        <v>100</v>
      </c>
      <c r="K162" s="67" t="s">
        <v>366</v>
      </c>
      <c r="M162" s="1" t="s">
        <v>371</v>
      </c>
      <c r="O162" s="37">
        <v>55.72</v>
      </c>
      <c r="P162" s="25" t="s">
        <v>339</v>
      </c>
      <c r="Q162" s="25">
        <v>3011</v>
      </c>
      <c r="R162" s="11">
        <v>49.68</v>
      </c>
      <c r="S162" s="11">
        <v>49.16</v>
      </c>
      <c r="T162" s="11">
        <v>52.89</v>
      </c>
      <c r="U162" s="11">
        <v>49.7</v>
      </c>
      <c r="V162" s="11" t="s">
        <v>47</v>
      </c>
      <c r="X162" s="1" t="s">
        <v>369</v>
      </c>
      <c r="AP162" s="11">
        <v>55.69</v>
      </c>
      <c r="AQ162" s="25">
        <v>90</v>
      </c>
      <c r="AR162" s="11">
        <v>3011</v>
      </c>
      <c r="AS162" s="11">
        <v>52.67</v>
      </c>
      <c r="AT162" s="11">
        <v>50.11</v>
      </c>
      <c r="AU162" s="11">
        <v>51.99</v>
      </c>
      <c r="AV162" s="11">
        <v>51.04</v>
      </c>
      <c r="AY162" s="1" t="s">
        <v>368</v>
      </c>
      <c r="BP162" s="11">
        <v>55.7</v>
      </c>
      <c r="BQ162" s="25">
        <v>180</v>
      </c>
      <c r="BR162" s="25">
        <v>3012</v>
      </c>
      <c r="BS162" s="11">
        <v>56.27</v>
      </c>
      <c r="BT162" s="11">
        <v>57.59</v>
      </c>
      <c r="BU162" s="11">
        <v>49.36</v>
      </c>
      <c r="BV162" s="11">
        <v>47</v>
      </c>
      <c r="BX162" s="11"/>
      <c r="BY162" s="72" t="s">
        <v>370</v>
      </c>
      <c r="CN162" s="3"/>
    </row>
    <row r="163" spans="1:93" ht="28.8" x14ac:dyDescent="0.3">
      <c r="A163" s="8">
        <v>43662</v>
      </c>
      <c r="B163" s="25">
        <v>1246</v>
      </c>
      <c r="C163" s="25">
        <v>70</v>
      </c>
      <c r="D163" s="163"/>
      <c r="F163" s="26">
        <v>54405</v>
      </c>
      <c r="G163" s="26" t="s">
        <v>31</v>
      </c>
      <c r="H163" s="100">
        <v>100</v>
      </c>
      <c r="I163" s="100">
        <v>100</v>
      </c>
      <c r="J163" s="100">
        <v>100</v>
      </c>
      <c r="K163" s="67" t="s">
        <v>367</v>
      </c>
      <c r="L163" s="1" t="s">
        <v>374</v>
      </c>
      <c r="O163" s="37">
        <v>55.9</v>
      </c>
      <c r="P163" s="25">
        <v>0</v>
      </c>
      <c r="Q163" s="25">
        <v>3011</v>
      </c>
      <c r="R163" s="11">
        <v>49.7</v>
      </c>
      <c r="S163" s="11">
        <v>49.16</v>
      </c>
      <c r="T163" s="11">
        <v>52.89</v>
      </c>
      <c r="U163" s="11">
        <v>49.7</v>
      </c>
      <c r="V163" s="11" t="s">
        <v>47</v>
      </c>
      <c r="W163" s="11">
        <v>0.55000000000000004</v>
      </c>
      <c r="X163" s="1" t="s">
        <v>378</v>
      </c>
      <c r="AP163" s="11">
        <v>55.9</v>
      </c>
      <c r="AQ163" s="25">
        <v>90</v>
      </c>
      <c r="AR163" s="11">
        <v>3011</v>
      </c>
      <c r="AS163" s="11">
        <v>52.67</v>
      </c>
      <c r="AT163" s="11">
        <v>50.11</v>
      </c>
      <c r="AU163" s="11">
        <v>51.99</v>
      </c>
      <c r="AV163" s="11">
        <v>51.04</v>
      </c>
      <c r="AW163" s="11">
        <v>0.3</v>
      </c>
      <c r="AX163" s="11" t="s">
        <v>377</v>
      </c>
      <c r="AY163" s="1" t="s">
        <v>373</v>
      </c>
      <c r="BP163" s="11">
        <v>55.9</v>
      </c>
      <c r="BQ163" s="25">
        <v>180</v>
      </c>
      <c r="BR163" s="25">
        <v>3012</v>
      </c>
      <c r="BS163" s="11">
        <v>56.27</v>
      </c>
      <c r="BT163" s="11">
        <v>57.59</v>
      </c>
      <c r="BU163" s="11">
        <v>49.36</v>
      </c>
      <c r="BV163" s="11">
        <v>47</v>
      </c>
      <c r="BW163" s="11">
        <v>0.35</v>
      </c>
      <c r="BX163" s="11">
        <v>0.42</v>
      </c>
      <c r="CN163" s="3"/>
    </row>
    <row r="164" spans="1:93" ht="28.8" x14ac:dyDescent="0.3">
      <c r="A164" s="8">
        <v>43662</v>
      </c>
      <c r="B164" s="25">
        <v>1246</v>
      </c>
      <c r="C164" s="25">
        <v>70</v>
      </c>
      <c r="D164" s="163"/>
      <c r="F164" s="26">
        <v>54406</v>
      </c>
      <c r="G164" s="26" t="s">
        <v>31</v>
      </c>
      <c r="H164" s="99">
        <v>100</v>
      </c>
      <c r="I164" s="100">
        <v>100</v>
      </c>
      <c r="J164" s="99">
        <v>100</v>
      </c>
      <c r="K164" s="67" t="s">
        <v>372</v>
      </c>
      <c r="L164" s="1" t="s">
        <v>435</v>
      </c>
      <c r="O164" s="37">
        <v>55.9</v>
      </c>
      <c r="P164" s="25">
        <v>200</v>
      </c>
      <c r="Q164" s="25">
        <v>3011</v>
      </c>
      <c r="R164" s="11">
        <v>49.7</v>
      </c>
      <c r="S164" s="11">
        <v>49.16</v>
      </c>
      <c r="T164" s="11">
        <v>52.89</v>
      </c>
      <c r="U164" s="11">
        <v>49.7</v>
      </c>
      <c r="V164" s="11" t="s">
        <v>47</v>
      </c>
      <c r="X164" s="1" t="s">
        <v>379</v>
      </c>
      <c r="AP164" s="11">
        <v>55.7</v>
      </c>
      <c r="AQ164" s="25">
        <v>90</v>
      </c>
      <c r="AR164" s="11">
        <v>3011</v>
      </c>
      <c r="AS164" s="11">
        <v>52.67</v>
      </c>
      <c r="AT164" s="11">
        <v>50.11</v>
      </c>
      <c r="AU164" s="11">
        <v>51.99</v>
      </c>
      <c r="AV164" s="11">
        <v>51.04</v>
      </c>
      <c r="AY164" s="1" t="s">
        <v>380</v>
      </c>
      <c r="BP164" s="11">
        <v>55.9</v>
      </c>
      <c r="BQ164" s="25">
        <v>175</v>
      </c>
      <c r="BR164" s="25">
        <v>3012</v>
      </c>
      <c r="BS164" s="11">
        <v>56.27</v>
      </c>
      <c r="BT164" s="11">
        <v>57.59</v>
      </c>
      <c r="BU164" s="11">
        <v>49.36</v>
      </c>
      <c r="BV164" s="11">
        <v>47</v>
      </c>
      <c r="BW164" s="11">
        <v>0.6</v>
      </c>
      <c r="BX164" s="11">
        <v>0.6</v>
      </c>
      <c r="BY164" s="72" t="s">
        <v>382</v>
      </c>
      <c r="CN164" s="3"/>
    </row>
    <row r="165" spans="1:93" x14ac:dyDescent="0.3">
      <c r="A165" s="8">
        <v>43662</v>
      </c>
      <c r="B165" s="25">
        <v>1246</v>
      </c>
      <c r="C165" s="25">
        <v>70</v>
      </c>
      <c r="D165" s="163"/>
      <c r="F165" s="26">
        <v>54407</v>
      </c>
      <c r="G165" s="26" t="s">
        <v>31</v>
      </c>
      <c r="H165" s="99">
        <v>100</v>
      </c>
      <c r="I165" s="100">
        <v>100</v>
      </c>
      <c r="J165" s="99">
        <v>100</v>
      </c>
      <c r="K165" s="67" t="s">
        <v>381</v>
      </c>
      <c r="L165" s="1" t="s">
        <v>383</v>
      </c>
      <c r="M165" s="1" t="s">
        <v>411</v>
      </c>
      <c r="O165" s="37">
        <v>55.9</v>
      </c>
      <c r="P165" s="25">
        <v>100</v>
      </c>
      <c r="Q165" s="25">
        <v>3011</v>
      </c>
      <c r="R165" s="11">
        <v>49.7</v>
      </c>
      <c r="S165" s="11">
        <v>49.16</v>
      </c>
      <c r="T165" s="11">
        <v>52.89</v>
      </c>
      <c r="U165" s="11">
        <v>49.7</v>
      </c>
      <c r="V165" s="26" t="s">
        <v>47</v>
      </c>
      <c r="W165" s="11">
        <v>0.6</v>
      </c>
      <c r="AP165" s="11">
        <v>55.8</v>
      </c>
      <c r="AQ165" s="25">
        <v>90</v>
      </c>
      <c r="AR165" s="11">
        <v>3011</v>
      </c>
      <c r="AS165" s="11">
        <v>52.67</v>
      </c>
      <c r="AT165" s="11">
        <v>50.11</v>
      </c>
      <c r="AU165" s="11">
        <v>51.99</v>
      </c>
      <c r="AV165" s="11">
        <v>51.04</v>
      </c>
      <c r="AW165" s="11">
        <v>0.4</v>
      </c>
      <c r="AX165" s="11">
        <v>0.2</v>
      </c>
      <c r="AY165" s="1" t="s">
        <v>386</v>
      </c>
      <c r="BP165" s="11">
        <v>55.9</v>
      </c>
      <c r="BQ165" s="25">
        <v>175</v>
      </c>
      <c r="BR165" s="25">
        <v>3012</v>
      </c>
      <c r="BS165" s="11">
        <v>56.27</v>
      </c>
      <c r="BT165" s="11">
        <v>57.59</v>
      </c>
      <c r="BU165" s="11">
        <v>49.36</v>
      </c>
      <c r="BV165" s="11">
        <v>47</v>
      </c>
      <c r="BW165" s="11">
        <v>0.6</v>
      </c>
      <c r="BX165" s="11">
        <v>0.6</v>
      </c>
      <c r="BY165" s="72" t="s">
        <v>389</v>
      </c>
      <c r="CN165" s="3"/>
    </row>
    <row r="166" spans="1:93" ht="28.8" x14ac:dyDescent="0.3">
      <c r="A166" s="8">
        <v>43662</v>
      </c>
      <c r="B166" s="25">
        <v>1246</v>
      </c>
      <c r="C166" s="25">
        <v>70</v>
      </c>
      <c r="D166" s="163"/>
      <c r="F166" s="26">
        <v>54408</v>
      </c>
      <c r="G166" s="26" t="s">
        <v>404</v>
      </c>
      <c r="H166" s="26" t="s">
        <v>47</v>
      </c>
      <c r="I166" s="26" t="s">
        <v>47</v>
      </c>
      <c r="J166" s="26" t="s">
        <v>47</v>
      </c>
      <c r="K166" s="67" t="s">
        <v>384</v>
      </c>
      <c r="L166" s="1" t="s">
        <v>385</v>
      </c>
      <c r="M166" s="1" t="s">
        <v>387</v>
      </c>
      <c r="O166" s="37">
        <v>55.9</v>
      </c>
      <c r="P166" s="25">
        <v>100</v>
      </c>
      <c r="Q166" s="25">
        <v>3011</v>
      </c>
      <c r="R166" s="11">
        <v>120</v>
      </c>
      <c r="S166" s="11">
        <v>120</v>
      </c>
      <c r="T166" s="11">
        <v>120</v>
      </c>
      <c r="U166" s="11">
        <v>120</v>
      </c>
      <c r="V166" s="26" t="s">
        <v>47</v>
      </c>
      <c r="W166" s="11" t="s">
        <v>47</v>
      </c>
      <c r="AP166" s="11">
        <v>55.8</v>
      </c>
      <c r="AQ166" s="25">
        <v>90</v>
      </c>
      <c r="AR166" s="11">
        <v>3011</v>
      </c>
      <c r="AS166" s="11">
        <v>52.67</v>
      </c>
      <c r="AT166" s="11">
        <v>50.11</v>
      </c>
      <c r="AU166" s="11">
        <v>52.5</v>
      </c>
      <c r="AV166" s="11">
        <v>51.5</v>
      </c>
      <c r="AW166" s="11" t="s">
        <v>47</v>
      </c>
      <c r="AX166" s="11" t="s">
        <v>47</v>
      </c>
      <c r="BP166" s="11">
        <v>55.9</v>
      </c>
      <c r="BQ166" s="25">
        <v>175</v>
      </c>
      <c r="BR166" s="25">
        <v>3012</v>
      </c>
      <c r="BS166" s="11">
        <v>56.27</v>
      </c>
      <c r="BT166" s="11">
        <v>57.59</v>
      </c>
      <c r="BU166" s="11">
        <v>49.36</v>
      </c>
      <c r="BV166" s="11">
        <v>47</v>
      </c>
      <c r="BW166" s="11" t="s">
        <v>47</v>
      </c>
      <c r="BX166" s="11" t="s">
        <v>47</v>
      </c>
      <c r="BY166" s="72" t="s">
        <v>387</v>
      </c>
      <c r="CN166" s="3"/>
    </row>
    <row r="167" spans="1:93" x14ac:dyDescent="0.3">
      <c r="A167" s="8">
        <v>43662</v>
      </c>
      <c r="B167" s="25">
        <v>1246</v>
      </c>
      <c r="C167" s="25">
        <v>70</v>
      </c>
      <c r="D167" s="163"/>
      <c r="F167" s="26">
        <v>54409</v>
      </c>
      <c r="G167" s="26" t="s">
        <v>404</v>
      </c>
      <c r="H167" s="26" t="s">
        <v>47</v>
      </c>
      <c r="I167" s="26" t="s">
        <v>47</v>
      </c>
      <c r="J167" s="26" t="s">
        <v>47</v>
      </c>
      <c r="K167" s="67" t="s">
        <v>332</v>
      </c>
      <c r="M167" s="1" t="s">
        <v>387</v>
      </c>
      <c r="O167" s="37" t="s">
        <v>47</v>
      </c>
      <c r="P167" s="25" t="s">
        <v>47</v>
      </c>
      <c r="Q167" s="25" t="s">
        <v>47</v>
      </c>
      <c r="R167" s="37" t="s">
        <v>47</v>
      </c>
      <c r="S167" s="37" t="s">
        <v>47</v>
      </c>
      <c r="T167" s="37" t="s">
        <v>47</v>
      </c>
      <c r="U167" s="37" t="s">
        <v>47</v>
      </c>
      <c r="V167" s="26" t="s">
        <v>47</v>
      </c>
      <c r="W167" s="37" t="s">
        <v>47</v>
      </c>
      <c r="AP167" s="11">
        <v>55.8</v>
      </c>
      <c r="AQ167" s="25">
        <v>90</v>
      </c>
      <c r="AR167" s="11">
        <v>3011</v>
      </c>
      <c r="AS167" s="11">
        <v>52.67</v>
      </c>
      <c r="AT167" s="11">
        <v>50.11</v>
      </c>
      <c r="AU167" s="11">
        <v>52.5</v>
      </c>
      <c r="AV167" s="11">
        <v>51.5</v>
      </c>
      <c r="AW167" s="11" t="s">
        <v>47</v>
      </c>
      <c r="AX167" s="11" t="s">
        <v>47</v>
      </c>
      <c r="BP167" s="11">
        <v>55.9</v>
      </c>
      <c r="BQ167" s="25">
        <v>175</v>
      </c>
      <c r="BR167" s="25">
        <v>3012</v>
      </c>
      <c r="BS167" s="11">
        <v>56.27</v>
      </c>
      <c r="BT167" s="11">
        <v>57.59</v>
      </c>
      <c r="BU167" s="11">
        <v>49.36</v>
      </c>
      <c r="BV167" s="11">
        <v>47</v>
      </c>
      <c r="BW167" s="11" t="s">
        <v>47</v>
      </c>
      <c r="BX167" s="11" t="s">
        <v>47</v>
      </c>
      <c r="BY167" s="72" t="s">
        <v>387</v>
      </c>
      <c r="CN167" s="3"/>
    </row>
    <row r="168" spans="1:93" x14ac:dyDescent="0.3">
      <c r="A168" s="8">
        <v>43662</v>
      </c>
      <c r="B168" s="25">
        <v>1246</v>
      </c>
      <c r="C168" s="25">
        <v>70</v>
      </c>
      <c r="D168" s="163"/>
      <c r="F168" s="26">
        <v>54410</v>
      </c>
      <c r="G168" s="26" t="s">
        <v>31</v>
      </c>
      <c r="H168" s="26" t="s">
        <v>47</v>
      </c>
      <c r="I168" s="100">
        <v>100</v>
      </c>
      <c r="J168" s="100">
        <v>100</v>
      </c>
      <c r="K168" s="67" t="s">
        <v>332</v>
      </c>
      <c r="L168" s="1" t="s">
        <v>388</v>
      </c>
      <c r="O168" s="37" t="s">
        <v>47</v>
      </c>
      <c r="P168" s="25" t="s">
        <v>47</v>
      </c>
      <c r="Q168" s="25" t="s">
        <v>47</v>
      </c>
      <c r="R168" s="37" t="s">
        <v>47</v>
      </c>
      <c r="S168" s="37" t="s">
        <v>47</v>
      </c>
      <c r="T168" s="37" t="s">
        <v>47</v>
      </c>
      <c r="U168" s="37" t="s">
        <v>47</v>
      </c>
      <c r="V168" s="26" t="s">
        <v>47</v>
      </c>
      <c r="W168" s="37" t="s">
        <v>47</v>
      </c>
      <c r="AP168" s="11">
        <v>55.8</v>
      </c>
      <c r="AQ168" s="25">
        <v>90</v>
      </c>
      <c r="AR168" s="11">
        <v>3011</v>
      </c>
      <c r="AS168" s="11">
        <v>52.67</v>
      </c>
      <c r="AT168" s="11">
        <v>50.11</v>
      </c>
      <c r="AU168" s="11">
        <v>52.5</v>
      </c>
      <c r="AV168" s="11">
        <v>51.5</v>
      </c>
      <c r="AW168" s="11">
        <v>0.4</v>
      </c>
      <c r="AX168" s="11">
        <v>0.2</v>
      </c>
      <c r="AY168" s="1" t="s">
        <v>391</v>
      </c>
      <c r="BP168" s="11">
        <v>55.9</v>
      </c>
      <c r="BQ168" s="25">
        <v>175</v>
      </c>
      <c r="BR168" s="25">
        <v>3012</v>
      </c>
      <c r="BS168" s="11">
        <v>56.27</v>
      </c>
      <c r="BT168" s="11">
        <v>57.59</v>
      </c>
      <c r="BU168" s="11">
        <v>49.36</v>
      </c>
      <c r="BV168" s="11">
        <v>47</v>
      </c>
      <c r="BW168" s="11">
        <v>0.45</v>
      </c>
      <c r="BX168" s="11">
        <v>0.5</v>
      </c>
      <c r="CN168" s="3"/>
    </row>
    <row r="169" spans="1:93" ht="24.75" customHeight="1" x14ac:dyDescent="0.3">
      <c r="A169" s="8">
        <v>43662</v>
      </c>
      <c r="B169" s="25">
        <v>1246</v>
      </c>
      <c r="C169" s="25">
        <v>70</v>
      </c>
      <c r="D169" s="163"/>
      <c r="F169" s="26">
        <v>54411</v>
      </c>
      <c r="G169" s="26" t="s">
        <v>31</v>
      </c>
      <c r="H169" s="26" t="s">
        <v>47</v>
      </c>
      <c r="I169" s="100">
        <v>100</v>
      </c>
      <c r="J169" s="100">
        <v>400</v>
      </c>
      <c r="K169" s="67" t="s">
        <v>390</v>
      </c>
      <c r="L169" s="1" t="s">
        <v>392</v>
      </c>
      <c r="M169" s="1" t="s">
        <v>395</v>
      </c>
      <c r="O169" s="37" t="s">
        <v>47</v>
      </c>
      <c r="P169" s="25" t="s">
        <v>47</v>
      </c>
      <c r="Q169" s="25" t="s">
        <v>47</v>
      </c>
      <c r="R169" s="37" t="s">
        <v>47</v>
      </c>
      <c r="S169" s="37" t="s">
        <v>47</v>
      </c>
      <c r="T169" s="37" t="s">
        <v>47</v>
      </c>
      <c r="U169" s="37" t="s">
        <v>47</v>
      </c>
      <c r="V169" s="26" t="s">
        <v>47</v>
      </c>
      <c r="W169" s="37" t="s">
        <v>47</v>
      </c>
      <c r="AP169" s="11">
        <v>55.8</v>
      </c>
      <c r="AQ169" s="25">
        <v>90</v>
      </c>
      <c r="AR169" s="11">
        <v>3011</v>
      </c>
      <c r="AS169" s="11">
        <v>52.67</v>
      </c>
      <c r="AT169" s="11">
        <v>50.11</v>
      </c>
      <c r="AU169" s="11">
        <v>51.5</v>
      </c>
      <c r="AV169" s="11">
        <v>51</v>
      </c>
      <c r="AW169" s="11">
        <v>0.5</v>
      </c>
      <c r="AX169" s="11">
        <v>0.3</v>
      </c>
      <c r="AY169" s="1" t="s">
        <v>396</v>
      </c>
      <c r="BP169" s="11">
        <v>55.9</v>
      </c>
      <c r="BQ169" s="25">
        <v>175</v>
      </c>
      <c r="BR169" s="25">
        <v>3012</v>
      </c>
      <c r="BS169" s="11">
        <v>56.27</v>
      </c>
      <c r="BT169" s="11">
        <v>57.59</v>
      </c>
      <c r="BU169" s="11">
        <v>49.36</v>
      </c>
      <c r="BV169" s="11">
        <v>47</v>
      </c>
      <c r="BW169" s="11">
        <v>0.6</v>
      </c>
      <c r="BX169" s="11">
        <v>0.6</v>
      </c>
      <c r="BY169" s="72" t="s">
        <v>394</v>
      </c>
      <c r="CN169" s="3"/>
    </row>
    <row r="170" spans="1:93" ht="24.75" customHeight="1" x14ac:dyDescent="0.3">
      <c r="A170" s="8">
        <v>43662</v>
      </c>
      <c r="B170" s="25">
        <v>1246</v>
      </c>
      <c r="C170" s="25">
        <v>70</v>
      </c>
      <c r="D170" s="163"/>
      <c r="F170" s="26">
        <v>54412</v>
      </c>
      <c r="G170" s="26" t="s">
        <v>31</v>
      </c>
      <c r="H170" s="99">
        <v>200</v>
      </c>
      <c r="I170" s="100">
        <v>100</v>
      </c>
      <c r="J170" s="99">
        <v>400</v>
      </c>
      <c r="K170" s="67" t="s">
        <v>393</v>
      </c>
      <c r="L170" s="1" t="s">
        <v>397</v>
      </c>
      <c r="M170" s="1" t="s">
        <v>437</v>
      </c>
      <c r="O170" s="37">
        <v>55.9</v>
      </c>
      <c r="P170" s="25">
        <v>100</v>
      </c>
      <c r="Q170" s="25">
        <v>3011</v>
      </c>
      <c r="R170" s="11">
        <v>49.7</v>
      </c>
      <c r="S170" s="11">
        <v>49.16</v>
      </c>
      <c r="T170" s="11">
        <v>52.87</v>
      </c>
      <c r="U170" s="11">
        <v>49.7</v>
      </c>
      <c r="V170" s="26" t="s">
        <v>47</v>
      </c>
      <c r="W170" s="11">
        <v>0.5</v>
      </c>
      <c r="X170" s="1" t="s">
        <v>398</v>
      </c>
      <c r="Y170" s="11" t="s">
        <v>31</v>
      </c>
      <c r="Z170" s="11">
        <v>-1</v>
      </c>
      <c r="AA170" s="11">
        <v>45</v>
      </c>
      <c r="AB170" s="11">
        <v>1</v>
      </c>
      <c r="AC170" s="11">
        <v>0</v>
      </c>
      <c r="AD170" s="11">
        <v>5</v>
      </c>
      <c r="AE170" s="11">
        <v>2.9</v>
      </c>
      <c r="AF170" s="11">
        <v>-0.5</v>
      </c>
      <c r="AG170" s="11">
        <v>-1</v>
      </c>
      <c r="AH170" s="11">
        <v>45</v>
      </c>
      <c r="AI170" s="11">
        <v>1</v>
      </c>
      <c r="AJ170" s="11">
        <v>0</v>
      </c>
      <c r="AK170" s="11">
        <v>5</v>
      </c>
      <c r="AL170" s="11">
        <v>2.9</v>
      </c>
      <c r="AM170" s="11">
        <v>-0.5</v>
      </c>
      <c r="AP170" s="11">
        <v>55.8</v>
      </c>
      <c r="AQ170" s="25">
        <v>90</v>
      </c>
      <c r="AR170" s="11">
        <v>3011</v>
      </c>
      <c r="AS170" s="11">
        <v>52.67</v>
      </c>
      <c r="AT170" s="11">
        <v>50.6</v>
      </c>
      <c r="AU170" s="11">
        <v>51</v>
      </c>
      <c r="AV170" s="11">
        <v>50.5</v>
      </c>
      <c r="AW170" s="11">
        <v>0.35</v>
      </c>
      <c r="AX170" s="11">
        <v>0.3</v>
      </c>
      <c r="BP170" s="11">
        <v>55.9</v>
      </c>
      <c r="BQ170" s="25">
        <v>175</v>
      </c>
      <c r="BR170" s="25">
        <v>3012</v>
      </c>
      <c r="BS170" s="11">
        <v>56.27</v>
      </c>
      <c r="BT170" s="11">
        <v>57.59</v>
      </c>
      <c r="BU170" s="11">
        <v>49.36</v>
      </c>
      <c r="BV170" s="11">
        <v>47</v>
      </c>
      <c r="BX170" s="11"/>
      <c r="CN170" s="3"/>
    </row>
    <row r="171" spans="1:93" ht="34.5" customHeight="1" x14ac:dyDescent="0.3">
      <c r="A171" s="8">
        <v>43662</v>
      </c>
      <c r="B171" s="25">
        <v>1246</v>
      </c>
      <c r="C171" s="25">
        <v>70</v>
      </c>
      <c r="D171" s="163"/>
      <c r="F171" s="26">
        <v>54413</v>
      </c>
      <c r="G171" s="26" t="s">
        <v>31</v>
      </c>
      <c r="H171" s="99">
        <v>200</v>
      </c>
      <c r="I171" s="100">
        <v>100</v>
      </c>
      <c r="J171" s="99">
        <v>400</v>
      </c>
      <c r="K171" s="67" t="s">
        <v>399</v>
      </c>
      <c r="L171" s="1" t="s">
        <v>416</v>
      </c>
      <c r="M171" s="1" t="s">
        <v>436</v>
      </c>
      <c r="O171" s="37">
        <v>55.9</v>
      </c>
      <c r="P171" s="25">
        <v>100</v>
      </c>
      <c r="Q171" s="25">
        <v>3011</v>
      </c>
      <c r="R171" s="11">
        <v>49.7</v>
      </c>
      <c r="S171" s="11">
        <v>49.16</v>
      </c>
      <c r="T171" s="11">
        <v>52.87</v>
      </c>
      <c r="U171" s="11">
        <v>49.7</v>
      </c>
      <c r="V171" s="26" t="s">
        <v>47</v>
      </c>
      <c r="W171" s="11">
        <v>0.6</v>
      </c>
      <c r="X171" s="1" t="s">
        <v>400</v>
      </c>
      <c r="Y171" s="11" t="s">
        <v>31</v>
      </c>
      <c r="Z171" s="11">
        <v>-1</v>
      </c>
      <c r="AA171" s="11">
        <v>45</v>
      </c>
      <c r="AB171" s="11">
        <v>1</v>
      </c>
      <c r="AC171" s="11">
        <v>0</v>
      </c>
      <c r="AD171" s="11">
        <v>5</v>
      </c>
      <c r="AE171" s="11">
        <v>2.9</v>
      </c>
      <c r="AF171" s="11">
        <v>-0.5</v>
      </c>
      <c r="AG171" s="11">
        <v>-1</v>
      </c>
      <c r="AH171" s="11">
        <v>45</v>
      </c>
      <c r="AI171" s="11">
        <v>1</v>
      </c>
      <c r="AJ171" s="11">
        <v>0</v>
      </c>
      <c r="AK171" s="11">
        <v>5</v>
      </c>
      <c r="AL171" s="11">
        <v>2.9</v>
      </c>
      <c r="AM171" s="11">
        <v>-0.5</v>
      </c>
      <c r="AP171" s="11">
        <v>55.8</v>
      </c>
      <c r="AQ171" s="25">
        <v>90</v>
      </c>
      <c r="AR171" s="11">
        <v>3011</v>
      </c>
      <c r="AS171" s="11">
        <v>52.67</v>
      </c>
      <c r="AT171" s="11">
        <v>51</v>
      </c>
      <c r="AU171" s="11">
        <v>50.5</v>
      </c>
      <c r="AV171" s="11">
        <v>49.5</v>
      </c>
      <c r="AW171" s="11">
        <v>0.3</v>
      </c>
      <c r="AX171" s="11">
        <v>0.2</v>
      </c>
      <c r="BP171" s="11">
        <v>55.9</v>
      </c>
      <c r="BQ171" s="25">
        <v>175</v>
      </c>
      <c r="BR171" s="25">
        <v>3012</v>
      </c>
      <c r="BS171" s="11">
        <v>56.3</v>
      </c>
      <c r="BT171" s="11">
        <v>57.59</v>
      </c>
      <c r="BU171" s="11">
        <v>49.36</v>
      </c>
      <c r="BV171" s="11">
        <v>47</v>
      </c>
      <c r="BW171" s="11">
        <v>0.5</v>
      </c>
      <c r="BX171" s="11">
        <v>0.6</v>
      </c>
      <c r="CN171" s="3"/>
    </row>
    <row r="172" spans="1:93" ht="24.75" customHeight="1" x14ac:dyDescent="0.3">
      <c r="A172" s="8">
        <v>43662</v>
      </c>
      <c r="B172" s="25">
        <v>1246</v>
      </c>
      <c r="C172" s="25">
        <v>70</v>
      </c>
      <c r="D172" s="163"/>
      <c r="F172" s="26">
        <v>54414</v>
      </c>
      <c r="G172" s="26" t="s">
        <v>31</v>
      </c>
      <c r="H172" s="99">
        <v>200</v>
      </c>
      <c r="I172" s="99">
        <v>100</v>
      </c>
      <c r="J172" s="100">
        <v>400</v>
      </c>
      <c r="K172" s="67" t="s">
        <v>401</v>
      </c>
      <c r="L172" s="1" t="s">
        <v>409</v>
      </c>
      <c r="O172" s="37">
        <v>55.9</v>
      </c>
      <c r="P172" s="25">
        <v>100</v>
      </c>
      <c r="Q172" s="25">
        <v>3011</v>
      </c>
      <c r="R172" s="11">
        <v>48.63</v>
      </c>
      <c r="S172" s="11">
        <v>48.41</v>
      </c>
      <c r="T172" s="11">
        <v>52.52</v>
      </c>
      <c r="U172" s="11">
        <v>47.51</v>
      </c>
      <c r="V172" s="26" t="s">
        <v>47</v>
      </c>
      <c r="W172" s="11">
        <v>0.6</v>
      </c>
      <c r="X172" s="1" t="s">
        <v>402</v>
      </c>
      <c r="AP172" s="11">
        <v>55.8</v>
      </c>
      <c r="AQ172" s="25">
        <v>90</v>
      </c>
      <c r="AR172" s="11">
        <v>3011</v>
      </c>
      <c r="AS172" s="11">
        <v>53</v>
      </c>
      <c r="AT172" s="11">
        <v>51.5</v>
      </c>
      <c r="AU172" s="11">
        <v>50</v>
      </c>
      <c r="AV172" s="11">
        <v>49</v>
      </c>
      <c r="AW172" s="11">
        <v>0.2</v>
      </c>
      <c r="AX172" s="11">
        <v>0.4</v>
      </c>
      <c r="AY172" s="1" t="s">
        <v>446</v>
      </c>
      <c r="BP172" s="11">
        <v>55.9</v>
      </c>
      <c r="BQ172" s="25">
        <v>175</v>
      </c>
      <c r="BR172" s="25">
        <v>3012</v>
      </c>
      <c r="BS172" s="11">
        <v>56.3</v>
      </c>
      <c r="BT172" s="11">
        <v>57.59</v>
      </c>
      <c r="BU172" s="11">
        <v>49.36</v>
      </c>
      <c r="BV172" s="11">
        <v>47</v>
      </c>
      <c r="BW172" s="11" t="s">
        <v>47</v>
      </c>
      <c r="BX172" s="11" t="s">
        <v>47</v>
      </c>
      <c r="BY172" s="72" t="s">
        <v>403</v>
      </c>
      <c r="BZ172" s="3" t="s">
        <v>31</v>
      </c>
      <c r="CA172" s="3">
        <v>-1</v>
      </c>
      <c r="CB172" s="3">
        <v>45</v>
      </c>
      <c r="CC172" s="3">
        <v>1</v>
      </c>
      <c r="CD172" s="3">
        <v>0</v>
      </c>
      <c r="CE172" s="3">
        <v>5</v>
      </c>
      <c r="CF172" s="3">
        <v>2.9</v>
      </c>
      <c r="CG172" s="3">
        <v>-0.5</v>
      </c>
      <c r="CH172" s="3" t="s">
        <v>31</v>
      </c>
      <c r="CI172" s="3">
        <v>-1</v>
      </c>
      <c r="CJ172" s="3">
        <v>45</v>
      </c>
      <c r="CK172" s="3">
        <v>1</v>
      </c>
      <c r="CL172" s="3">
        <v>0</v>
      </c>
      <c r="CM172" s="3">
        <v>5</v>
      </c>
      <c r="CN172" s="3">
        <v>2.9</v>
      </c>
    </row>
    <row r="173" spans="1:93" s="97" customFormat="1" ht="24.75" customHeight="1" x14ac:dyDescent="0.3">
      <c r="A173" s="88">
        <v>43662</v>
      </c>
      <c r="B173" s="89">
        <v>1246</v>
      </c>
      <c r="C173" s="89">
        <v>70</v>
      </c>
      <c r="D173" s="163"/>
      <c r="E173" s="90"/>
      <c r="F173" s="91">
        <v>54415</v>
      </c>
      <c r="G173" s="91" t="s">
        <v>404</v>
      </c>
      <c r="H173" s="91" t="s">
        <v>47</v>
      </c>
      <c r="I173" s="91" t="s">
        <v>47</v>
      </c>
      <c r="J173" s="91" t="s">
        <v>47</v>
      </c>
      <c r="K173" s="92" t="s">
        <v>410</v>
      </c>
      <c r="L173" s="92" t="s">
        <v>561</v>
      </c>
      <c r="M173" s="92"/>
      <c r="N173" s="93"/>
      <c r="O173" s="95" t="s">
        <v>47</v>
      </c>
      <c r="P173" s="89" t="s">
        <v>47</v>
      </c>
      <c r="Q173" s="89" t="s">
        <v>47</v>
      </c>
      <c r="R173" s="95" t="s">
        <v>47</v>
      </c>
      <c r="S173" s="95" t="s">
        <v>47</v>
      </c>
      <c r="T173" s="95" t="s">
        <v>47</v>
      </c>
      <c r="U173" s="95" t="s">
        <v>47</v>
      </c>
      <c r="V173" s="95" t="s">
        <v>47</v>
      </c>
      <c r="W173" s="95" t="s">
        <v>47</v>
      </c>
      <c r="X173" s="92"/>
      <c r="Y173" s="95"/>
      <c r="Z173" s="95"/>
      <c r="AA173" s="95"/>
      <c r="AB173" s="95"/>
      <c r="AC173" s="95"/>
      <c r="AD173" s="95"/>
      <c r="AE173" s="95"/>
      <c r="AF173" s="95"/>
      <c r="AG173" s="95"/>
      <c r="AH173" s="95"/>
      <c r="AI173" s="95"/>
      <c r="AJ173" s="95"/>
      <c r="AK173" s="95"/>
      <c r="AL173" s="95"/>
      <c r="AM173" s="95"/>
      <c r="AN173" s="95"/>
      <c r="AO173" s="96"/>
      <c r="AP173" s="95" t="s">
        <v>47</v>
      </c>
      <c r="AQ173" s="95" t="s">
        <v>47</v>
      </c>
      <c r="AR173" s="95" t="s">
        <v>47</v>
      </c>
      <c r="AS173" s="95" t="s">
        <v>47</v>
      </c>
      <c r="AT173" s="95" t="s">
        <v>47</v>
      </c>
      <c r="AU173" s="95" t="s">
        <v>47</v>
      </c>
      <c r="AV173" s="95" t="s">
        <v>47</v>
      </c>
      <c r="AW173" s="95" t="s">
        <v>47</v>
      </c>
      <c r="AX173" s="95" t="s">
        <v>47</v>
      </c>
      <c r="AY173" s="92"/>
      <c r="AZ173" s="95"/>
      <c r="BA173" s="95"/>
      <c r="BB173" s="95"/>
      <c r="BC173" s="95"/>
      <c r="BD173" s="95"/>
      <c r="BE173" s="95"/>
      <c r="BF173" s="95"/>
      <c r="BG173" s="95"/>
      <c r="BH173" s="95"/>
      <c r="BI173" s="95"/>
      <c r="BJ173" s="95"/>
      <c r="BK173" s="95"/>
      <c r="BL173" s="95"/>
      <c r="BM173" s="95"/>
      <c r="BN173" s="95"/>
      <c r="BO173" s="96"/>
      <c r="BP173" s="95" t="s">
        <v>47</v>
      </c>
      <c r="BQ173" s="95" t="s">
        <v>47</v>
      </c>
      <c r="BR173" s="95" t="s">
        <v>47</v>
      </c>
      <c r="BS173" s="95" t="s">
        <v>47</v>
      </c>
      <c r="BT173" s="95" t="s">
        <v>47</v>
      </c>
      <c r="BU173" s="95" t="s">
        <v>47</v>
      </c>
      <c r="BV173" s="95" t="s">
        <v>47</v>
      </c>
      <c r="BW173" s="95" t="s">
        <v>47</v>
      </c>
      <c r="BX173" s="95" t="s">
        <v>47</v>
      </c>
      <c r="BZ173" s="97" t="s">
        <v>404</v>
      </c>
      <c r="CO173" s="93"/>
    </row>
    <row r="174" spans="1:93" ht="24.75" customHeight="1" x14ac:dyDescent="0.25">
      <c r="F174" s="26">
        <v>54416</v>
      </c>
      <c r="G174" s="26" t="s">
        <v>404</v>
      </c>
      <c r="H174" s="91" t="s">
        <v>47</v>
      </c>
      <c r="I174" s="91" t="s">
        <v>47</v>
      </c>
      <c r="J174" s="91" t="s">
        <v>47</v>
      </c>
      <c r="K174" s="67" t="s">
        <v>332</v>
      </c>
      <c r="L174" s="1" t="s">
        <v>365</v>
      </c>
      <c r="O174" s="37" t="s">
        <v>47</v>
      </c>
      <c r="P174" s="25" t="s">
        <v>47</v>
      </c>
      <c r="Q174" s="25" t="s">
        <v>47</v>
      </c>
      <c r="R174" s="37" t="s">
        <v>47</v>
      </c>
      <c r="S174" s="37" t="s">
        <v>47</v>
      </c>
      <c r="T174" s="37" t="s">
        <v>47</v>
      </c>
      <c r="U174" s="37" t="s">
        <v>47</v>
      </c>
      <c r="V174" s="37" t="s">
        <v>47</v>
      </c>
      <c r="W174" s="37" t="s">
        <v>47</v>
      </c>
      <c r="AP174" s="37" t="s">
        <v>47</v>
      </c>
      <c r="AQ174" s="37" t="s">
        <v>47</v>
      </c>
      <c r="AR174" s="37" t="s">
        <v>47</v>
      </c>
      <c r="AS174" s="37" t="s">
        <v>47</v>
      </c>
      <c r="AT174" s="37" t="s">
        <v>47</v>
      </c>
      <c r="AU174" s="37" t="s">
        <v>47</v>
      </c>
      <c r="AV174" s="37" t="s">
        <v>47</v>
      </c>
      <c r="AW174" s="37" t="s">
        <v>47</v>
      </c>
      <c r="AX174" s="37" t="s">
        <v>47</v>
      </c>
      <c r="BP174" s="11" t="s">
        <v>47</v>
      </c>
      <c r="BQ174" s="37" t="s">
        <v>47</v>
      </c>
      <c r="BR174" s="37" t="s">
        <v>47</v>
      </c>
      <c r="BS174" s="37" t="s">
        <v>47</v>
      </c>
      <c r="BT174" s="37" t="s">
        <v>47</v>
      </c>
      <c r="BU174" s="37" t="s">
        <v>47</v>
      </c>
      <c r="BV174" s="37" t="s">
        <v>47</v>
      </c>
      <c r="BW174" s="37" t="s">
        <v>47</v>
      </c>
      <c r="BX174" s="37" t="s">
        <v>47</v>
      </c>
      <c r="CN174" s="3"/>
    </row>
    <row r="175" spans="1:93" ht="24.75" customHeight="1" x14ac:dyDescent="0.25">
      <c r="F175" s="26">
        <v>54417</v>
      </c>
      <c r="G175" s="26" t="s">
        <v>404</v>
      </c>
      <c r="H175" s="91" t="s">
        <v>47</v>
      </c>
      <c r="I175" s="91" t="s">
        <v>47</v>
      </c>
      <c r="J175" s="91" t="s">
        <v>47</v>
      </c>
      <c r="K175" s="67" t="s">
        <v>332</v>
      </c>
      <c r="L175" s="1" t="s">
        <v>562</v>
      </c>
      <c r="O175" s="37" t="s">
        <v>47</v>
      </c>
      <c r="P175" s="25" t="s">
        <v>47</v>
      </c>
      <c r="Q175" s="25" t="s">
        <v>47</v>
      </c>
      <c r="R175" s="37" t="s">
        <v>47</v>
      </c>
      <c r="S175" s="37" t="s">
        <v>47</v>
      </c>
      <c r="T175" s="37" t="s">
        <v>47</v>
      </c>
      <c r="U175" s="37" t="s">
        <v>47</v>
      </c>
      <c r="V175" s="37" t="s">
        <v>47</v>
      </c>
      <c r="W175" s="37" t="s">
        <v>47</v>
      </c>
      <c r="AP175" s="37" t="s">
        <v>47</v>
      </c>
      <c r="AQ175" s="37" t="s">
        <v>47</v>
      </c>
      <c r="AR175" s="37" t="s">
        <v>47</v>
      </c>
      <c r="AS175" s="37" t="s">
        <v>47</v>
      </c>
      <c r="AT175" s="37" t="s">
        <v>47</v>
      </c>
      <c r="AU175" s="37" t="s">
        <v>47</v>
      </c>
      <c r="AV175" s="37" t="s">
        <v>47</v>
      </c>
      <c r="AW175" s="37" t="s">
        <v>47</v>
      </c>
      <c r="AX175" s="37" t="s">
        <v>47</v>
      </c>
      <c r="BP175" s="11" t="s">
        <v>47</v>
      </c>
      <c r="BQ175" s="37" t="s">
        <v>47</v>
      </c>
      <c r="BR175" s="37" t="s">
        <v>47</v>
      </c>
      <c r="BS175" s="37" t="s">
        <v>47</v>
      </c>
      <c r="BT175" s="37" t="s">
        <v>47</v>
      </c>
      <c r="BU175" s="37" t="s">
        <v>47</v>
      </c>
      <c r="BV175" s="37" t="s">
        <v>47</v>
      </c>
      <c r="BW175" s="37" t="s">
        <v>47</v>
      </c>
      <c r="BX175" s="37" t="s">
        <v>47</v>
      </c>
      <c r="CN175" s="3"/>
    </row>
    <row r="176" spans="1:93" ht="24.75" customHeight="1" x14ac:dyDescent="0.3">
      <c r="F176" s="26">
        <v>54418</v>
      </c>
      <c r="G176" s="26" t="s">
        <v>31</v>
      </c>
      <c r="H176" s="100">
        <v>200</v>
      </c>
      <c r="I176" s="100">
        <v>200</v>
      </c>
      <c r="J176" s="99">
        <v>200</v>
      </c>
      <c r="K176" s="67" t="s">
        <v>413</v>
      </c>
      <c r="L176" s="1" t="s">
        <v>414</v>
      </c>
      <c r="M176" s="1" t="s">
        <v>415</v>
      </c>
      <c r="O176" s="94">
        <v>55.9</v>
      </c>
      <c r="P176" s="89">
        <v>100</v>
      </c>
      <c r="Q176" s="89">
        <v>3011</v>
      </c>
      <c r="R176" s="95">
        <v>49.89</v>
      </c>
      <c r="S176" s="95">
        <v>46.19</v>
      </c>
      <c r="T176" s="95">
        <v>52.35</v>
      </c>
      <c r="U176" s="95">
        <v>48.85</v>
      </c>
      <c r="V176" s="11" t="s">
        <v>47</v>
      </c>
      <c r="W176" s="11" t="s">
        <v>47</v>
      </c>
      <c r="X176" s="72" t="s">
        <v>447</v>
      </c>
      <c r="AP176" s="95">
        <v>55.8</v>
      </c>
      <c r="AQ176" s="89">
        <v>90</v>
      </c>
      <c r="AR176" s="95">
        <v>3011</v>
      </c>
      <c r="AS176" s="95">
        <v>53.5</v>
      </c>
      <c r="AT176" s="95">
        <v>52</v>
      </c>
      <c r="AU176" s="95">
        <v>49.5</v>
      </c>
      <c r="AV176" s="95">
        <v>48.43</v>
      </c>
      <c r="AW176" s="11">
        <v>0.2</v>
      </c>
      <c r="AX176" s="11">
        <v>0.2</v>
      </c>
      <c r="BP176" s="95">
        <v>55.9</v>
      </c>
      <c r="BQ176" s="89">
        <v>175</v>
      </c>
      <c r="BR176" s="89">
        <v>3012</v>
      </c>
      <c r="BS176" s="95">
        <v>56.27</v>
      </c>
      <c r="BT176" s="95">
        <v>57.59</v>
      </c>
      <c r="BU176" s="95">
        <v>49.36</v>
      </c>
      <c r="BV176" s="95">
        <v>46.97</v>
      </c>
      <c r="BW176" s="11">
        <v>0.5</v>
      </c>
      <c r="BX176" s="11">
        <v>0.6</v>
      </c>
      <c r="BY176" s="92" t="s">
        <v>405</v>
      </c>
      <c r="CN176" s="3"/>
    </row>
    <row r="177" spans="1:93" s="78" customFormat="1" ht="15" customHeight="1" x14ac:dyDescent="0.25">
      <c r="A177" s="73"/>
      <c r="B177" s="74"/>
      <c r="C177" s="74"/>
      <c r="D177" s="75"/>
      <c r="E177" s="75"/>
      <c r="F177" s="76"/>
      <c r="G177" s="76"/>
      <c r="H177" s="76"/>
      <c r="I177" s="76"/>
      <c r="J177" s="76"/>
      <c r="K177" s="77"/>
      <c r="L177" s="77"/>
      <c r="M177" s="77"/>
      <c r="O177" s="79"/>
      <c r="P177" s="74"/>
      <c r="Q177" s="74"/>
      <c r="R177" s="80"/>
      <c r="S177" s="80"/>
      <c r="T177" s="80"/>
      <c r="U177" s="80"/>
      <c r="V177" s="80"/>
      <c r="W177" s="80"/>
      <c r="X177" s="77"/>
      <c r="Y177" s="80"/>
      <c r="Z177" s="80"/>
      <c r="AA177" s="80"/>
      <c r="AB177" s="80"/>
      <c r="AC177" s="80"/>
      <c r="AD177" s="80"/>
      <c r="AE177" s="80"/>
      <c r="AF177" s="80"/>
      <c r="AG177" s="80"/>
      <c r="AH177" s="80"/>
      <c r="AI177" s="80"/>
      <c r="AJ177" s="80"/>
      <c r="AK177" s="80"/>
      <c r="AL177" s="80"/>
      <c r="AM177" s="80"/>
      <c r="AN177" s="80"/>
      <c r="AO177" s="80"/>
      <c r="AP177" s="80"/>
      <c r="AQ177" s="74"/>
      <c r="AR177" s="80"/>
      <c r="AS177" s="80"/>
      <c r="AT177" s="80"/>
      <c r="AU177" s="80"/>
      <c r="AV177" s="80"/>
      <c r="AW177" s="80"/>
      <c r="AX177" s="80"/>
      <c r="AY177" s="77"/>
      <c r="AZ177" s="80"/>
      <c r="BA177" s="80"/>
      <c r="BB177" s="80"/>
      <c r="BC177" s="80"/>
      <c r="BD177" s="80"/>
      <c r="BE177" s="80"/>
      <c r="BF177" s="80"/>
      <c r="BG177" s="80"/>
      <c r="BH177" s="80"/>
      <c r="BI177" s="80"/>
      <c r="BJ177" s="80"/>
      <c r="BK177" s="80"/>
      <c r="BL177" s="80"/>
      <c r="BM177" s="80"/>
      <c r="BN177" s="80"/>
      <c r="BO177" s="80"/>
      <c r="BP177" s="80"/>
      <c r="BQ177" s="74"/>
      <c r="BR177" s="74"/>
      <c r="BS177" s="80"/>
      <c r="BT177" s="80"/>
      <c r="BU177" s="80"/>
      <c r="BV177" s="80"/>
      <c r="BW177" s="80"/>
      <c r="BX177" s="80"/>
      <c r="BY177" s="77"/>
      <c r="CO177" s="7"/>
    </row>
    <row r="178" spans="1:93" ht="44.25" customHeight="1" x14ac:dyDescent="0.3">
      <c r="A178" s="8">
        <v>43663</v>
      </c>
      <c r="B178" s="25">
        <v>1246</v>
      </c>
      <c r="C178" s="25">
        <v>70</v>
      </c>
      <c r="D178" s="163" t="s">
        <v>424</v>
      </c>
      <c r="E178" s="19">
        <v>0.44236111111111115</v>
      </c>
      <c r="F178" s="26">
        <v>54424</v>
      </c>
      <c r="G178" s="26" t="s">
        <v>404</v>
      </c>
      <c r="H178" s="26" t="s">
        <v>47</v>
      </c>
      <c r="I178" s="26" t="s">
        <v>47</v>
      </c>
      <c r="J178" s="26" t="s">
        <v>47</v>
      </c>
      <c r="K178" s="67" t="s">
        <v>423</v>
      </c>
      <c r="L178" s="1" t="s">
        <v>425</v>
      </c>
      <c r="M178" s="1" t="s">
        <v>426</v>
      </c>
      <c r="O178" s="11" t="s">
        <v>47</v>
      </c>
      <c r="P178" s="25" t="s">
        <v>47</v>
      </c>
      <c r="Q178" s="25" t="s">
        <v>47</v>
      </c>
      <c r="R178" s="11" t="s">
        <v>47</v>
      </c>
      <c r="S178" s="11" t="s">
        <v>47</v>
      </c>
      <c r="T178" s="11" t="s">
        <v>47</v>
      </c>
      <c r="U178" s="11" t="s">
        <v>47</v>
      </c>
      <c r="V178" s="11" t="s">
        <v>47</v>
      </c>
      <c r="W178" s="11" t="s">
        <v>47</v>
      </c>
      <c r="Y178" s="11" t="s">
        <v>31</v>
      </c>
      <c r="Z178" s="11">
        <v>-1</v>
      </c>
      <c r="AA178" s="11">
        <v>45</v>
      </c>
      <c r="AB178" s="11">
        <v>1</v>
      </c>
      <c r="AC178" s="11">
        <v>0</v>
      </c>
      <c r="AD178" s="11">
        <v>5</v>
      </c>
      <c r="AE178" s="11">
        <v>2.9</v>
      </c>
      <c r="AF178" s="11">
        <v>-0.5</v>
      </c>
      <c r="AG178" s="11">
        <v>-1</v>
      </c>
      <c r="AH178" s="11">
        <v>45</v>
      </c>
      <c r="AI178" s="11">
        <v>1</v>
      </c>
      <c r="AJ178" s="11">
        <v>0</v>
      </c>
      <c r="AK178" s="11">
        <v>5</v>
      </c>
      <c r="AL178" s="11">
        <v>2.9</v>
      </c>
      <c r="AM178" s="11">
        <v>-0.5</v>
      </c>
      <c r="AP178" s="11" t="s">
        <v>47</v>
      </c>
      <c r="AQ178" s="11" t="s">
        <v>47</v>
      </c>
      <c r="AR178" s="11" t="s">
        <v>47</v>
      </c>
      <c r="AS178" s="11" t="s">
        <v>47</v>
      </c>
      <c r="AT178" s="11" t="s">
        <v>47</v>
      </c>
      <c r="AU178" s="11" t="s">
        <v>47</v>
      </c>
      <c r="AV178" s="11" t="s">
        <v>47</v>
      </c>
      <c r="AW178" s="11" t="s">
        <v>47</v>
      </c>
      <c r="AX178" s="11" t="s">
        <v>47</v>
      </c>
      <c r="BP178" s="11" t="s">
        <v>47</v>
      </c>
      <c r="BQ178" s="11" t="s">
        <v>47</v>
      </c>
      <c r="BR178" s="11" t="s">
        <v>47</v>
      </c>
      <c r="BS178" s="11" t="s">
        <v>47</v>
      </c>
      <c r="BT178" s="11" t="s">
        <v>47</v>
      </c>
      <c r="BU178" s="11" t="s">
        <v>47</v>
      </c>
      <c r="BV178" s="11" t="s">
        <v>47</v>
      </c>
      <c r="BW178" s="11" t="s">
        <v>47</v>
      </c>
      <c r="BX178" s="11" t="s">
        <v>47</v>
      </c>
      <c r="CN178" s="3"/>
    </row>
    <row r="179" spans="1:93" ht="24.75" customHeight="1" x14ac:dyDescent="0.3">
      <c r="A179" s="8">
        <v>43663</v>
      </c>
      <c r="B179" s="25">
        <v>1246</v>
      </c>
      <c r="C179" s="25">
        <v>70</v>
      </c>
      <c r="D179" s="163"/>
      <c r="E179" s="19">
        <v>0.46527777777777773</v>
      </c>
      <c r="F179" s="26">
        <v>54425</v>
      </c>
      <c r="G179" s="26" t="s">
        <v>404</v>
      </c>
      <c r="H179" s="26" t="s">
        <v>47</v>
      </c>
      <c r="I179" s="26" t="s">
        <v>47</v>
      </c>
      <c r="J179" s="26" t="s">
        <v>47</v>
      </c>
      <c r="K179" s="67" t="s">
        <v>284</v>
      </c>
      <c r="L179" s="1" t="s">
        <v>428</v>
      </c>
      <c r="O179" s="11" t="s">
        <v>47</v>
      </c>
      <c r="P179" s="25" t="s">
        <v>47</v>
      </c>
      <c r="Q179" s="25" t="s">
        <v>47</v>
      </c>
      <c r="R179" s="11" t="s">
        <v>47</v>
      </c>
      <c r="S179" s="11" t="s">
        <v>47</v>
      </c>
      <c r="T179" s="11" t="s">
        <v>47</v>
      </c>
      <c r="U179" s="11" t="s">
        <v>47</v>
      </c>
      <c r="V179" s="11" t="s">
        <v>47</v>
      </c>
      <c r="W179" s="11" t="s">
        <v>47</v>
      </c>
      <c r="AP179" s="11" t="s">
        <v>47</v>
      </c>
      <c r="AQ179" s="11" t="s">
        <v>47</v>
      </c>
      <c r="AR179" s="11" t="s">
        <v>47</v>
      </c>
      <c r="AS179" s="11" t="s">
        <v>47</v>
      </c>
      <c r="AT179" s="11" t="s">
        <v>47</v>
      </c>
      <c r="AU179" s="11" t="s">
        <v>47</v>
      </c>
      <c r="AV179" s="11" t="s">
        <v>47</v>
      </c>
      <c r="AW179" s="11" t="s">
        <v>47</v>
      </c>
      <c r="AX179" s="11" t="s">
        <v>47</v>
      </c>
      <c r="BP179" s="11" t="s">
        <v>47</v>
      </c>
      <c r="BQ179" s="11" t="s">
        <v>47</v>
      </c>
      <c r="BR179" s="11" t="s">
        <v>47</v>
      </c>
      <c r="BS179" s="11" t="s">
        <v>47</v>
      </c>
      <c r="BT179" s="11" t="s">
        <v>47</v>
      </c>
      <c r="BU179" s="11" t="s">
        <v>47</v>
      </c>
      <c r="BV179" s="11" t="s">
        <v>47</v>
      </c>
      <c r="BW179" s="11" t="s">
        <v>47</v>
      </c>
      <c r="BX179" s="11" t="s">
        <v>47</v>
      </c>
      <c r="CN179" s="3"/>
    </row>
    <row r="180" spans="1:93" ht="24.75" customHeight="1" x14ac:dyDescent="0.3">
      <c r="A180" s="8">
        <v>43663</v>
      </c>
      <c r="B180" s="25">
        <v>1246</v>
      </c>
      <c r="C180" s="25">
        <v>70</v>
      </c>
      <c r="D180" s="163"/>
      <c r="E180" s="19">
        <v>0.47152777777777777</v>
      </c>
      <c r="F180" s="26">
        <v>54426</v>
      </c>
      <c r="G180" s="26" t="s">
        <v>31</v>
      </c>
      <c r="H180" s="99">
        <v>200</v>
      </c>
      <c r="I180" s="100">
        <v>200</v>
      </c>
      <c r="J180" s="26" t="s">
        <v>47</v>
      </c>
      <c r="K180" s="67" t="s">
        <v>284</v>
      </c>
      <c r="L180" s="1" t="s">
        <v>429</v>
      </c>
      <c r="O180" s="37">
        <v>55.9</v>
      </c>
      <c r="P180" s="25">
        <v>100</v>
      </c>
      <c r="Q180" s="25">
        <v>3011</v>
      </c>
      <c r="R180" s="11">
        <v>49.99</v>
      </c>
      <c r="S180" s="11">
        <v>46.19</v>
      </c>
      <c r="T180" s="11">
        <v>52.45</v>
      </c>
      <c r="U180" s="11">
        <v>48.85</v>
      </c>
      <c r="V180" s="26" t="s">
        <v>47</v>
      </c>
      <c r="X180" s="1" t="s">
        <v>432</v>
      </c>
      <c r="AP180" s="11">
        <v>55.8</v>
      </c>
      <c r="AQ180" s="25">
        <v>90</v>
      </c>
      <c r="AR180" s="11">
        <v>3011</v>
      </c>
      <c r="AS180" s="11">
        <v>53.52</v>
      </c>
      <c r="AT180" s="11">
        <v>51.99</v>
      </c>
      <c r="AU180" s="11">
        <v>49.53</v>
      </c>
      <c r="AV180" s="11">
        <v>48.46</v>
      </c>
      <c r="BP180" s="11" t="s">
        <v>47</v>
      </c>
      <c r="BQ180" s="11" t="s">
        <v>47</v>
      </c>
      <c r="BR180" s="11" t="s">
        <v>47</v>
      </c>
      <c r="BS180" s="11" t="s">
        <v>47</v>
      </c>
      <c r="BT180" s="11" t="s">
        <v>47</v>
      </c>
      <c r="BU180" s="11" t="s">
        <v>47</v>
      </c>
      <c r="BV180" s="11" t="s">
        <v>47</v>
      </c>
      <c r="BW180" s="11" t="s">
        <v>47</v>
      </c>
      <c r="BX180" s="11" t="s">
        <v>47</v>
      </c>
      <c r="CN180" s="3"/>
    </row>
    <row r="181" spans="1:93" ht="24.75" customHeight="1" x14ac:dyDescent="0.3">
      <c r="A181" s="8">
        <v>43663</v>
      </c>
      <c r="B181" s="25">
        <v>1246</v>
      </c>
      <c r="C181" s="25">
        <v>70</v>
      </c>
      <c r="D181" s="163"/>
      <c r="E181" s="19">
        <v>0.48472222222222222</v>
      </c>
      <c r="F181" s="26">
        <v>54427</v>
      </c>
      <c r="G181" s="26" t="s">
        <v>31</v>
      </c>
      <c r="H181" s="101">
        <v>200</v>
      </c>
      <c r="I181" s="100">
        <v>200</v>
      </c>
      <c r="J181" s="26" t="s">
        <v>47</v>
      </c>
      <c r="K181" s="67" t="s">
        <v>430</v>
      </c>
      <c r="L181" s="1" t="s">
        <v>434</v>
      </c>
      <c r="M181" s="1" t="s">
        <v>439</v>
      </c>
      <c r="O181" s="37">
        <v>55.9</v>
      </c>
      <c r="P181" s="25">
        <v>100</v>
      </c>
      <c r="Q181" s="25">
        <v>3011</v>
      </c>
      <c r="R181" s="11">
        <v>48.51</v>
      </c>
      <c r="S181" s="11">
        <v>51.48</v>
      </c>
      <c r="T181" s="11">
        <v>51.77</v>
      </c>
      <c r="U181" s="11">
        <v>49.7</v>
      </c>
      <c r="V181" s="26" t="s">
        <v>47</v>
      </c>
      <c r="X181" s="1" t="s">
        <v>431</v>
      </c>
      <c r="AP181" s="11">
        <v>55.8</v>
      </c>
      <c r="AQ181" s="25">
        <v>90</v>
      </c>
      <c r="AR181" s="11">
        <v>3011</v>
      </c>
      <c r="AS181" s="11">
        <v>53</v>
      </c>
      <c r="AT181" s="11">
        <v>51.5</v>
      </c>
      <c r="AU181" s="11">
        <v>50</v>
      </c>
      <c r="AV181" s="11">
        <v>49</v>
      </c>
      <c r="AY181" s="1" t="s">
        <v>438</v>
      </c>
      <c r="BP181" s="11" t="s">
        <v>47</v>
      </c>
      <c r="BQ181" s="11" t="s">
        <v>47</v>
      </c>
      <c r="BR181" s="11" t="s">
        <v>47</v>
      </c>
      <c r="BS181" s="11" t="s">
        <v>47</v>
      </c>
      <c r="BT181" s="11" t="s">
        <v>47</v>
      </c>
      <c r="BU181" s="11" t="s">
        <v>47</v>
      </c>
      <c r="BV181" s="11" t="s">
        <v>47</v>
      </c>
      <c r="BW181" s="11" t="s">
        <v>47</v>
      </c>
      <c r="BX181" s="11" t="s">
        <v>47</v>
      </c>
      <c r="CN181" s="3"/>
    </row>
    <row r="182" spans="1:93" ht="24.75" customHeight="1" x14ac:dyDescent="0.3">
      <c r="A182" s="8">
        <v>43663</v>
      </c>
      <c r="B182" s="25">
        <v>1246</v>
      </c>
      <c r="C182" s="25">
        <v>70</v>
      </c>
      <c r="D182" s="163"/>
      <c r="E182" s="19">
        <v>0.64583333333333337</v>
      </c>
      <c r="F182" s="26">
        <v>54428</v>
      </c>
      <c r="G182" s="26" t="s">
        <v>31</v>
      </c>
      <c r="H182" s="101">
        <v>200</v>
      </c>
      <c r="I182" s="101">
        <v>200</v>
      </c>
      <c r="J182" s="101">
        <v>200</v>
      </c>
      <c r="K182" s="72" t="s">
        <v>433</v>
      </c>
      <c r="L182" s="1" t="s">
        <v>440</v>
      </c>
      <c r="M182" s="1" t="s">
        <v>443</v>
      </c>
      <c r="O182" s="37">
        <v>55.9</v>
      </c>
      <c r="P182" s="25">
        <v>100</v>
      </c>
      <c r="Q182" s="25">
        <v>3011</v>
      </c>
      <c r="R182" s="11">
        <v>50</v>
      </c>
      <c r="S182" s="11">
        <v>46.2</v>
      </c>
      <c r="T182" s="11">
        <v>52.45</v>
      </c>
      <c r="U182" s="11">
        <v>48.85</v>
      </c>
      <c r="V182" s="26" t="s">
        <v>47</v>
      </c>
      <c r="AP182" s="11">
        <v>55.8</v>
      </c>
      <c r="AQ182" s="25">
        <v>90</v>
      </c>
      <c r="AR182" s="11">
        <v>3011</v>
      </c>
      <c r="AS182" s="11">
        <v>54</v>
      </c>
      <c r="AT182" s="11">
        <v>52.5</v>
      </c>
      <c r="AU182" s="11">
        <v>50</v>
      </c>
      <c r="AV182" s="11">
        <v>49</v>
      </c>
      <c r="BP182" s="11" t="s">
        <v>47</v>
      </c>
      <c r="BQ182" s="11" t="s">
        <v>47</v>
      </c>
      <c r="BR182" s="11" t="s">
        <v>47</v>
      </c>
      <c r="BS182" s="11" t="s">
        <v>47</v>
      </c>
      <c r="BT182" s="11" t="s">
        <v>47</v>
      </c>
      <c r="BU182" s="11" t="s">
        <v>47</v>
      </c>
      <c r="BV182" s="11" t="s">
        <v>47</v>
      </c>
      <c r="BW182" s="11" t="s">
        <v>47</v>
      </c>
      <c r="BX182" s="11" t="s">
        <v>47</v>
      </c>
      <c r="CN182" s="3"/>
    </row>
    <row r="183" spans="1:93" ht="24.75" customHeight="1" x14ac:dyDescent="0.3">
      <c r="A183" s="8">
        <v>43663</v>
      </c>
      <c r="B183" s="25">
        <v>1246</v>
      </c>
      <c r="C183" s="25">
        <v>70</v>
      </c>
      <c r="D183" s="163"/>
      <c r="E183" s="19">
        <v>0.65833333333333333</v>
      </c>
      <c r="F183" s="26">
        <v>54429</v>
      </c>
      <c r="G183" s="26" t="s">
        <v>31</v>
      </c>
      <c r="H183" s="101">
        <v>200</v>
      </c>
      <c r="I183" s="100">
        <v>200</v>
      </c>
      <c r="J183" s="99">
        <v>200</v>
      </c>
      <c r="L183" s="1" t="s">
        <v>442</v>
      </c>
      <c r="O183" s="37">
        <v>55.9</v>
      </c>
      <c r="P183" s="25">
        <v>100</v>
      </c>
      <c r="Q183" s="25">
        <v>3011</v>
      </c>
      <c r="R183" s="11">
        <v>49.85</v>
      </c>
      <c r="S183" s="11">
        <v>47.39</v>
      </c>
      <c r="T183" s="11">
        <v>52.45</v>
      </c>
      <c r="U183" s="11">
        <v>48.85</v>
      </c>
      <c r="V183" s="26" t="s">
        <v>47</v>
      </c>
      <c r="AP183" s="11">
        <v>55.8</v>
      </c>
      <c r="AQ183" s="25">
        <v>90</v>
      </c>
      <c r="AR183" s="11">
        <v>3011</v>
      </c>
      <c r="AS183" s="11">
        <v>54</v>
      </c>
      <c r="AT183" s="11">
        <v>52</v>
      </c>
      <c r="AU183" s="11">
        <v>50.5</v>
      </c>
      <c r="AV183" s="11">
        <v>49.5</v>
      </c>
      <c r="AY183" s="1" t="s">
        <v>445</v>
      </c>
      <c r="BP183" s="11">
        <v>55.9</v>
      </c>
      <c r="BQ183" s="25">
        <v>175</v>
      </c>
      <c r="BR183" s="25">
        <v>3012</v>
      </c>
      <c r="BS183" s="11">
        <v>56.25</v>
      </c>
      <c r="BT183" s="11">
        <v>57.59</v>
      </c>
      <c r="BU183" s="11">
        <v>49.33</v>
      </c>
      <c r="BV183" s="11">
        <v>46.97</v>
      </c>
      <c r="BX183" s="11"/>
      <c r="BY183" s="72" t="s">
        <v>441</v>
      </c>
      <c r="CN183" s="3"/>
    </row>
    <row r="184" spans="1:93" ht="41.25" customHeight="1" x14ac:dyDescent="0.3">
      <c r="A184" s="8">
        <v>43663</v>
      </c>
      <c r="B184" s="25">
        <v>1246</v>
      </c>
      <c r="C184" s="25">
        <v>70</v>
      </c>
      <c r="D184" s="163"/>
      <c r="E184" s="19">
        <v>0.6791666666666667</v>
      </c>
      <c r="F184" s="26">
        <v>54430</v>
      </c>
      <c r="G184" s="26" t="s">
        <v>404</v>
      </c>
      <c r="H184" s="26" t="s">
        <v>47</v>
      </c>
      <c r="I184" s="26" t="s">
        <v>47</v>
      </c>
      <c r="J184" s="26" t="s">
        <v>47</v>
      </c>
      <c r="K184" s="67" t="s">
        <v>444</v>
      </c>
      <c r="L184" s="1" t="s">
        <v>427</v>
      </c>
      <c r="O184" s="37" t="s">
        <v>47</v>
      </c>
      <c r="P184" s="25" t="s">
        <v>47</v>
      </c>
      <c r="Q184" s="25" t="s">
        <v>47</v>
      </c>
      <c r="R184" s="37" t="s">
        <v>47</v>
      </c>
      <c r="S184" s="37" t="s">
        <v>47</v>
      </c>
      <c r="T184" s="37" t="s">
        <v>47</v>
      </c>
      <c r="U184" s="37" t="s">
        <v>47</v>
      </c>
      <c r="V184" s="37" t="s">
        <v>47</v>
      </c>
      <c r="W184" s="37" t="s">
        <v>47</v>
      </c>
      <c r="AP184" s="37" t="s">
        <v>47</v>
      </c>
      <c r="AQ184" s="37" t="s">
        <v>47</v>
      </c>
      <c r="AR184" s="37" t="s">
        <v>47</v>
      </c>
      <c r="AS184" s="37" t="s">
        <v>47</v>
      </c>
      <c r="AT184" s="37" t="s">
        <v>47</v>
      </c>
      <c r="AU184" s="37" t="s">
        <v>47</v>
      </c>
      <c r="AV184" s="37" t="s">
        <v>47</v>
      </c>
      <c r="AW184" s="37" t="s">
        <v>47</v>
      </c>
      <c r="AX184" s="37" t="s">
        <v>47</v>
      </c>
      <c r="BP184" s="11" t="s">
        <v>47</v>
      </c>
      <c r="BQ184" s="11" t="s">
        <v>47</v>
      </c>
      <c r="BR184" s="11" t="s">
        <v>47</v>
      </c>
      <c r="BS184" s="11" t="s">
        <v>47</v>
      </c>
      <c r="BT184" s="11" t="s">
        <v>47</v>
      </c>
      <c r="BU184" s="11" t="s">
        <v>47</v>
      </c>
      <c r="BV184" s="11" t="s">
        <v>47</v>
      </c>
      <c r="BW184" s="11" t="s">
        <v>47</v>
      </c>
      <c r="BX184" s="11" t="s">
        <v>47</v>
      </c>
      <c r="CN184" s="3"/>
    </row>
    <row r="185" spans="1:93" ht="24.75" customHeight="1" x14ac:dyDescent="0.3">
      <c r="A185" s="8">
        <v>43663</v>
      </c>
      <c r="B185" s="25">
        <v>1246</v>
      </c>
      <c r="C185" s="25">
        <v>70</v>
      </c>
      <c r="D185" s="163"/>
      <c r="E185" s="19">
        <v>0.69166666666666676</v>
      </c>
      <c r="F185" s="26">
        <v>54431</v>
      </c>
      <c r="G185" s="26" t="s">
        <v>404</v>
      </c>
      <c r="H185" s="26" t="s">
        <v>47</v>
      </c>
      <c r="I185" s="26" t="s">
        <v>47</v>
      </c>
      <c r="J185" s="26" t="s">
        <v>47</v>
      </c>
      <c r="L185" s="1" t="s">
        <v>448</v>
      </c>
      <c r="O185" s="37" t="s">
        <v>47</v>
      </c>
      <c r="P185" s="25" t="s">
        <v>47</v>
      </c>
      <c r="Q185" s="25" t="s">
        <v>47</v>
      </c>
      <c r="R185" s="37" t="s">
        <v>47</v>
      </c>
      <c r="S185" s="37" t="s">
        <v>47</v>
      </c>
      <c r="T185" s="37" t="s">
        <v>47</v>
      </c>
      <c r="U185" s="37" t="s">
        <v>47</v>
      </c>
      <c r="V185" s="37" t="s">
        <v>47</v>
      </c>
      <c r="W185" s="37" t="s">
        <v>47</v>
      </c>
      <c r="AP185" s="37" t="s">
        <v>47</v>
      </c>
      <c r="AQ185" s="37" t="s">
        <v>47</v>
      </c>
      <c r="AR185" s="37" t="s">
        <v>47</v>
      </c>
      <c r="AS185" s="37" t="s">
        <v>47</v>
      </c>
      <c r="AT185" s="37" t="s">
        <v>47</v>
      </c>
      <c r="AU185" s="37" t="s">
        <v>47</v>
      </c>
      <c r="AV185" s="37" t="s">
        <v>47</v>
      </c>
      <c r="AW185" s="37" t="s">
        <v>47</v>
      </c>
      <c r="AX185" s="37" t="s">
        <v>47</v>
      </c>
      <c r="BP185" s="11" t="s">
        <v>47</v>
      </c>
      <c r="BQ185" s="11" t="s">
        <v>47</v>
      </c>
      <c r="BR185" s="11" t="s">
        <v>47</v>
      </c>
      <c r="BS185" s="11" t="s">
        <v>47</v>
      </c>
      <c r="BT185" s="11" t="s">
        <v>47</v>
      </c>
      <c r="BU185" s="11" t="s">
        <v>47</v>
      </c>
      <c r="BV185" s="11" t="s">
        <v>47</v>
      </c>
      <c r="BW185" s="11" t="s">
        <v>47</v>
      </c>
      <c r="BX185" s="11" t="s">
        <v>47</v>
      </c>
      <c r="CN185" s="3"/>
    </row>
    <row r="186" spans="1:93" ht="24.75" customHeight="1" x14ac:dyDescent="0.3">
      <c r="A186" s="8">
        <v>43663</v>
      </c>
      <c r="B186" s="25">
        <v>1246</v>
      </c>
      <c r="C186" s="25">
        <v>70</v>
      </c>
      <c r="D186" s="163"/>
      <c r="E186" s="19">
        <v>0.70347222222222217</v>
      </c>
      <c r="F186" s="26">
        <v>54432</v>
      </c>
      <c r="G186" s="26" t="s">
        <v>31</v>
      </c>
      <c r="H186" s="101">
        <v>200</v>
      </c>
      <c r="I186" s="100">
        <v>200</v>
      </c>
      <c r="J186" s="99">
        <v>200</v>
      </c>
      <c r="O186" s="37">
        <v>55.9</v>
      </c>
      <c r="P186" s="25">
        <v>100</v>
      </c>
      <c r="Q186" s="25">
        <v>3011</v>
      </c>
      <c r="R186" s="11">
        <v>50</v>
      </c>
      <c r="S186" s="11">
        <v>46.2</v>
      </c>
      <c r="T186" s="11">
        <v>52.55</v>
      </c>
      <c r="U186" s="11">
        <v>48.85</v>
      </c>
      <c r="V186" s="26" t="s">
        <v>47</v>
      </c>
      <c r="AP186" s="11">
        <v>55.8</v>
      </c>
      <c r="AQ186" s="25">
        <v>170</v>
      </c>
      <c r="AR186" s="11">
        <v>3011</v>
      </c>
      <c r="AS186" s="11">
        <v>54</v>
      </c>
      <c r="AT186" s="11">
        <v>52</v>
      </c>
      <c r="AU186" s="11">
        <v>50.5</v>
      </c>
      <c r="AV186" s="11">
        <v>49.5</v>
      </c>
      <c r="AY186" s="1" t="s">
        <v>450</v>
      </c>
      <c r="BP186" s="11">
        <v>55.9</v>
      </c>
      <c r="BQ186" s="25">
        <v>175</v>
      </c>
      <c r="BR186" s="25">
        <v>3012</v>
      </c>
      <c r="BS186" s="11">
        <v>56.25</v>
      </c>
      <c r="BT186" s="11">
        <v>57.59</v>
      </c>
      <c r="BU186" s="11">
        <v>49.33</v>
      </c>
      <c r="BV186" s="11">
        <v>46.97</v>
      </c>
      <c r="BX186" s="11"/>
      <c r="CN186" s="3"/>
    </row>
    <row r="187" spans="1:93" ht="54" customHeight="1" x14ac:dyDescent="0.3">
      <c r="A187" s="8">
        <v>43663</v>
      </c>
      <c r="B187" s="25">
        <v>1246</v>
      </c>
      <c r="C187" s="25">
        <v>70</v>
      </c>
      <c r="D187" s="163"/>
      <c r="F187" s="26">
        <v>54433</v>
      </c>
      <c r="G187" s="26" t="s">
        <v>31</v>
      </c>
      <c r="H187" s="101">
        <v>200</v>
      </c>
      <c r="I187" s="100">
        <v>200</v>
      </c>
      <c r="J187" s="101">
        <v>200</v>
      </c>
      <c r="K187" s="67" t="s">
        <v>449</v>
      </c>
      <c r="L187" s="1" t="s">
        <v>451</v>
      </c>
      <c r="O187" s="37">
        <v>55.9</v>
      </c>
      <c r="P187" s="25">
        <v>250</v>
      </c>
      <c r="Q187" s="25">
        <v>3011</v>
      </c>
      <c r="R187" s="11">
        <v>50</v>
      </c>
      <c r="S187" s="11">
        <v>46.2</v>
      </c>
      <c r="T187" s="11">
        <v>52.55</v>
      </c>
      <c r="U187" s="11">
        <v>48.85</v>
      </c>
      <c r="V187" s="26" t="s">
        <v>47</v>
      </c>
      <c r="AP187" s="11">
        <v>55.8</v>
      </c>
      <c r="AQ187" s="25">
        <v>170</v>
      </c>
      <c r="AR187" s="11">
        <v>3011</v>
      </c>
      <c r="AS187" s="11">
        <v>54</v>
      </c>
      <c r="AT187" s="11">
        <v>52</v>
      </c>
      <c r="AU187" s="11">
        <v>51.5</v>
      </c>
      <c r="AV187" s="11">
        <v>50.5</v>
      </c>
      <c r="AW187" s="11">
        <v>0.6</v>
      </c>
      <c r="AX187" s="11">
        <v>0.2</v>
      </c>
      <c r="AY187" s="1" t="s">
        <v>453</v>
      </c>
      <c r="BP187" s="11">
        <v>55.95</v>
      </c>
      <c r="BQ187" s="25">
        <v>175</v>
      </c>
      <c r="BR187" s="25">
        <v>3012</v>
      </c>
      <c r="BS187" s="11">
        <v>56.25</v>
      </c>
      <c r="BT187" s="11">
        <v>57.59</v>
      </c>
      <c r="BU187" s="11">
        <v>49.33</v>
      </c>
      <c r="BV187" s="11">
        <v>46.97</v>
      </c>
      <c r="BX187" s="11"/>
      <c r="CN187" s="3"/>
    </row>
    <row r="188" spans="1:93" ht="48" customHeight="1" x14ac:dyDescent="0.3">
      <c r="A188" s="8">
        <v>43663</v>
      </c>
      <c r="B188" s="25">
        <v>1246</v>
      </c>
      <c r="C188" s="25">
        <v>70</v>
      </c>
      <c r="D188" s="163"/>
      <c r="F188" s="26">
        <v>54434</v>
      </c>
      <c r="G188" s="26" t="s">
        <v>404</v>
      </c>
      <c r="H188" s="11" t="s">
        <v>47</v>
      </c>
      <c r="I188" s="11" t="s">
        <v>47</v>
      </c>
      <c r="J188" s="11" t="s">
        <v>47</v>
      </c>
      <c r="K188" s="67" t="s">
        <v>452</v>
      </c>
      <c r="L188" s="72" t="s">
        <v>448</v>
      </c>
      <c r="O188" s="11" t="s">
        <v>47</v>
      </c>
      <c r="P188" s="25" t="s">
        <v>47</v>
      </c>
      <c r="Q188" s="25" t="s">
        <v>47</v>
      </c>
      <c r="R188" s="11" t="s">
        <v>47</v>
      </c>
      <c r="S188" s="11" t="s">
        <v>47</v>
      </c>
      <c r="T188" s="11" t="s">
        <v>47</v>
      </c>
      <c r="U188" s="11" t="s">
        <v>47</v>
      </c>
      <c r="V188" s="11" t="s">
        <v>47</v>
      </c>
      <c r="W188" s="11" t="s">
        <v>47</v>
      </c>
      <c r="AP188" s="11" t="s">
        <v>47</v>
      </c>
      <c r="AQ188" s="11" t="s">
        <v>47</v>
      </c>
      <c r="AR188" s="11" t="s">
        <v>47</v>
      </c>
      <c r="AS188" s="11" t="s">
        <v>47</v>
      </c>
      <c r="AT188" s="11" t="s">
        <v>47</v>
      </c>
      <c r="AU188" s="11" t="s">
        <v>47</v>
      </c>
      <c r="AV188" s="11" t="s">
        <v>47</v>
      </c>
      <c r="AW188" s="11" t="s">
        <v>47</v>
      </c>
      <c r="AX188" s="11" t="s">
        <v>47</v>
      </c>
      <c r="BP188" s="11" t="s">
        <v>47</v>
      </c>
      <c r="BQ188" s="11" t="s">
        <v>47</v>
      </c>
      <c r="BR188" s="11" t="s">
        <v>47</v>
      </c>
      <c r="BS188" s="11" t="s">
        <v>47</v>
      </c>
      <c r="BT188" s="11" t="s">
        <v>47</v>
      </c>
      <c r="BU188" s="11" t="s">
        <v>47</v>
      </c>
      <c r="BV188" s="11" t="s">
        <v>47</v>
      </c>
      <c r="BW188" s="11" t="s">
        <v>47</v>
      </c>
      <c r="BX188" s="11" t="s">
        <v>47</v>
      </c>
      <c r="CN188" s="3"/>
    </row>
    <row r="189" spans="1:93" ht="24.75" customHeight="1" x14ac:dyDescent="0.3">
      <c r="A189" s="8">
        <v>43663</v>
      </c>
      <c r="B189" s="25">
        <v>1246</v>
      </c>
      <c r="C189" s="25">
        <v>70</v>
      </c>
      <c r="D189" s="163"/>
      <c r="F189" s="26">
        <v>54435</v>
      </c>
      <c r="G189" s="26" t="s">
        <v>31</v>
      </c>
      <c r="H189" s="101">
        <v>200</v>
      </c>
      <c r="I189" s="99">
        <v>200</v>
      </c>
      <c r="J189" s="99">
        <v>200</v>
      </c>
      <c r="L189" s="1" t="s">
        <v>454</v>
      </c>
      <c r="M189" s="1" t="s">
        <v>456</v>
      </c>
      <c r="O189" s="37">
        <v>55.9</v>
      </c>
      <c r="P189" s="25">
        <v>10</v>
      </c>
      <c r="Q189" s="25">
        <v>3011</v>
      </c>
      <c r="R189" s="11">
        <v>50</v>
      </c>
      <c r="S189" s="11">
        <v>46.2</v>
      </c>
      <c r="T189" s="11">
        <v>52.55</v>
      </c>
      <c r="U189" s="11">
        <v>48.85</v>
      </c>
      <c r="V189" s="26" t="s">
        <v>47</v>
      </c>
      <c r="AP189" s="11">
        <v>55.8</v>
      </c>
      <c r="AQ189" s="25">
        <v>170</v>
      </c>
      <c r="AR189" s="11">
        <v>3011</v>
      </c>
      <c r="AS189" s="11">
        <v>54</v>
      </c>
      <c r="AT189" s="11">
        <v>51</v>
      </c>
      <c r="AU189" s="11">
        <v>51</v>
      </c>
      <c r="AV189" s="11">
        <v>50.5</v>
      </c>
      <c r="AY189" s="1" t="s">
        <v>457</v>
      </c>
      <c r="BP189" s="11">
        <v>55.9</v>
      </c>
      <c r="BQ189" s="25">
        <v>175</v>
      </c>
      <c r="BR189" s="25">
        <v>3012</v>
      </c>
      <c r="BS189" s="11">
        <v>56.25</v>
      </c>
      <c r="BT189" s="11">
        <v>57.59</v>
      </c>
      <c r="BU189" s="11">
        <v>49.33</v>
      </c>
      <c r="BV189" s="11">
        <v>46.97</v>
      </c>
      <c r="BX189" s="11"/>
      <c r="BY189" s="72" t="s">
        <v>211</v>
      </c>
      <c r="CN189" s="3"/>
    </row>
    <row r="190" spans="1:93" ht="39.75" customHeight="1" x14ac:dyDescent="0.3">
      <c r="A190" s="8">
        <v>43663</v>
      </c>
      <c r="B190" s="25">
        <v>1246</v>
      </c>
      <c r="C190" s="25">
        <v>70</v>
      </c>
      <c r="D190" s="163"/>
      <c r="F190" s="26">
        <v>54436</v>
      </c>
      <c r="G190" s="26" t="s">
        <v>31</v>
      </c>
      <c r="H190" s="101">
        <v>200</v>
      </c>
      <c r="I190" s="100">
        <v>200</v>
      </c>
      <c r="J190" s="99">
        <v>200</v>
      </c>
      <c r="K190" s="67" t="s">
        <v>455</v>
      </c>
      <c r="L190" s="1" t="s">
        <v>458</v>
      </c>
      <c r="M190" s="1" t="s">
        <v>459</v>
      </c>
      <c r="O190" s="37">
        <v>55.9</v>
      </c>
      <c r="P190" s="25">
        <v>10</v>
      </c>
      <c r="Q190" s="25">
        <v>3011</v>
      </c>
      <c r="R190" s="11">
        <v>50</v>
      </c>
      <c r="S190" s="11">
        <v>46.2</v>
      </c>
      <c r="T190" s="11">
        <v>52.55</v>
      </c>
      <c r="U190" s="11">
        <v>48.85</v>
      </c>
      <c r="V190" s="26" t="s">
        <v>47</v>
      </c>
      <c r="AP190" s="11">
        <v>55.8</v>
      </c>
      <c r="AQ190" s="25">
        <v>170</v>
      </c>
      <c r="AR190" s="11">
        <v>3011</v>
      </c>
      <c r="AS190" s="11">
        <v>54</v>
      </c>
      <c r="AT190" s="11">
        <v>51</v>
      </c>
      <c r="AU190" s="11">
        <v>51</v>
      </c>
      <c r="AV190" s="11">
        <v>50.5</v>
      </c>
      <c r="AY190" s="1" t="s">
        <v>461</v>
      </c>
      <c r="AZ190" s="11" t="s">
        <v>31</v>
      </c>
      <c r="BA190" s="11">
        <v>-1</v>
      </c>
      <c r="BB190" s="11">
        <v>45</v>
      </c>
      <c r="BC190" s="11">
        <v>1</v>
      </c>
      <c r="BD190" s="11">
        <v>0</v>
      </c>
      <c r="BE190" s="11">
        <v>10</v>
      </c>
      <c r="BF190" s="11">
        <v>3.5</v>
      </c>
      <c r="BG190" s="11">
        <v>0</v>
      </c>
      <c r="BH190" s="11">
        <v>-1</v>
      </c>
      <c r="BI190" s="11">
        <v>45</v>
      </c>
      <c r="BJ190" s="11">
        <v>1</v>
      </c>
      <c r="BK190" s="11">
        <v>0</v>
      </c>
      <c r="BL190" s="11">
        <v>10</v>
      </c>
      <c r="BM190" s="11">
        <v>3.5</v>
      </c>
      <c r="BN190" s="11">
        <v>0</v>
      </c>
      <c r="BP190" s="11">
        <v>55.9</v>
      </c>
      <c r="BQ190" s="25">
        <v>175</v>
      </c>
      <c r="BR190" s="25">
        <v>3012</v>
      </c>
      <c r="BS190" s="11">
        <v>56.25</v>
      </c>
      <c r="BT190" s="11">
        <v>57.59</v>
      </c>
      <c r="BU190" s="11">
        <v>49.33</v>
      </c>
      <c r="BV190" s="11">
        <v>46.97</v>
      </c>
      <c r="BX190" s="11"/>
      <c r="BY190" s="72" t="s">
        <v>211</v>
      </c>
      <c r="CN190" s="3"/>
    </row>
    <row r="191" spans="1:93" s="78" customFormat="1" ht="19.5" customHeight="1" x14ac:dyDescent="0.25">
      <c r="A191" s="73"/>
      <c r="B191" s="74"/>
      <c r="C191" s="74"/>
      <c r="D191" s="75"/>
      <c r="E191" s="75"/>
      <c r="F191" s="76"/>
      <c r="G191" s="76"/>
      <c r="H191" s="76"/>
      <c r="I191" s="76"/>
      <c r="J191" s="76"/>
      <c r="K191" s="77"/>
      <c r="L191" s="77"/>
      <c r="M191" s="77"/>
      <c r="O191" s="79"/>
      <c r="P191" s="74"/>
      <c r="Q191" s="74"/>
      <c r="R191" s="80"/>
      <c r="S191" s="80"/>
      <c r="T191" s="80"/>
      <c r="U191" s="80"/>
      <c r="V191" s="80"/>
      <c r="W191" s="80"/>
      <c r="X191" s="77"/>
      <c r="Y191" s="80"/>
      <c r="Z191" s="80"/>
      <c r="AA191" s="80"/>
      <c r="AB191" s="80"/>
      <c r="AC191" s="80"/>
      <c r="AD191" s="80"/>
      <c r="AE191" s="80"/>
      <c r="AF191" s="80"/>
      <c r="AG191" s="80"/>
      <c r="AH191" s="80"/>
      <c r="AI191" s="80"/>
      <c r="AJ191" s="80"/>
      <c r="AK191" s="80"/>
      <c r="AL191" s="80"/>
      <c r="AM191" s="80"/>
      <c r="AN191" s="80"/>
      <c r="AO191" s="80"/>
      <c r="AP191" s="80"/>
      <c r="AQ191" s="74"/>
      <c r="AR191" s="80"/>
      <c r="AS191" s="80"/>
      <c r="AT191" s="80"/>
      <c r="AU191" s="80"/>
      <c r="AV191" s="80"/>
      <c r="AW191" s="80"/>
      <c r="AX191" s="80"/>
      <c r="AY191" s="77"/>
      <c r="AZ191" s="80"/>
      <c r="BA191" s="80"/>
      <c r="BB191" s="80"/>
      <c r="BC191" s="80"/>
      <c r="BD191" s="80"/>
      <c r="BE191" s="80"/>
      <c r="BF191" s="80"/>
      <c r="BG191" s="80"/>
      <c r="BH191" s="80"/>
      <c r="BI191" s="80"/>
      <c r="BJ191" s="80"/>
      <c r="BK191" s="80"/>
      <c r="BL191" s="80"/>
      <c r="BM191" s="80"/>
      <c r="BN191" s="80"/>
      <c r="BO191" s="80"/>
      <c r="BP191" s="80"/>
      <c r="BQ191" s="74"/>
      <c r="BR191" s="74"/>
      <c r="BS191" s="80"/>
      <c r="BT191" s="80"/>
      <c r="BU191" s="80"/>
      <c r="BV191" s="80"/>
      <c r="BW191" s="80"/>
      <c r="BX191" s="80"/>
      <c r="BY191" s="77"/>
      <c r="CO191" s="7"/>
    </row>
    <row r="192" spans="1:93" ht="47.25" customHeight="1" x14ac:dyDescent="0.3">
      <c r="A192" s="8">
        <v>43664</v>
      </c>
      <c r="B192" s="25">
        <v>1246</v>
      </c>
      <c r="C192" s="25">
        <v>70</v>
      </c>
      <c r="D192" s="163" t="s">
        <v>465</v>
      </c>
      <c r="E192" s="19">
        <v>0.34930555555555554</v>
      </c>
      <c r="F192" s="26">
        <v>54439</v>
      </c>
      <c r="G192" s="26" t="s">
        <v>47</v>
      </c>
      <c r="H192" s="26" t="s">
        <v>47</v>
      </c>
      <c r="I192" s="26" t="s">
        <v>47</v>
      </c>
      <c r="J192" s="26" t="s">
        <v>47</v>
      </c>
      <c r="K192" s="67" t="s">
        <v>463</v>
      </c>
      <c r="L192" s="1" t="s">
        <v>47</v>
      </c>
      <c r="M192" s="1" t="s">
        <v>464</v>
      </c>
      <c r="O192" s="11" t="s">
        <v>47</v>
      </c>
      <c r="P192" s="25" t="s">
        <v>47</v>
      </c>
      <c r="Q192" s="25" t="s">
        <v>47</v>
      </c>
      <c r="R192" s="11" t="s">
        <v>47</v>
      </c>
      <c r="S192" s="11" t="s">
        <v>47</v>
      </c>
      <c r="T192" s="11" t="s">
        <v>47</v>
      </c>
      <c r="U192" s="11" t="s">
        <v>47</v>
      </c>
      <c r="V192" s="11" t="s">
        <v>47</v>
      </c>
      <c r="W192" s="11" t="s">
        <v>47</v>
      </c>
      <c r="Y192" s="11" t="s">
        <v>404</v>
      </c>
      <c r="AP192" s="11" t="s">
        <v>47</v>
      </c>
      <c r="AQ192" s="11" t="s">
        <v>47</v>
      </c>
      <c r="AR192" s="11" t="s">
        <v>47</v>
      </c>
      <c r="AS192" s="11" t="s">
        <v>47</v>
      </c>
      <c r="AT192" s="11" t="s">
        <v>47</v>
      </c>
      <c r="AU192" s="11" t="s">
        <v>47</v>
      </c>
      <c r="AV192" s="11" t="s">
        <v>47</v>
      </c>
      <c r="AW192" s="11" t="s">
        <v>47</v>
      </c>
      <c r="AX192" s="11" t="s">
        <v>47</v>
      </c>
      <c r="BP192" s="11" t="s">
        <v>47</v>
      </c>
      <c r="BQ192" s="11" t="s">
        <v>47</v>
      </c>
      <c r="BR192" s="11" t="s">
        <v>47</v>
      </c>
      <c r="BS192" s="11" t="s">
        <v>47</v>
      </c>
      <c r="BT192" s="11" t="s">
        <v>47</v>
      </c>
      <c r="BU192" s="11" t="s">
        <v>47</v>
      </c>
      <c r="BV192" s="11" t="s">
        <v>47</v>
      </c>
      <c r="BW192" s="11" t="s">
        <v>47</v>
      </c>
      <c r="BX192" s="11" t="s">
        <v>47</v>
      </c>
      <c r="CN192" s="3"/>
    </row>
    <row r="193" spans="1:92" ht="47.25" customHeight="1" x14ac:dyDescent="0.3">
      <c r="A193" s="8">
        <v>43664</v>
      </c>
      <c r="B193" s="25">
        <v>1246</v>
      </c>
      <c r="C193" s="25">
        <v>70</v>
      </c>
      <c r="D193" s="163"/>
      <c r="E193" s="71">
        <v>0.3756944444444445</v>
      </c>
      <c r="F193" s="26">
        <v>54440</v>
      </c>
      <c r="G193" s="26" t="s">
        <v>31</v>
      </c>
      <c r="H193" s="99">
        <v>200</v>
      </c>
      <c r="I193" s="100">
        <v>200</v>
      </c>
      <c r="J193" s="99">
        <v>200</v>
      </c>
      <c r="K193" s="72"/>
      <c r="L193" s="72" t="s">
        <v>468</v>
      </c>
      <c r="M193" s="72" t="s">
        <v>470</v>
      </c>
      <c r="O193" s="37">
        <v>55.9</v>
      </c>
      <c r="P193" s="25">
        <v>10</v>
      </c>
      <c r="Q193" s="25">
        <v>3011</v>
      </c>
      <c r="R193" s="11">
        <v>49.99</v>
      </c>
      <c r="S193" s="11">
        <v>46.19</v>
      </c>
      <c r="T193" s="11">
        <v>52.45</v>
      </c>
      <c r="U193" s="11">
        <v>48.85</v>
      </c>
      <c r="V193" s="11" t="s">
        <v>47</v>
      </c>
      <c r="W193" s="11">
        <v>0.3</v>
      </c>
      <c r="X193" s="72" t="s">
        <v>462</v>
      </c>
      <c r="AP193" s="11">
        <v>55.8</v>
      </c>
      <c r="AQ193" s="25">
        <v>170</v>
      </c>
      <c r="AR193" s="11">
        <v>3011</v>
      </c>
      <c r="AS193" s="11">
        <v>54.98</v>
      </c>
      <c r="AT193" s="11">
        <v>52</v>
      </c>
      <c r="AU193" s="11">
        <v>51.92</v>
      </c>
      <c r="AV193" s="11">
        <v>51.31</v>
      </c>
      <c r="AW193" s="11">
        <v>0.5</v>
      </c>
      <c r="AX193" s="11">
        <v>0.25</v>
      </c>
      <c r="AY193" s="72" t="s">
        <v>467</v>
      </c>
      <c r="AZ193" s="11" t="s">
        <v>404</v>
      </c>
      <c r="BP193" s="11">
        <v>55.9</v>
      </c>
      <c r="BQ193" s="25">
        <v>175</v>
      </c>
      <c r="BR193" s="25">
        <v>3012</v>
      </c>
      <c r="BS193" s="11">
        <v>56.25</v>
      </c>
      <c r="BT193" s="11">
        <v>57.59</v>
      </c>
      <c r="BU193" s="11">
        <v>49.33</v>
      </c>
      <c r="BV193" s="11">
        <v>46.97</v>
      </c>
      <c r="BW193" s="11">
        <v>0.6</v>
      </c>
      <c r="BX193" s="11">
        <v>0.6</v>
      </c>
      <c r="BY193" s="72" t="s">
        <v>460</v>
      </c>
      <c r="BZ193" s="3" t="s">
        <v>404</v>
      </c>
      <c r="CN193" s="3"/>
    </row>
    <row r="194" spans="1:92" ht="47.25" customHeight="1" x14ac:dyDescent="0.3">
      <c r="A194" s="8">
        <v>43664</v>
      </c>
      <c r="B194" s="25">
        <v>1246</v>
      </c>
      <c r="C194" s="25">
        <v>70</v>
      </c>
      <c r="D194" s="163"/>
      <c r="E194" s="71">
        <v>0.4055555555555555</v>
      </c>
      <c r="F194" s="26">
        <v>54441</v>
      </c>
      <c r="G194" s="26" t="s">
        <v>31</v>
      </c>
      <c r="H194" s="99">
        <v>200</v>
      </c>
      <c r="I194" s="99">
        <v>200</v>
      </c>
      <c r="J194" s="99">
        <v>200</v>
      </c>
      <c r="K194" s="72" t="s">
        <v>469</v>
      </c>
      <c r="L194" s="72" t="s">
        <v>471</v>
      </c>
      <c r="M194" s="72" t="s">
        <v>474</v>
      </c>
      <c r="O194" s="37">
        <v>55.9</v>
      </c>
      <c r="P194" s="25">
        <v>10</v>
      </c>
      <c r="Q194" s="25">
        <v>3011</v>
      </c>
      <c r="R194" s="11">
        <v>49.99</v>
      </c>
      <c r="S194" s="11">
        <v>46.19</v>
      </c>
      <c r="T194" s="11">
        <v>52.45</v>
      </c>
      <c r="U194" s="11">
        <v>48.85</v>
      </c>
      <c r="V194" s="11" t="s">
        <v>47</v>
      </c>
      <c r="W194" s="11">
        <v>0.5</v>
      </c>
      <c r="X194" s="72"/>
      <c r="AP194" s="11">
        <v>55.8</v>
      </c>
      <c r="AQ194" s="25">
        <v>170</v>
      </c>
      <c r="AR194" s="11">
        <v>3011</v>
      </c>
      <c r="AS194" s="11">
        <v>54.98</v>
      </c>
      <c r="AT194" s="11">
        <v>52</v>
      </c>
      <c r="AU194" s="11">
        <v>51.4</v>
      </c>
      <c r="AV194" s="11">
        <v>51</v>
      </c>
      <c r="AW194" s="11">
        <v>0.7</v>
      </c>
      <c r="AX194" s="11">
        <v>0.15</v>
      </c>
      <c r="AY194" s="72" t="s">
        <v>472</v>
      </c>
      <c r="AZ194" s="11" t="s">
        <v>404</v>
      </c>
      <c r="BP194" s="11">
        <v>55.9</v>
      </c>
      <c r="BQ194" s="25">
        <v>175</v>
      </c>
      <c r="BR194" s="25">
        <v>3012</v>
      </c>
      <c r="BS194" s="11">
        <v>56.25</v>
      </c>
      <c r="BT194" s="11">
        <v>57.59</v>
      </c>
      <c r="BU194" s="11">
        <v>49.33</v>
      </c>
      <c r="BV194" s="11">
        <v>46.97</v>
      </c>
      <c r="BW194" s="11">
        <v>0.6</v>
      </c>
      <c r="BX194" s="11">
        <v>0.5</v>
      </c>
      <c r="BY194" s="11" t="s">
        <v>389</v>
      </c>
      <c r="BZ194" s="3" t="s">
        <v>404</v>
      </c>
      <c r="CN194" s="3"/>
    </row>
    <row r="195" spans="1:92" ht="77.25" customHeight="1" x14ac:dyDescent="0.3">
      <c r="A195" s="8">
        <v>43664</v>
      </c>
      <c r="B195" s="25">
        <v>1246</v>
      </c>
      <c r="C195" s="25">
        <v>70</v>
      </c>
      <c r="D195" s="163"/>
      <c r="E195" s="71">
        <v>0.42222222222222222</v>
      </c>
      <c r="F195" s="26">
        <v>54442</v>
      </c>
      <c r="G195" s="26" t="s">
        <v>31</v>
      </c>
      <c r="H195" s="99">
        <v>300</v>
      </c>
      <c r="I195" s="100">
        <v>300</v>
      </c>
      <c r="J195" s="99">
        <v>300</v>
      </c>
      <c r="K195" s="72" t="s">
        <v>473</v>
      </c>
      <c r="L195" s="72" t="s">
        <v>475</v>
      </c>
      <c r="M195" s="72" t="s">
        <v>477</v>
      </c>
      <c r="O195" s="37">
        <v>55.9</v>
      </c>
      <c r="P195" s="25">
        <v>250</v>
      </c>
      <c r="Q195" s="25">
        <v>3011</v>
      </c>
      <c r="R195" s="11">
        <v>49.99</v>
      </c>
      <c r="S195" s="11">
        <v>46.19</v>
      </c>
      <c r="T195" s="11">
        <v>52.45</v>
      </c>
      <c r="U195" s="11">
        <v>48.85</v>
      </c>
      <c r="V195" s="11" t="s">
        <v>47</v>
      </c>
      <c r="W195" s="11">
        <v>0.6</v>
      </c>
      <c r="X195" s="72"/>
      <c r="AP195" s="11">
        <v>55.8</v>
      </c>
      <c r="AQ195" s="25">
        <v>170</v>
      </c>
      <c r="AR195" s="11">
        <v>3011</v>
      </c>
      <c r="AS195" s="11">
        <v>54.98</v>
      </c>
      <c r="AT195" s="11">
        <v>52</v>
      </c>
      <c r="AU195" s="11">
        <v>51.4</v>
      </c>
      <c r="AV195" s="11">
        <v>51</v>
      </c>
      <c r="AY195" s="72"/>
      <c r="AZ195" s="11" t="s">
        <v>31</v>
      </c>
      <c r="BA195" s="11">
        <v>-1</v>
      </c>
      <c r="BB195" s="11">
        <v>45</v>
      </c>
      <c r="BC195" s="11">
        <v>1</v>
      </c>
      <c r="BD195" s="11">
        <v>0</v>
      </c>
      <c r="BE195" s="11">
        <v>3</v>
      </c>
      <c r="BF195" s="11">
        <v>3.5</v>
      </c>
      <c r="BG195" s="11">
        <v>0</v>
      </c>
      <c r="BH195" s="11">
        <v>-1</v>
      </c>
      <c r="BI195" s="11">
        <v>45</v>
      </c>
      <c r="BJ195" s="11">
        <v>1</v>
      </c>
      <c r="BK195" s="11">
        <v>0</v>
      </c>
      <c r="BL195" s="11">
        <v>3</v>
      </c>
      <c r="BM195" s="11">
        <v>3.5</v>
      </c>
      <c r="BN195" s="11">
        <v>0</v>
      </c>
      <c r="BP195" s="11">
        <v>55.9</v>
      </c>
      <c r="BQ195" s="25">
        <v>175</v>
      </c>
      <c r="BR195" s="25">
        <v>3012</v>
      </c>
      <c r="BS195" s="11">
        <v>56.25</v>
      </c>
      <c r="BT195" s="11">
        <v>57.59</v>
      </c>
      <c r="BU195" s="11">
        <v>49.33</v>
      </c>
      <c r="BV195" s="11">
        <v>46.97</v>
      </c>
      <c r="BW195" s="11">
        <v>0.5</v>
      </c>
      <c r="BX195" s="11">
        <v>0.6</v>
      </c>
      <c r="BY195" s="11" t="s">
        <v>389</v>
      </c>
      <c r="BZ195" s="3" t="s">
        <v>404</v>
      </c>
      <c r="CN195" s="3"/>
    </row>
    <row r="196" spans="1:92" ht="47.25" customHeight="1" x14ac:dyDescent="0.3">
      <c r="A196" s="8">
        <v>43664</v>
      </c>
      <c r="B196" s="25">
        <v>1246</v>
      </c>
      <c r="C196" s="25">
        <v>70</v>
      </c>
      <c r="D196" s="163"/>
      <c r="E196" s="71">
        <v>0.44236111111111115</v>
      </c>
      <c r="F196" s="26">
        <v>54443</v>
      </c>
      <c r="G196" s="26" t="s">
        <v>31</v>
      </c>
      <c r="H196" s="99">
        <v>300</v>
      </c>
      <c r="I196" s="100">
        <v>300</v>
      </c>
      <c r="J196" s="101">
        <v>300</v>
      </c>
      <c r="K196" s="72" t="s">
        <v>476</v>
      </c>
      <c r="L196" s="72" t="s">
        <v>480</v>
      </c>
      <c r="M196" s="72"/>
      <c r="O196" s="37">
        <v>55.9</v>
      </c>
      <c r="P196" s="25">
        <v>200</v>
      </c>
      <c r="Q196" s="25">
        <v>3011</v>
      </c>
      <c r="R196" s="11">
        <v>49.99</v>
      </c>
      <c r="S196" s="11">
        <v>46.19</v>
      </c>
      <c r="T196" s="11">
        <v>52.45</v>
      </c>
      <c r="U196" s="11">
        <v>48.85</v>
      </c>
      <c r="V196" s="11" t="s">
        <v>47</v>
      </c>
      <c r="X196" s="72"/>
      <c r="AP196" s="11">
        <v>55.8</v>
      </c>
      <c r="AQ196" s="25">
        <v>170</v>
      </c>
      <c r="AR196" s="11">
        <v>3011</v>
      </c>
      <c r="AS196" s="11">
        <v>55.05</v>
      </c>
      <c r="AT196" s="11">
        <v>52.14</v>
      </c>
      <c r="AU196" s="11">
        <v>58.9</v>
      </c>
      <c r="AV196" s="11">
        <v>49.2</v>
      </c>
      <c r="AY196" s="72"/>
      <c r="AZ196" s="11" t="s">
        <v>31</v>
      </c>
      <c r="BP196" s="11">
        <v>55.9</v>
      </c>
      <c r="BQ196" s="25">
        <v>175</v>
      </c>
      <c r="BR196" s="25">
        <v>3012</v>
      </c>
      <c r="BS196" s="11">
        <v>56.25</v>
      </c>
      <c r="BT196" s="11">
        <v>57.59</v>
      </c>
      <c r="BU196" s="11">
        <v>49.33</v>
      </c>
      <c r="BV196" s="11">
        <v>46.97</v>
      </c>
      <c r="BW196" s="11" t="s">
        <v>47</v>
      </c>
      <c r="BX196" s="11" t="s">
        <v>47</v>
      </c>
      <c r="BY196" s="11" t="s">
        <v>479</v>
      </c>
      <c r="CN196" s="3"/>
    </row>
    <row r="197" spans="1:92" ht="93.75" customHeight="1" x14ac:dyDescent="0.3">
      <c r="A197" s="8">
        <v>43664</v>
      </c>
      <c r="B197" s="25">
        <v>1246</v>
      </c>
      <c r="C197" s="25">
        <v>70</v>
      </c>
      <c r="D197" s="163"/>
      <c r="E197" s="71">
        <v>0.46597222222222223</v>
      </c>
      <c r="F197" s="26">
        <v>54444</v>
      </c>
      <c r="G197" s="26" t="s">
        <v>31</v>
      </c>
      <c r="H197" s="99">
        <v>300</v>
      </c>
      <c r="I197" s="99">
        <v>300</v>
      </c>
      <c r="J197" s="99">
        <v>300</v>
      </c>
      <c r="K197" s="72" t="s">
        <v>478</v>
      </c>
      <c r="L197" s="72" t="s">
        <v>492</v>
      </c>
      <c r="M197" s="72"/>
      <c r="O197" s="37">
        <v>55.9</v>
      </c>
      <c r="P197" s="25">
        <v>10</v>
      </c>
      <c r="Q197" s="25">
        <v>3011</v>
      </c>
      <c r="R197" s="11">
        <v>49.99</v>
      </c>
      <c r="S197" s="11">
        <v>46.19</v>
      </c>
      <c r="T197" s="11">
        <v>52.45</v>
      </c>
      <c r="U197" s="11">
        <v>48.85</v>
      </c>
      <c r="V197" s="11" t="s">
        <v>47</v>
      </c>
      <c r="W197" s="11">
        <v>0.7</v>
      </c>
      <c r="X197" s="72"/>
      <c r="AP197" s="11">
        <v>55.9</v>
      </c>
      <c r="AQ197" s="25">
        <v>170</v>
      </c>
      <c r="AR197" s="11">
        <v>3011</v>
      </c>
      <c r="AS197" s="11">
        <v>52.67</v>
      </c>
      <c r="AT197" s="11">
        <v>50.11</v>
      </c>
      <c r="AU197" s="11">
        <v>51.99</v>
      </c>
      <c r="AV197" s="11">
        <v>51.09</v>
      </c>
      <c r="AW197" s="11">
        <v>0.5</v>
      </c>
      <c r="AX197" s="11">
        <v>0.3</v>
      </c>
      <c r="AY197" s="72" t="s">
        <v>481</v>
      </c>
      <c r="AZ197" s="11" t="s">
        <v>404</v>
      </c>
      <c r="BP197" s="11">
        <v>55.9</v>
      </c>
      <c r="BQ197" s="25">
        <v>175</v>
      </c>
      <c r="BR197" s="25">
        <v>3012</v>
      </c>
      <c r="BS197" s="11">
        <v>56.25</v>
      </c>
      <c r="BT197" s="11">
        <v>57.59</v>
      </c>
      <c r="BU197" s="11">
        <v>49.33</v>
      </c>
      <c r="BV197" s="11">
        <v>46.97</v>
      </c>
      <c r="BW197" s="11">
        <v>0.9</v>
      </c>
      <c r="BX197" s="11">
        <v>0.8</v>
      </c>
      <c r="BY197" s="11"/>
      <c r="CN197" s="3"/>
    </row>
    <row r="198" spans="1:92" ht="47.25" customHeight="1" x14ac:dyDescent="0.3">
      <c r="A198" s="8">
        <v>43664</v>
      </c>
      <c r="B198" s="25">
        <v>1246</v>
      </c>
      <c r="C198" s="25">
        <v>70</v>
      </c>
      <c r="D198" s="163"/>
      <c r="E198" s="71">
        <v>0.48680555555555555</v>
      </c>
      <c r="F198" s="26">
        <v>54445</v>
      </c>
      <c r="G198" s="26" t="s">
        <v>31</v>
      </c>
      <c r="H198" s="101">
        <v>500</v>
      </c>
      <c r="I198" s="101">
        <v>500</v>
      </c>
      <c r="J198" s="99">
        <v>500</v>
      </c>
      <c r="K198" s="72" t="s">
        <v>485</v>
      </c>
      <c r="L198" s="72" t="s">
        <v>487</v>
      </c>
      <c r="M198" s="72"/>
      <c r="O198" s="37">
        <v>55.9</v>
      </c>
      <c r="P198" s="25" t="s">
        <v>484</v>
      </c>
      <c r="Q198" s="25">
        <v>3011</v>
      </c>
      <c r="R198" s="11">
        <v>49.99</v>
      </c>
      <c r="S198" s="11">
        <v>46.19</v>
      </c>
      <c r="T198" s="11">
        <v>52.45</v>
      </c>
      <c r="U198" s="11">
        <v>48.85</v>
      </c>
      <c r="V198" s="11" t="s">
        <v>47</v>
      </c>
      <c r="X198" s="72"/>
      <c r="AP198" s="11">
        <v>55.9</v>
      </c>
      <c r="AQ198" s="25">
        <v>140</v>
      </c>
      <c r="AR198" s="11">
        <v>3011</v>
      </c>
      <c r="AS198" s="11">
        <v>52.67</v>
      </c>
      <c r="AT198" s="11">
        <v>50.11</v>
      </c>
      <c r="AU198" s="11">
        <v>51.5</v>
      </c>
      <c r="AV198" s="11">
        <v>51.09</v>
      </c>
      <c r="AW198" s="11">
        <v>0.6</v>
      </c>
      <c r="AY198" s="72"/>
      <c r="AZ198" s="11" t="s">
        <v>404</v>
      </c>
      <c r="BP198" s="11">
        <v>55.9</v>
      </c>
      <c r="BQ198" s="25">
        <v>175</v>
      </c>
      <c r="BR198" s="25">
        <v>3012</v>
      </c>
      <c r="BS198" s="11">
        <v>56.25</v>
      </c>
      <c r="BT198" s="11">
        <v>57.59</v>
      </c>
      <c r="BU198" s="11">
        <v>49.33</v>
      </c>
      <c r="BV198" s="11">
        <v>46.97</v>
      </c>
      <c r="BW198" s="11">
        <v>0.5</v>
      </c>
      <c r="BX198" s="11">
        <v>0.6</v>
      </c>
      <c r="BY198" s="11" t="s">
        <v>389</v>
      </c>
      <c r="CN198" s="3"/>
    </row>
    <row r="199" spans="1:92" ht="47.25" customHeight="1" x14ac:dyDescent="0.3">
      <c r="A199" s="8">
        <v>43664</v>
      </c>
      <c r="B199" s="25">
        <v>1246</v>
      </c>
      <c r="C199" s="25">
        <v>70</v>
      </c>
      <c r="D199" s="163"/>
      <c r="E199" s="71">
        <v>0.50208333333333333</v>
      </c>
      <c r="F199" s="26">
        <v>54446</v>
      </c>
      <c r="G199" s="26" t="s">
        <v>31</v>
      </c>
      <c r="H199" s="101">
        <v>500</v>
      </c>
      <c r="I199" s="101">
        <v>500</v>
      </c>
      <c r="J199" s="99">
        <v>500</v>
      </c>
      <c r="K199" s="72" t="s">
        <v>490</v>
      </c>
      <c r="L199" s="72" t="s">
        <v>489</v>
      </c>
      <c r="M199" s="72" t="s">
        <v>488</v>
      </c>
      <c r="O199" s="37">
        <v>55.9</v>
      </c>
      <c r="P199" s="25" t="s">
        <v>497</v>
      </c>
      <c r="Q199" s="25">
        <v>3011</v>
      </c>
      <c r="R199" s="11">
        <v>49.99</v>
      </c>
      <c r="S199" s="11">
        <v>46.19</v>
      </c>
      <c r="T199" s="11">
        <v>52.45</v>
      </c>
      <c r="U199" s="11">
        <v>48.85</v>
      </c>
      <c r="V199" s="11" t="s">
        <v>47</v>
      </c>
      <c r="X199" s="72"/>
      <c r="AP199" s="11">
        <v>55.9</v>
      </c>
      <c r="AQ199" s="25">
        <v>140</v>
      </c>
      <c r="AR199" s="11">
        <v>3011</v>
      </c>
      <c r="AS199" s="11">
        <v>52.67</v>
      </c>
      <c r="AT199" s="11">
        <v>50.11</v>
      </c>
      <c r="AU199" s="11">
        <v>52</v>
      </c>
      <c r="AV199" s="11">
        <v>51.5</v>
      </c>
      <c r="AW199" s="11">
        <v>0.5</v>
      </c>
      <c r="AX199" s="11">
        <v>0.15</v>
      </c>
      <c r="AY199" s="72"/>
      <c r="AZ199" s="11" t="s">
        <v>404</v>
      </c>
      <c r="BP199" s="11">
        <v>55.9</v>
      </c>
      <c r="BQ199" s="25">
        <v>175</v>
      </c>
      <c r="BR199" s="25">
        <v>3012</v>
      </c>
      <c r="BS199" s="11">
        <v>56.25</v>
      </c>
      <c r="BT199" s="11">
        <v>57.59</v>
      </c>
      <c r="BU199" s="11">
        <v>49.33</v>
      </c>
      <c r="BV199" s="11">
        <v>46.97</v>
      </c>
      <c r="BW199" s="11">
        <v>0.5</v>
      </c>
      <c r="BX199" s="11">
        <v>0.6</v>
      </c>
      <c r="BY199" s="11" t="s">
        <v>389</v>
      </c>
      <c r="CN199" s="3"/>
    </row>
    <row r="200" spans="1:92" ht="47.25" customHeight="1" x14ac:dyDescent="0.3">
      <c r="A200" s="8">
        <v>43664</v>
      </c>
      <c r="B200" s="25">
        <v>1246</v>
      </c>
      <c r="C200" s="25">
        <v>70</v>
      </c>
      <c r="D200" s="163"/>
      <c r="E200" s="71">
        <v>0.52638888888888891</v>
      </c>
      <c r="F200" s="26">
        <v>54447</v>
      </c>
      <c r="G200" s="26" t="s">
        <v>31</v>
      </c>
      <c r="H200" s="101">
        <v>500</v>
      </c>
      <c r="I200" s="99">
        <v>500</v>
      </c>
      <c r="J200" s="99">
        <v>500</v>
      </c>
      <c r="K200" s="72" t="s">
        <v>491</v>
      </c>
      <c r="L200" s="72" t="s">
        <v>493</v>
      </c>
      <c r="M200" s="72" t="s">
        <v>488</v>
      </c>
      <c r="O200" s="37">
        <v>55.9</v>
      </c>
      <c r="P200" s="25" t="s">
        <v>497</v>
      </c>
      <c r="Q200" s="25">
        <v>3011</v>
      </c>
      <c r="R200" s="11">
        <v>49.99</v>
      </c>
      <c r="S200" s="11">
        <v>46.19</v>
      </c>
      <c r="T200" s="11">
        <v>52.45</v>
      </c>
      <c r="U200" s="11">
        <v>48.85</v>
      </c>
      <c r="V200" s="11" t="s">
        <v>47</v>
      </c>
      <c r="X200" s="72"/>
      <c r="AP200" s="11">
        <v>55.9</v>
      </c>
      <c r="AQ200" s="25">
        <v>140</v>
      </c>
      <c r="AR200" s="11">
        <v>3011</v>
      </c>
      <c r="AS200" s="11">
        <v>52.67</v>
      </c>
      <c r="AT200" s="11">
        <v>50.11</v>
      </c>
      <c r="AU200" s="11">
        <v>51</v>
      </c>
      <c r="AV200" s="11">
        <v>50.5</v>
      </c>
      <c r="AW200" s="11">
        <v>0.6</v>
      </c>
      <c r="AX200" s="11">
        <v>0.2</v>
      </c>
      <c r="AY200" s="72"/>
      <c r="AZ200" s="11" t="s">
        <v>404</v>
      </c>
      <c r="BP200" s="11">
        <v>55.9</v>
      </c>
      <c r="BQ200" s="25">
        <v>175</v>
      </c>
      <c r="BR200" s="25">
        <v>3012</v>
      </c>
      <c r="BS200" s="11">
        <v>56.25</v>
      </c>
      <c r="BT200" s="11">
        <v>57.59</v>
      </c>
      <c r="BU200" s="11">
        <v>49.33</v>
      </c>
      <c r="BV200" s="11">
        <v>46.97</v>
      </c>
      <c r="BW200" s="11">
        <v>0.8</v>
      </c>
      <c r="BX200" s="11">
        <v>0.9</v>
      </c>
      <c r="BY200" s="11" t="s">
        <v>389</v>
      </c>
      <c r="CN200" s="3"/>
    </row>
    <row r="201" spans="1:92" ht="47.25" customHeight="1" x14ac:dyDescent="0.3">
      <c r="A201" s="8">
        <v>43664</v>
      </c>
      <c r="B201" s="25">
        <v>1246</v>
      </c>
      <c r="C201" s="25">
        <v>70</v>
      </c>
      <c r="D201" s="163"/>
      <c r="E201" s="71">
        <v>0.54375000000000007</v>
      </c>
      <c r="F201" s="26">
        <v>54448</v>
      </c>
      <c r="G201" s="26" t="s">
        <v>31</v>
      </c>
      <c r="H201" s="101">
        <v>400</v>
      </c>
      <c r="I201" s="101">
        <v>500</v>
      </c>
      <c r="J201" s="99">
        <v>600</v>
      </c>
      <c r="K201" s="72" t="s">
        <v>494</v>
      </c>
      <c r="L201" s="72" t="s">
        <v>495</v>
      </c>
      <c r="M201" s="72"/>
      <c r="O201" s="37">
        <v>55.9</v>
      </c>
      <c r="P201" s="25" t="s">
        <v>496</v>
      </c>
      <c r="Q201" s="25">
        <v>3011</v>
      </c>
      <c r="R201" s="11">
        <v>49.99</v>
      </c>
      <c r="S201" s="11">
        <v>46.19</v>
      </c>
      <c r="T201" s="11">
        <v>52.45</v>
      </c>
      <c r="U201" s="11">
        <v>48.85</v>
      </c>
      <c r="V201" s="11" t="s">
        <v>47</v>
      </c>
      <c r="X201" s="72"/>
      <c r="AP201" s="11">
        <v>55.9</v>
      </c>
      <c r="AQ201" s="25">
        <v>140</v>
      </c>
      <c r="AR201" s="11">
        <v>3011</v>
      </c>
      <c r="AS201" s="11">
        <v>52.67</v>
      </c>
      <c r="AT201" s="11">
        <v>50.11</v>
      </c>
      <c r="AU201" s="11">
        <v>50.5</v>
      </c>
      <c r="AV201" s="11">
        <v>50.5</v>
      </c>
      <c r="AW201" s="11">
        <v>0.6</v>
      </c>
      <c r="AX201" s="11">
        <v>0.2</v>
      </c>
      <c r="AY201" s="72"/>
      <c r="AZ201" s="11" t="s">
        <v>404</v>
      </c>
      <c r="BP201" s="11">
        <v>55.9</v>
      </c>
      <c r="BQ201" s="25">
        <v>175</v>
      </c>
      <c r="BR201" s="25">
        <v>3012</v>
      </c>
      <c r="BS201" s="11">
        <v>56.25</v>
      </c>
      <c r="BT201" s="11">
        <v>57.59</v>
      </c>
      <c r="BU201" s="11">
        <v>49.33</v>
      </c>
      <c r="BV201" s="11">
        <v>46.97</v>
      </c>
      <c r="BW201" s="11">
        <v>0.8</v>
      </c>
      <c r="BX201" s="11">
        <v>0.9</v>
      </c>
      <c r="BY201" s="11" t="s">
        <v>389</v>
      </c>
      <c r="CN201" s="3"/>
    </row>
    <row r="202" spans="1:92" ht="63" customHeight="1" x14ac:dyDescent="0.3">
      <c r="A202" s="8">
        <v>43664</v>
      </c>
      <c r="B202" s="25">
        <v>1246</v>
      </c>
      <c r="C202" s="25">
        <v>70</v>
      </c>
      <c r="D202" s="163"/>
      <c r="E202" s="71">
        <v>0.56388888888888888</v>
      </c>
      <c r="F202" s="26">
        <v>54449</v>
      </c>
      <c r="G202" s="26" t="s">
        <v>31</v>
      </c>
      <c r="H202" s="100">
        <v>400</v>
      </c>
      <c r="I202" s="100">
        <v>500</v>
      </c>
      <c r="J202" s="99">
        <v>800</v>
      </c>
      <c r="K202" s="72" t="s">
        <v>498</v>
      </c>
      <c r="L202" s="72" t="s">
        <v>505</v>
      </c>
      <c r="M202" s="72" t="s">
        <v>501</v>
      </c>
      <c r="O202" s="37">
        <v>55.9</v>
      </c>
      <c r="P202" s="25" t="s">
        <v>496</v>
      </c>
      <c r="Q202" s="25">
        <v>3011</v>
      </c>
      <c r="R202" s="11">
        <v>50.06</v>
      </c>
      <c r="S202" s="11">
        <v>46.19</v>
      </c>
      <c r="T202" s="11">
        <v>52.45</v>
      </c>
      <c r="U202" s="11">
        <v>48.85</v>
      </c>
      <c r="V202" s="11" t="s">
        <v>47</v>
      </c>
      <c r="W202" s="11">
        <v>0.8</v>
      </c>
      <c r="X202" s="72"/>
      <c r="AP202" s="11">
        <v>55.9</v>
      </c>
      <c r="AQ202" s="25">
        <v>140</v>
      </c>
      <c r="AR202" s="11">
        <v>3011</v>
      </c>
      <c r="AS202" s="11">
        <v>52.67</v>
      </c>
      <c r="AT202" s="11">
        <v>50.11</v>
      </c>
      <c r="AU202" s="11">
        <v>51</v>
      </c>
      <c r="AV202" s="11">
        <v>50.5</v>
      </c>
      <c r="AW202" s="11">
        <v>0.45</v>
      </c>
      <c r="AX202" s="11">
        <v>0.45</v>
      </c>
      <c r="AY202" s="72" t="s">
        <v>499</v>
      </c>
      <c r="AZ202" s="11" t="s">
        <v>31</v>
      </c>
      <c r="BA202" s="11">
        <v>-1</v>
      </c>
      <c r="BB202" s="11">
        <v>45</v>
      </c>
      <c r="BC202" s="11">
        <v>1</v>
      </c>
      <c r="BD202" s="11">
        <v>0</v>
      </c>
      <c r="BE202" s="11">
        <v>3</v>
      </c>
      <c r="BF202" s="11">
        <v>3.5</v>
      </c>
      <c r="BG202" s="11">
        <v>0</v>
      </c>
      <c r="BH202" s="11">
        <v>-1</v>
      </c>
      <c r="BI202" s="11">
        <v>45</v>
      </c>
      <c r="BJ202" s="11">
        <v>1</v>
      </c>
      <c r="BK202" s="11">
        <v>0</v>
      </c>
      <c r="BL202" s="11">
        <v>3</v>
      </c>
      <c r="BM202" s="11">
        <v>3.5</v>
      </c>
      <c r="BN202" s="11">
        <v>0</v>
      </c>
      <c r="BP202" s="11">
        <v>55.9</v>
      </c>
      <c r="BQ202" s="25">
        <v>175</v>
      </c>
      <c r="BR202" s="25">
        <v>3012</v>
      </c>
      <c r="BS202" s="11">
        <v>56.25</v>
      </c>
      <c r="BT202" s="11">
        <v>57.59</v>
      </c>
      <c r="BU202" s="11">
        <v>49.33</v>
      </c>
      <c r="BV202" s="11">
        <v>46.97</v>
      </c>
      <c r="BX202" s="11"/>
      <c r="BY202" s="11" t="s">
        <v>503</v>
      </c>
      <c r="CN202" s="3"/>
    </row>
    <row r="203" spans="1:92" ht="47.25" customHeight="1" x14ac:dyDescent="0.3">
      <c r="A203" s="8">
        <v>43664</v>
      </c>
      <c r="B203" s="25">
        <v>1246</v>
      </c>
      <c r="C203" s="25">
        <v>70</v>
      </c>
      <c r="D203" s="163"/>
      <c r="E203" s="71">
        <v>0.58263888888888882</v>
      </c>
      <c r="F203" s="26">
        <v>54450</v>
      </c>
      <c r="G203" s="26" t="s">
        <v>404</v>
      </c>
      <c r="H203" s="26" t="s">
        <v>47</v>
      </c>
      <c r="I203" s="26" t="s">
        <v>47</v>
      </c>
      <c r="J203" s="26" t="s">
        <v>47</v>
      </c>
      <c r="K203" s="26" t="s">
        <v>504</v>
      </c>
      <c r="L203" s="26" t="s">
        <v>47</v>
      </c>
      <c r="M203" s="26" t="s">
        <v>47</v>
      </c>
      <c r="O203" s="26" t="s">
        <v>47</v>
      </c>
      <c r="P203" s="26" t="s">
        <v>47</v>
      </c>
      <c r="Q203" s="26" t="s">
        <v>47</v>
      </c>
      <c r="R203" s="26" t="s">
        <v>47</v>
      </c>
      <c r="S203" s="26" t="s">
        <v>47</v>
      </c>
      <c r="T203" s="26" t="s">
        <v>47</v>
      </c>
      <c r="U203" s="26" t="s">
        <v>47</v>
      </c>
      <c r="V203" s="26" t="s">
        <v>47</v>
      </c>
      <c r="W203" s="26" t="s">
        <v>47</v>
      </c>
      <c r="AP203" s="26" t="s">
        <v>47</v>
      </c>
      <c r="AQ203" s="26" t="s">
        <v>47</v>
      </c>
      <c r="AR203" s="26" t="s">
        <v>47</v>
      </c>
      <c r="AS203" s="26" t="s">
        <v>47</v>
      </c>
      <c r="AT203" s="26" t="s">
        <v>47</v>
      </c>
      <c r="AU203" s="26" t="s">
        <v>47</v>
      </c>
      <c r="AV203" s="26" t="s">
        <v>47</v>
      </c>
      <c r="AW203" s="26" t="s">
        <v>47</v>
      </c>
      <c r="AX203" s="26" t="s">
        <v>47</v>
      </c>
      <c r="AZ203" s="26" t="s">
        <v>47</v>
      </c>
      <c r="BA203" s="26" t="s">
        <v>47</v>
      </c>
      <c r="BB203" s="26" t="s">
        <v>47</v>
      </c>
      <c r="BC203" s="26" t="s">
        <v>47</v>
      </c>
      <c r="BD203" s="26" t="s">
        <v>47</v>
      </c>
      <c r="BE203" s="26" t="s">
        <v>47</v>
      </c>
      <c r="BF203" s="26" t="s">
        <v>47</v>
      </c>
      <c r="BG203" s="26" t="s">
        <v>47</v>
      </c>
      <c r="BH203" s="26" t="s">
        <v>47</v>
      </c>
      <c r="BI203" s="26" t="s">
        <v>47</v>
      </c>
      <c r="BJ203" s="26" t="s">
        <v>47</v>
      </c>
      <c r="BK203" s="26" t="s">
        <v>47</v>
      </c>
      <c r="BL203" s="26" t="s">
        <v>47</v>
      </c>
      <c r="BM203" s="26" t="s">
        <v>47</v>
      </c>
      <c r="BN203" s="26" t="s">
        <v>47</v>
      </c>
      <c r="BP203" s="118" t="s">
        <v>47</v>
      </c>
      <c r="BQ203" s="26" t="s">
        <v>47</v>
      </c>
      <c r="BR203" s="26" t="s">
        <v>47</v>
      </c>
      <c r="BS203" s="26" t="s">
        <v>47</v>
      </c>
      <c r="BT203" s="26" t="s">
        <v>47</v>
      </c>
      <c r="BU203" s="26" t="s">
        <v>47</v>
      </c>
      <c r="BV203" s="26" t="s">
        <v>47</v>
      </c>
      <c r="BW203" s="26" t="s">
        <v>47</v>
      </c>
      <c r="BX203" s="26" t="s">
        <v>47</v>
      </c>
      <c r="BY203" s="26" t="s">
        <v>47</v>
      </c>
      <c r="CN203" s="3"/>
    </row>
    <row r="204" spans="1:92" ht="47.25" customHeight="1" x14ac:dyDescent="0.3">
      <c r="A204" s="8">
        <v>43664</v>
      </c>
      <c r="B204" s="25">
        <v>1246</v>
      </c>
      <c r="C204" s="25">
        <v>70</v>
      </c>
      <c r="D204" s="163"/>
      <c r="E204" s="71">
        <v>0.60347222222222219</v>
      </c>
      <c r="F204" s="26">
        <v>54451</v>
      </c>
      <c r="G204" s="26" t="s">
        <v>404</v>
      </c>
      <c r="H204" s="26" t="s">
        <v>47</v>
      </c>
      <c r="I204" s="26" t="s">
        <v>47</v>
      </c>
      <c r="J204" s="26" t="s">
        <v>47</v>
      </c>
      <c r="K204" s="26" t="s">
        <v>504</v>
      </c>
      <c r="O204" s="26" t="s">
        <v>47</v>
      </c>
      <c r="P204" s="26" t="s">
        <v>47</v>
      </c>
      <c r="Q204" s="26" t="s">
        <v>47</v>
      </c>
      <c r="R204" s="26" t="s">
        <v>47</v>
      </c>
      <c r="S204" s="26" t="s">
        <v>47</v>
      </c>
      <c r="T204" s="26" t="s">
        <v>47</v>
      </c>
      <c r="U204" s="26" t="s">
        <v>47</v>
      </c>
      <c r="V204" s="26" t="s">
        <v>47</v>
      </c>
      <c r="W204" s="26" t="s">
        <v>47</v>
      </c>
      <c r="AP204" s="26" t="s">
        <v>47</v>
      </c>
      <c r="AQ204" s="26" t="s">
        <v>47</v>
      </c>
      <c r="AR204" s="26" t="s">
        <v>47</v>
      </c>
      <c r="AS204" s="26" t="s">
        <v>47</v>
      </c>
      <c r="AT204" s="26" t="s">
        <v>47</v>
      </c>
      <c r="AU204" s="26" t="s">
        <v>47</v>
      </c>
      <c r="AV204" s="26" t="s">
        <v>47</v>
      </c>
      <c r="AW204" s="26" t="s">
        <v>47</v>
      </c>
      <c r="AX204" s="26" t="s">
        <v>47</v>
      </c>
      <c r="AZ204" s="26" t="s">
        <v>47</v>
      </c>
      <c r="BA204" s="26" t="s">
        <v>47</v>
      </c>
      <c r="BB204" s="26" t="s">
        <v>47</v>
      </c>
      <c r="BC204" s="26" t="s">
        <v>47</v>
      </c>
      <c r="BD204" s="26" t="s">
        <v>47</v>
      </c>
      <c r="BE204" s="26" t="s">
        <v>47</v>
      </c>
      <c r="BF204" s="26" t="s">
        <v>47</v>
      </c>
      <c r="BG204" s="26" t="s">
        <v>47</v>
      </c>
      <c r="BH204" s="26" t="s">
        <v>47</v>
      </c>
      <c r="BI204" s="26" t="s">
        <v>47</v>
      </c>
      <c r="BJ204" s="26" t="s">
        <v>47</v>
      </c>
      <c r="BK204" s="26" t="s">
        <v>47</v>
      </c>
      <c r="BL204" s="26" t="s">
        <v>47</v>
      </c>
      <c r="BM204" s="26" t="s">
        <v>47</v>
      </c>
      <c r="BN204" s="26" t="s">
        <v>47</v>
      </c>
      <c r="BP204" s="118" t="s">
        <v>47</v>
      </c>
      <c r="BQ204" s="26" t="s">
        <v>47</v>
      </c>
      <c r="BR204" s="26" t="s">
        <v>47</v>
      </c>
      <c r="BS204" s="26" t="s">
        <v>47</v>
      </c>
      <c r="BT204" s="26" t="s">
        <v>47</v>
      </c>
      <c r="BU204" s="26" t="s">
        <v>47</v>
      </c>
      <c r="BV204" s="26" t="s">
        <v>47</v>
      </c>
      <c r="BW204" s="26" t="s">
        <v>47</v>
      </c>
      <c r="BX204" s="26" t="s">
        <v>47</v>
      </c>
      <c r="CN204" s="3"/>
    </row>
    <row r="205" spans="1:92" ht="47.25" customHeight="1" x14ac:dyDescent="0.3">
      <c r="A205" s="8">
        <v>43664</v>
      </c>
      <c r="B205" s="25">
        <v>1246</v>
      </c>
      <c r="C205" s="25">
        <v>70</v>
      </c>
      <c r="D205" s="163"/>
      <c r="E205" s="71">
        <v>0.62430555555555556</v>
      </c>
      <c r="F205" s="26">
        <v>54452</v>
      </c>
      <c r="G205" s="26" t="s">
        <v>404</v>
      </c>
      <c r="H205" s="26" t="s">
        <v>47</v>
      </c>
      <c r="I205" s="26" t="s">
        <v>47</v>
      </c>
      <c r="J205" s="26" t="s">
        <v>47</v>
      </c>
      <c r="K205" s="26" t="s">
        <v>504</v>
      </c>
      <c r="M205" s="1" t="s">
        <v>506</v>
      </c>
      <c r="O205" s="26" t="s">
        <v>47</v>
      </c>
      <c r="P205" s="26" t="s">
        <v>47</v>
      </c>
      <c r="Q205" s="26" t="s">
        <v>47</v>
      </c>
      <c r="R205" s="26" t="s">
        <v>47</v>
      </c>
      <c r="S205" s="26" t="s">
        <v>47</v>
      </c>
      <c r="T205" s="26" t="s">
        <v>47</v>
      </c>
      <c r="U205" s="26" t="s">
        <v>47</v>
      </c>
      <c r="V205" s="26" t="s">
        <v>47</v>
      </c>
      <c r="W205" s="26" t="s">
        <v>47</v>
      </c>
      <c r="AP205" s="26" t="s">
        <v>47</v>
      </c>
      <c r="AQ205" s="26" t="s">
        <v>47</v>
      </c>
      <c r="AR205" s="26" t="s">
        <v>47</v>
      </c>
      <c r="AS205" s="26" t="s">
        <v>47</v>
      </c>
      <c r="AT205" s="26" t="s">
        <v>47</v>
      </c>
      <c r="AU205" s="26" t="s">
        <v>47</v>
      </c>
      <c r="AV205" s="26" t="s">
        <v>47</v>
      </c>
      <c r="AW205" s="26" t="s">
        <v>47</v>
      </c>
      <c r="AX205" s="26" t="s">
        <v>47</v>
      </c>
      <c r="AZ205" s="26" t="s">
        <v>47</v>
      </c>
      <c r="BA205" s="26" t="s">
        <v>47</v>
      </c>
      <c r="BB205" s="26" t="s">
        <v>47</v>
      </c>
      <c r="BC205" s="26" t="s">
        <v>47</v>
      </c>
      <c r="BD205" s="26" t="s">
        <v>47</v>
      </c>
      <c r="BE205" s="26" t="s">
        <v>47</v>
      </c>
      <c r="BF205" s="26" t="s">
        <v>47</v>
      </c>
      <c r="BG205" s="26" t="s">
        <v>47</v>
      </c>
      <c r="BH205" s="26" t="s">
        <v>47</v>
      </c>
      <c r="BI205" s="26" t="s">
        <v>47</v>
      </c>
      <c r="BJ205" s="26" t="s">
        <v>47</v>
      </c>
      <c r="BK205" s="26" t="s">
        <v>47</v>
      </c>
      <c r="BL205" s="26" t="s">
        <v>47</v>
      </c>
      <c r="BM205" s="26" t="s">
        <v>47</v>
      </c>
      <c r="BN205" s="26" t="s">
        <v>47</v>
      </c>
      <c r="BP205" s="118" t="s">
        <v>47</v>
      </c>
      <c r="BQ205" s="26" t="s">
        <v>47</v>
      </c>
      <c r="BR205" s="26" t="s">
        <v>47</v>
      </c>
      <c r="BS205" s="26" t="s">
        <v>47</v>
      </c>
      <c r="BT205" s="26" t="s">
        <v>47</v>
      </c>
      <c r="BU205" s="26" t="s">
        <v>47</v>
      </c>
      <c r="BV205" s="26" t="s">
        <v>47</v>
      </c>
      <c r="BW205" s="26" t="s">
        <v>47</v>
      </c>
      <c r="BX205" s="26" t="s">
        <v>47</v>
      </c>
      <c r="BY205" s="11"/>
      <c r="CN205" s="3"/>
    </row>
    <row r="206" spans="1:92" ht="47.25" customHeight="1" x14ac:dyDescent="0.3">
      <c r="A206" s="8">
        <v>43664</v>
      </c>
      <c r="B206" s="25">
        <v>1246</v>
      </c>
      <c r="C206" s="25">
        <v>70</v>
      </c>
      <c r="D206" s="163"/>
      <c r="E206" s="71">
        <v>0.65208333333333335</v>
      </c>
      <c r="F206" s="26">
        <v>54453</v>
      </c>
      <c r="G206" s="26" t="s">
        <v>31</v>
      </c>
      <c r="H206" s="101">
        <v>500</v>
      </c>
      <c r="I206" s="100">
        <v>500</v>
      </c>
      <c r="J206" s="99">
        <v>1000</v>
      </c>
      <c r="K206" s="72" t="s">
        <v>500</v>
      </c>
      <c r="L206" s="72" t="s">
        <v>510</v>
      </c>
      <c r="M206" s="72" t="s">
        <v>507</v>
      </c>
      <c r="O206" s="37">
        <v>55.9</v>
      </c>
      <c r="P206" s="25" t="s">
        <v>496</v>
      </c>
      <c r="Q206" s="25">
        <v>3011</v>
      </c>
      <c r="R206" s="11">
        <v>50.06</v>
      </c>
      <c r="S206" s="11">
        <v>46.19</v>
      </c>
      <c r="T206" s="11">
        <v>52.45</v>
      </c>
      <c r="U206" s="11">
        <v>48.85</v>
      </c>
      <c r="V206" s="11" t="s">
        <v>47</v>
      </c>
      <c r="X206" s="72"/>
      <c r="AP206" s="11">
        <v>55.9</v>
      </c>
      <c r="AQ206" s="25">
        <v>140</v>
      </c>
      <c r="AR206" s="11">
        <v>3011</v>
      </c>
      <c r="AS206" s="11">
        <v>53.44</v>
      </c>
      <c r="AT206" s="11">
        <v>51.47</v>
      </c>
      <c r="AU206" s="11">
        <v>54</v>
      </c>
      <c r="AV206" s="11">
        <v>50</v>
      </c>
      <c r="AW206" s="11">
        <v>0.45</v>
      </c>
      <c r="AX206" s="11">
        <v>0.45</v>
      </c>
      <c r="AY206" s="72" t="s">
        <v>502</v>
      </c>
      <c r="AZ206" s="11" t="s">
        <v>31</v>
      </c>
      <c r="BA206" s="11">
        <v>-1</v>
      </c>
      <c r="BB206" s="11">
        <v>45</v>
      </c>
      <c r="BC206" s="11">
        <v>1</v>
      </c>
      <c r="BD206" s="11">
        <v>0</v>
      </c>
      <c r="BE206" s="11">
        <v>3</v>
      </c>
      <c r="BF206" s="11">
        <v>3.5</v>
      </c>
      <c r="BG206" s="11">
        <v>0</v>
      </c>
      <c r="BH206" s="11">
        <v>-1</v>
      </c>
      <c r="BI206" s="11">
        <v>45</v>
      </c>
      <c r="BJ206" s="11">
        <v>1</v>
      </c>
      <c r="BK206" s="11">
        <v>0</v>
      </c>
      <c r="BL206" s="11">
        <v>3</v>
      </c>
      <c r="BM206" s="11">
        <v>3.5</v>
      </c>
      <c r="BN206" s="11">
        <v>0</v>
      </c>
      <c r="BP206" s="11">
        <v>55.9</v>
      </c>
      <c r="BQ206" s="25">
        <v>175</v>
      </c>
      <c r="BR206" s="25">
        <v>3012</v>
      </c>
      <c r="BS206" s="11">
        <v>56.25</v>
      </c>
      <c r="BT206" s="11">
        <v>57.59</v>
      </c>
      <c r="BU206" s="11">
        <v>49.33</v>
      </c>
      <c r="BV206" s="11">
        <v>46.97</v>
      </c>
      <c r="BW206" s="11">
        <v>1.2</v>
      </c>
      <c r="BX206" s="11">
        <v>1.1000000000000001</v>
      </c>
      <c r="BY206" s="11" t="s">
        <v>508</v>
      </c>
      <c r="CN206" s="3"/>
    </row>
    <row r="207" spans="1:92" ht="47.25" customHeight="1" x14ac:dyDescent="0.3">
      <c r="A207" s="8">
        <v>43664</v>
      </c>
      <c r="B207" s="25">
        <v>1246</v>
      </c>
      <c r="C207" s="25">
        <v>70</v>
      </c>
      <c r="D207" s="163"/>
      <c r="E207" s="71">
        <v>0.67222222222222217</v>
      </c>
      <c r="F207" s="26">
        <v>54454</v>
      </c>
      <c r="G207" s="26" t="s">
        <v>31</v>
      </c>
      <c r="H207" s="101">
        <v>500</v>
      </c>
      <c r="I207" s="99">
        <v>500</v>
      </c>
      <c r="J207" s="99">
        <v>1000</v>
      </c>
      <c r="K207" s="72" t="s">
        <v>509</v>
      </c>
      <c r="L207" s="72" t="s">
        <v>512</v>
      </c>
      <c r="M207" s="72" t="s">
        <v>511</v>
      </c>
      <c r="O207" s="37">
        <v>55.9</v>
      </c>
      <c r="P207" s="25" t="s">
        <v>377</v>
      </c>
      <c r="Q207" s="25">
        <v>3011</v>
      </c>
      <c r="R207" s="11">
        <v>50.06</v>
      </c>
      <c r="S207" s="11">
        <v>46.19</v>
      </c>
      <c r="T207" s="11">
        <v>52.45</v>
      </c>
      <c r="U207" s="11">
        <v>48.85</v>
      </c>
      <c r="V207" s="11" t="s">
        <v>47</v>
      </c>
      <c r="X207" s="72"/>
      <c r="AP207" s="11">
        <v>55.9</v>
      </c>
      <c r="AQ207" s="25">
        <v>140</v>
      </c>
      <c r="AR207" s="11">
        <v>3011</v>
      </c>
      <c r="AS207" s="11">
        <v>53.45</v>
      </c>
      <c r="AT207" s="11">
        <v>51.45</v>
      </c>
      <c r="AU207" s="11">
        <v>54.47</v>
      </c>
      <c r="AV207" s="11">
        <v>49.26</v>
      </c>
      <c r="AY207" s="72"/>
      <c r="AZ207" s="11" t="s">
        <v>404</v>
      </c>
      <c r="BP207" s="11">
        <v>55.9</v>
      </c>
      <c r="BQ207" s="25">
        <v>175</v>
      </c>
      <c r="BR207" s="25">
        <v>3012</v>
      </c>
      <c r="BS207" s="11">
        <v>56.25</v>
      </c>
      <c r="BT207" s="11">
        <v>57.59</v>
      </c>
      <c r="BU207" s="11">
        <v>49.33</v>
      </c>
      <c r="BV207" s="11">
        <v>46.97</v>
      </c>
      <c r="BW207" s="11">
        <v>1.2</v>
      </c>
      <c r="BX207" s="11">
        <v>1.1000000000000001</v>
      </c>
      <c r="BY207" s="11"/>
      <c r="CN207" s="3"/>
    </row>
    <row r="208" spans="1:92" ht="47.25" customHeight="1" x14ac:dyDescent="0.3">
      <c r="A208" s="8">
        <v>43664</v>
      </c>
      <c r="B208" s="25">
        <v>1246</v>
      </c>
      <c r="C208" s="25">
        <v>70</v>
      </c>
      <c r="D208" s="163"/>
      <c r="E208" s="71">
        <v>0.68819444444444444</v>
      </c>
      <c r="F208" s="26">
        <v>54455</v>
      </c>
      <c r="G208" s="26" t="s">
        <v>31</v>
      </c>
      <c r="H208" s="101">
        <v>300</v>
      </c>
      <c r="I208" s="99">
        <v>500</v>
      </c>
      <c r="J208" s="99">
        <v>1000</v>
      </c>
      <c r="K208" s="72" t="s">
        <v>513</v>
      </c>
      <c r="L208" s="72" t="s">
        <v>514</v>
      </c>
      <c r="M208" s="72"/>
      <c r="O208" s="37">
        <v>55.9</v>
      </c>
      <c r="P208" s="25">
        <v>0</v>
      </c>
      <c r="Q208" s="25">
        <v>3011</v>
      </c>
      <c r="R208" s="11">
        <v>50.06</v>
      </c>
      <c r="S208" s="11">
        <v>46.19</v>
      </c>
      <c r="T208" s="11">
        <v>52.45</v>
      </c>
      <c r="U208" s="11">
        <v>48.85</v>
      </c>
      <c r="V208" s="26" t="s">
        <v>47</v>
      </c>
      <c r="X208" s="72"/>
      <c r="AP208" s="11">
        <v>55.9</v>
      </c>
      <c r="AQ208" s="25">
        <v>140</v>
      </c>
      <c r="AR208" s="11">
        <v>3011</v>
      </c>
      <c r="AS208" s="11">
        <v>53.45</v>
      </c>
      <c r="AT208" s="11">
        <v>51</v>
      </c>
      <c r="AU208" s="11">
        <v>54.47</v>
      </c>
      <c r="AV208" s="11">
        <v>49.26</v>
      </c>
      <c r="AY208" s="72"/>
      <c r="BP208" s="11">
        <v>55.9</v>
      </c>
      <c r="BQ208" s="25">
        <v>175</v>
      </c>
      <c r="BR208" s="25">
        <v>3012</v>
      </c>
      <c r="BS208" s="11">
        <v>56.25</v>
      </c>
      <c r="BT208" s="11">
        <v>57.59</v>
      </c>
      <c r="BU208" s="11">
        <v>49.33</v>
      </c>
      <c r="BV208" s="11">
        <v>46.97</v>
      </c>
      <c r="BX208" s="11"/>
      <c r="BY208" s="11"/>
      <c r="CN208" s="3"/>
    </row>
    <row r="209" spans="1:93" ht="52.5" customHeight="1" x14ac:dyDescent="0.3">
      <c r="A209" s="8">
        <v>43664</v>
      </c>
      <c r="B209" s="25">
        <v>1246</v>
      </c>
      <c r="C209" s="25">
        <v>70</v>
      </c>
      <c r="D209" s="163"/>
      <c r="E209" s="19">
        <v>0.70277777777777783</v>
      </c>
      <c r="F209" s="26">
        <v>54456</v>
      </c>
      <c r="G209" s="26" t="s">
        <v>31</v>
      </c>
      <c r="H209" s="26" t="s">
        <v>47</v>
      </c>
      <c r="I209" s="101">
        <v>500</v>
      </c>
      <c r="J209" s="100">
        <v>500</v>
      </c>
      <c r="K209" s="67" t="s">
        <v>515</v>
      </c>
      <c r="L209" s="1" t="s">
        <v>516</v>
      </c>
      <c r="M209" s="1" t="s">
        <v>518</v>
      </c>
      <c r="O209" s="37" t="s">
        <v>47</v>
      </c>
      <c r="P209" s="25" t="s">
        <v>47</v>
      </c>
      <c r="Q209" s="25" t="s">
        <v>47</v>
      </c>
      <c r="R209" s="37" t="s">
        <v>47</v>
      </c>
      <c r="S209" s="37" t="s">
        <v>47</v>
      </c>
      <c r="T209" s="37" t="s">
        <v>47</v>
      </c>
      <c r="U209" s="37" t="s">
        <v>47</v>
      </c>
      <c r="V209" s="37" t="s">
        <v>47</v>
      </c>
      <c r="W209" s="37" t="s">
        <v>47</v>
      </c>
      <c r="AP209" s="11">
        <v>55.9</v>
      </c>
      <c r="AQ209" s="25">
        <v>140</v>
      </c>
      <c r="AR209" s="11">
        <v>3011</v>
      </c>
      <c r="AS209" s="11">
        <v>53.45</v>
      </c>
      <c r="AT209" s="11">
        <v>50.5</v>
      </c>
      <c r="AU209" s="11">
        <v>54.5</v>
      </c>
      <c r="AV209" s="11">
        <v>49.26</v>
      </c>
      <c r="BP209" s="11">
        <v>55.9</v>
      </c>
      <c r="BQ209" s="25">
        <v>175</v>
      </c>
      <c r="BR209" s="25">
        <v>3012</v>
      </c>
      <c r="BS209" s="11">
        <v>56.25</v>
      </c>
      <c r="BT209" s="11">
        <v>57.59</v>
      </c>
      <c r="BU209" s="11">
        <v>49.33</v>
      </c>
      <c r="BV209" s="11">
        <v>46.97</v>
      </c>
      <c r="CN209" s="3"/>
    </row>
    <row r="210" spans="1:93" ht="46.5" customHeight="1" x14ac:dyDescent="0.3">
      <c r="A210" s="8">
        <v>43664</v>
      </c>
      <c r="B210" s="25">
        <v>1246</v>
      </c>
      <c r="C210" s="25">
        <v>70</v>
      </c>
      <c r="D210" s="163"/>
      <c r="E210" s="19">
        <v>0.71805555555555556</v>
      </c>
      <c r="F210" s="26">
        <v>54457</v>
      </c>
      <c r="G210" s="26" t="s">
        <v>31</v>
      </c>
      <c r="H210" s="26" t="s">
        <v>47</v>
      </c>
      <c r="I210" s="99">
        <v>750</v>
      </c>
      <c r="J210" s="100">
        <v>1000</v>
      </c>
      <c r="K210" s="67" t="s">
        <v>517</v>
      </c>
      <c r="L210" s="1" t="s">
        <v>519</v>
      </c>
      <c r="M210" s="1" t="s">
        <v>527</v>
      </c>
      <c r="O210" s="37" t="s">
        <v>47</v>
      </c>
      <c r="P210" s="25" t="s">
        <v>47</v>
      </c>
      <c r="Q210" s="25" t="s">
        <v>47</v>
      </c>
      <c r="R210" s="37" t="s">
        <v>47</v>
      </c>
      <c r="S210" s="37" t="s">
        <v>47</v>
      </c>
      <c r="T210" s="37" t="s">
        <v>47</v>
      </c>
      <c r="U210" s="37" t="s">
        <v>47</v>
      </c>
      <c r="V210" s="37" t="s">
        <v>47</v>
      </c>
      <c r="W210" s="37" t="s">
        <v>47</v>
      </c>
      <c r="AP210" s="11">
        <v>55.9</v>
      </c>
      <c r="AQ210" s="25">
        <v>140</v>
      </c>
      <c r="AR210" s="11">
        <v>3011</v>
      </c>
      <c r="AS210" s="11">
        <v>53.45</v>
      </c>
      <c r="AT210" s="11">
        <v>50.5</v>
      </c>
      <c r="AU210" s="11">
        <v>54.5</v>
      </c>
      <c r="AV210" s="11">
        <v>49.26</v>
      </c>
      <c r="AW210" s="11">
        <v>0.5</v>
      </c>
      <c r="AX210" s="11">
        <v>0.6</v>
      </c>
      <c r="BP210" s="11">
        <v>55.9</v>
      </c>
      <c r="BQ210" s="25">
        <v>175</v>
      </c>
      <c r="BR210" s="25">
        <v>3012</v>
      </c>
      <c r="BS210" s="11">
        <v>56.25</v>
      </c>
      <c r="BT210" s="11">
        <v>57.59</v>
      </c>
      <c r="BU210" s="11">
        <v>49.33</v>
      </c>
      <c r="BV210" s="11">
        <v>46.97</v>
      </c>
      <c r="BY210" s="72" t="s">
        <v>520</v>
      </c>
      <c r="CN210" s="3"/>
    </row>
    <row r="211" spans="1:93" ht="46.5" customHeight="1" x14ac:dyDescent="0.3">
      <c r="A211" s="8">
        <v>43664</v>
      </c>
      <c r="B211" s="25">
        <v>1246</v>
      </c>
      <c r="C211" s="25">
        <v>70</v>
      </c>
      <c r="D211" s="163"/>
      <c r="E211" s="71">
        <v>0.72986111111111107</v>
      </c>
      <c r="F211" s="26">
        <v>54458</v>
      </c>
      <c r="G211" s="26" t="s">
        <v>31</v>
      </c>
      <c r="H211" s="99">
        <v>300</v>
      </c>
      <c r="I211" s="99">
        <v>750</v>
      </c>
      <c r="J211" s="100">
        <v>1000</v>
      </c>
      <c r="K211" s="72" t="s">
        <v>522</v>
      </c>
      <c r="L211" s="72" t="s">
        <v>532</v>
      </c>
      <c r="M211" s="72" t="s">
        <v>544</v>
      </c>
      <c r="O211" s="37">
        <v>55.9</v>
      </c>
      <c r="P211" s="25">
        <v>80</v>
      </c>
      <c r="Q211" s="25">
        <v>3011</v>
      </c>
      <c r="R211" s="11">
        <v>50.06</v>
      </c>
      <c r="S211" s="11">
        <v>46.19</v>
      </c>
      <c r="T211" s="11">
        <v>52.45</v>
      </c>
      <c r="U211" s="11">
        <v>48.85</v>
      </c>
      <c r="V211" s="37" t="s">
        <v>47</v>
      </c>
      <c r="W211" s="37"/>
      <c r="X211" s="72"/>
      <c r="AP211" s="11">
        <v>55.9</v>
      </c>
      <c r="AQ211" s="25">
        <v>120</v>
      </c>
      <c r="AR211" s="11">
        <v>3011</v>
      </c>
      <c r="AS211" s="11">
        <v>53.45</v>
      </c>
      <c r="AT211" s="11">
        <v>50.5</v>
      </c>
      <c r="AU211" s="11">
        <v>54.5</v>
      </c>
      <c r="AV211" s="11">
        <v>49.26</v>
      </c>
      <c r="AY211" s="72"/>
      <c r="BP211" s="11">
        <v>55.9</v>
      </c>
      <c r="BQ211" s="25">
        <v>175</v>
      </c>
      <c r="BR211" s="25">
        <v>3012</v>
      </c>
      <c r="BS211" s="11">
        <v>56.25</v>
      </c>
      <c r="BT211" s="11">
        <v>57.59</v>
      </c>
      <c r="BU211" s="11">
        <v>49.33</v>
      </c>
      <c r="BV211" s="11">
        <v>46.97</v>
      </c>
      <c r="BW211" s="11">
        <v>1.1000000000000001</v>
      </c>
      <c r="BX211" s="72" t="s">
        <v>528</v>
      </c>
      <c r="CN211" s="3"/>
    </row>
    <row r="212" spans="1:93" ht="46.5" customHeight="1" x14ac:dyDescent="0.3">
      <c r="A212" s="8">
        <v>43664</v>
      </c>
      <c r="B212" s="25">
        <v>1246</v>
      </c>
      <c r="C212" s="25">
        <v>70</v>
      </c>
      <c r="D212" s="163"/>
      <c r="E212" s="71">
        <v>0.74930555555555556</v>
      </c>
      <c r="F212" s="26">
        <v>54459</v>
      </c>
      <c r="G212" s="26" t="s">
        <v>31</v>
      </c>
      <c r="H212" s="99">
        <v>600</v>
      </c>
      <c r="I212" s="99">
        <v>750</v>
      </c>
      <c r="J212" s="99">
        <v>1000</v>
      </c>
      <c r="K212" s="72" t="s">
        <v>523</v>
      </c>
      <c r="L212" s="72" t="s">
        <v>531</v>
      </c>
      <c r="M212" s="72" t="s">
        <v>543</v>
      </c>
      <c r="O212" s="37">
        <v>55.9</v>
      </c>
      <c r="P212" s="25">
        <v>0</v>
      </c>
      <c r="Q212" s="25">
        <v>3011</v>
      </c>
      <c r="R212" s="11">
        <v>50.06</v>
      </c>
      <c r="S212" s="11">
        <v>46.19</v>
      </c>
      <c r="T212" s="11">
        <v>52.45</v>
      </c>
      <c r="U212" s="11">
        <v>48.85</v>
      </c>
      <c r="V212" s="37" t="s">
        <v>47</v>
      </c>
      <c r="W212" s="37"/>
      <c r="X212" s="72"/>
      <c r="AP212" s="11">
        <v>55.9</v>
      </c>
      <c r="AQ212" s="25">
        <v>120</v>
      </c>
      <c r="AR212" s="11">
        <v>3011</v>
      </c>
      <c r="AS212" s="11">
        <v>53.45</v>
      </c>
      <c r="AT212" s="11">
        <v>50.5</v>
      </c>
      <c r="AU212" s="11">
        <v>54.5</v>
      </c>
      <c r="AV212" s="11">
        <v>49.26</v>
      </c>
      <c r="AW212" s="11" t="s">
        <v>529</v>
      </c>
      <c r="AX212" s="11" t="s">
        <v>529</v>
      </c>
      <c r="AY212" s="72"/>
      <c r="BP212" s="11">
        <v>55.9</v>
      </c>
      <c r="BQ212" s="25">
        <v>175</v>
      </c>
      <c r="BR212" s="25">
        <v>3012</v>
      </c>
      <c r="BS212" s="11">
        <v>56.25</v>
      </c>
      <c r="BT212" s="11">
        <v>57.59</v>
      </c>
      <c r="BU212" s="11">
        <v>49.33</v>
      </c>
      <c r="BV212" s="11">
        <v>46.97</v>
      </c>
      <c r="BW212" s="11">
        <v>1</v>
      </c>
      <c r="BX212" s="72" t="s">
        <v>528</v>
      </c>
      <c r="CN212" s="3"/>
    </row>
    <row r="213" spans="1:93" ht="46.5" customHeight="1" x14ac:dyDescent="0.3">
      <c r="A213" s="8">
        <v>43664</v>
      </c>
      <c r="B213" s="25">
        <v>1246</v>
      </c>
      <c r="C213" s="25">
        <v>70</v>
      </c>
      <c r="D213" s="163"/>
      <c r="E213" s="71">
        <v>0.76597222222222217</v>
      </c>
      <c r="F213" s="26">
        <v>54460</v>
      </c>
      <c r="G213" s="26" t="s">
        <v>31</v>
      </c>
      <c r="H213" s="100">
        <v>750</v>
      </c>
      <c r="I213" s="100">
        <v>750</v>
      </c>
      <c r="J213" s="101">
        <v>1000</v>
      </c>
      <c r="K213" s="72" t="s">
        <v>530</v>
      </c>
      <c r="L213" s="72" t="s">
        <v>533</v>
      </c>
      <c r="M213" s="72"/>
      <c r="O213" s="37">
        <v>55.9</v>
      </c>
      <c r="P213" s="25">
        <v>60</v>
      </c>
      <c r="Q213" s="25">
        <v>3011</v>
      </c>
      <c r="R213" s="37">
        <v>50.16</v>
      </c>
      <c r="S213" s="37">
        <v>46.19</v>
      </c>
      <c r="T213" s="37">
        <v>52.45</v>
      </c>
      <c r="U213" s="37">
        <v>48.85</v>
      </c>
      <c r="V213" s="37" t="s">
        <v>47</v>
      </c>
      <c r="W213" s="37">
        <v>0.9</v>
      </c>
      <c r="X213" s="72"/>
      <c r="AP213" s="11">
        <v>55.9</v>
      </c>
      <c r="AQ213" s="25">
        <v>120</v>
      </c>
      <c r="AR213" s="11">
        <v>3011</v>
      </c>
      <c r="AS213" s="11">
        <v>53.45</v>
      </c>
      <c r="AT213" s="11">
        <v>50.48</v>
      </c>
      <c r="AU213" s="11">
        <v>54.5</v>
      </c>
      <c r="AV213" s="11">
        <v>49.26</v>
      </c>
      <c r="AW213" s="11">
        <v>0.5</v>
      </c>
      <c r="AX213" s="11">
        <v>0.7</v>
      </c>
      <c r="AY213" s="72"/>
      <c r="BP213" s="11">
        <v>55.9</v>
      </c>
      <c r="BQ213" s="25">
        <v>175</v>
      </c>
      <c r="BR213" s="25">
        <v>3012</v>
      </c>
      <c r="BS213" s="11">
        <v>56.25</v>
      </c>
      <c r="BT213" s="11">
        <v>57.59</v>
      </c>
      <c r="BU213" s="11">
        <v>49.33</v>
      </c>
      <c r="BV213" s="11">
        <v>46.97</v>
      </c>
      <c r="BW213" s="11">
        <v>1</v>
      </c>
      <c r="BX213" s="72" t="s">
        <v>535</v>
      </c>
      <c r="CN213" s="3"/>
    </row>
    <row r="214" spans="1:93" ht="46.5" customHeight="1" x14ac:dyDescent="0.3">
      <c r="A214" s="8">
        <v>43664</v>
      </c>
      <c r="B214" s="25">
        <v>1246</v>
      </c>
      <c r="C214" s="25">
        <v>70</v>
      </c>
      <c r="D214" s="163"/>
      <c r="E214" s="71"/>
      <c r="F214" s="26">
        <v>54461</v>
      </c>
      <c r="G214" s="26" t="s">
        <v>31</v>
      </c>
      <c r="H214" s="99">
        <v>500</v>
      </c>
      <c r="I214" s="99">
        <v>500</v>
      </c>
      <c r="J214" s="99">
        <v>500</v>
      </c>
      <c r="K214" s="67" t="s">
        <v>534</v>
      </c>
      <c r="L214" s="72" t="s">
        <v>540</v>
      </c>
      <c r="M214" s="72"/>
      <c r="O214" s="109">
        <v>55.9</v>
      </c>
      <c r="P214" s="102">
        <v>60</v>
      </c>
      <c r="Q214" s="102">
        <v>3011</v>
      </c>
      <c r="R214" s="109">
        <v>50.16</v>
      </c>
      <c r="S214" s="109">
        <v>46.19</v>
      </c>
      <c r="T214" s="109">
        <v>52.45</v>
      </c>
      <c r="U214" s="109">
        <v>48.85</v>
      </c>
      <c r="V214" s="26" t="s">
        <v>47</v>
      </c>
      <c r="W214" s="37"/>
      <c r="X214" s="72" t="s">
        <v>389</v>
      </c>
      <c r="AP214" s="64">
        <v>55.9</v>
      </c>
      <c r="AQ214" s="63">
        <v>120</v>
      </c>
      <c r="AR214" s="64">
        <v>3011</v>
      </c>
      <c r="AS214" s="64">
        <v>53.45</v>
      </c>
      <c r="AT214" s="64">
        <v>50.48</v>
      </c>
      <c r="AU214" s="64">
        <v>54.5</v>
      </c>
      <c r="AV214" s="64">
        <v>49.26</v>
      </c>
      <c r="AY214" s="72" t="s">
        <v>389</v>
      </c>
      <c r="BP214" s="64">
        <v>55.9</v>
      </c>
      <c r="BQ214" s="63">
        <v>175</v>
      </c>
      <c r="BR214" s="64">
        <v>3012</v>
      </c>
      <c r="BS214" s="64">
        <v>56.25</v>
      </c>
      <c r="BT214" s="64">
        <v>57.59</v>
      </c>
      <c r="BU214" s="64">
        <v>49.33</v>
      </c>
      <c r="BV214" s="64">
        <v>46.97</v>
      </c>
      <c r="BX214" s="72"/>
      <c r="BY214" s="72" t="s">
        <v>389</v>
      </c>
      <c r="CN214" s="3"/>
    </row>
    <row r="215" spans="1:93" ht="46.5" customHeight="1" x14ac:dyDescent="0.3">
      <c r="A215" s="8">
        <v>43664</v>
      </c>
      <c r="B215" s="25">
        <v>1246</v>
      </c>
      <c r="C215" s="25">
        <v>70</v>
      </c>
      <c r="D215" s="163"/>
      <c r="E215" s="71"/>
      <c r="F215" s="26">
        <v>54462</v>
      </c>
      <c r="G215" s="26" t="s">
        <v>47</v>
      </c>
      <c r="H215" s="103" t="s">
        <v>47</v>
      </c>
      <c r="I215" s="103" t="s">
        <v>47</v>
      </c>
      <c r="J215" s="103" t="s">
        <v>47</v>
      </c>
      <c r="K215" s="72" t="s">
        <v>537</v>
      </c>
      <c r="L215" s="72" t="s">
        <v>538</v>
      </c>
      <c r="M215" s="72" t="s">
        <v>539</v>
      </c>
      <c r="O215" s="37" t="s">
        <v>47</v>
      </c>
      <c r="P215" s="25" t="s">
        <v>47</v>
      </c>
      <c r="Q215" s="25" t="s">
        <v>47</v>
      </c>
      <c r="R215" s="37" t="s">
        <v>47</v>
      </c>
      <c r="S215" s="37" t="s">
        <v>47</v>
      </c>
      <c r="T215" s="37" t="s">
        <v>47</v>
      </c>
      <c r="U215" s="37" t="s">
        <v>47</v>
      </c>
      <c r="V215" s="37" t="s">
        <v>47</v>
      </c>
      <c r="W215" s="37" t="s">
        <v>47</v>
      </c>
      <c r="X215" s="72"/>
      <c r="AP215" s="37" t="s">
        <v>47</v>
      </c>
      <c r="AQ215" s="25" t="s">
        <v>47</v>
      </c>
      <c r="AR215" s="37" t="s">
        <v>47</v>
      </c>
      <c r="AS215" s="37" t="s">
        <v>47</v>
      </c>
      <c r="AT215" s="37" t="s">
        <v>47</v>
      </c>
      <c r="AU215" s="37" t="s">
        <v>47</v>
      </c>
      <c r="AV215" s="37" t="s">
        <v>47</v>
      </c>
      <c r="AW215" s="37" t="s">
        <v>47</v>
      </c>
      <c r="AX215" s="37" t="s">
        <v>47</v>
      </c>
      <c r="AY215" s="72"/>
      <c r="BP215" s="11" t="s">
        <v>47</v>
      </c>
      <c r="BQ215" s="25" t="s">
        <v>47</v>
      </c>
      <c r="BR215" s="37" t="s">
        <v>47</v>
      </c>
      <c r="BS215" s="37" t="s">
        <v>47</v>
      </c>
      <c r="BT215" s="37" t="s">
        <v>47</v>
      </c>
      <c r="BU215" s="37" t="s">
        <v>47</v>
      </c>
      <c r="BV215" s="37" t="s">
        <v>47</v>
      </c>
      <c r="BW215" s="37" t="s">
        <v>47</v>
      </c>
      <c r="BX215" s="37" t="s">
        <v>47</v>
      </c>
      <c r="CN215" s="3"/>
    </row>
    <row r="216" spans="1:93" s="78" customFormat="1" ht="21" customHeight="1" x14ac:dyDescent="0.25">
      <c r="A216" s="73"/>
      <c r="B216" s="74"/>
      <c r="C216" s="74"/>
      <c r="D216" s="75"/>
      <c r="E216" s="75"/>
      <c r="F216" s="76"/>
      <c r="G216" s="76"/>
      <c r="H216" s="76"/>
      <c r="I216" s="76"/>
      <c r="J216" s="76"/>
      <c r="K216" s="77"/>
      <c r="L216" s="77"/>
      <c r="M216" s="77"/>
      <c r="O216" s="79"/>
      <c r="P216" s="74"/>
      <c r="Q216" s="74"/>
      <c r="R216" s="79"/>
      <c r="S216" s="79"/>
      <c r="T216" s="79"/>
      <c r="U216" s="79"/>
      <c r="V216" s="79"/>
      <c r="W216" s="79"/>
      <c r="X216" s="77"/>
      <c r="Y216" s="80"/>
      <c r="Z216" s="80"/>
      <c r="AA216" s="80"/>
      <c r="AB216" s="80"/>
      <c r="AC216" s="80"/>
      <c r="AD216" s="80"/>
      <c r="AE216" s="80"/>
      <c r="AF216" s="80"/>
      <c r="AG216" s="80"/>
      <c r="AH216" s="80"/>
      <c r="AI216" s="80"/>
      <c r="AJ216" s="80"/>
      <c r="AK216" s="80"/>
      <c r="AL216" s="80"/>
      <c r="AM216" s="80"/>
      <c r="AN216" s="80"/>
      <c r="AO216" s="80"/>
      <c r="AP216" s="80"/>
      <c r="AQ216" s="74"/>
      <c r="AR216" s="80"/>
      <c r="AS216" s="80"/>
      <c r="AT216" s="80"/>
      <c r="AU216" s="80"/>
      <c r="AV216" s="80"/>
      <c r="AW216" s="80"/>
      <c r="AX216" s="80"/>
      <c r="AY216" s="77"/>
      <c r="AZ216" s="80"/>
      <c r="BA216" s="80"/>
      <c r="BB216" s="80"/>
      <c r="BC216" s="80"/>
      <c r="BD216" s="80"/>
      <c r="BE216" s="80"/>
      <c r="BF216" s="80"/>
      <c r="BG216" s="80"/>
      <c r="BH216" s="80"/>
      <c r="BI216" s="80"/>
      <c r="BJ216" s="80"/>
      <c r="BK216" s="80"/>
      <c r="BL216" s="80"/>
      <c r="BM216" s="80"/>
      <c r="BN216" s="80"/>
      <c r="BO216" s="80"/>
      <c r="BP216" s="80"/>
      <c r="BQ216" s="74"/>
      <c r="BR216" s="80"/>
      <c r="BS216" s="80"/>
      <c r="BT216" s="80"/>
      <c r="BU216" s="80"/>
      <c r="BV216" s="80"/>
      <c r="BW216" s="80"/>
      <c r="BX216" s="77"/>
      <c r="BY216" s="77"/>
      <c r="CO216" s="7"/>
    </row>
    <row r="217" spans="1:93" ht="46.5" customHeight="1" x14ac:dyDescent="0.3">
      <c r="A217" s="8">
        <v>43665</v>
      </c>
      <c r="B217" s="25">
        <v>1250</v>
      </c>
      <c r="C217" s="25">
        <v>70</v>
      </c>
      <c r="D217" s="163" t="s">
        <v>699</v>
      </c>
      <c r="F217" s="26">
        <v>54468</v>
      </c>
      <c r="G217" s="26" t="s">
        <v>47</v>
      </c>
      <c r="H217" s="26" t="s">
        <v>47</v>
      </c>
      <c r="I217" s="26" t="s">
        <v>47</v>
      </c>
      <c r="J217" s="26" t="s">
        <v>47</v>
      </c>
      <c r="K217" s="67" t="s">
        <v>541</v>
      </c>
      <c r="L217" s="72"/>
      <c r="M217" s="72" t="s">
        <v>542</v>
      </c>
      <c r="O217" s="37" t="s">
        <v>47</v>
      </c>
      <c r="P217" s="37" t="s">
        <v>47</v>
      </c>
      <c r="Q217" s="25" t="s">
        <v>47</v>
      </c>
      <c r="R217" s="37" t="s">
        <v>47</v>
      </c>
      <c r="S217" s="37" t="s">
        <v>47</v>
      </c>
      <c r="T217" s="37" t="s">
        <v>47</v>
      </c>
      <c r="U217" s="37" t="s">
        <v>47</v>
      </c>
      <c r="V217" s="37" t="s">
        <v>47</v>
      </c>
      <c r="W217" s="37" t="s">
        <v>47</v>
      </c>
      <c r="X217" s="72"/>
      <c r="AP217" s="37" t="s">
        <v>47</v>
      </c>
      <c r="AQ217" s="37" t="s">
        <v>47</v>
      </c>
      <c r="AR217" s="37" t="s">
        <v>47</v>
      </c>
      <c r="AS217" s="37" t="s">
        <v>47</v>
      </c>
      <c r="AT217" s="37" t="s">
        <v>47</v>
      </c>
      <c r="AU217" s="37" t="s">
        <v>47</v>
      </c>
      <c r="AV217" s="37" t="s">
        <v>47</v>
      </c>
      <c r="AW217" s="37" t="s">
        <v>47</v>
      </c>
      <c r="AX217" s="37" t="s">
        <v>47</v>
      </c>
      <c r="AY217" s="72"/>
      <c r="BP217" s="11" t="s">
        <v>47</v>
      </c>
      <c r="BQ217" s="37" t="s">
        <v>47</v>
      </c>
      <c r="BR217" s="37" t="s">
        <v>47</v>
      </c>
      <c r="BS217" s="37" t="s">
        <v>47</v>
      </c>
      <c r="BT217" s="37" t="s">
        <v>47</v>
      </c>
      <c r="BU217" s="37" t="s">
        <v>47</v>
      </c>
      <c r="BV217" s="37" t="s">
        <v>47</v>
      </c>
      <c r="BW217" s="37" t="s">
        <v>47</v>
      </c>
      <c r="BX217" s="37" t="s">
        <v>47</v>
      </c>
      <c r="CN217" s="3"/>
    </row>
    <row r="218" spans="1:93" ht="46.5" customHeight="1" x14ac:dyDescent="0.3">
      <c r="A218" s="8">
        <v>43665</v>
      </c>
      <c r="B218" s="25">
        <v>1250</v>
      </c>
      <c r="C218" s="25">
        <v>70</v>
      </c>
      <c r="D218" s="163"/>
      <c r="E218" s="71"/>
      <c r="F218" s="26">
        <v>54469</v>
      </c>
      <c r="G218" s="26" t="s">
        <v>404</v>
      </c>
      <c r="H218" s="26" t="s">
        <v>47</v>
      </c>
      <c r="I218" s="26" t="s">
        <v>47</v>
      </c>
      <c r="J218" s="26" t="s">
        <v>47</v>
      </c>
      <c r="K218" s="72"/>
      <c r="L218" s="72" t="s">
        <v>545</v>
      </c>
      <c r="M218" s="72"/>
      <c r="O218" s="37" t="s">
        <v>47</v>
      </c>
      <c r="P218" s="37" t="s">
        <v>47</v>
      </c>
      <c r="Q218" s="25" t="s">
        <v>47</v>
      </c>
      <c r="R218" s="37" t="s">
        <v>47</v>
      </c>
      <c r="S218" s="37" t="s">
        <v>47</v>
      </c>
      <c r="T218" s="37" t="s">
        <v>47</v>
      </c>
      <c r="U218" s="37" t="s">
        <v>47</v>
      </c>
      <c r="V218" s="37" t="s">
        <v>47</v>
      </c>
      <c r="W218" s="37" t="s">
        <v>47</v>
      </c>
      <c r="X218" s="72"/>
      <c r="AP218" s="37" t="s">
        <v>47</v>
      </c>
      <c r="AQ218" s="37" t="s">
        <v>47</v>
      </c>
      <c r="AR218" s="37" t="s">
        <v>47</v>
      </c>
      <c r="AS218" s="37" t="s">
        <v>47</v>
      </c>
      <c r="AT218" s="37" t="s">
        <v>47</v>
      </c>
      <c r="AU218" s="37" t="s">
        <v>47</v>
      </c>
      <c r="AV218" s="37" t="s">
        <v>47</v>
      </c>
      <c r="AW218" s="37" t="s">
        <v>47</v>
      </c>
      <c r="AX218" s="37" t="s">
        <v>47</v>
      </c>
      <c r="AY218" s="72"/>
      <c r="BP218" s="11" t="s">
        <v>47</v>
      </c>
      <c r="BQ218" s="37" t="s">
        <v>47</v>
      </c>
      <c r="BR218" s="37" t="s">
        <v>47</v>
      </c>
      <c r="BS218" s="37" t="s">
        <v>47</v>
      </c>
      <c r="BT218" s="37" t="s">
        <v>47</v>
      </c>
      <c r="BU218" s="37" t="s">
        <v>47</v>
      </c>
      <c r="BV218" s="37" t="s">
        <v>47</v>
      </c>
      <c r="BW218" s="37" t="s">
        <v>47</v>
      </c>
      <c r="BX218" s="37" t="s">
        <v>47</v>
      </c>
      <c r="CN218" s="3"/>
    </row>
    <row r="219" spans="1:93" ht="46.5" customHeight="1" x14ac:dyDescent="0.3">
      <c r="A219" s="8">
        <v>43665</v>
      </c>
      <c r="B219" s="25">
        <v>1250</v>
      </c>
      <c r="C219" s="25">
        <v>70</v>
      </c>
      <c r="D219" s="163"/>
      <c r="E219" s="71"/>
      <c r="F219" s="26">
        <v>54470</v>
      </c>
      <c r="G219" s="26" t="s">
        <v>404</v>
      </c>
      <c r="H219" s="26" t="s">
        <v>47</v>
      </c>
      <c r="I219" s="26" t="s">
        <v>47</v>
      </c>
      <c r="J219" s="26" t="s">
        <v>47</v>
      </c>
      <c r="L219" s="72" t="s">
        <v>545</v>
      </c>
      <c r="M219" s="72"/>
      <c r="O219" s="37" t="s">
        <v>47</v>
      </c>
      <c r="P219" s="37" t="s">
        <v>47</v>
      </c>
      <c r="Q219" s="25" t="s">
        <v>47</v>
      </c>
      <c r="R219" s="37" t="s">
        <v>47</v>
      </c>
      <c r="S219" s="37" t="s">
        <v>47</v>
      </c>
      <c r="T219" s="37" t="s">
        <v>47</v>
      </c>
      <c r="U219" s="37" t="s">
        <v>47</v>
      </c>
      <c r="V219" s="37" t="s">
        <v>47</v>
      </c>
      <c r="W219" s="37" t="s">
        <v>47</v>
      </c>
      <c r="X219" s="72"/>
      <c r="AP219" s="37" t="s">
        <v>47</v>
      </c>
      <c r="AQ219" s="37" t="s">
        <v>47</v>
      </c>
      <c r="AR219" s="37" t="s">
        <v>47</v>
      </c>
      <c r="AS219" s="37" t="s">
        <v>47</v>
      </c>
      <c r="AT219" s="37" t="s">
        <v>47</v>
      </c>
      <c r="AU219" s="37" t="s">
        <v>47</v>
      </c>
      <c r="AV219" s="37" t="s">
        <v>47</v>
      </c>
      <c r="AW219" s="37" t="s">
        <v>47</v>
      </c>
      <c r="AX219" s="37" t="s">
        <v>47</v>
      </c>
      <c r="AY219" s="72"/>
      <c r="BP219" s="11" t="s">
        <v>47</v>
      </c>
      <c r="BQ219" s="37" t="s">
        <v>47</v>
      </c>
      <c r="BR219" s="37" t="s">
        <v>47</v>
      </c>
      <c r="BS219" s="37" t="s">
        <v>47</v>
      </c>
      <c r="BT219" s="37" t="s">
        <v>47</v>
      </c>
      <c r="BU219" s="37" t="s">
        <v>47</v>
      </c>
      <c r="BV219" s="37" t="s">
        <v>47</v>
      </c>
      <c r="BW219" s="37" t="s">
        <v>47</v>
      </c>
      <c r="BX219" s="37" t="s">
        <v>47</v>
      </c>
      <c r="CN219" s="3"/>
    </row>
    <row r="220" spans="1:93" ht="46.5" customHeight="1" x14ac:dyDescent="0.3">
      <c r="A220" s="8">
        <v>43665</v>
      </c>
      <c r="B220" s="25">
        <v>1250</v>
      </c>
      <c r="C220" s="25">
        <v>70</v>
      </c>
      <c r="D220" s="163"/>
      <c r="E220" s="71"/>
      <c r="F220" s="26">
        <v>54471</v>
      </c>
      <c r="G220" s="26" t="s">
        <v>404</v>
      </c>
      <c r="H220" s="26" t="s">
        <v>47</v>
      </c>
      <c r="I220" s="26" t="s">
        <v>47</v>
      </c>
      <c r="J220" s="26" t="s">
        <v>47</v>
      </c>
      <c r="L220" s="72" t="s">
        <v>545</v>
      </c>
      <c r="M220" s="72"/>
      <c r="O220" s="37" t="s">
        <v>47</v>
      </c>
      <c r="P220" s="37" t="s">
        <v>47</v>
      </c>
      <c r="Q220" s="25" t="s">
        <v>47</v>
      </c>
      <c r="R220" s="37" t="s">
        <v>47</v>
      </c>
      <c r="S220" s="37" t="s">
        <v>47</v>
      </c>
      <c r="T220" s="37" t="s">
        <v>47</v>
      </c>
      <c r="U220" s="37" t="s">
        <v>47</v>
      </c>
      <c r="V220" s="37" t="s">
        <v>47</v>
      </c>
      <c r="W220" s="37" t="s">
        <v>47</v>
      </c>
      <c r="X220" s="72"/>
      <c r="Y220" s="11" t="s">
        <v>404</v>
      </c>
      <c r="AP220" s="37" t="s">
        <v>47</v>
      </c>
      <c r="AQ220" s="37" t="s">
        <v>47</v>
      </c>
      <c r="AR220" s="37" t="s">
        <v>47</v>
      </c>
      <c r="AS220" s="37" t="s">
        <v>47</v>
      </c>
      <c r="AT220" s="37" t="s">
        <v>47</v>
      </c>
      <c r="AU220" s="37" t="s">
        <v>47</v>
      </c>
      <c r="AV220" s="37" t="s">
        <v>47</v>
      </c>
      <c r="AW220" s="37" t="s">
        <v>47</v>
      </c>
      <c r="AX220" s="37" t="s">
        <v>47</v>
      </c>
      <c r="AY220" s="72"/>
      <c r="AZ220" s="11" t="s">
        <v>404</v>
      </c>
      <c r="BP220" s="11" t="s">
        <v>47</v>
      </c>
      <c r="BQ220" s="37" t="s">
        <v>47</v>
      </c>
      <c r="BR220" s="37" t="s">
        <v>47</v>
      </c>
      <c r="BS220" s="37" t="s">
        <v>47</v>
      </c>
      <c r="BT220" s="37" t="s">
        <v>47</v>
      </c>
      <c r="BU220" s="37" t="s">
        <v>47</v>
      </c>
      <c r="BV220" s="37" t="s">
        <v>47</v>
      </c>
      <c r="BW220" s="37" t="s">
        <v>47</v>
      </c>
      <c r="BX220" s="37" t="s">
        <v>47</v>
      </c>
      <c r="BZ220" s="3" t="s">
        <v>404</v>
      </c>
      <c r="CN220" s="3"/>
    </row>
    <row r="221" spans="1:93" ht="46.5" customHeight="1" x14ac:dyDescent="0.3">
      <c r="A221" s="8">
        <v>43665</v>
      </c>
      <c r="B221" s="25">
        <v>1250</v>
      </c>
      <c r="C221" s="25">
        <v>70</v>
      </c>
      <c r="D221" s="163"/>
      <c r="E221" s="71"/>
      <c r="F221" s="26">
        <v>54472</v>
      </c>
      <c r="G221" s="26" t="s">
        <v>404</v>
      </c>
      <c r="H221" s="26" t="s">
        <v>47</v>
      </c>
      <c r="I221" s="26" t="s">
        <v>47</v>
      </c>
      <c r="J221" s="26" t="s">
        <v>47</v>
      </c>
      <c r="K221" s="72"/>
      <c r="L221" s="72" t="s">
        <v>548</v>
      </c>
      <c r="M221" s="72"/>
      <c r="O221" s="37" t="s">
        <v>47</v>
      </c>
      <c r="P221" s="37" t="s">
        <v>47</v>
      </c>
      <c r="Q221" s="25" t="s">
        <v>47</v>
      </c>
      <c r="R221" s="37" t="s">
        <v>47</v>
      </c>
      <c r="S221" s="37" t="s">
        <v>47</v>
      </c>
      <c r="T221" s="37" t="s">
        <v>47</v>
      </c>
      <c r="U221" s="37" t="s">
        <v>47</v>
      </c>
      <c r="V221" s="37" t="s">
        <v>47</v>
      </c>
      <c r="W221" s="37" t="s">
        <v>47</v>
      </c>
      <c r="X221" s="72"/>
      <c r="AP221" s="37" t="s">
        <v>47</v>
      </c>
      <c r="AQ221" s="37" t="s">
        <v>47</v>
      </c>
      <c r="AR221" s="37" t="s">
        <v>47</v>
      </c>
      <c r="AS221" s="37" t="s">
        <v>47</v>
      </c>
      <c r="AT221" s="37" t="s">
        <v>47</v>
      </c>
      <c r="AU221" s="37" t="s">
        <v>47</v>
      </c>
      <c r="AV221" s="37" t="s">
        <v>47</v>
      </c>
      <c r="AW221" s="37" t="s">
        <v>47</v>
      </c>
      <c r="AX221" s="37" t="s">
        <v>47</v>
      </c>
      <c r="AY221" s="72"/>
      <c r="BP221" s="11" t="s">
        <v>47</v>
      </c>
      <c r="BQ221" s="37" t="s">
        <v>47</v>
      </c>
      <c r="BR221" s="37" t="s">
        <v>47</v>
      </c>
      <c r="BS221" s="37" t="s">
        <v>47</v>
      </c>
      <c r="BT221" s="37" t="s">
        <v>47</v>
      </c>
      <c r="BU221" s="37" t="s">
        <v>47</v>
      </c>
      <c r="BV221" s="37" t="s">
        <v>47</v>
      </c>
      <c r="BW221" s="37" t="s">
        <v>47</v>
      </c>
      <c r="BX221" s="37" t="s">
        <v>47</v>
      </c>
      <c r="CN221" s="3"/>
    </row>
    <row r="222" spans="1:93" ht="46.5" customHeight="1" x14ac:dyDescent="0.3">
      <c r="A222" s="8">
        <v>43665</v>
      </c>
      <c r="B222" s="25">
        <v>1250</v>
      </c>
      <c r="C222" s="25">
        <v>70</v>
      </c>
      <c r="D222" s="163"/>
      <c r="E222" s="71"/>
      <c r="F222" s="26">
        <v>54473</v>
      </c>
      <c r="G222" s="26" t="s">
        <v>31</v>
      </c>
      <c r="H222" s="99">
        <v>300</v>
      </c>
      <c r="I222" s="100">
        <v>300</v>
      </c>
      <c r="J222" s="99">
        <v>300</v>
      </c>
      <c r="K222" s="72" t="s">
        <v>547</v>
      </c>
      <c r="L222" s="72" t="s">
        <v>549</v>
      </c>
      <c r="M222" s="72"/>
      <c r="O222" s="37">
        <v>55.9</v>
      </c>
      <c r="P222" s="25">
        <v>60</v>
      </c>
      <c r="Q222" s="25">
        <v>3011</v>
      </c>
      <c r="R222" s="37">
        <v>50.16</v>
      </c>
      <c r="S222" s="37">
        <v>46.19</v>
      </c>
      <c r="T222" s="37">
        <v>52.45</v>
      </c>
      <c r="U222" s="37">
        <v>48.85</v>
      </c>
      <c r="V222" s="26" t="s">
        <v>47</v>
      </c>
      <c r="W222" s="37"/>
      <c r="X222" s="72"/>
      <c r="AP222" s="11">
        <v>55.9</v>
      </c>
      <c r="AQ222" s="25">
        <v>120</v>
      </c>
      <c r="AR222" s="11">
        <v>3011</v>
      </c>
      <c r="AS222" s="11">
        <v>53.45</v>
      </c>
      <c r="AT222" s="11">
        <v>50.25</v>
      </c>
      <c r="AU222" s="11">
        <v>54.5</v>
      </c>
      <c r="AV222" s="11">
        <v>49.26</v>
      </c>
      <c r="AY222" s="72"/>
      <c r="BP222" s="11">
        <v>55.9</v>
      </c>
      <c r="BQ222" s="25">
        <v>175</v>
      </c>
      <c r="BR222" s="11">
        <v>3012</v>
      </c>
      <c r="BS222" s="11">
        <v>56.25</v>
      </c>
      <c r="BT222" s="11">
        <v>57.59</v>
      </c>
      <c r="BU222" s="11">
        <v>49.33</v>
      </c>
      <c r="BV222" s="11">
        <v>46.97</v>
      </c>
      <c r="BX222" s="72"/>
      <c r="CN222" s="3"/>
    </row>
    <row r="223" spans="1:93" ht="46.5" customHeight="1" x14ac:dyDescent="0.3">
      <c r="A223" s="8">
        <v>43665</v>
      </c>
      <c r="B223" s="25">
        <v>1250</v>
      </c>
      <c r="C223" s="25">
        <v>70</v>
      </c>
      <c r="D223" s="163"/>
      <c r="E223" s="71"/>
      <c r="F223" s="26">
        <v>54474</v>
      </c>
      <c r="G223" s="26" t="s">
        <v>404</v>
      </c>
      <c r="H223" s="104" t="s">
        <v>47</v>
      </c>
      <c r="I223" s="104" t="s">
        <v>47</v>
      </c>
      <c r="J223" s="104" t="s">
        <v>47</v>
      </c>
      <c r="K223" s="72"/>
      <c r="L223" s="72" t="s">
        <v>552</v>
      </c>
      <c r="M223" s="72"/>
      <c r="O223" s="37" t="s">
        <v>47</v>
      </c>
      <c r="P223" s="37" t="s">
        <v>47</v>
      </c>
      <c r="Q223" s="37" t="s">
        <v>47</v>
      </c>
      <c r="R223" s="37" t="s">
        <v>47</v>
      </c>
      <c r="S223" s="37" t="s">
        <v>47</v>
      </c>
      <c r="T223" s="37" t="s">
        <v>47</v>
      </c>
      <c r="U223" s="37" t="s">
        <v>47</v>
      </c>
      <c r="V223" s="37" t="s">
        <v>47</v>
      </c>
      <c r="W223" s="37" t="s">
        <v>47</v>
      </c>
      <c r="X223" s="72"/>
      <c r="AP223" s="37" t="s">
        <v>47</v>
      </c>
      <c r="AQ223" s="37" t="s">
        <v>47</v>
      </c>
      <c r="AR223" s="37" t="s">
        <v>47</v>
      </c>
      <c r="AS223" s="37" t="s">
        <v>47</v>
      </c>
      <c r="AT223" s="37" t="s">
        <v>47</v>
      </c>
      <c r="AU223" s="37" t="s">
        <v>47</v>
      </c>
      <c r="AV223" s="37" t="s">
        <v>47</v>
      </c>
      <c r="AW223" s="37" t="s">
        <v>47</v>
      </c>
      <c r="AX223" s="37" t="s">
        <v>47</v>
      </c>
      <c r="AY223" s="72"/>
      <c r="BP223" s="11" t="s">
        <v>47</v>
      </c>
      <c r="BQ223" s="37" t="s">
        <v>47</v>
      </c>
      <c r="BR223" s="37" t="s">
        <v>47</v>
      </c>
      <c r="BS223" s="37" t="s">
        <v>47</v>
      </c>
      <c r="BT223" s="37" t="s">
        <v>47</v>
      </c>
      <c r="BU223" s="37" t="s">
        <v>47</v>
      </c>
      <c r="BV223" s="37" t="s">
        <v>47</v>
      </c>
      <c r="BW223" s="37" t="s">
        <v>47</v>
      </c>
      <c r="BX223" s="37" t="s">
        <v>47</v>
      </c>
      <c r="CN223" s="3"/>
    </row>
    <row r="224" spans="1:93" ht="46.5" customHeight="1" x14ac:dyDescent="0.3">
      <c r="A224" s="8">
        <v>43665</v>
      </c>
      <c r="B224" s="25">
        <v>1250</v>
      </c>
      <c r="C224" s="25">
        <v>70</v>
      </c>
      <c r="D224" s="163"/>
      <c r="E224" s="71">
        <v>0.4909722222222222</v>
      </c>
      <c r="F224" s="26">
        <v>54475</v>
      </c>
      <c r="G224" s="26" t="s">
        <v>31</v>
      </c>
      <c r="H224" s="99">
        <v>300</v>
      </c>
      <c r="I224" s="100">
        <v>300</v>
      </c>
      <c r="J224" s="100">
        <v>300</v>
      </c>
      <c r="K224" s="72" t="s">
        <v>551</v>
      </c>
      <c r="L224" s="72" t="s">
        <v>553</v>
      </c>
      <c r="M224" s="72"/>
      <c r="O224" s="37">
        <v>55.9</v>
      </c>
      <c r="P224" s="25">
        <v>60</v>
      </c>
      <c r="Q224" s="25">
        <v>3011</v>
      </c>
      <c r="R224" s="37">
        <v>50.16</v>
      </c>
      <c r="S224" s="37">
        <v>46.19</v>
      </c>
      <c r="T224" s="37">
        <v>52.45</v>
      </c>
      <c r="U224" s="37">
        <v>48.85</v>
      </c>
      <c r="V224" s="26" t="s">
        <v>47</v>
      </c>
      <c r="W224" s="37"/>
      <c r="X224" s="72"/>
      <c r="AP224" s="11">
        <v>55.9</v>
      </c>
      <c r="AQ224" s="25">
        <v>120</v>
      </c>
      <c r="AR224" s="11">
        <v>3011</v>
      </c>
      <c r="AS224" s="11">
        <v>53.45</v>
      </c>
      <c r="AT224" s="11">
        <v>50.25</v>
      </c>
      <c r="AU224" s="11">
        <v>54.5</v>
      </c>
      <c r="AV224" s="11">
        <v>49.26</v>
      </c>
      <c r="AY224" s="72"/>
      <c r="BP224" s="11">
        <v>55.9</v>
      </c>
      <c r="BQ224" s="25">
        <v>175</v>
      </c>
      <c r="BR224" s="11">
        <v>3012</v>
      </c>
      <c r="BS224" s="11">
        <v>56.25</v>
      </c>
      <c r="BT224" s="11">
        <v>57.59</v>
      </c>
      <c r="BU224" s="11">
        <v>49.33</v>
      </c>
      <c r="BV224" s="11">
        <v>46.97</v>
      </c>
      <c r="BX224" s="72"/>
      <c r="CN224" s="3"/>
    </row>
    <row r="225" spans="1:92" ht="46.5" customHeight="1" x14ac:dyDescent="0.3">
      <c r="A225" s="8">
        <v>43665</v>
      </c>
      <c r="B225" s="25">
        <v>1250</v>
      </c>
      <c r="C225" s="25">
        <v>70</v>
      </c>
      <c r="D225" s="163"/>
      <c r="E225" s="71">
        <v>0.5</v>
      </c>
      <c r="F225" s="3">
        <v>54476</v>
      </c>
      <c r="G225" s="3" t="s">
        <v>31</v>
      </c>
      <c r="H225" s="99">
        <v>300</v>
      </c>
      <c r="I225" s="100">
        <v>300</v>
      </c>
      <c r="J225" s="100">
        <v>300</v>
      </c>
      <c r="K225" s="67" t="s">
        <v>521</v>
      </c>
      <c r="L225" s="72" t="s">
        <v>555</v>
      </c>
      <c r="M225" s="31" t="s">
        <v>559</v>
      </c>
      <c r="O225" s="37">
        <v>55.9</v>
      </c>
      <c r="P225" s="25">
        <v>60</v>
      </c>
      <c r="Q225" s="25">
        <v>3011</v>
      </c>
      <c r="R225" s="37">
        <v>50.16</v>
      </c>
      <c r="S225" s="37">
        <v>46.19</v>
      </c>
      <c r="T225" s="37">
        <v>52.45</v>
      </c>
      <c r="U225" s="37">
        <v>48.85</v>
      </c>
      <c r="V225" s="26" t="s">
        <v>47</v>
      </c>
      <c r="W225" s="37"/>
      <c r="X225" s="72"/>
      <c r="AP225" s="11">
        <v>55.9</v>
      </c>
      <c r="AQ225" s="25">
        <v>120</v>
      </c>
      <c r="AR225" s="11">
        <v>3011</v>
      </c>
      <c r="AS225" s="11">
        <v>53.45</v>
      </c>
      <c r="AT225" s="11">
        <v>50.25</v>
      </c>
      <c r="AU225" s="11">
        <v>54.5</v>
      </c>
      <c r="AV225" s="11">
        <v>49.26</v>
      </c>
      <c r="AY225" s="72"/>
      <c r="BP225" s="11">
        <v>55.9</v>
      </c>
      <c r="BQ225" s="25">
        <v>175</v>
      </c>
      <c r="BR225" s="11">
        <v>3012</v>
      </c>
      <c r="BS225" s="11">
        <v>56.25</v>
      </c>
      <c r="BT225" s="11">
        <v>57.59</v>
      </c>
      <c r="BU225" s="11">
        <v>49.33</v>
      </c>
      <c r="BV225" s="11">
        <v>46.97</v>
      </c>
      <c r="BX225" s="72"/>
      <c r="CN225" s="3"/>
    </row>
    <row r="226" spans="1:92" ht="68.25" customHeight="1" x14ac:dyDescent="0.3">
      <c r="A226" s="8">
        <v>43665</v>
      </c>
      <c r="B226" s="25">
        <v>1250</v>
      </c>
      <c r="C226" s="25">
        <v>70</v>
      </c>
      <c r="D226" s="163"/>
      <c r="E226" s="71">
        <v>0.51458333333333328</v>
      </c>
      <c r="F226" s="26">
        <v>54477</v>
      </c>
      <c r="G226" s="26" t="s">
        <v>31</v>
      </c>
      <c r="H226" s="101">
        <v>1000</v>
      </c>
      <c r="I226" s="101">
        <v>1000</v>
      </c>
      <c r="J226" s="101">
        <v>1000</v>
      </c>
      <c r="K226" s="72" t="s">
        <v>554</v>
      </c>
      <c r="L226" s="3" t="s">
        <v>556</v>
      </c>
      <c r="M226" s="72" t="s">
        <v>557</v>
      </c>
      <c r="O226" s="62">
        <v>55.9</v>
      </c>
      <c r="P226" s="63">
        <v>60</v>
      </c>
      <c r="Q226" s="63">
        <v>3011</v>
      </c>
      <c r="R226" s="62">
        <v>50.16</v>
      </c>
      <c r="S226" s="62">
        <v>46.19</v>
      </c>
      <c r="T226" s="62">
        <v>52.45</v>
      </c>
      <c r="U226" s="62">
        <v>48.85</v>
      </c>
      <c r="V226" s="26" t="s">
        <v>47</v>
      </c>
      <c r="W226" s="37"/>
      <c r="X226" s="72"/>
      <c r="AP226" s="11">
        <v>55.9</v>
      </c>
      <c r="AQ226" s="25">
        <v>120</v>
      </c>
      <c r="AR226" s="11">
        <v>3011</v>
      </c>
      <c r="AS226" s="11">
        <v>53.45</v>
      </c>
      <c r="AT226" s="11">
        <v>50.25</v>
      </c>
      <c r="AU226" s="11">
        <v>54.5</v>
      </c>
      <c r="AV226" s="11">
        <v>49.26</v>
      </c>
      <c r="AY226" s="72"/>
      <c r="BP226" s="11">
        <v>55.9</v>
      </c>
      <c r="BQ226" s="25">
        <v>175</v>
      </c>
      <c r="BR226" s="11">
        <v>3012</v>
      </c>
      <c r="BS226" s="11">
        <v>56.25</v>
      </c>
      <c r="BT226" s="11">
        <v>57.59</v>
      </c>
      <c r="BU226" s="11">
        <v>49.33</v>
      </c>
      <c r="BV226" s="11">
        <v>46.97</v>
      </c>
      <c r="BX226" s="72"/>
      <c r="CN226" s="3"/>
    </row>
    <row r="227" spans="1:92" ht="46.5" customHeight="1" x14ac:dyDescent="0.3">
      <c r="A227" s="8">
        <v>43665</v>
      </c>
      <c r="B227" s="25">
        <v>1250</v>
      </c>
      <c r="C227" s="25">
        <v>70</v>
      </c>
      <c r="D227" s="163"/>
      <c r="E227" s="71"/>
      <c r="F227" s="26">
        <v>54478</v>
      </c>
      <c r="G227" s="26" t="s">
        <v>404</v>
      </c>
      <c r="H227" s="104" t="s">
        <v>47</v>
      </c>
      <c r="I227" s="104" t="s">
        <v>47</v>
      </c>
      <c r="J227" s="104" t="s">
        <v>47</v>
      </c>
      <c r="K227" s="72" t="s">
        <v>558</v>
      </c>
      <c r="L227" s="72" t="s">
        <v>552</v>
      </c>
      <c r="M227" s="72"/>
      <c r="O227" s="109" t="s">
        <v>47</v>
      </c>
      <c r="P227" s="109" t="s">
        <v>47</v>
      </c>
      <c r="Q227" s="109" t="s">
        <v>47</v>
      </c>
      <c r="R227" s="109" t="s">
        <v>47</v>
      </c>
      <c r="S227" s="109" t="s">
        <v>47</v>
      </c>
      <c r="T227" s="109" t="s">
        <v>47</v>
      </c>
      <c r="U227" s="109" t="s">
        <v>47</v>
      </c>
      <c r="V227" s="109" t="s">
        <v>47</v>
      </c>
      <c r="W227" s="109" t="s">
        <v>47</v>
      </c>
      <c r="X227" s="72"/>
      <c r="AP227" s="109" t="s">
        <v>47</v>
      </c>
      <c r="AQ227" s="109" t="s">
        <v>47</v>
      </c>
      <c r="AR227" s="109" t="s">
        <v>47</v>
      </c>
      <c r="AS227" s="109" t="s">
        <v>47</v>
      </c>
      <c r="AT227" s="109" t="s">
        <v>47</v>
      </c>
      <c r="AU227" s="109" t="s">
        <v>47</v>
      </c>
      <c r="AV227" s="109" t="s">
        <v>47</v>
      </c>
      <c r="AW227" s="109" t="s">
        <v>47</v>
      </c>
      <c r="AX227" s="109" t="s">
        <v>47</v>
      </c>
      <c r="AY227" s="72"/>
      <c r="BP227" s="119" t="s">
        <v>47</v>
      </c>
      <c r="BQ227" s="109" t="s">
        <v>47</v>
      </c>
      <c r="BR227" s="109" t="s">
        <v>47</v>
      </c>
      <c r="BS227" s="109" t="s">
        <v>47</v>
      </c>
      <c r="BT227" s="109" t="s">
        <v>47</v>
      </c>
      <c r="BU227" s="109" t="s">
        <v>47</v>
      </c>
      <c r="BV227" s="109" t="s">
        <v>47</v>
      </c>
      <c r="BW227" s="109" t="s">
        <v>47</v>
      </c>
      <c r="BX227" s="109" t="s">
        <v>47</v>
      </c>
      <c r="CN227" s="3"/>
    </row>
    <row r="228" spans="1:92" s="129" customFormat="1" ht="27.75" customHeight="1" x14ac:dyDescent="0.25">
      <c r="A228" s="124"/>
      <c r="B228" s="125"/>
      <c r="C228" s="125"/>
      <c r="D228" s="126"/>
      <c r="E228" s="126"/>
      <c r="F228" s="127"/>
      <c r="G228" s="127"/>
      <c r="H228" s="127"/>
      <c r="I228" s="127"/>
      <c r="J228" s="127"/>
      <c r="K228" s="128"/>
      <c r="L228" s="128"/>
      <c r="M228" s="128"/>
      <c r="O228" s="132"/>
      <c r="P228" s="132"/>
      <c r="Q228" s="132"/>
      <c r="R228" s="132"/>
      <c r="S228" s="132"/>
      <c r="T228" s="132"/>
      <c r="U228" s="132"/>
      <c r="V228" s="132"/>
      <c r="W228" s="132"/>
      <c r="X228" s="128"/>
      <c r="Y228" s="131"/>
      <c r="Z228" s="131"/>
      <c r="AA228" s="131"/>
      <c r="AB228" s="131"/>
      <c r="AC228" s="131"/>
      <c r="AD228" s="131"/>
      <c r="AE228" s="131"/>
      <c r="AF228" s="131"/>
      <c r="AG228" s="131"/>
      <c r="AH228" s="131"/>
      <c r="AI228" s="131"/>
      <c r="AJ228" s="131"/>
      <c r="AK228" s="131"/>
      <c r="AL228" s="131"/>
      <c r="AM228" s="131"/>
      <c r="AN228" s="131"/>
      <c r="AO228" s="131"/>
      <c r="AP228" s="132"/>
      <c r="AQ228" s="132"/>
      <c r="AR228" s="132"/>
      <c r="AS228" s="132"/>
      <c r="AT228" s="132"/>
      <c r="AU228" s="132"/>
      <c r="AV228" s="132"/>
      <c r="AW228" s="132"/>
      <c r="AX228" s="132"/>
      <c r="AY228" s="128"/>
      <c r="AZ228" s="131"/>
      <c r="BA228" s="131"/>
      <c r="BB228" s="131"/>
      <c r="BC228" s="131"/>
      <c r="BD228" s="131"/>
      <c r="BE228" s="131"/>
      <c r="BF228" s="131"/>
      <c r="BG228" s="131"/>
      <c r="BH228" s="131"/>
      <c r="BI228" s="131"/>
      <c r="BJ228" s="131"/>
      <c r="BK228" s="131"/>
      <c r="BL228" s="131"/>
      <c r="BM228" s="131"/>
      <c r="BN228" s="131"/>
      <c r="BO228" s="131"/>
      <c r="BP228" s="133"/>
      <c r="BQ228" s="132"/>
      <c r="BR228" s="132"/>
      <c r="BS228" s="132"/>
      <c r="BT228" s="132"/>
      <c r="BU228" s="132"/>
      <c r="BV228" s="132"/>
      <c r="BW228" s="132"/>
      <c r="BX228" s="132"/>
      <c r="BY228" s="128"/>
    </row>
    <row r="229" spans="1:92" s="129" customFormat="1" ht="24" customHeight="1" x14ac:dyDescent="0.25">
      <c r="A229" s="124"/>
      <c r="B229" s="125"/>
      <c r="C229" s="125"/>
      <c r="D229" s="126"/>
      <c r="E229" s="126"/>
      <c r="F229" s="127"/>
      <c r="G229" s="127"/>
      <c r="H229" s="127"/>
      <c r="I229" s="127"/>
      <c r="J229" s="127"/>
      <c r="K229" s="128"/>
      <c r="L229" s="128"/>
      <c r="M229" s="128"/>
      <c r="O229" s="130"/>
      <c r="P229" s="125"/>
      <c r="Q229" s="125"/>
      <c r="R229" s="130"/>
      <c r="S229" s="130"/>
      <c r="T229" s="130"/>
      <c r="U229" s="130"/>
      <c r="V229" s="130"/>
      <c r="W229" s="130"/>
      <c r="X229" s="128"/>
      <c r="Y229" s="131"/>
      <c r="Z229" s="131"/>
      <c r="AA229" s="131"/>
      <c r="AB229" s="131"/>
      <c r="AC229" s="131"/>
      <c r="AD229" s="131"/>
      <c r="AE229" s="131"/>
      <c r="AF229" s="131"/>
      <c r="AG229" s="131"/>
      <c r="AH229" s="131"/>
      <c r="AI229" s="131"/>
      <c r="AJ229" s="131"/>
      <c r="AK229" s="131"/>
      <c r="AL229" s="131"/>
      <c r="AM229" s="131"/>
      <c r="AN229" s="131"/>
      <c r="AO229" s="131"/>
      <c r="AP229" s="131"/>
      <c r="AQ229" s="125"/>
      <c r="AR229" s="131"/>
      <c r="AS229" s="131"/>
      <c r="AT229" s="131"/>
      <c r="AU229" s="131"/>
      <c r="AV229" s="131"/>
      <c r="AW229" s="131"/>
      <c r="AX229" s="131"/>
      <c r="AY229" s="128"/>
      <c r="AZ229" s="131"/>
      <c r="BA229" s="131"/>
      <c r="BB229" s="131"/>
      <c r="BC229" s="131"/>
      <c r="BD229" s="131"/>
      <c r="BE229" s="131"/>
      <c r="BF229" s="131"/>
      <c r="BG229" s="131"/>
      <c r="BH229" s="131"/>
      <c r="BI229" s="131"/>
      <c r="BJ229" s="131"/>
      <c r="BK229" s="131"/>
      <c r="BL229" s="131"/>
      <c r="BM229" s="131"/>
      <c r="BN229" s="131"/>
      <c r="BO229" s="131"/>
      <c r="BP229" s="131"/>
      <c r="BQ229" s="125"/>
      <c r="BR229" s="131"/>
      <c r="BS229" s="131"/>
      <c r="BT229" s="131"/>
      <c r="BU229" s="131"/>
      <c r="BV229" s="131"/>
      <c r="BW229" s="131"/>
      <c r="BX229" s="128"/>
      <c r="BY229" s="128"/>
    </row>
    <row r="230" spans="1:92" ht="83.25" customHeight="1" x14ac:dyDescent="0.3">
      <c r="A230" s="8">
        <v>43669</v>
      </c>
      <c r="B230" s="25">
        <v>1250</v>
      </c>
      <c r="C230" s="25">
        <v>70</v>
      </c>
      <c r="D230" s="163" t="s">
        <v>568</v>
      </c>
      <c r="E230" s="71">
        <v>0.49305555555555558</v>
      </c>
      <c r="F230" s="26">
        <v>54503</v>
      </c>
      <c r="G230" s="26" t="s">
        <v>404</v>
      </c>
      <c r="H230" s="26" t="s">
        <v>47</v>
      </c>
      <c r="I230" s="26" t="s">
        <v>47</v>
      </c>
      <c r="J230" s="26" t="s">
        <v>47</v>
      </c>
      <c r="K230" s="72" t="s">
        <v>569</v>
      </c>
      <c r="L230" s="72" t="s">
        <v>570</v>
      </c>
      <c r="M230" s="72"/>
      <c r="O230" s="37">
        <v>55.9</v>
      </c>
      <c r="P230" s="25">
        <v>60</v>
      </c>
      <c r="Q230" s="25">
        <v>3011</v>
      </c>
      <c r="R230" s="37">
        <v>50.16</v>
      </c>
      <c r="S230" s="37">
        <v>46.19</v>
      </c>
      <c r="T230" s="37">
        <v>52.45</v>
      </c>
      <c r="U230" s="37">
        <v>48.85</v>
      </c>
      <c r="V230" s="26" t="s">
        <v>47</v>
      </c>
      <c r="W230" s="37"/>
      <c r="X230" s="72"/>
      <c r="AP230" s="11">
        <v>55.9</v>
      </c>
      <c r="AQ230" s="25">
        <v>120</v>
      </c>
      <c r="AR230" s="11">
        <v>3011</v>
      </c>
      <c r="AS230" s="11">
        <v>53.45</v>
      </c>
      <c r="AT230" s="11">
        <v>50.25</v>
      </c>
      <c r="AU230" s="11">
        <v>54.5</v>
      </c>
      <c r="AV230" s="11">
        <v>49.29</v>
      </c>
      <c r="AY230" s="72"/>
      <c r="BP230" s="11">
        <v>55.9</v>
      </c>
      <c r="BQ230" s="25">
        <v>175</v>
      </c>
      <c r="BR230" s="11">
        <v>3012</v>
      </c>
      <c r="BS230" s="11">
        <v>56.25</v>
      </c>
      <c r="BT230" s="11">
        <v>57.59</v>
      </c>
      <c r="BU230" s="11">
        <v>49.33</v>
      </c>
      <c r="BV230" s="11">
        <v>46.97</v>
      </c>
      <c r="BX230" s="72"/>
      <c r="CN230" s="3"/>
    </row>
    <row r="231" spans="1:92" ht="46.5" customHeight="1" x14ac:dyDescent="0.3">
      <c r="A231" s="8">
        <v>43669</v>
      </c>
      <c r="B231" s="25">
        <v>1250</v>
      </c>
      <c r="C231" s="25">
        <v>70</v>
      </c>
      <c r="D231" s="163"/>
      <c r="E231" s="71"/>
      <c r="F231" s="26">
        <v>54504</v>
      </c>
      <c r="G231" s="26" t="s">
        <v>404</v>
      </c>
      <c r="H231" s="26" t="s">
        <v>47</v>
      </c>
      <c r="I231" s="26" t="s">
        <v>47</v>
      </c>
      <c r="J231" s="26" t="s">
        <v>47</v>
      </c>
      <c r="K231" s="72" t="s">
        <v>521</v>
      </c>
      <c r="L231" s="72" t="s">
        <v>284</v>
      </c>
      <c r="M231" s="72"/>
      <c r="O231" s="26" t="s">
        <v>47</v>
      </c>
      <c r="P231" s="26" t="s">
        <v>47</v>
      </c>
      <c r="Q231" s="26" t="s">
        <v>47</v>
      </c>
      <c r="R231" s="26" t="s">
        <v>47</v>
      </c>
      <c r="S231" s="26" t="s">
        <v>47</v>
      </c>
      <c r="T231" s="26" t="s">
        <v>47</v>
      </c>
      <c r="U231" s="26" t="s">
        <v>47</v>
      </c>
      <c r="V231" s="26" t="s">
        <v>47</v>
      </c>
      <c r="W231" s="26" t="s">
        <v>47</v>
      </c>
      <c r="X231" s="72"/>
      <c r="AP231" s="26" t="s">
        <v>47</v>
      </c>
      <c r="AQ231" s="26" t="s">
        <v>47</v>
      </c>
      <c r="AR231" s="26" t="s">
        <v>47</v>
      </c>
      <c r="AS231" s="26" t="s">
        <v>47</v>
      </c>
      <c r="AT231" s="26" t="s">
        <v>47</v>
      </c>
      <c r="AU231" s="26" t="s">
        <v>47</v>
      </c>
      <c r="AV231" s="26" t="s">
        <v>47</v>
      </c>
      <c r="AW231" s="26" t="s">
        <v>47</v>
      </c>
      <c r="AX231" s="26" t="s">
        <v>47</v>
      </c>
      <c r="AY231" s="72"/>
      <c r="BP231" s="118" t="s">
        <v>47</v>
      </c>
      <c r="BQ231" s="26" t="s">
        <v>47</v>
      </c>
      <c r="BR231" s="26" t="s">
        <v>47</v>
      </c>
      <c r="BS231" s="26" t="s">
        <v>47</v>
      </c>
      <c r="BT231" s="26" t="s">
        <v>47</v>
      </c>
      <c r="BU231" s="26" t="s">
        <v>47</v>
      </c>
      <c r="BV231" s="26" t="s">
        <v>47</v>
      </c>
      <c r="BW231" s="26" t="s">
        <v>47</v>
      </c>
      <c r="BX231" s="26" t="s">
        <v>47</v>
      </c>
      <c r="CN231" s="3"/>
    </row>
    <row r="232" spans="1:92" ht="46.5" customHeight="1" x14ac:dyDescent="0.3">
      <c r="A232" s="8">
        <v>43669</v>
      </c>
      <c r="B232" s="25">
        <v>1250</v>
      </c>
      <c r="C232" s="25">
        <v>70</v>
      </c>
      <c r="D232" s="163"/>
      <c r="E232" s="71"/>
      <c r="F232" s="26">
        <v>54505</v>
      </c>
      <c r="G232" s="26" t="s">
        <v>404</v>
      </c>
      <c r="H232" s="26" t="s">
        <v>47</v>
      </c>
      <c r="I232" s="26" t="s">
        <v>47</v>
      </c>
      <c r="J232" s="26" t="s">
        <v>47</v>
      </c>
      <c r="K232" s="72" t="s">
        <v>521</v>
      </c>
      <c r="L232" s="72" t="s">
        <v>572</v>
      </c>
      <c r="M232" s="72"/>
      <c r="O232" s="26" t="s">
        <v>47</v>
      </c>
      <c r="P232" s="26" t="s">
        <v>47</v>
      </c>
      <c r="Q232" s="26" t="s">
        <v>47</v>
      </c>
      <c r="R232" s="26" t="s">
        <v>47</v>
      </c>
      <c r="S232" s="26" t="s">
        <v>47</v>
      </c>
      <c r="T232" s="26" t="s">
        <v>47</v>
      </c>
      <c r="U232" s="26" t="s">
        <v>47</v>
      </c>
      <c r="V232" s="26" t="s">
        <v>47</v>
      </c>
      <c r="W232" s="26" t="s">
        <v>47</v>
      </c>
      <c r="X232" s="72"/>
      <c r="AP232" s="26" t="s">
        <v>47</v>
      </c>
      <c r="AQ232" s="26" t="s">
        <v>47</v>
      </c>
      <c r="AR232" s="26" t="s">
        <v>47</v>
      </c>
      <c r="AS232" s="26" t="s">
        <v>47</v>
      </c>
      <c r="AT232" s="26" t="s">
        <v>47</v>
      </c>
      <c r="AU232" s="26" t="s">
        <v>47</v>
      </c>
      <c r="AV232" s="26" t="s">
        <v>47</v>
      </c>
      <c r="AW232" s="26" t="s">
        <v>47</v>
      </c>
      <c r="AX232" s="26" t="s">
        <v>47</v>
      </c>
      <c r="AY232" s="72"/>
      <c r="BP232" s="118" t="s">
        <v>47</v>
      </c>
      <c r="BQ232" s="26" t="s">
        <v>47</v>
      </c>
      <c r="BR232" s="26" t="s">
        <v>47</v>
      </c>
      <c r="BS232" s="26" t="s">
        <v>47</v>
      </c>
      <c r="BT232" s="26" t="s">
        <v>47</v>
      </c>
      <c r="BU232" s="26" t="s">
        <v>47</v>
      </c>
      <c r="BV232" s="26" t="s">
        <v>47</v>
      </c>
      <c r="BW232" s="26" t="s">
        <v>47</v>
      </c>
      <c r="BX232" s="26" t="s">
        <v>47</v>
      </c>
      <c r="CN232" s="3"/>
    </row>
    <row r="233" spans="1:92" ht="46.5" customHeight="1" x14ac:dyDescent="0.3">
      <c r="A233" s="8">
        <v>43669</v>
      </c>
      <c r="B233" s="25">
        <v>1250</v>
      </c>
      <c r="C233" s="25">
        <v>70</v>
      </c>
      <c r="D233" s="163"/>
      <c r="E233" s="71"/>
      <c r="F233" s="26">
        <v>54506</v>
      </c>
      <c r="G233" s="26" t="s">
        <v>31</v>
      </c>
      <c r="H233" s="101">
        <v>500</v>
      </c>
      <c r="I233" s="101">
        <v>500</v>
      </c>
      <c r="J233" s="101">
        <v>500</v>
      </c>
      <c r="K233" s="72" t="s">
        <v>571</v>
      </c>
      <c r="L233" s="72" t="s">
        <v>573</v>
      </c>
      <c r="M233" s="72" t="s">
        <v>574</v>
      </c>
      <c r="O233" s="37">
        <v>55.9</v>
      </c>
      <c r="P233" s="25">
        <v>60</v>
      </c>
      <c r="Q233" s="25">
        <v>3011</v>
      </c>
      <c r="R233" s="37">
        <v>50.16</v>
      </c>
      <c r="S233" s="37">
        <v>46.19</v>
      </c>
      <c r="T233" s="37">
        <v>52.45</v>
      </c>
      <c r="U233" s="37">
        <v>48.85</v>
      </c>
      <c r="V233" s="26" t="s">
        <v>47</v>
      </c>
      <c r="W233" s="37"/>
      <c r="X233" s="72"/>
      <c r="AP233" s="11">
        <v>55.9</v>
      </c>
      <c r="AQ233" s="25">
        <v>120</v>
      </c>
      <c r="AR233" s="11">
        <v>3011</v>
      </c>
      <c r="AS233" s="11">
        <v>53.45</v>
      </c>
      <c r="AT233" s="11">
        <v>50.25</v>
      </c>
      <c r="AU233" s="11">
        <v>54.5</v>
      </c>
      <c r="AV233" s="11">
        <v>49.29</v>
      </c>
      <c r="AY233" s="72"/>
      <c r="BP233" s="11">
        <v>55.9</v>
      </c>
      <c r="BQ233" s="25">
        <v>175</v>
      </c>
      <c r="BR233" s="11">
        <v>3012</v>
      </c>
      <c r="BS233" s="11">
        <v>56.25</v>
      </c>
      <c r="BT233" s="11">
        <v>57.59</v>
      </c>
      <c r="BU233" s="11">
        <v>49.33</v>
      </c>
      <c r="BV233" s="11">
        <v>46.97</v>
      </c>
      <c r="BX233" s="72"/>
      <c r="CN233" s="3"/>
    </row>
    <row r="234" spans="1:92" ht="46.5" customHeight="1" x14ac:dyDescent="0.3">
      <c r="A234" s="8">
        <v>43669</v>
      </c>
      <c r="B234" s="25">
        <v>1250</v>
      </c>
      <c r="C234" s="25">
        <v>70</v>
      </c>
      <c r="D234" s="163"/>
      <c r="E234" s="71"/>
      <c r="F234" s="26">
        <v>54507</v>
      </c>
      <c r="G234" s="26" t="s">
        <v>31</v>
      </c>
      <c r="H234" s="101">
        <v>500</v>
      </c>
      <c r="I234" s="101">
        <v>500</v>
      </c>
      <c r="J234" s="101">
        <v>500</v>
      </c>
      <c r="K234" s="72" t="s">
        <v>575</v>
      </c>
      <c r="L234" s="72" t="s">
        <v>576</v>
      </c>
      <c r="M234" s="72"/>
      <c r="O234" s="37">
        <v>55.9</v>
      </c>
      <c r="P234" s="25">
        <v>60</v>
      </c>
      <c r="Q234" s="25">
        <v>3011</v>
      </c>
      <c r="R234" s="37">
        <v>50.16</v>
      </c>
      <c r="S234" s="37">
        <v>46.19</v>
      </c>
      <c r="T234" s="37">
        <v>52.45</v>
      </c>
      <c r="U234" s="37">
        <v>48.85</v>
      </c>
      <c r="V234" s="26" t="s">
        <v>47</v>
      </c>
      <c r="W234" s="37"/>
      <c r="X234" s="72"/>
      <c r="AP234" s="11">
        <v>55.9</v>
      </c>
      <c r="AQ234" s="25">
        <v>120</v>
      </c>
      <c r="AR234" s="11">
        <v>3011</v>
      </c>
      <c r="AS234" s="11">
        <v>53.45</v>
      </c>
      <c r="AT234" s="11">
        <v>50.25</v>
      </c>
      <c r="AU234" s="11">
        <v>54.5</v>
      </c>
      <c r="AV234" s="11">
        <v>49.29</v>
      </c>
      <c r="AY234" s="72"/>
      <c r="BP234" s="11">
        <v>55.9</v>
      </c>
      <c r="BQ234" s="25">
        <v>175</v>
      </c>
      <c r="BR234" s="11">
        <v>3012</v>
      </c>
      <c r="BS234" s="11">
        <v>56.25</v>
      </c>
      <c r="BT234" s="11">
        <v>57.59</v>
      </c>
      <c r="BU234" s="11">
        <v>49.33</v>
      </c>
      <c r="BV234" s="11">
        <v>46.97</v>
      </c>
      <c r="BX234" s="72"/>
      <c r="CN234" s="3"/>
    </row>
    <row r="235" spans="1:92" ht="46.5" customHeight="1" x14ac:dyDescent="0.3">
      <c r="A235" s="8">
        <v>43669</v>
      </c>
      <c r="B235" s="25">
        <v>1250</v>
      </c>
      <c r="C235" s="25">
        <v>70</v>
      </c>
      <c r="D235" s="163"/>
      <c r="E235" s="71"/>
      <c r="F235" s="26">
        <v>54508</v>
      </c>
      <c r="G235" s="26" t="s">
        <v>31</v>
      </c>
      <c r="H235" s="100">
        <v>500</v>
      </c>
      <c r="I235" s="101">
        <v>500</v>
      </c>
      <c r="J235" s="99">
        <v>500</v>
      </c>
      <c r="K235" s="72" t="s">
        <v>577</v>
      </c>
      <c r="L235" s="72" t="s">
        <v>578</v>
      </c>
      <c r="M235" s="72" t="s">
        <v>579</v>
      </c>
      <c r="O235" s="37">
        <v>55.9</v>
      </c>
      <c r="P235" s="25">
        <v>60</v>
      </c>
      <c r="Q235" s="25">
        <v>3011</v>
      </c>
      <c r="R235" s="37">
        <v>50.16</v>
      </c>
      <c r="S235" s="37">
        <v>46.19</v>
      </c>
      <c r="T235" s="37">
        <v>52.45</v>
      </c>
      <c r="U235" s="37">
        <v>48.85</v>
      </c>
      <c r="V235" s="11" t="s">
        <v>47</v>
      </c>
      <c r="W235" s="11">
        <v>0.75</v>
      </c>
      <c r="X235" s="72"/>
      <c r="AP235" s="11">
        <v>55.9</v>
      </c>
      <c r="AQ235" s="25">
        <v>120</v>
      </c>
      <c r="AR235" s="11">
        <v>3011</v>
      </c>
      <c r="AS235" s="11">
        <v>53.45</v>
      </c>
      <c r="AT235" s="11">
        <v>50.25</v>
      </c>
      <c r="AU235" s="11">
        <v>54.5</v>
      </c>
      <c r="AV235" s="11">
        <v>49.29</v>
      </c>
      <c r="AW235" s="11" t="s">
        <v>47</v>
      </c>
      <c r="AX235" s="11" t="s">
        <v>47</v>
      </c>
      <c r="AY235" s="72"/>
      <c r="BP235" s="11">
        <v>55.9</v>
      </c>
      <c r="BQ235" s="25">
        <v>175</v>
      </c>
      <c r="BR235" s="11">
        <v>3012</v>
      </c>
      <c r="BS235" s="11">
        <v>56.25</v>
      </c>
      <c r="BT235" s="11">
        <v>57.59</v>
      </c>
      <c r="BU235" s="11">
        <v>49.33</v>
      </c>
      <c r="BV235" s="11">
        <v>46.97</v>
      </c>
      <c r="BW235" s="11">
        <v>0.75</v>
      </c>
      <c r="BX235" s="72" t="s">
        <v>584</v>
      </c>
      <c r="CN235" s="3"/>
    </row>
    <row r="236" spans="1:92" ht="46.5" customHeight="1" x14ac:dyDescent="0.3">
      <c r="A236" s="8">
        <v>43669</v>
      </c>
      <c r="B236" s="25">
        <v>1250</v>
      </c>
      <c r="C236" s="25">
        <v>70</v>
      </c>
      <c r="D236" s="163"/>
      <c r="E236" s="71"/>
      <c r="F236" s="26">
        <v>54509</v>
      </c>
      <c r="G236" s="26" t="s">
        <v>31</v>
      </c>
      <c r="H236" s="101">
        <v>750</v>
      </c>
      <c r="I236" s="99">
        <v>750</v>
      </c>
      <c r="J236" s="99">
        <v>750</v>
      </c>
      <c r="K236" s="72" t="s">
        <v>580</v>
      </c>
      <c r="L236" s="72" t="s">
        <v>581</v>
      </c>
      <c r="M236" s="72" t="s">
        <v>585</v>
      </c>
      <c r="O236" s="37">
        <v>55.9</v>
      </c>
      <c r="P236" s="25">
        <v>90</v>
      </c>
      <c r="Q236" s="25">
        <v>3011</v>
      </c>
      <c r="R236" s="37">
        <v>50.16</v>
      </c>
      <c r="S236" s="37">
        <v>46.19</v>
      </c>
      <c r="T236" s="37">
        <v>52.45</v>
      </c>
      <c r="U236" s="37">
        <v>48.85</v>
      </c>
      <c r="V236" s="11" t="s">
        <v>47</v>
      </c>
      <c r="W236" s="11" t="s">
        <v>47</v>
      </c>
      <c r="X236" s="72"/>
      <c r="AP236" s="11">
        <v>55.9</v>
      </c>
      <c r="AQ236" s="25">
        <v>120</v>
      </c>
      <c r="AR236" s="11">
        <v>3011</v>
      </c>
      <c r="AS236" s="11">
        <v>53.45</v>
      </c>
      <c r="AT236" s="11">
        <v>50.25</v>
      </c>
      <c r="AU236" s="11">
        <v>54.5</v>
      </c>
      <c r="AV236" s="11">
        <v>49.29</v>
      </c>
      <c r="AW236" s="11">
        <v>0.5</v>
      </c>
      <c r="AX236" s="11">
        <v>0.5</v>
      </c>
      <c r="AY236" s="72"/>
      <c r="BP236" s="11">
        <v>55.9</v>
      </c>
      <c r="BQ236" s="25">
        <v>185</v>
      </c>
      <c r="BR236" s="11">
        <v>3012</v>
      </c>
      <c r="BS236" s="11">
        <v>56</v>
      </c>
      <c r="BT236" s="11">
        <v>57.59</v>
      </c>
      <c r="BU236" s="11">
        <v>49.33</v>
      </c>
      <c r="BV236" s="11">
        <v>46.97</v>
      </c>
      <c r="BW236" s="11">
        <v>1</v>
      </c>
      <c r="BX236" s="72" t="s">
        <v>583</v>
      </c>
      <c r="CN236" s="3"/>
    </row>
    <row r="237" spans="1:92" ht="46.5" customHeight="1" x14ac:dyDescent="0.3">
      <c r="A237" s="8">
        <v>43669</v>
      </c>
      <c r="B237" s="25">
        <v>1250</v>
      </c>
      <c r="C237" s="25">
        <v>70</v>
      </c>
      <c r="D237" s="163"/>
      <c r="E237" s="71"/>
      <c r="F237" s="26">
        <v>54510</v>
      </c>
      <c r="G237" s="26" t="s">
        <v>31</v>
      </c>
      <c r="H237" s="101">
        <v>1000</v>
      </c>
      <c r="I237" s="99">
        <v>750</v>
      </c>
      <c r="J237" s="99">
        <v>1000</v>
      </c>
      <c r="K237" s="72" t="s">
        <v>582</v>
      </c>
      <c r="L237" s="72" t="s">
        <v>587</v>
      </c>
      <c r="M237" s="72" t="s">
        <v>588</v>
      </c>
      <c r="O237" s="37">
        <v>55.9</v>
      </c>
      <c r="P237" s="25">
        <v>90</v>
      </c>
      <c r="Q237" s="25">
        <v>3011</v>
      </c>
      <c r="R237" s="37">
        <v>50.16</v>
      </c>
      <c r="S237" s="37">
        <v>46.2</v>
      </c>
      <c r="T237" s="37">
        <v>52.65</v>
      </c>
      <c r="U237" s="37">
        <v>48.95</v>
      </c>
      <c r="V237" s="26" t="s">
        <v>47</v>
      </c>
      <c r="W237" s="37"/>
      <c r="X237" s="72"/>
      <c r="AP237" s="11">
        <v>55.9</v>
      </c>
      <c r="AQ237" s="25">
        <v>130</v>
      </c>
      <c r="AR237" s="11">
        <v>3011</v>
      </c>
      <c r="AS237" s="11">
        <v>53.6</v>
      </c>
      <c r="AT237" s="11">
        <v>50.5</v>
      </c>
      <c r="AU237" s="11">
        <v>54.5</v>
      </c>
      <c r="AV237" s="11">
        <v>49.29</v>
      </c>
      <c r="AY237" s="72"/>
      <c r="BP237" s="11">
        <v>55.9</v>
      </c>
      <c r="BQ237" s="25">
        <v>185</v>
      </c>
      <c r="BR237" s="11">
        <v>3012</v>
      </c>
      <c r="BS237" s="11">
        <v>56.42</v>
      </c>
      <c r="BT237" s="11">
        <v>57.8</v>
      </c>
      <c r="BU237" s="11">
        <v>49.77</v>
      </c>
      <c r="BV237" s="11">
        <v>46.97</v>
      </c>
      <c r="BX237" s="72"/>
      <c r="CN237" s="3"/>
    </row>
    <row r="238" spans="1:92" ht="56.25" customHeight="1" x14ac:dyDescent="0.3">
      <c r="A238" s="8">
        <v>43669</v>
      </c>
      <c r="B238" s="25">
        <v>1250</v>
      </c>
      <c r="C238" s="25">
        <v>70</v>
      </c>
      <c r="D238" s="163"/>
      <c r="E238" s="71"/>
      <c r="F238" s="26">
        <v>54511</v>
      </c>
      <c r="G238" s="26" t="s">
        <v>31</v>
      </c>
      <c r="H238" s="101">
        <v>750</v>
      </c>
      <c r="I238" s="100">
        <v>750</v>
      </c>
      <c r="J238" s="101">
        <v>1250</v>
      </c>
      <c r="K238" s="72" t="s">
        <v>586</v>
      </c>
      <c r="L238" s="72" t="s">
        <v>589</v>
      </c>
      <c r="M238" s="72" t="s">
        <v>590</v>
      </c>
      <c r="O238" s="37">
        <v>55.9</v>
      </c>
      <c r="P238" s="25">
        <v>90</v>
      </c>
      <c r="Q238" s="25">
        <v>3011</v>
      </c>
      <c r="R238" s="37">
        <v>50.16</v>
      </c>
      <c r="S238" s="37">
        <v>46.2</v>
      </c>
      <c r="T238" s="37">
        <v>52.65</v>
      </c>
      <c r="U238" s="37">
        <v>48.95</v>
      </c>
      <c r="V238" s="37" t="s">
        <v>47</v>
      </c>
      <c r="W238" s="37" t="s">
        <v>47</v>
      </c>
      <c r="X238" s="72"/>
      <c r="AP238" s="11">
        <v>55.9</v>
      </c>
      <c r="AQ238" s="25">
        <v>130</v>
      </c>
      <c r="AR238" s="11">
        <v>3011</v>
      </c>
      <c r="AS238" s="11">
        <v>53.6</v>
      </c>
      <c r="AT238" s="11">
        <v>50.5</v>
      </c>
      <c r="AU238" s="11">
        <v>54.5</v>
      </c>
      <c r="AV238" s="11">
        <v>49.29</v>
      </c>
      <c r="AY238" s="72"/>
      <c r="BP238" s="11">
        <v>55.9</v>
      </c>
      <c r="BQ238" s="25">
        <v>185</v>
      </c>
      <c r="BR238" s="11">
        <v>3012</v>
      </c>
      <c r="BS238" s="11">
        <v>56.42</v>
      </c>
      <c r="BT238" s="11">
        <v>57.8</v>
      </c>
      <c r="BU238" s="11">
        <v>49.77</v>
      </c>
      <c r="BV238" s="11">
        <v>46.97</v>
      </c>
      <c r="BW238" s="11" t="s">
        <v>47</v>
      </c>
      <c r="BX238" s="72" t="s">
        <v>47</v>
      </c>
      <c r="BY238" s="72" t="s">
        <v>594</v>
      </c>
      <c r="BZ238" s="3" t="s">
        <v>31</v>
      </c>
      <c r="CA238" s="3">
        <v>-1</v>
      </c>
      <c r="CB238" s="3">
        <v>45</v>
      </c>
      <c r="CC238" s="3">
        <v>1</v>
      </c>
      <c r="CD238" s="3">
        <v>0</v>
      </c>
      <c r="CE238" s="3">
        <v>5</v>
      </c>
      <c r="CF238" s="3">
        <v>2.9</v>
      </c>
      <c r="CG238" s="3">
        <v>-0.5</v>
      </c>
      <c r="CH238" s="3" t="s">
        <v>31</v>
      </c>
      <c r="CI238" s="3">
        <v>-1</v>
      </c>
      <c r="CJ238" s="3">
        <v>45</v>
      </c>
      <c r="CK238" s="3">
        <v>1</v>
      </c>
      <c r="CL238" s="3">
        <v>0</v>
      </c>
      <c r="CM238" s="3">
        <v>5</v>
      </c>
      <c r="CN238" s="3">
        <v>2.9</v>
      </c>
    </row>
    <row r="239" spans="1:92" ht="43.5" customHeight="1" x14ac:dyDescent="0.3">
      <c r="A239" s="8">
        <v>43669</v>
      </c>
      <c r="B239" s="25">
        <v>1250</v>
      </c>
      <c r="C239" s="25">
        <v>70</v>
      </c>
      <c r="D239" s="163"/>
      <c r="F239" s="26">
        <v>54512</v>
      </c>
      <c r="G239" s="26" t="s">
        <v>31</v>
      </c>
      <c r="H239" s="99">
        <v>500</v>
      </c>
      <c r="I239" s="26" t="s">
        <v>47</v>
      </c>
      <c r="J239" s="101">
        <v>1250</v>
      </c>
      <c r="K239" s="67" t="s">
        <v>591</v>
      </c>
      <c r="L239" s="1" t="s">
        <v>592</v>
      </c>
      <c r="M239" s="1" t="s">
        <v>593</v>
      </c>
      <c r="O239" s="37">
        <v>55.9</v>
      </c>
      <c r="P239" s="25">
        <v>90</v>
      </c>
      <c r="Q239" s="25">
        <v>3011</v>
      </c>
      <c r="R239" s="37">
        <v>50.16</v>
      </c>
      <c r="S239" s="37">
        <v>46.2</v>
      </c>
      <c r="T239" s="37">
        <v>52.65</v>
      </c>
      <c r="U239" s="37">
        <v>48.95</v>
      </c>
      <c r="V239" s="11" t="s">
        <v>47</v>
      </c>
      <c r="W239" s="11">
        <v>1.2</v>
      </c>
      <c r="AP239" s="37" t="s">
        <v>47</v>
      </c>
      <c r="AQ239" s="37" t="s">
        <v>47</v>
      </c>
      <c r="AR239" s="37" t="s">
        <v>47</v>
      </c>
      <c r="AS239" s="37" t="s">
        <v>47</v>
      </c>
      <c r="AT239" s="37" t="s">
        <v>47</v>
      </c>
      <c r="AU239" s="37" t="s">
        <v>47</v>
      </c>
      <c r="AV239" s="37" t="s">
        <v>47</v>
      </c>
      <c r="AW239" s="37" t="s">
        <v>47</v>
      </c>
      <c r="AX239" s="37" t="s">
        <v>47</v>
      </c>
      <c r="BP239" s="11">
        <v>55.9</v>
      </c>
      <c r="BQ239" s="25">
        <v>185</v>
      </c>
      <c r="BR239" s="11">
        <v>3012</v>
      </c>
      <c r="BS239" s="11">
        <v>56.42</v>
      </c>
      <c r="BT239" s="11">
        <v>57.8</v>
      </c>
      <c r="BU239" s="11">
        <v>49.77</v>
      </c>
      <c r="BV239" s="11">
        <v>46.97</v>
      </c>
      <c r="BW239" s="11" t="s">
        <v>47</v>
      </c>
      <c r="BX239" s="1" t="s">
        <v>47</v>
      </c>
      <c r="BY239" s="72" t="s">
        <v>596</v>
      </c>
      <c r="BZ239" s="3" t="s">
        <v>31</v>
      </c>
      <c r="CA239" s="3">
        <v>-1</v>
      </c>
      <c r="CB239" s="3">
        <v>45</v>
      </c>
      <c r="CC239" s="3">
        <v>1</v>
      </c>
      <c r="CD239" s="3">
        <v>0</v>
      </c>
      <c r="CE239" s="3">
        <v>5</v>
      </c>
      <c r="CF239" s="3">
        <v>2.9</v>
      </c>
      <c r="CG239" s="3">
        <v>-0.5</v>
      </c>
      <c r="CH239" s="3" t="s">
        <v>31</v>
      </c>
      <c r="CI239" s="3">
        <v>-1</v>
      </c>
      <c r="CJ239" s="3">
        <v>45</v>
      </c>
      <c r="CK239" s="3">
        <v>1</v>
      </c>
      <c r="CL239" s="3">
        <v>0</v>
      </c>
      <c r="CM239" s="3">
        <v>5</v>
      </c>
      <c r="CN239" s="3">
        <v>2.9</v>
      </c>
    </row>
    <row r="240" spans="1:92" ht="37.5" customHeight="1" x14ac:dyDescent="0.3">
      <c r="A240" s="8">
        <v>43669</v>
      </c>
      <c r="B240" s="25">
        <v>1250</v>
      </c>
      <c r="C240" s="25">
        <v>70</v>
      </c>
      <c r="D240" s="163"/>
      <c r="F240" s="26">
        <v>54513</v>
      </c>
      <c r="G240" s="26" t="s">
        <v>31</v>
      </c>
      <c r="H240" s="100">
        <v>500</v>
      </c>
      <c r="I240" s="26" t="s">
        <v>47</v>
      </c>
      <c r="J240" s="99">
        <v>500</v>
      </c>
      <c r="K240" s="67" t="s">
        <v>595</v>
      </c>
      <c r="L240" s="1" t="s">
        <v>597</v>
      </c>
      <c r="O240" s="37">
        <v>55.9</v>
      </c>
      <c r="P240" s="25">
        <v>90</v>
      </c>
      <c r="Q240" s="25">
        <v>3011</v>
      </c>
      <c r="R240" s="37">
        <v>50.16</v>
      </c>
      <c r="S240" s="37">
        <v>46.2</v>
      </c>
      <c r="T240" s="37">
        <v>52.65</v>
      </c>
      <c r="U240" s="37">
        <v>48.95</v>
      </c>
      <c r="V240" s="11" t="s">
        <v>47</v>
      </c>
      <c r="W240" s="11" t="s">
        <v>47</v>
      </c>
      <c r="AP240" s="37" t="s">
        <v>47</v>
      </c>
      <c r="AQ240" s="37" t="s">
        <v>47</v>
      </c>
      <c r="AR240" s="37" t="s">
        <v>47</v>
      </c>
      <c r="AS240" s="37" t="s">
        <v>47</v>
      </c>
      <c r="AT240" s="37" t="s">
        <v>47</v>
      </c>
      <c r="AU240" s="37" t="s">
        <v>47</v>
      </c>
      <c r="AV240" s="37" t="s">
        <v>47</v>
      </c>
      <c r="AW240" s="37" t="s">
        <v>47</v>
      </c>
      <c r="AX240" s="37" t="s">
        <v>47</v>
      </c>
      <c r="BP240" s="11">
        <v>55.9</v>
      </c>
      <c r="BQ240" s="25">
        <v>185</v>
      </c>
      <c r="BR240" s="11">
        <v>3012</v>
      </c>
      <c r="BS240" s="11">
        <v>56.42</v>
      </c>
      <c r="BT240" s="11">
        <v>57.8</v>
      </c>
      <c r="BU240" s="11">
        <v>49.77</v>
      </c>
      <c r="BV240" s="11">
        <v>46.97</v>
      </c>
      <c r="BW240" s="11">
        <v>1</v>
      </c>
      <c r="BX240" s="1" t="s">
        <v>583</v>
      </c>
      <c r="BY240" s="72" t="s">
        <v>389</v>
      </c>
      <c r="CN240" s="3"/>
    </row>
    <row r="241" spans="1:92" ht="54.75" customHeight="1" x14ac:dyDescent="0.3">
      <c r="A241" s="8">
        <v>43669</v>
      </c>
      <c r="B241" s="25">
        <v>1250</v>
      </c>
      <c r="C241" s="25">
        <v>70</v>
      </c>
      <c r="D241" s="163"/>
      <c r="F241" s="26">
        <v>54514</v>
      </c>
      <c r="G241" s="26" t="s">
        <v>31</v>
      </c>
      <c r="H241" s="101">
        <v>500</v>
      </c>
      <c r="I241" s="99">
        <v>500</v>
      </c>
      <c r="J241" s="99">
        <v>500</v>
      </c>
      <c r="K241" s="67" t="s">
        <v>598</v>
      </c>
      <c r="L241" s="1" t="s">
        <v>599</v>
      </c>
      <c r="M241" s="1" t="s">
        <v>600</v>
      </c>
      <c r="O241" s="37">
        <v>55.9</v>
      </c>
      <c r="P241" s="25">
        <v>60</v>
      </c>
      <c r="Q241" s="25">
        <v>3011</v>
      </c>
      <c r="R241" s="37">
        <v>50.16</v>
      </c>
      <c r="S241" s="37">
        <v>46.2</v>
      </c>
      <c r="T241" s="37">
        <v>52.65</v>
      </c>
      <c r="U241" s="37">
        <v>48.95</v>
      </c>
      <c r="V241" s="11" t="s">
        <v>47</v>
      </c>
      <c r="W241" s="11" t="s">
        <v>47</v>
      </c>
      <c r="AP241" s="11">
        <v>55.9</v>
      </c>
      <c r="AQ241" s="25">
        <v>130</v>
      </c>
      <c r="AR241" s="11">
        <v>3011</v>
      </c>
      <c r="AS241" s="11">
        <v>53.6</v>
      </c>
      <c r="AT241" s="11">
        <v>50.5</v>
      </c>
      <c r="AU241" s="11">
        <v>54.5</v>
      </c>
      <c r="AV241" s="11">
        <v>49.29</v>
      </c>
      <c r="AW241" s="11">
        <v>0.5</v>
      </c>
      <c r="AX241" s="11">
        <v>0.3</v>
      </c>
      <c r="BP241" s="11">
        <v>55.9</v>
      </c>
      <c r="BQ241" s="25">
        <v>185</v>
      </c>
      <c r="BR241" s="11">
        <v>3012</v>
      </c>
      <c r="BS241" s="11">
        <v>56.42</v>
      </c>
      <c r="BT241" s="11">
        <v>57.8</v>
      </c>
      <c r="BU241" s="11">
        <v>49.77</v>
      </c>
      <c r="BV241" s="11">
        <v>46.97</v>
      </c>
      <c r="BW241" s="11">
        <v>1</v>
      </c>
      <c r="BX241" s="1" t="s">
        <v>583</v>
      </c>
      <c r="BY241" s="72" t="s">
        <v>389</v>
      </c>
      <c r="CN241" s="3"/>
    </row>
    <row r="242" spans="1:92" ht="52.5" customHeight="1" x14ac:dyDescent="0.3">
      <c r="A242" s="8">
        <v>43669</v>
      </c>
      <c r="B242" s="25">
        <v>1250</v>
      </c>
      <c r="C242" s="25">
        <v>70</v>
      </c>
      <c r="D242" s="163"/>
      <c r="F242" s="26">
        <v>54515</v>
      </c>
      <c r="G242" s="26" t="s">
        <v>31</v>
      </c>
      <c r="H242" s="101">
        <v>1300</v>
      </c>
      <c r="I242" s="26" t="s">
        <v>47</v>
      </c>
      <c r="J242" s="99">
        <v>1300</v>
      </c>
      <c r="K242" s="67" t="s">
        <v>601</v>
      </c>
      <c r="L242" s="1" t="s">
        <v>609</v>
      </c>
      <c r="M242" s="1" t="s">
        <v>603</v>
      </c>
      <c r="O242" s="37">
        <v>55.9</v>
      </c>
      <c r="P242" s="25">
        <v>60</v>
      </c>
      <c r="Q242" s="25">
        <v>3011</v>
      </c>
      <c r="R242" s="37">
        <v>50.16</v>
      </c>
      <c r="S242" s="37">
        <v>46.2</v>
      </c>
      <c r="T242" s="37">
        <v>52.65</v>
      </c>
      <c r="U242" s="37">
        <v>48.95</v>
      </c>
      <c r="V242" s="11" t="s">
        <v>47</v>
      </c>
      <c r="W242" s="11" t="s">
        <v>47</v>
      </c>
      <c r="AP242" s="11">
        <v>55.9</v>
      </c>
      <c r="AQ242" s="25">
        <v>130</v>
      </c>
      <c r="AR242" s="11">
        <v>3011</v>
      </c>
      <c r="AS242" s="11">
        <v>120</v>
      </c>
      <c r="AT242" s="11">
        <v>120</v>
      </c>
      <c r="AU242" s="11">
        <v>120</v>
      </c>
      <c r="AV242" s="11">
        <v>120</v>
      </c>
      <c r="AW242" s="11" t="s">
        <v>47</v>
      </c>
      <c r="AX242" s="11" t="s">
        <v>47</v>
      </c>
      <c r="BP242" s="11">
        <v>55.9</v>
      </c>
      <c r="BQ242" s="25">
        <v>185</v>
      </c>
      <c r="BR242" s="11">
        <v>3012</v>
      </c>
      <c r="BS242" s="11">
        <v>56.42</v>
      </c>
      <c r="BT242" s="11">
        <v>57.8</v>
      </c>
      <c r="BU242" s="11">
        <v>49.77</v>
      </c>
      <c r="BV242" s="11">
        <v>46.97</v>
      </c>
      <c r="BW242" s="11">
        <v>1</v>
      </c>
      <c r="BX242" s="1" t="s">
        <v>611</v>
      </c>
      <c r="CN242" s="3"/>
    </row>
    <row r="243" spans="1:92" ht="37.5" customHeight="1" x14ac:dyDescent="0.3">
      <c r="A243" s="8">
        <v>43669</v>
      </c>
      <c r="B243" s="25">
        <v>1250</v>
      </c>
      <c r="C243" s="25">
        <v>70</v>
      </c>
      <c r="D243" s="163"/>
      <c r="F243" s="26">
        <v>54516</v>
      </c>
      <c r="G243" s="26" t="s">
        <v>31</v>
      </c>
      <c r="H243" s="101">
        <v>1300</v>
      </c>
      <c r="I243" s="26" t="s">
        <v>47</v>
      </c>
      <c r="J243" s="99">
        <v>1500</v>
      </c>
      <c r="K243" s="67" t="s">
        <v>602</v>
      </c>
      <c r="L243" s="114" t="s">
        <v>609</v>
      </c>
      <c r="M243" s="114" t="s">
        <v>603</v>
      </c>
      <c r="O243" s="37">
        <v>55.9</v>
      </c>
      <c r="P243" s="25">
        <v>60</v>
      </c>
      <c r="Q243" s="25">
        <v>3011</v>
      </c>
      <c r="R243" s="37">
        <v>50.16</v>
      </c>
      <c r="S243" s="37">
        <v>46.2</v>
      </c>
      <c r="T243" s="37">
        <v>52.65</v>
      </c>
      <c r="U243" s="37">
        <v>48.95</v>
      </c>
      <c r="V243" s="11" t="s">
        <v>47</v>
      </c>
      <c r="W243" s="11" t="s">
        <v>47</v>
      </c>
      <c r="AP243" s="11" t="s">
        <v>47</v>
      </c>
      <c r="AQ243" s="11" t="s">
        <v>47</v>
      </c>
      <c r="AR243" s="11" t="s">
        <v>47</v>
      </c>
      <c r="AS243" s="11" t="s">
        <v>47</v>
      </c>
      <c r="AT243" s="11" t="s">
        <v>47</v>
      </c>
      <c r="AU243" s="11" t="s">
        <v>47</v>
      </c>
      <c r="AV243" s="11" t="s">
        <v>47</v>
      </c>
      <c r="AW243" s="11" t="s">
        <v>47</v>
      </c>
      <c r="AX243" s="11" t="s">
        <v>47</v>
      </c>
      <c r="BP243" s="11">
        <v>55.9</v>
      </c>
      <c r="BQ243" s="25">
        <v>185</v>
      </c>
      <c r="BR243" s="11">
        <v>3012</v>
      </c>
      <c r="BS243" s="11">
        <v>56.42</v>
      </c>
      <c r="BT243" s="11">
        <v>57.8</v>
      </c>
      <c r="BU243" s="11">
        <v>49.77</v>
      </c>
      <c r="BV243" s="11">
        <v>46.97</v>
      </c>
      <c r="BW243" s="11">
        <v>1</v>
      </c>
      <c r="BX243" s="1" t="s">
        <v>604</v>
      </c>
      <c r="CN243" s="3"/>
    </row>
    <row r="244" spans="1:92" ht="47.25" customHeight="1" x14ac:dyDescent="0.3">
      <c r="A244" s="8">
        <v>43669</v>
      </c>
      <c r="B244" s="25">
        <v>1250</v>
      </c>
      <c r="C244" s="25">
        <v>70</v>
      </c>
      <c r="D244" s="163"/>
      <c r="F244" s="26">
        <v>54517</v>
      </c>
      <c r="G244" s="26" t="s">
        <v>31</v>
      </c>
      <c r="H244" s="101">
        <v>1300</v>
      </c>
      <c r="I244" s="26" t="s">
        <v>47</v>
      </c>
      <c r="J244" s="99">
        <v>1500</v>
      </c>
      <c r="K244" s="67" t="s">
        <v>607</v>
      </c>
      <c r="L244" s="114" t="s">
        <v>610</v>
      </c>
      <c r="M244" s="1" t="s">
        <v>605</v>
      </c>
      <c r="O244" s="37">
        <v>55.9</v>
      </c>
      <c r="P244" s="25">
        <v>60</v>
      </c>
      <c r="Q244" s="25">
        <v>3011</v>
      </c>
      <c r="R244" s="37">
        <v>50.16</v>
      </c>
      <c r="S244" s="37">
        <v>46.2</v>
      </c>
      <c r="T244" s="37">
        <v>52.65</v>
      </c>
      <c r="U244" s="37">
        <v>48.95</v>
      </c>
      <c r="V244" s="11" t="s">
        <v>47</v>
      </c>
      <c r="W244" s="11" t="s">
        <v>47</v>
      </c>
      <c r="AP244" s="11" t="s">
        <v>47</v>
      </c>
      <c r="AQ244" s="11" t="s">
        <v>47</v>
      </c>
      <c r="AR244" s="11" t="s">
        <v>47</v>
      </c>
      <c r="AS244" s="11" t="s">
        <v>47</v>
      </c>
      <c r="AT244" s="11" t="s">
        <v>47</v>
      </c>
      <c r="AU244" s="11" t="s">
        <v>47</v>
      </c>
      <c r="AV244" s="11" t="s">
        <v>47</v>
      </c>
      <c r="AW244" s="11" t="s">
        <v>47</v>
      </c>
      <c r="AX244" s="11" t="s">
        <v>47</v>
      </c>
      <c r="BP244" s="11">
        <v>55.9</v>
      </c>
      <c r="BQ244" s="25">
        <v>185</v>
      </c>
      <c r="BR244" s="11">
        <v>3012</v>
      </c>
      <c r="BS244" s="11">
        <v>56.6</v>
      </c>
      <c r="BT244" s="11">
        <v>57.8</v>
      </c>
      <c r="BU244" s="11">
        <v>49.9</v>
      </c>
      <c r="BV244" s="11">
        <v>46.97</v>
      </c>
      <c r="BW244" s="11">
        <v>1</v>
      </c>
      <c r="BX244" s="1" t="s">
        <v>604</v>
      </c>
      <c r="CN244" s="3"/>
    </row>
    <row r="245" spans="1:92" ht="47.25" customHeight="1" x14ac:dyDescent="0.3">
      <c r="A245" s="8">
        <v>43669</v>
      </c>
      <c r="B245" s="25">
        <v>1250</v>
      </c>
      <c r="C245" s="25">
        <v>70</v>
      </c>
      <c r="D245" s="163"/>
      <c r="E245" s="113"/>
      <c r="F245" s="26">
        <v>54518</v>
      </c>
      <c r="G245" s="26" t="s">
        <v>404</v>
      </c>
      <c r="H245" s="26" t="s">
        <v>47</v>
      </c>
      <c r="I245" s="26" t="s">
        <v>47</v>
      </c>
      <c r="J245" s="26" t="s">
        <v>47</v>
      </c>
      <c r="K245" s="114" t="s">
        <v>608</v>
      </c>
      <c r="L245" s="114" t="s">
        <v>606</v>
      </c>
      <c r="M245" s="114" t="s">
        <v>612</v>
      </c>
      <c r="R245" s="37"/>
      <c r="S245" s="37"/>
      <c r="T245" s="37"/>
      <c r="U245" s="37"/>
      <c r="X245" s="114"/>
      <c r="AQ245" s="11"/>
      <c r="AY245" s="114"/>
      <c r="BX245" s="114"/>
      <c r="BY245" s="114"/>
      <c r="CN245" s="3"/>
    </row>
    <row r="246" spans="1:92" s="78" customFormat="1" ht="20.25" customHeight="1" x14ac:dyDescent="0.25">
      <c r="A246" s="73"/>
      <c r="B246" s="74"/>
      <c r="C246" s="74"/>
      <c r="D246" s="75"/>
      <c r="E246" s="75"/>
      <c r="F246" s="76"/>
      <c r="G246" s="76"/>
      <c r="H246" s="76"/>
      <c r="I246" s="76"/>
      <c r="J246" s="76"/>
      <c r="K246" s="77"/>
      <c r="L246" s="77"/>
      <c r="M246" s="77"/>
      <c r="O246" s="79"/>
      <c r="P246" s="74"/>
      <c r="Q246" s="74"/>
      <c r="R246" s="80"/>
      <c r="S246" s="80"/>
      <c r="T246" s="80"/>
      <c r="U246" s="80"/>
      <c r="V246" s="80"/>
      <c r="W246" s="80"/>
      <c r="X246" s="77"/>
      <c r="Y246" s="80"/>
      <c r="Z246" s="80"/>
      <c r="AA246" s="80"/>
      <c r="AB246" s="80"/>
      <c r="AC246" s="80"/>
      <c r="AD246" s="80"/>
      <c r="AE246" s="80"/>
      <c r="AF246" s="80"/>
      <c r="AG246" s="80"/>
      <c r="AH246" s="80"/>
      <c r="AI246" s="80"/>
      <c r="AJ246" s="80"/>
      <c r="AK246" s="80"/>
      <c r="AL246" s="80"/>
      <c r="AM246" s="80"/>
      <c r="AN246" s="80"/>
      <c r="AO246" s="80"/>
      <c r="AP246" s="80"/>
      <c r="AQ246" s="74"/>
      <c r="AR246" s="80"/>
      <c r="AS246" s="80"/>
      <c r="AT246" s="80"/>
      <c r="AU246" s="80"/>
      <c r="AV246" s="80"/>
      <c r="AW246" s="80"/>
      <c r="AX246" s="80"/>
      <c r="AY246" s="77"/>
      <c r="AZ246" s="80"/>
      <c r="BA246" s="80"/>
      <c r="BB246" s="80"/>
      <c r="BC246" s="80"/>
      <c r="BD246" s="80"/>
      <c r="BE246" s="80"/>
      <c r="BF246" s="80"/>
      <c r="BG246" s="80"/>
      <c r="BH246" s="80"/>
      <c r="BI246" s="80"/>
      <c r="BJ246" s="80"/>
      <c r="BK246" s="80"/>
      <c r="BL246" s="80"/>
      <c r="BM246" s="80"/>
      <c r="BN246" s="80"/>
      <c r="BO246" s="80"/>
      <c r="BP246" s="80"/>
      <c r="BQ246" s="74"/>
      <c r="BR246" s="80"/>
      <c r="BS246" s="80"/>
      <c r="BT246" s="80"/>
      <c r="BU246" s="80"/>
      <c r="BV246" s="80"/>
      <c r="BW246" s="80"/>
      <c r="BX246" s="77"/>
      <c r="BY246" s="77"/>
    </row>
    <row r="247" spans="1:92" ht="59.25" customHeight="1" x14ac:dyDescent="0.3">
      <c r="A247" s="8">
        <v>43670</v>
      </c>
      <c r="B247" s="25">
        <v>1250</v>
      </c>
      <c r="C247" s="25">
        <v>70</v>
      </c>
      <c r="D247" s="163" t="s">
        <v>668</v>
      </c>
      <c r="F247" s="26">
        <v>54525</v>
      </c>
      <c r="G247" s="26" t="s">
        <v>31</v>
      </c>
      <c r="H247" s="99">
        <v>800</v>
      </c>
      <c r="I247" s="26" t="s">
        <v>47</v>
      </c>
      <c r="J247" s="99">
        <v>800</v>
      </c>
      <c r="K247" s="67" t="s">
        <v>613</v>
      </c>
      <c r="L247" s="1" t="s">
        <v>614</v>
      </c>
      <c r="M247" s="1" t="s">
        <v>623</v>
      </c>
      <c r="O247" s="37">
        <v>55.9</v>
      </c>
      <c r="P247" s="25">
        <v>60</v>
      </c>
      <c r="Q247" s="25">
        <v>3011</v>
      </c>
      <c r="R247" s="37">
        <v>50.16</v>
      </c>
      <c r="S247" s="37">
        <v>46.2</v>
      </c>
      <c r="T247" s="37">
        <v>52.65</v>
      </c>
      <c r="U247" s="37">
        <v>48.95</v>
      </c>
      <c r="V247" s="11" t="s">
        <v>47</v>
      </c>
      <c r="W247" s="11" t="s">
        <v>47</v>
      </c>
      <c r="AP247" s="11">
        <v>55.9</v>
      </c>
      <c r="AQ247" s="25">
        <v>130</v>
      </c>
      <c r="AR247" s="11">
        <v>3011</v>
      </c>
      <c r="AS247" s="11">
        <v>120</v>
      </c>
      <c r="AT247" s="11">
        <v>120</v>
      </c>
      <c r="AU247" s="11">
        <v>120</v>
      </c>
      <c r="AV247" s="11">
        <v>120</v>
      </c>
      <c r="AW247" s="11" t="s">
        <v>47</v>
      </c>
      <c r="AX247" s="11" t="s">
        <v>47</v>
      </c>
      <c r="BP247" s="11">
        <v>55.9</v>
      </c>
      <c r="BQ247" s="25">
        <v>185</v>
      </c>
      <c r="BR247" s="11">
        <v>3012</v>
      </c>
      <c r="BS247" s="11">
        <v>56.6</v>
      </c>
      <c r="BT247" s="11">
        <v>57.8</v>
      </c>
      <c r="BU247" s="11">
        <v>49.9</v>
      </c>
      <c r="BV247" s="11">
        <v>46.97</v>
      </c>
      <c r="BX247" s="115"/>
      <c r="CN247" s="3"/>
    </row>
    <row r="248" spans="1:92" ht="37.5" customHeight="1" x14ac:dyDescent="0.3">
      <c r="A248" s="8">
        <v>43670</v>
      </c>
      <c r="B248" s="25">
        <v>1250</v>
      </c>
      <c r="C248" s="25">
        <v>70</v>
      </c>
      <c r="D248" s="163"/>
      <c r="E248" s="116"/>
      <c r="F248" s="26">
        <v>54526</v>
      </c>
      <c r="G248" s="26" t="s">
        <v>404</v>
      </c>
      <c r="H248" s="117" t="s">
        <v>47</v>
      </c>
      <c r="I248" s="117" t="s">
        <v>47</v>
      </c>
      <c r="J248" s="117" t="s">
        <v>47</v>
      </c>
      <c r="K248" s="117" t="s">
        <v>615</v>
      </c>
      <c r="L248" s="117" t="s">
        <v>617</v>
      </c>
      <c r="M248" s="117"/>
      <c r="O248" s="37" t="s">
        <v>47</v>
      </c>
      <c r="P248" s="37" t="s">
        <v>47</v>
      </c>
      <c r="Q248" s="37" t="s">
        <v>47</v>
      </c>
      <c r="R248" s="37" t="s">
        <v>47</v>
      </c>
      <c r="S248" s="37" t="s">
        <v>47</v>
      </c>
      <c r="T248" s="37" t="s">
        <v>47</v>
      </c>
      <c r="U248" s="37" t="s">
        <v>47</v>
      </c>
      <c r="V248" s="37" t="s">
        <v>47</v>
      </c>
      <c r="W248" s="37" t="s">
        <v>47</v>
      </c>
      <c r="X248" s="117"/>
      <c r="AP248" s="11" t="s">
        <v>47</v>
      </c>
      <c r="AQ248" s="11" t="s">
        <v>47</v>
      </c>
      <c r="AR248" s="11" t="s">
        <v>47</v>
      </c>
      <c r="AS248" s="11" t="s">
        <v>47</v>
      </c>
      <c r="AT248" s="11" t="s">
        <v>47</v>
      </c>
      <c r="AU248" s="11" t="s">
        <v>47</v>
      </c>
      <c r="AV248" s="11" t="s">
        <v>47</v>
      </c>
      <c r="AW248" s="11" t="s">
        <v>47</v>
      </c>
      <c r="AX248" s="11" t="s">
        <v>47</v>
      </c>
      <c r="AY248" s="117"/>
      <c r="BP248" s="11" t="s">
        <v>47</v>
      </c>
      <c r="BQ248" s="11" t="s">
        <v>47</v>
      </c>
      <c r="BR248" s="11" t="s">
        <v>47</v>
      </c>
      <c r="BS248" s="11" t="s">
        <v>47</v>
      </c>
      <c r="BT248" s="11" t="s">
        <v>47</v>
      </c>
      <c r="BU248" s="11" t="s">
        <v>47</v>
      </c>
      <c r="BV248" s="11" t="s">
        <v>47</v>
      </c>
      <c r="BW248" s="11" t="s">
        <v>47</v>
      </c>
      <c r="BX248" s="11" t="s">
        <v>47</v>
      </c>
      <c r="BY248" s="117"/>
      <c r="CN248" s="3"/>
    </row>
    <row r="249" spans="1:92" ht="37.5" customHeight="1" x14ac:dyDescent="0.3">
      <c r="A249" s="8">
        <v>43670</v>
      </c>
      <c r="B249" s="25">
        <v>1250</v>
      </c>
      <c r="C249" s="25">
        <v>70</v>
      </c>
      <c r="D249" s="163"/>
      <c r="F249" s="26">
        <v>54527</v>
      </c>
      <c r="G249" s="26" t="s">
        <v>31</v>
      </c>
      <c r="H249" s="99">
        <v>750</v>
      </c>
      <c r="I249" s="26" t="s">
        <v>47</v>
      </c>
      <c r="J249" s="99">
        <v>750</v>
      </c>
      <c r="K249" s="67" t="s">
        <v>521</v>
      </c>
      <c r="L249" s="1" t="s">
        <v>621</v>
      </c>
      <c r="M249" s="1" t="s">
        <v>865</v>
      </c>
      <c r="O249" s="37">
        <v>55.9</v>
      </c>
      <c r="P249" s="25">
        <v>60</v>
      </c>
      <c r="Q249" s="25">
        <v>3011</v>
      </c>
      <c r="R249" s="37">
        <v>50.16</v>
      </c>
      <c r="S249" s="37">
        <v>46.2</v>
      </c>
      <c r="T249" s="37">
        <v>52.65</v>
      </c>
      <c r="U249" s="37">
        <v>48.95</v>
      </c>
      <c r="V249" s="11" t="s">
        <v>47</v>
      </c>
      <c r="W249" s="11">
        <v>1.6</v>
      </c>
      <c r="AP249" s="11" t="s">
        <v>47</v>
      </c>
      <c r="AQ249" s="11" t="s">
        <v>47</v>
      </c>
      <c r="AR249" s="11" t="s">
        <v>47</v>
      </c>
      <c r="AS249" s="11" t="s">
        <v>47</v>
      </c>
      <c r="AT249" s="11" t="s">
        <v>47</v>
      </c>
      <c r="AU249" s="11" t="s">
        <v>47</v>
      </c>
      <c r="AV249" s="11" t="s">
        <v>47</v>
      </c>
      <c r="AW249" s="11" t="s">
        <v>47</v>
      </c>
      <c r="AX249" s="11" t="s">
        <v>47</v>
      </c>
      <c r="BP249" s="11">
        <v>55.9</v>
      </c>
      <c r="BQ249" s="25">
        <v>185</v>
      </c>
      <c r="BR249" s="11">
        <v>3012</v>
      </c>
      <c r="BS249" s="11">
        <v>56.6</v>
      </c>
      <c r="BT249" s="11">
        <v>57.8</v>
      </c>
      <c r="BU249" s="11">
        <v>49.9</v>
      </c>
      <c r="BV249" s="11">
        <v>46.97</v>
      </c>
      <c r="BW249" s="11">
        <v>1.4</v>
      </c>
      <c r="BX249" s="115" t="s">
        <v>616</v>
      </c>
      <c r="CN249" s="3"/>
    </row>
    <row r="250" spans="1:92" ht="52.5" customHeight="1" x14ac:dyDescent="0.3">
      <c r="A250" s="8">
        <v>43670</v>
      </c>
      <c r="B250" s="25">
        <v>1250</v>
      </c>
      <c r="C250" s="25">
        <v>70</v>
      </c>
      <c r="D250" s="163"/>
      <c r="F250" s="26">
        <v>54528</v>
      </c>
      <c r="G250" s="26" t="s">
        <v>31</v>
      </c>
      <c r="H250" s="99">
        <v>750</v>
      </c>
      <c r="I250" s="26" t="s">
        <v>47</v>
      </c>
      <c r="J250" s="99">
        <v>750</v>
      </c>
      <c r="K250" s="67" t="s">
        <v>620</v>
      </c>
      <c r="L250" s="117" t="s">
        <v>618</v>
      </c>
      <c r="M250" s="1" t="s">
        <v>868</v>
      </c>
      <c r="O250" s="37">
        <v>55.9</v>
      </c>
      <c r="P250" s="25">
        <v>60</v>
      </c>
      <c r="Q250" s="25">
        <v>3011</v>
      </c>
      <c r="R250" s="37">
        <v>50.16</v>
      </c>
      <c r="S250" s="37">
        <v>46.2</v>
      </c>
      <c r="T250" s="37">
        <v>52.65</v>
      </c>
      <c r="U250" s="37">
        <v>48.95</v>
      </c>
      <c r="V250" s="11" t="s">
        <v>47</v>
      </c>
      <c r="W250" s="11">
        <v>1.5</v>
      </c>
      <c r="AP250" s="11" t="s">
        <v>47</v>
      </c>
      <c r="AQ250" s="11" t="s">
        <v>47</v>
      </c>
      <c r="AR250" s="11" t="s">
        <v>47</v>
      </c>
      <c r="AS250" s="11" t="s">
        <v>47</v>
      </c>
      <c r="AT250" s="11" t="s">
        <v>47</v>
      </c>
      <c r="AU250" s="11" t="s">
        <v>47</v>
      </c>
      <c r="AV250" s="11" t="s">
        <v>47</v>
      </c>
      <c r="AW250" s="11" t="s">
        <v>47</v>
      </c>
      <c r="AX250" s="11" t="s">
        <v>47</v>
      </c>
      <c r="BP250" s="11">
        <v>55.9</v>
      </c>
      <c r="BQ250" s="25">
        <v>185</v>
      </c>
      <c r="BR250" s="11">
        <v>3012</v>
      </c>
      <c r="BS250" s="11">
        <v>56.6</v>
      </c>
      <c r="BT250" s="11">
        <v>57.8</v>
      </c>
      <c r="BU250" s="11">
        <v>49.9</v>
      </c>
      <c r="BV250" s="11">
        <v>46.97</v>
      </c>
      <c r="BW250" s="11">
        <v>1.25</v>
      </c>
      <c r="BX250" s="1" t="s">
        <v>619</v>
      </c>
      <c r="CN250" s="3"/>
    </row>
    <row r="251" spans="1:92" ht="49.5" customHeight="1" x14ac:dyDescent="0.3">
      <c r="A251" s="8">
        <v>43670</v>
      </c>
      <c r="B251" s="25">
        <v>1250</v>
      </c>
      <c r="C251" s="25">
        <v>70</v>
      </c>
      <c r="D251" s="163"/>
      <c r="F251" s="26">
        <v>54529</v>
      </c>
      <c r="G251" s="26" t="s">
        <v>31</v>
      </c>
      <c r="H251" s="99">
        <v>750</v>
      </c>
      <c r="I251" s="26" t="s">
        <v>47</v>
      </c>
      <c r="J251" s="99">
        <v>750</v>
      </c>
      <c r="K251" s="67" t="s">
        <v>622</v>
      </c>
      <c r="L251" s="1" t="s">
        <v>624</v>
      </c>
      <c r="M251" s="1" t="s">
        <v>625</v>
      </c>
      <c r="O251" s="37">
        <v>55.9</v>
      </c>
      <c r="P251" s="25">
        <v>60</v>
      </c>
      <c r="Q251" s="25">
        <v>3011</v>
      </c>
      <c r="R251" s="37">
        <v>50.16</v>
      </c>
      <c r="S251" s="37">
        <v>46.2</v>
      </c>
      <c r="T251" s="37">
        <v>52.65</v>
      </c>
      <c r="U251" s="37">
        <v>48.95</v>
      </c>
      <c r="V251" s="11" t="s">
        <v>47</v>
      </c>
      <c r="W251" s="11">
        <v>1.5</v>
      </c>
      <c r="AP251" s="11" t="s">
        <v>47</v>
      </c>
      <c r="AQ251" s="11" t="s">
        <v>47</v>
      </c>
      <c r="AR251" s="11" t="s">
        <v>47</v>
      </c>
      <c r="AS251" s="11" t="s">
        <v>47</v>
      </c>
      <c r="AT251" s="11" t="s">
        <v>47</v>
      </c>
      <c r="AU251" s="11" t="s">
        <v>47</v>
      </c>
      <c r="AV251" s="11" t="s">
        <v>47</v>
      </c>
      <c r="AW251" s="11" t="s">
        <v>47</v>
      </c>
      <c r="AX251" s="11" t="s">
        <v>47</v>
      </c>
      <c r="BP251" s="11">
        <v>55.9</v>
      </c>
      <c r="BQ251" s="25">
        <v>185</v>
      </c>
      <c r="BR251" s="11">
        <v>3012</v>
      </c>
      <c r="BS251" s="11">
        <v>56.6</v>
      </c>
      <c r="BT251" s="11">
        <v>57.8</v>
      </c>
      <c r="BU251" s="11">
        <v>49.9</v>
      </c>
      <c r="BV251" s="11">
        <v>46.97</v>
      </c>
      <c r="BW251" s="11">
        <v>1.25</v>
      </c>
      <c r="BX251" s="1" t="s">
        <v>619</v>
      </c>
      <c r="CN251" s="3"/>
    </row>
    <row r="252" spans="1:92" ht="54.75" customHeight="1" x14ac:dyDescent="0.3">
      <c r="A252" s="8">
        <v>43670</v>
      </c>
      <c r="B252" s="25">
        <v>1250</v>
      </c>
      <c r="C252" s="25">
        <v>70</v>
      </c>
      <c r="D252" s="163"/>
      <c r="F252" s="26">
        <v>54530</v>
      </c>
      <c r="G252" s="26" t="s">
        <v>31</v>
      </c>
      <c r="H252" s="99">
        <v>750</v>
      </c>
      <c r="I252" s="26" t="s">
        <v>47</v>
      </c>
      <c r="J252" s="99">
        <v>750</v>
      </c>
      <c r="K252" s="67" t="s">
        <v>626</v>
      </c>
      <c r="L252" s="1" t="s">
        <v>627</v>
      </c>
      <c r="M252" s="1" t="s">
        <v>629</v>
      </c>
      <c r="O252" s="37">
        <v>55.9</v>
      </c>
      <c r="P252" s="25">
        <v>60</v>
      </c>
      <c r="Q252" s="25">
        <v>3011</v>
      </c>
      <c r="R252" s="37">
        <v>50.16</v>
      </c>
      <c r="S252" s="37">
        <v>46.2</v>
      </c>
      <c r="T252" s="37">
        <v>52.65</v>
      </c>
      <c r="U252" s="37">
        <v>48.95</v>
      </c>
      <c r="V252" s="11" t="s">
        <v>47</v>
      </c>
      <c r="AP252" s="11" t="s">
        <v>47</v>
      </c>
      <c r="AQ252" s="11" t="s">
        <v>47</v>
      </c>
      <c r="AR252" s="11" t="s">
        <v>47</v>
      </c>
      <c r="AS252" s="11" t="s">
        <v>47</v>
      </c>
      <c r="AT252" s="11" t="s">
        <v>47</v>
      </c>
      <c r="AU252" s="11" t="s">
        <v>47</v>
      </c>
      <c r="AV252" s="11" t="s">
        <v>47</v>
      </c>
      <c r="AW252" s="11" t="s">
        <v>47</v>
      </c>
      <c r="AX252" s="11" t="s">
        <v>47</v>
      </c>
      <c r="BP252" s="11">
        <v>55.9</v>
      </c>
      <c r="BQ252" s="25">
        <v>185</v>
      </c>
      <c r="BR252" s="11">
        <v>3012</v>
      </c>
      <c r="BS252" s="11">
        <v>56.6</v>
      </c>
      <c r="BT252" s="11">
        <v>57.8</v>
      </c>
      <c r="BU252" s="11">
        <v>49.9</v>
      </c>
      <c r="BV252" s="11">
        <v>46.97</v>
      </c>
      <c r="BW252" s="11">
        <v>1.5</v>
      </c>
      <c r="BX252" s="1" t="s">
        <v>619</v>
      </c>
      <c r="BY252" s="72" t="s">
        <v>628</v>
      </c>
      <c r="CN252" s="3"/>
    </row>
    <row r="253" spans="1:92" ht="37.5" customHeight="1" x14ac:dyDescent="0.3">
      <c r="A253" s="8">
        <v>43670</v>
      </c>
      <c r="B253" s="25">
        <v>1250</v>
      </c>
      <c r="C253" s="25">
        <v>70</v>
      </c>
      <c r="D253" s="163"/>
      <c r="F253" s="26">
        <v>54531</v>
      </c>
      <c r="G253" s="26" t="s">
        <v>404</v>
      </c>
      <c r="H253" s="26" t="s">
        <v>47</v>
      </c>
      <c r="I253" s="26" t="s">
        <v>47</v>
      </c>
      <c r="J253" s="26" t="s">
        <v>47</v>
      </c>
      <c r="L253" s="1" t="s">
        <v>630</v>
      </c>
      <c r="O253" s="37" t="s">
        <v>47</v>
      </c>
      <c r="P253" s="37" t="s">
        <v>47</v>
      </c>
      <c r="Q253" s="37" t="s">
        <v>47</v>
      </c>
      <c r="R253" s="37" t="s">
        <v>47</v>
      </c>
      <c r="S253" s="37" t="s">
        <v>47</v>
      </c>
      <c r="T253" s="37" t="s">
        <v>47</v>
      </c>
      <c r="U253" s="37" t="s">
        <v>47</v>
      </c>
      <c r="V253" s="37" t="s">
        <v>47</v>
      </c>
      <c r="W253" s="37" t="s">
        <v>47</v>
      </c>
      <c r="AP253" s="11" t="s">
        <v>47</v>
      </c>
      <c r="AQ253" s="11" t="s">
        <v>47</v>
      </c>
      <c r="AR253" s="11" t="s">
        <v>47</v>
      </c>
      <c r="AS253" s="11" t="s">
        <v>47</v>
      </c>
      <c r="AT253" s="11" t="s">
        <v>47</v>
      </c>
      <c r="AU253" s="11" t="s">
        <v>47</v>
      </c>
      <c r="AV253" s="11" t="s">
        <v>47</v>
      </c>
      <c r="AW253" s="11" t="s">
        <v>47</v>
      </c>
      <c r="AX253" s="11" t="s">
        <v>47</v>
      </c>
      <c r="BP253" s="11" t="s">
        <v>47</v>
      </c>
      <c r="BQ253" s="37" t="s">
        <v>47</v>
      </c>
      <c r="BR253" s="37" t="s">
        <v>47</v>
      </c>
      <c r="BS253" s="37" t="s">
        <v>47</v>
      </c>
      <c r="BT253" s="37" t="s">
        <v>47</v>
      </c>
      <c r="BU253" s="37" t="s">
        <v>47</v>
      </c>
      <c r="BV253" s="37" t="s">
        <v>47</v>
      </c>
      <c r="BW253" s="37" t="s">
        <v>47</v>
      </c>
      <c r="BX253" s="37" t="s">
        <v>47</v>
      </c>
      <c r="CN253" s="3"/>
    </row>
    <row r="254" spans="1:92" ht="52.5" customHeight="1" x14ac:dyDescent="0.3">
      <c r="A254" s="8">
        <v>43670</v>
      </c>
      <c r="B254" s="25">
        <v>1250</v>
      </c>
      <c r="C254" s="25">
        <v>70</v>
      </c>
      <c r="D254" s="163"/>
      <c r="F254" s="26">
        <v>54532</v>
      </c>
      <c r="G254" s="26" t="s">
        <v>31</v>
      </c>
      <c r="H254" s="99">
        <v>500</v>
      </c>
      <c r="I254" s="100">
        <v>500</v>
      </c>
      <c r="J254" s="100">
        <v>500</v>
      </c>
      <c r="K254" s="67" t="s">
        <v>631</v>
      </c>
      <c r="L254" s="117" t="s">
        <v>632</v>
      </c>
      <c r="O254" s="37">
        <v>55.9</v>
      </c>
      <c r="P254" s="25">
        <v>60</v>
      </c>
      <c r="Q254" s="25">
        <v>3011</v>
      </c>
      <c r="R254" s="37">
        <v>50.16</v>
      </c>
      <c r="S254" s="37">
        <v>46.2</v>
      </c>
      <c r="T254" s="37">
        <v>52.65</v>
      </c>
      <c r="U254" s="37">
        <v>48.95</v>
      </c>
      <c r="V254" s="11" t="s">
        <v>47</v>
      </c>
      <c r="AP254" s="11">
        <v>55.9</v>
      </c>
      <c r="AQ254" s="25">
        <v>130</v>
      </c>
      <c r="AR254" s="11">
        <v>3011</v>
      </c>
      <c r="AS254" s="11">
        <v>53.6</v>
      </c>
      <c r="AT254" s="11">
        <v>50.5</v>
      </c>
      <c r="AU254" s="11">
        <v>54.5</v>
      </c>
      <c r="AV254" s="11">
        <v>49.26</v>
      </c>
      <c r="BP254" s="11">
        <v>55.9</v>
      </c>
      <c r="BQ254" s="25">
        <v>185</v>
      </c>
      <c r="BR254" s="11">
        <v>3012</v>
      </c>
      <c r="BS254" s="11">
        <v>56.6</v>
      </c>
      <c r="BT254" s="11">
        <v>57.8</v>
      </c>
      <c r="BU254" s="11">
        <v>49.9</v>
      </c>
      <c r="BV254" s="11">
        <v>46.97</v>
      </c>
      <c r="CN254" s="3"/>
    </row>
    <row r="255" spans="1:92" ht="37.5" customHeight="1" x14ac:dyDescent="0.3">
      <c r="A255" s="8">
        <v>43670</v>
      </c>
      <c r="B255" s="25">
        <v>1250</v>
      </c>
      <c r="C255" s="25">
        <v>70</v>
      </c>
      <c r="D255" s="163"/>
      <c r="F255" s="26">
        <v>54533</v>
      </c>
      <c r="G255" s="26" t="s">
        <v>31</v>
      </c>
      <c r="H255" s="99">
        <v>750</v>
      </c>
      <c r="I255" s="26" t="s">
        <v>47</v>
      </c>
      <c r="J255" s="99">
        <v>750</v>
      </c>
      <c r="K255" s="67" t="s">
        <v>638</v>
      </c>
      <c r="M255" s="1" t="s">
        <v>640</v>
      </c>
      <c r="O255" s="37">
        <v>55.9</v>
      </c>
      <c r="P255" s="25">
        <v>60</v>
      </c>
      <c r="Q255" s="25">
        <v>3011</v>
      </c>
      <c r="R255" s="37">
        <v>50.16</v>
      </c>
      <c r="S255" s="37">
        <v>46.2</v>
      </c>
      <c r="T255" s="37">
        <v>52.65</v>
      </c>
      <c r="U255" s="37">
        <v>48.95</v>
      </c>
      <c r="V255" s="11" t="s">
        <v>47</v>
      </c>
      <c r="AP255" s="11" t="s">
        <v>47</v>
      </c>
      <c r="AQ255" s="11" t="s">
        <v>47</v>
      </c>
      <c r="AR255" s="11" t="s">
        <v>47</v>
      </c>
      <c r="AS255" s="11">
        <v>120</v>
      </c>
      <c r="AT255" s="11">
        <v>120</v>
      </c>
      <c r="AU255" s="11">
        <v>120</v>
      </c>
      <c r="AV255" s="11">
        <v>120</v>
      </c>
      <c r="AW255" s="11" t="s">
        <v>47</v>
      </c>
      <c r="AX255" s="11" t="s">
        <v>47</v>
      </c>
      <c r="BP255" s="11">
        <v>55.9</v>
      </c>
      <c r="BQ255" s="25">
        <v>185</v>
      </c>
      <c r="BR255" s="11">
        <v>3012</v>
      </c>
      <c r="BS255" s="11">
        <v>56.6</v>
      </c>
      <c r="BT255" s="11">
        <v>57.8</v>
      </c>
      <c r="BU255" s="11">
        <v>49.9</v>
      </c>
      <c r="BV255" s="11">
        <v>46.97</v>
      </c>
      <c r="BW255" s="11">
        <v>1.3</v>
      </c>
      <c r="BX255" s="1" t="s">
        <v>634</v>
      </c>
      <c r="CN255" s="3"/>
    </row>
    <row r="256" spans="1:92" ht="52.5" customHeight="1" x14ac:dyDescent="0.3">
      <c r="A256" s="8">
        <v>43670</v>
      </c>
      <c r="B256" s="25">
        <v>1250</v>
      </c>
      <c r="C256" s="25">
        <v>70</v>
      </c>
      <c r="D256" s="163"/>
      <c r="F256" s="26">
        <v>54534</v>
      </c>
      <c r="G256" s="26" t="s">
        <v>31</v>
      </c>
      <c r="H256" s="101">
        <v>750</v>
      </c>
      <c r="I256" s="26" t="s">
        <v>47</v>
      </c>
      <c r="J256" s="99">
        <v>750</v>
      </c>
      <c r="K256" s="67" t="s">
        <v>637</v>
      </c>
      <c r="L256" s="1" t="s">
        <v>635</v>
      </c>
      <c r="M256" s="1" t="s">
        <v>639</v>
      </c>
      <c r="O256" s="37">
        <v>55.9</v>
      </c>
      <c r="P256" s="25">
        <v>60</v>
      </c>
      <c r="Q256" s="25">
        <v>3011</v>
      </c>
      <c r="R256" s="37">
        <v>50.16</v>
      </c>
      <c r="S256" s="37">
        <v>46.2</v>
      </c>
      <c r="T256" s="37">
        <v>52.65</v>
      </c>
      <c r="U256" s="37">
        <v>48.95</v>
      </c>
      <c r="V256" s="11" t="s">
        <v>47</v>
      </c>
      <c r="W256" s="11">
        <v>1</v>
      </c>
      <c r="AP256" s="11" t="s">
        <v>47</v>
      </c>
      <c r="AQ256" s="11" t="s">
        <v>47</v>
      </c>
      <c r="AR256" s="11" t="s">
        <v>47</v>
      </c>
      <c r="AS256" s="11" t="s">
        <v>47</v>
      </c>
      <c r="AT256" s="11" t="s">
        <v>47</v>
      </c>
      <c r="AU256" s="11" t="s">
        <v>47</v>
      </c>
      <c r="AV256" s="11" t="s">
        <v>47</v>
      </c>
      <c r="AW256" s="11" t="s">
        <v>47</v>
      </c>
      <c r="AX256" s="11" t="s">
        <v>47</v>
      </c>
      <c r="BP256" s="11">
        <v>55.9</v>
      </c>
      <c r="BQ256" s="25">
        <v>185</v>
      </c>
      <c r="BR256" s="11">
        <v>3012</v>
      </c>
      <c r="BS256" s="11">
        <v>56.6</v>
      </c>
      <c r="BT256" s="11">
        <v>57.8</v>
      </c>
      <c r="BU256" s="11">
        <v>49.9</v>
      </c>
      <c r="BV256" s="11">
        <v>46.97</v>
      </c>
      <c r="CN256" s="3"/>
    </row>
    <row r="257" spans="1:92" ht="37.5" customHeight="1" x14ac:dyDescent="0.3">
      <c r="A257" s="8">
        <v>43670</v>
      </c>
      <c r="B257" s="25">
        <v>1250</v>
      </c>
      <c r="C257" s="25">
        <v>70</v>
      </c>
      <c r="D257" s="163"/>
      <c r="F257" s="26">
        <v>54535</v>
      </c>
      <c r="G257" s="26" t="s">
        <v>31</v>
      </c>
      <c r="H257" s="100">
        <v>750</v>
      </c>
      <c r="I257" s="26" t="s">
        <v>47</v>
      </c>
      <c r="J257" s="99">
        <v>750</v>
      </c>
      <c r="K257" s="67" t="s">
        <v>636</v>
      </c>
      <c r="L257" s="1" t="s">
        <v>642</v>
      </c>
      <c r="O257" s="37">
        <v>55.9</v>
      </c>
      <c r="P257" s="25">
        <v>60</v>
      </c>
      <c r="Q257" s="25">
        <v>3011</v>
      </c>
      <c r="R257" s="37">
        <v>50.16</v>
      </c>
      <c r="S257" s="37">
        <v>46.2</v>
      </c>
      <c r="T257" s="37">
        <v>52.65</v>
      </c>
      <c r="U257" s="37">
        <v>48.95</v>
      </c>
      <c r="V257" s="11" t="s">
        <v>47</v>
      </c>
      <c r="W257" s="11" t="s">
        <v>641</v>
      </c>
      <c r="AP257" s="11" t="s">
        <v>47</v>
      </c>
      <c r="AQ257" s="11" t="s">
        <v>47</v>
      </c>
      <c r="AR257" s="11" t="s">
        <v>47</v>
      </c>
      <c r="AS257" s="11" t="s">
        <v>47</v>
      </c>
      <c r="AT257" s="11" t="s">
        <v>47</v>
      </c>
      <c r="AU257" s="11" t="s">
        <v>47</v>
      </c>
      <c r="AV257" s="11" t="s">
        <v>47</v>
      </c>
      <c r="AW257" s="11" t="s">
        <v>47</v>
      </c>
      <c r="AX257" s="11" t="s">
        <v>47</v>
      </c>
      <c r="BP257" s="11">
        <v>55.9</v>
      </c>
      <c r="BQ257" s="25">
        <v>185</v>
      </c>
      <c r="BR257" s="11">
        <v>3012</v>
      </c>
      <c r="BS257" s="11">
        <v>56.6</v>
      </c>
      <c r="BT257" s="11">
        <v>57.8</v>
      </c>
      <c r="BU257" s="11">
        <v>49.9</v>
      </c>
      <c r="BV257" s="11">
        <v>46.97</v>
      </c>
      <c r="CN257" s="3"/>
    </row>
    <row r="258" spans="1:92" ht="37.5" customHeight="1" x14ac:dyDescent="0.3">
      <c r="A258" s="8">
        <v>43670</v>
      </c>
      <c r="B258" s="25">
        <v>1250</v>
      </c>
      <c r="C258" s="25">
        <v>70</v>
      </c>
      <c r="D258" s="163"/>
      <c r="F258" s="26">
        <v>54536</v>
      </c>
      <c r="G258" s="26" t="s">
        <v>31</v>
      </c>
      <c r="H258" s="100">
        <v>750</v>
      </c>
      <c r="I258" s="26" t="s">
        <v>47</v>
      </c>
      <c r="J258" s="99">
        <v>750</v>
      </c>
      <c r="K258" s="67" t="s">
        <v>643</v>
      </c>
      <c r="L258" s="1" t="s">
        <v>642</v>
      </c>
      <c r="O258" s="37">
        <v>55.9</v>
      </c>
      <c r="P258" s="25">
        <v>60</v>
      </c>
      <c r="Q258" s="25">
        <v>3011</v>
      </c>
      <c r="R258" s="37">
        <v>50.16</v>
      </c>
      <c r="S258" s="37">
        <v>46.2</v>
      </c>
      <c r="T258" s="37">
        <v>52.65</v>
      </c>
      <c r="U258" s="37">
        <v>48.95</v>
      </c>
      <c r="V258" s="11" t="s">
        <v>47</v>
      </c>
      <c r="AP258" s="11" t="s">
        <v>47</v>
      </c>
      <c r="AQ258" s="11" t="s">
        <v>47</v>
      </c>
      <c r="AR258" s="11" t="s">
        <v>47</v>
      </c>
      <c r="AS258" s="11" t="s">
        <v>47</v>
      </c>
      <c r="AT258" s="11" t="s">
        <v>47</v>
      </c>
      <c r="AU258" s="11" t="s">
        <v>47</v>
      </c>
      <c r="AV258" s="11" t="s">
        <v>47</v>
      </c>
      <c r="AW258" s="11" t="s">
        <v>47</v>
      </c>
      <c r="AX258" s="11" t="s">
        <v>47</v>
      </c>
      <c r="BP258" s="11">
        <v>55.9</v>
      </c>
      <c r="BQ258" s="25">
        <v>185</v>
      </c>
      <c r="BR258" s="11">
        <v>3012</v>
      </c>
      <c r="BS258" s="11">
        <v>56.6</v>
      </c>
      <c r="BT258" s="11">
        <v>57.8</v>
      </c>
      <c r="BU258" s="11">
        <v>49.9</v>
      </c>
      <c r="BV258" s="11">
        <v>46.97</v>
      </c>
      <c r="CN258" s="3"/>
    </row>
    <row r="259" spans="1:92" ht="60.75" customHeight="1" x14ac:dyDescent="0.3">
      <c r="A259" s="8">
        <v>43670</v>
      </c>
      <c r="B259" s="25">
        <v>1250</v>
      </c>
      <c r="C259" s="25">
        <v>70</v>
      </c>
      <c r="D259" s="163"/>
      <c r="F259" s="26">
        <v>54537</v>
      </c>
      <c r="G259" s="26" t="s">
        <v>31</v>
      </c>
      <c r="H259" s="101">
        <v>1000</v>
      </c>
      <c r="I259" s="99">
        <v>500</v>
      </c>
      <c r="J259" s="99">
        <v>1000</v>
      </c>
      <c r="K259" s="67" t="s">
        <v>646</v>
      </c>
      <c r="L259" s="1" t="s">
        <v>647</v>
      </c>
      <c r="M259" s="1" t="s">
        <v>645</v>
      </c>
      <c r="O259" s="37">
        <v>55.9</v>
      </c>
      <c r="P259" s="25">
        <v>60</v>
      </c>
      <c r="Q259" s="25">
        <v>3011</v>
      </c>
      <c r="R259" s="37">
        <v>50.16</v>
      </c>
      <c r="S259" s="37">
        <v>46.2</v>
      </c>
      <c r="T259" s="37">
        <v>52.65</v>
      </c>
      <c r="U259" s="37">
        <v>48.95</v>
      </c>
      <c r="V259" s="11" t="s">
        <v>47</v>
      </c>
      <c r="W259" s="11" t="s">
        <v>47</v>
      </c>
      <c r="AP259" s="11">
        <v>55.9</v>
      </c>
      <c r="AQ259" s="25">
        <v>130</v>
      </c>
      <c r="AR259" s="11">
        <v>3011</v>
      </c>
      <c r="AS259" s="11">
        <v>53.6</v>
      </c>
      <c r="AT259" s="11">
        <v>50.3</v>
      </c>
      <c r="AU259" s="11">
        <v>54.5</v>
      </c>
      <c r="AV259" s="11">
        <v>49.26</v>
      </c>
      <c r="AY259" s="1" t="s">
        <v>644</v>
      </c>
      <c r="BP259" s="11">
        <v>55.9</v>
      </c>
      <c r="BQ259" s="25">
        <v>185</v>
      </c>
      <c r="BR259" s="11">
        <v>3012</v>
      </c>
      <c r="BS259" s="11">
        <v>56.6</v>
      </c>
      <c r="BT259" s="11">
        <v>57.8</v>
      </c>
      <c r="BU259" s="11">
        <v>49.9</v>
      </c>
      <c r="BV259" s="11">
        <v>46.97</v>
      </c>
      <c r="CN259" s="3"/>
    </row>
    <row r="260" spans="1:92" ht="42" customHeight="1" x14ac:dyDescent="0.3">
      <c r="A260" s="8">
        <v>43670</v>
      </c>
      <c r="B260" s="25">
        <v>1250</v>
      </c>
      <c r="C260" s="25">
        <v>70</v>
      </c>
      <c r="D260" s="163"/>
      <c r="F260" s="26">
        <v>54538</v>
      </c>
      <c r="G260" s="26" t="s">
        <v>31</v>
      </c>
      <c r="H260" s="101">
        <v>1000</v>
      </c>
      <c r="I260" s="100">
        <v>500</v>
      </c>
      <c r="J260" s="99">
        <v>1400</v>
      </c>
      <c r="K260" s="67" t="s">
        <v>648</v>
      </c>
      <c r="L260" s="1" t="s">
        <v>649</v>
      </c>
      <c r="M260" s="1" t="s">
        <v>650</v>
      </c>
      <c r="O260" s="37">
        <v>55.9</v>
      </c>
      <c r="P260" s="25">
        <v>60</v>
      </c>
      <c r="Q260" s="25">
        <v>3011</v>
      </c>
      <c r="R260" s="37">
        <v>50.16</v>
      </c>
      <c r="S260" s="37">
        <v>46.2</v>
      </c>
      <c r="T260" s="37">
        <v>52.65</v>
      </c>
      <c r="U260" s="37">
        <v>48.95</v>
      </c>
      <c r="V260" s="11" t="s">
        <v>47</v>
      </c>
      <c r="W260" s="11" t="s">
        <v>47</v>
      </c>
      <c r="AP260" s="11">
        <v>55.9</v>
      </c>
      <c r="AQ260" s="25">
        <v>100</v>
      </c>
      <c r="AR260" s="11">
        <v>3011</v>
      </c>
      <c r="AS260" s="11">
        <v>53.6</v>
      </c>
      <c r="AT260" s="11">
        <v>50.3</v>
      </c>
      <c r="AU260" s="11">
        <v>54.5</v>
      </c>
      <c r="AV260" s="11">
        <v>49.26</v>
      </c>
      <c r="AY260" s="1" t="s">
        <v>651</v>
      </c>
      <c r="BP260" s="11">
        <v>55.9</v>
      </c>
      <c r="BQ260" s="25">
        <v>185</v>
      </c>
      <c r="BR260" s="11">
        <v>3012</v>
      </c>
      <c r="BS260" s="11">
        <v>56.6</v>
      </c>
      <c r="BT260" s="11">
        <v>57.8</v>
      </c>
      <c r="BU260" s="11">
        <v>49.9</v>
      </c>
      <c r="BV260" s="11">
        <v>46.97</v>
      </c>
      <c r="BW260" s="11">
        <v>0.6</v>
      </c>
      <c r="BX260" s="1" t="s">
        <v>535</v>
      </c>
      <c r="BZ260" s="3" t="s">
        <v>404</v>
      </c>
      <c r="CN260" s="3"/>
    </row>
    <row r="261" spans="1:92" ht="42" customHeight="1" x14ac:dyDescent="0.3">
      <c r="A261" s="8">
        <v>43670</v>
      </c>
      <c r="B261" s="25">
        <v>1250</v>
      </c>
      <c r="C261" s="25">
        <v>70</v>
      </c>
      <c r="D261" s="163"/>
      <c r="E261" s="116"/>
      <c r="F261" s="26">
        <v>54539</v>
      </c>
      <c r="G261" s="26" t="s">
        <v>404</v>
      </c>
      <c r="H261" s="26" t="s">
        <v>47</v>
      </c>
      <c r="I261" s="26" t="s">
        <v>47</v>
      </c>
      <c r="J261" s="26" t="s">
        <v>47</v>
      </c>
      <c r="K261" s="117"/>
      <c r="L261" s="117" t="s">
        <v>653</v>
      </c>
      <c r="M261" s="117"/>
      <c r="O261" s="37" t="s">
        <v>47</v>
      </c>
      <c r="P261" s="37" t="s">
        <v>47</v>
      </c>
      <c r="Q261" s="37" t="s">
        <v>47</v>
      </c>
      <c r="R261" s="37" t="s">
        <v>47</v>
      </c>
      <c r="S261" s="37" t="s">
        <v>47</v>
      </c>
      <c r="T261" s="37" t="s">
        <v>47</v>
      </c>
      <c r="U261" s="37" t="s">
        <v>47</v>
      </c>
      <c r="V261" s="37" t="s">
        <v>47</v>
      </c>
      <c r="W261" s="37" t="s">
        <v>47</v>
      </c>
      <c r="X261" s="117"/>
      <c r="AP261" s="37" t="s">
        <v>47</v>
      </c>
      <c r="AQ261" s="37" t="s">
        <v>47</v>
      </c>
      <c r="AR261" s="37" t="s">
        <v>47</v>
      </c>
      <c r="AS261" s="37" t="s">
        <v>47</v>
      </c>
      <c r="AT261" s="37" t="s">
        <v>47</v>
      </c>
      <c r="AU261" s="37" t="s">
        <v>47</v>
      </c>
      <c r="AV261" s="37" t="s">
        <v>47</v>
      </c>
      <c r="AW261" s="37" t="s">
        <v>47</v>
      </c>
      <c r="AX261" s="37" t="s">
        <v>47</v>
      </c>
      <c r="AY261" s="117"/>
      <c r="BP261" s="11" t="s">
        <v>47</v>
      </c>
      <c r="BQ261" s="37" t="s">
        <v>47</v>
      </c>
      <c r="BR261" s="37" t="s">
        <v>47</v>
      </c>
      <c r="BS261" s="37" t="s">
        <v>47</v>
      </c>
      <c r="BT261" s="37" t="s">
        <v>47</v>
      </c>
      <c r="BU261" s="37" t="s">
        <v>47</v>
      </c>
      <c r="BV261" s="37" t="s">
        <v>47</v>
      </c>
      <c r="BW261" s="37" t="s">
        <v>47</v>
      </c>
      <c r="BX261" s="37" t="s">
        <v>47</v>
      </c>
      <c r="BY261" s="117"/>
      <c r="CN261" s="3"/>
    </row>
    <row r="262" spans="1:92" ht="37.5" customHeight="1" x14ac:dyDescent="0.3">
      <c r="A262" s="8">
        <v>43670</v>
      </c>
      <c r="B262" s="25">
        <v>1250</v>
      </c>
      <c r="C262" s="25">
        <v>70</v>
      </c>
      <c r="D262" s="163"/>
      <c r="F262" s="26">
        <v>54540</v>
      </c>
      <c r="G262" s="26" t="s">
        <v>31</v>
      </c>
      <c r="H262" s="100">
        <v>1000</v>
      </c>
      <c r="I262" s="26" t="s">
        <v>47</v>
      </c>
      <c r="J262" s="99">
        <v>1200</v>
      </c>
      <c r="K262" s="67" t="s">
        <v>652</v>
      </c>
      <c r="L262" s="1" t="s">
        <v>654</v>
      </c>
      <c r="M262" s="1" t="s">
        <v>655</v>
      </c>
      <c r="O262" s="37">
        <v>55.9</v>
      </c>
      <c r="P262" s="25">
        <v>60</v>
      </c>
      <c r="Q262" s="25">
        <v>3011</v>
      </c>
      <c r="R262" s="37">
        <v>50.16</v>
      </c>
      <c r="S262" s="37">
        <v>46.2</v>
      </c>
      <c r="T262" s="37">
        <v>52.65</v>
      </c>
      <c r="U262" s="37">
        <v>48.95</v>
      </c>
      <c r="V262" s="11" t="s">
        <v>47</v>
      </c>
      <c r="W262" s="11" t="s">
        <v>47</v>
      </c>
      <c r="AP262" s="37" t="s">
        <v>47</v>
      </c>
      <c r="AQ262" s="37" t="s">
        <v>47</v>
      </c>
      <c r="AR262" s="37" t="s">
        <v>47</v>
      </c>
      <c r="AS262" s="37" t="s">
        <v>47</v>
      </c>
      <c r="AT262" s="37" t="s">
        <v>47</v>
      </c>
      <c r="AU262" s="37" t="s">
        <v>47</v>
      </c>
      <c r="AV262" s="37" t="s">
        <v>47</v>
      </c>
      <c r="AW262" s="37" t="s">
        <v>47</v>
      </c>
      <c r="AX262" s="37" t="s">
        <v>47</v>
      </c>
      <c r="BP262" s="11">
        <v>55.9</v>
      </c>
      <c r="BQ262" s="25">
        <v>185</v>
      </c>
      <c r="BR262" s="11">
        <v>3012</v>
      </c>
      <c r="BS262" s="11">
        <v>56.6</v>
      </c>
      <c r="BT262" s="11">
        <v>57.8</v>
      </c>
      <c r="BU262" s="11">
        <v>49.9</v>
      </c>
      <c r="BV262" s="11">
        <v>46.97</v>
      </c>
      <c r="BZ262" s="3" t="s">
        <v>31</v>
      </c>
      <c r="CA262" s="3">
        <v>-1</v>
      </c>
      <c r="CB262" s="3">
        <v>45</v>
      </c>
      <c r="CC262" s="3">
        <v>1</v>
      </c>
      <c r="CD262" s="3">
        <v>0</v>
      </c>
      <c r="CE262" s="3">
        <v>3</v>
      </c>
      <c r="CF262" s="3">
        <v>2.9</v>
      </c>
      <c r="CG262" s="3">
        <v>-0.5</v>
      </c>
      <c r="CH262" s="3">
        <v>-1</v>
      </c>
      <c r="CI262" s="3">
        <v>45</v>
      </c>
      <c r="CJ262" s="3">
        <v>1</v>
      </c>
      <c r="CK262" s="3">
        <v>0</v>
      </c>
      <c r="CL262" s="3">
        <v>3</v>
      </c>
      <c r="CM262" s="3">
        <v>2.9</v>
      </c>
      <c r="CN262" s="3">
        <v>-0.5</v>
      </c>
    </row>
    <row r="263" spans="1:92" ht="37.5" customHeight="1" x14ac:dyDescent="0.3">
      <c r="A263" s="8">
        <v>43670</v>
      </c>
      <c r="B263" s="25">
        <v>1250</v>
      </c>
      <c r="C263" s="25">
        <v>70</v>
      </c>
      <c r="D263" s="163"/>
      <c r="E263" s="116"/>
      <c r="F263" s="26">
        <v>54541</v>
      </c>
      <c r="G263" s="26" t="s">
        <v>404</v>
      </c>
      <c r="H263" s="26" t="s">
        <v>47</v>
      </c>
      <c r="I263" s="26" t="s">
        <v>47</v>
      </c>
      <c r="J263" s="26" t="s">
        <v>47</v>
      </c>
      <c r="K263" s="117"/>
      <c r="L263" s="117" t="s">
        <v>630</v>
      </c>
      <c r="M263" s="117"/>
      <c r="O263" s="37" t="s">
        <v>47</v>
      </c>
      <c r="P263" s="37" t="s">
        <v>47</v>
      </c>
      <c r="Q263" s="37" t="s">
        <v>47</v>
      </c>
      <c r="R263" s="37" t="s">
        <v>47</v>
      </c>
      <c r="S263" s="37" t="s">
        <v>47</v>
      </c>
      <c r="T263" s="37" t="s">
        <v>47</v>
      </c>
      <c r="U263" s="37" t="s">
        <v>47</v>
      </c>
      <c r="V263" s="37" t="s">
        <v>47</v>
      </c>
      <c r="W263" s="37" t="s">
        <v>47</v>
      </c>
      <c r="X263" s="117"/>
      <c r="AP263" s="37" t="s">
        <v>47</v>
      </c>
      <c r="AQ263" s="37" t="s">
        <v>47</v>
      </c>
      <c r="AR263" s="37" t="s">
        <v>47</v>
      </c>
      <c r="AS263" s="37" t="s">
        <v>47</v>
      </c>
      <c r="AT263" s="37" t="s">
        <v>47</v>
      </c>
      <c r="AU263" s="37" t="s">
        <v>47</v>
      </c>
      <c r="AV263" s="37" t="s">
        <v>47</v>
      </c>
      <c r="AW263" s="37" t="s">
        <v>47</v>
      </c>
      <c r="AX263" s="37" t="s">
        <v>47</v>
      </c>
      <c r="AY263" s="117"/>
      <c r="BP263" s="11" t="s">
        <v>47</v>
      </c>
      <c r="BQ263" s="37" t="s">
        <v>47</v>
      </c>
      <c r="BR263" s="37" t="s">
        <v>47</v>
      </c>
      <c r="BS263" s="37" t="s">
        <v>47</v>
      </c>
      <c r="BT263" s="37" t="s">
        <v>47</v>
      </c>
      <c r="BU263" s="37" t="s">
        <v>47</v>
      </c>
      <c r="BV263" s="37" t="s">
        <v>47</v>
      </c>
      <c r="BW263" s="37" t="s">
        <v>47</v>
      </c>
      <c r="BX263" s="37" t="s">
        <v>47</v>
      </c>
      <c r="BY263" s="117"/>
      <c r="CN263" s="3"/>
    </row>
    <row r="264" spans="1:92" ht="37.5" customHeight="1" x14ac:dyDescent="0.3">
      <c r="A264" s="8">
        <v>43670</v>
      </c>
      <c r="B264" s="25">
        <v>1250</v>
      </c>
      <c r="C264" s="25">
        <v>70</v>
      </c>
      <c r="D264" s="163"/>
      <c r="E264" s="116"/>
      <c r="F264" s="26">
        <v>54543</v>
      </c>
      <c r="G264" s="26" t="s">
        <v>47</v>
      </c>
      <c r="H264" s="26" t="s">
        <v>47</v>
      </c>
      <c r="I264" s="26" t="s">
        <v>47</v>
      </c>
      <c r="J264" s="26" t="s">
        <v>47</v>
      </c>
      <c r="K264" s="117" t="s">
        <v>658</v>
      </c>
      <c r="L264" s="117"/>
      <c r="M264" s="117"/>
      <c r="P264" s="37"/>
      <c r="Q264" s="37"/>
      <c r="R264" s="37"/>
      <c r="S264" s="37"/>
      <c r="T264" s="37"/>
      <c r="U264" s="37"/>
      <c r="V264" s="37"/>
      <c r="W264" s="37"/>
      <c r="X264" s="117"/>
      <c r="AP264" s="37"/>
      <c r="AQ264" s="37"/>
      <c r="AR264" s="37"/>
      <c r="AS264" s="37"/>
      <c r="AT264" s="37"/>
      <c r="AU264" s="37"/>
      <c r="AV264" s="37"/>
      <c r="AW264" s="37"/>
      <c r="AX264" s="37"/>
      <c r="AY264" s="117"/>
      <c r="BQ264" s="37"/>
      <c r="BR264" s="37"/>
      <c r="BS264" s="37"/>
      <c r="BT264" s="37"/>
      <c r="BU264" s="37"/>
      <c r="BV264" s="37"/>
      <c r="BW264" s="37"/>
      <c r="BX264" s="37"/>
      <c r="BY264" s="117"/>
      <c r="CN264" s="3"/>
    </row>
    <row r="265" spans="1:92" ht="37.5" customHeight="1" x14ac:dyDescent="0.3">
      <c r="A265" s="8">
        <v>43670</v>
      </c>
      <c r="B265" s="25">
        <v>1250</v>
      </c>
      <c r="C265" s="25">
        <v>70</v>
      </c>
      <c r="D265" s="163"/>
      <c r="F265" s="3">
        <v>54544</v>
      </c>
      <c r="G265" s="26" t="s">
        <v>31</v>
      </c>
      <c r="H265" s="100">
        <v>1000</v>
      </c>
      <c r="I265" s="99">
        <v>500</v>
      </c>
      <c r="J265" s="99">
        <v>1200</v>
      </c>
      <c r="K265" s="67" t="s">
        <v>656</v>
      </c>
      <c r="L265" s="1" t="s">
        <v>673</v>
      </c>
      <c r="O265" s="37">
        <v>55.9</v>
      </c>
      <c r="P265" s="25">
        <v>60</v>
      </c>
      <c r="Q265" s="25">
        <v>3011</v>
      </c>
      <c r="R265" s="37">
        <v>50.16</v>
      </c>
      <c r="S265" s="37">
        <v>46.2</v>
      </c>
      <c r="T265" s="37">
        <v>52.65</v>
      </c>
      <c r="U265" s="37">
        <v>48.95</v>
      </c>
      <c r="V265" s="11" t="s">
        <v>47</v>
      </c>
      <c r="W265" s="11">
        <v>1</v>
      </c>
      <c r="Y265" s="3" t="s">
        <v>31</v>
      </c>
      <c r="Z265" s="3">
        <v>-1</v>
      </c>
      <c r="AA265" s="3">
        <v>45</v>
      </c>
      <c r="AB265" s="3">
        <v>1</v>
      </c>
      <c r="AC265" s="3">
        <v>0</v>
      </c>
      <c r="AD265" s="3">
        <v>3</v>
      </c>
      <c r="AE265" s="3">
        <v>2.9</v>
      </c>
      <c r="AF265" s="3">
        <v>-0.5</v>
      </c>
      <c r="AG265" s="3">
        <v>-1</v>
      </c>
      <c r="AH265" s="3">
        <v>45</v>
      </c>
      <c r="AI265" s="3">
        <v>1</v>
      </c>
      <c r="AJ265" s="3">
        <v>0</v>
      </c>
      <c r="AK265" s="3">
        <v>3</v>
      </c>
      <c r="AL265" s="3">
        <v>2.9</v>
      </c>
      <c r="AM265" s="3">
        <v>-0.5</v>
      </c>
      <c r="AP265" s="11">
        <v>55.9</v>
      </c>
      <c r="AQ265" s="25">
        <v>160</v>
      </c>
      <c r="AR265" s="11">
        <v>3011</v>
      </c>
      <c r="AS265" s="11">
        <v>53.6</v>
      </c>
      <c r="AT265" s="11">
        <v>50.3</v>
      </c>
      <c r="AU265" s="11">
        <v>54.5</v>
      </c>
      <c r="AV265" s="11">
        <v>49.26</v>
      </c>
      <c r="AW265" s="11">
        <v>0.5</v>
      </c>
      <c r="AX265" s="11">
        <v>0.5</v>
      </c>
      <c r="BP265" s="11">
        <v>55.93</v>
      </c>
      <c r="BQ265" s="25">
        <v>185</v>
      </c>
      <c r="BR265" s="11">
        <v>3012</v>
      </c>
      <c r="BS265" s="11">
        <v>59.34</v>
      </c>
      <c r="BT265" s="11">
        <v>56.48</v>
      </c>
      <c r="BU265" s="11">
        <v>50.72</v>
      </c>
      <c r="BV265" s="11">
        <v>46.17</v>
      </c>
      <c r="BW265" s="11">
        <v>0.5</v>
      </c>
      <c r="BX265" s="1" t="s">
        <v>659</v>
      </c>
      <c r="BY265" s="72" t="s">
        <v>657</v>
      </c>
      <c r="BZ265" s="3" t="s">
        <v>31</v>
      </c>
      <c r="CA265" s="3">
        <v>-1</v>
      </c>
      <c r="CB265" s="3">
        <v>45</v>
      </c>
      <c r="CC265" s="3">
        <v>1</v>
      </c>
      <c r="CD265" s="3">
        <v>0</v>
      </c>
      <c r="CE265" s="3">
        <v>3</v>
      </c>
      <c r="CF265" s="3">
        <v>2.9</v>
      </c>
      <c r="CG265" s="3">
        <v>-0.5</v>
      </c>
      <c r="CH265" s="3">
        <v>-1</v>
      </c>
      <c r="CI265" s="3">
        <v>45</v>
      </c>
      <c r="CJ265" s="3">
        <v>1</v>
      </c>
      <c r="CK265" s="3">
        <v>0</v>
      </c>
      <c r="CL265" s="3">
        <v>3</v>
      </c>
      <c r="CM265" s="3">
        <v>2.9</v>
      </c>
      <c r="CN265" s="3">
        <v>-0.5</v>
      </c>
    </row>
    <row r="266" spans="1:92" ht="57" customHeight="1" x14ac:dyDescent="0.3">
      <c r="A266" s="8">
        <v>43670</v>
      </c>
      <c r="B266" s="25">
        <v>1250</v>
      </c>
      <c r="C266" s="25">
        <v>70</v>
      </c>
      <c r="D266" s="163"/>
      <c r="F266" s="26">
        <v>54545</v>
      </c>
      <c r="G266" s="26" t="s">
        <v>31</v>
      </c>
      <c r="H266" s="100">
        <v>1000</v>
      </c>
      <c r="I266" s="99">
        <v>500</v>
      </c>
      <c r="J266" s="99">
        <v>1200</v>
      </c>
      <c r="K266" s="67" t="s">
        <v>660</v>
      </c>
      <c r="O266" s="37">
        <v>55.9</v>
      </c>
      <c r="P266" s="25">
        <v>60</v>
      </c>
      <c r="Q266" s="25">
        <v>3011</v>
      </c>
      <c r="R266" s="11">
        <v>49.48</v>
      </c>
      <c r="S266" s="11">
        <v>46.95</v>
      </c>
      <c r="T266" s="11">
        <v>52.57</v>
      </c>
      <c r="U266" s="11">
        <v>49.48</v>
      </c>
      <c r="V266" s="11" t="s">
        <v>47</v>
      </c>
      <c r="W266" s="11" t="s">
        <v>47</v>
      </c>
      <c r="Y266" s="3" t="s">
        <v>31</v>
      </c>
      <c r="Z266" s="3">
        <v>-1</v>
      </c>
      <c r="AA266" s="3">
        <v>45</v>
      </c>
      <c r="AB266" s="3">
        <v>1</v>
      </c>
      <c r="AC266" s="3">
        <v>0</v>
      </c>
      <c r="AD266" s="3">
        <v>3</v>
      </c>
      <c r="AE266" s="3">
        <v>2.9</v>
      </c>
      <c r="AF266" s="3">
        <v>-0.5</v>
      </c>
      <c r="AG266" s="3">
        <v>-1</v>
      </c>
      <c r="AH266" s="3">
        <v>45</v>
      </c>
      <c r="AI266" s="3">
        <v>1</v>
      </c>
      <c r="AJ266" s="3">
        <v>0</v>
      </c>
      <c r="AK266" s="3">
        <v>3</v>
      </c>
      <c r="AL266" s="3">
        <v>2.9</v>
      </c>
      <c r="AM266" s="3">
        <v>-0.5</v>
      </c>
      <c r="AP266" s="11">
        <v>55.9</v>
      </c>
      <c r="AQ266" s="25">
        <v>130</v>
      </c>
      <c r="AR266" s="11">
        <v>3011</v>
      </c>
      <c r="AS266" s="11">
        <v>53.6</v>
      </c>
      <c r="AT266" s="11">
        <v>50.3</v>
      </c>
      <c r="AU266" s="11">
        <v>54.5</v>
      </c>
      <c r="AV266" s="11">
        <v>49.26</v>
      </c>
      <c r="AW266" s="11">
        <v>0.6</v>
      </c>
      <c r="AX266" s="11">
        <v>0.6</v>
      </c>
      <c r="AY266" s="1" t="s">
        <v>664</v>
      </c>
      <c r="AZ266" s="11" t="s">
        <v>31</v>
      </c>
      <c r="BA266" s="11">
        <v>-1</v>
      </c>
      <c r="BB266" s="11">
        <v>45</v>
      </c>
      <c r="BC266" s="11">
        <v>1</v>
      </c>
      <c r="BD266" s="11">
        <v>0</v>
      </c>
      <c r="BE266" s="11">
        <v>5</v>
      </c>
      <c r="BF266" s="11">
        <v>3.5</v>
      </c>
      <c r="BG266" s="11">
        <v>0</v>
      </c>
      <c r="BH266" s="11">
        <v>-1</v>
      </c>
      <c r="BI266" s="11">
        <v>45</v>
      </c>
      <c r="BJ266" s="11">
        <v>1</v>
      </c>
      <c r="BK266" s="11">
        <v>0</v>
      </c>
      <c r="BL266" s="11">
        <v>5</v>
      </c>
      <c r="BM266" s="11">
        <v>3.5</v>
      </c>
      <c r="BN266" s="11">
        <v>0</v>
      </c>
      <c r="BP266" s="3">
        <v>55.95</v>
      </c>
      <c r="BQ266" s="25">
        <v>185</v>
      </c>
      <c r="BR266" s="11">
        <v>3012</v>
      </c>
      <c r="BS266" s="11">
        <v>57.25</v>
      </c>
      <c r="BT266" s="11">
        <v>55.76</v>
      </c>
      <c r="BU266" s="11">
        <v>50.04</v>
      </c>
      <c r="BV266" s="11">
        <v>46.17</v>
      </c>
      <c r="BW266" s="11" t="s">
        <v>666</v>
      </c>
      <c r="BX266" s="1" t="s">
        <v>666</v>
      </c>
      <c r="BY266" s="117" t="s">
        <v>657</v>
      </c>
      <c r="BZ266" s="3" t="s">
        <v>31</v>
      </c>
      <c r="CA266" s="3">
        <v>-1</v>
      </c>
      <c r="CB266" s="3">
        <v>45</v>
      </c>
      <c r="CC266" s="3">
        <v>1</v>
      </c>
      <c r="CD266" s="3">
        <v>0</v>
      </c>
      <c r="CE266" s="3">
        <v>3</v>
      </c>
      <c r="CF266" s="3">
        <v>2.9</v>
      </c>
      <c r="CG266" s="3">
        <v>-0.5</v>
      </c>
      <c r="CH266" s="3">
        <v>-1</v>
      </c>
      <c r="CI266" s="3">
        <v>45</v>
      </c>
      <c r="CJ266" s="3">
        <v>1</v>
      </c>
      <c r="CK266" s="3">
        <v>0</v>
      </c>
      <c r="CL266" s="3">
        <v>3</v>
      </c>
      <c r="CM266" s="3">
        <v>2.9</v>
      </c>
      <c r="CN266" s="3">
        <v>-0.5</v>
      </c>
    </row>
    <row r="267" spans="1:92" ht="60.75" customHeight="1" x14ac:dyDescent="0.3">
      <c r="A267" s="8">
        <v>43670</v>
      </c>
      <c r="B267" s="25">
        <v>1250</v>
      </c>
      <c r="C267" s="25">
        <v>70</v>
      </c>
      <c r="D267" s="163"/>
      <c r="F267" s="26">
        <v>54546</v>
      </c>
      <c r="G267" s="26" t="s">
        <v>31</v>
      </c>
      <c r="H267" s="100">
        <v>1000</v>
      </c>
      <c r="I267" s="26" t="s">
        <v>47</v>
      </c>
      <c r="J267" s="99">
        <v>1500</v>
      </c>
      <c r="K267" s="67" t="s">
        <v>661</v>
      </c>
      <c r="L267" s="1" t="s">
        <v>662</v>
      </c>
      <c r="M267" s="1" t="s">
        <v>669</v>
      </c>
      <c r="O267" s="37">
        <v>55.9</v>
      </c>
      <c r="P267" s="25">
        <v>60</v>
      </c>
      <c r="Q267" s="25">
        <v>3011</v>
      </c>
      <c r="R267" s="11">
        <v>49.62</v>
      </c>
      <c r="S267" s="11">
        <v>47</v>
      </c>
      <c r="T267" s="11">
        <v>52.61</v>
      </c>
      <c r="U267" s="11">
        <v>49.5</v>
      </c>
      <c r="V267" s="11" t="s">
        <v>47</v>
      </c>
      <c r="W267" s="11">
        <v>2</v>
      </c>
      <c r="X267" s="1" t="s">
        <v>663</v>
      </c>
      <c r="Y267" s="3" t="s">
        <v>31</v>
      </c>
      <c r="Z267" s="3">
        <v>-1</v>
      </c>
      <c r="AA267" s="3">
        <v>45</v>
      </c>
      <c r="AB267" s="3">
        <v>1</v>
      </c>
      <c r="AC267" s="3">
        <v>0</v>
      </c>
      <c r="AD267" s="3">
        <v>3</v>
      </c>
      <c r="AE267" s="3">
        <v>2.9</v>
      </c>
      <c r="AF267" s="3">
        <v>-0.5</v>
      </c>
      <c r="AG267" s="3">
        <v>-1</v>
      </c>
      <c r="AH267" s="3">
        <v>45</v>
      </c>
      <c r="AI267" s="3">
        <v>1</v>
      </c>
      <c r="AJ267" s="3">
        <v>0</v>
      </c>
      <c r="AK267" s="3">
        <v>3</v>
      </c>
      <c r="AL267" s="3">
        <v>2.9</v>
      </c>
      <c r="AM267" s="3">
        <v>-0.5</v>
      </c>
      <c r="AP267" s="11">
        <v>55.9</v>
      </c>
      <c r="AQ267" s="25">
        <v>130</v>
      </c>
      <c r="AR267" s="11">
        <v>3011</v>
      </c>
      <c r="AS267" s="11">
        <v>53.6</v>
      </c>
      <c r="AT267" s="11">
        <v>50.3</v>
      </c>
      <c r="AU267" s="11">
        <v>54.5</v>
      </c>
      <c r="AV267" s="11">
        <v>49.2</v>
      </c>
      <c r="AW267" s="11" t="s">
        <v>47</v>
      </c>
      <c r="AX267" s="11" t="s">
        <v>47</v>
      </c>
      <c r="AY267" s="1" t="s">
        <v>665</v>
      </c>
      <c r="AZ267" s="11" t="s">
        <v>31</v>
      </c>
      <c r="BA267" s="11">
        <v>-1</v>
      </c>
      <c r="BB267" s="11">
        <v>45</v>
      </c>
      <c r="BC267" s="11">
        <v>1</v>
      </c>
      <c r="BD267" s="11">
        <v>0</v>
      </c>
      <c r="BE267" s="11">
        <v>3</v>
      </c>
      <c r="BF267" s="11">
        <v>3.5</v>
      </c>
      <c r="BG267" s="11">
        <v>-0.5</v>
      </c>
      <c r="BH267" s="11">
        <v>-1</v>
      </c>
      <c r="BI267" s="11">
        <v>45</v>
      </c>
      <c r="BJ267" s="11">
        <v>1</v>
      </c>
      <c r="BK267" s="11">
        <v>0</v>
      </c>
      <c r="BL267" s="11">
        <v>3</v>
      </c>
      <c r="BM267" s="11">
        <v>3.5</v>
      </c>
      <c r="BN267" s="11">
        <v>-0.5</v>
      </c>
      <c r="BP267" s="11">
        <v>56</v>
      </c>
      <c r="BQ267" s="25">
        <v>185</v>
      </c>
      <c r="BR267" s="11">
        <v>3012</v>
      </c>
      <c r="BS267" s="11">
        <v>57.34</v>
      </c>
      <c r="BT267" s="11">
        <v>55.96</v>
      </c>
      <c r="BU267" s="11">
        <v>50.55</v>
      </c>
      <c r="BV267" s="11">
        <v>46.05</v>
      </c>
      <c r="BW267" s="11" t="s">
        <v>667</v>
      </c>
      <c r="BX267" s="1" t="s">
        <v>667</v>
      </c>
      <c r="BY267" s="117" t="s">
        <v>657</v>
      </c>
      <c r="BZ267" s="3" t="s">
        <v>31</v>
      </c>
      <c r="CA267" s="3">
        <v>-1</v>
      </c>
      <c r="CB267" s="3">
        <v>45</v>
      </c>
      <c r="CC267" s="3">
        <v>1</v>
      </c>
      <c r="CD267" s="3">
        <v>0</v>
      </c>
      <c r="CE267" s="3">
        <v>3</v>
      </c>
      <c r="CF267" s="3">
        <v>2.9</v>
      </c>
      <c r="CG267" s="3">
        <v>-0.5</v>
      </c>
      <c r="CH267" s="3">
        <v>-1</v>
      </c>
      <c r="CI267" s="3">
        <v>45</v>
      </c>
      <c r="CJ267" s="3">
        <v>1</v>
      </c>
      <c r="CK267" s="3">
        <v>0</v>
      </c>
      <c r="CL267" s="3">
        <v>3</v>
      </c>
      <c r="CM267" s="3">
        <v>2.9</v>
      </c>
      <c r="CN267" s="3">
        <v>-0.5</v>
      </c>
    </row>
    <row r="268" spans="1:92" s="78" customFormat="1" ht="18" customHeight="1" x14ac:dyDescent="0.25">
      <c r="A268" s="73"/>
      <c r="B268" s="74"/>
      <c r="C268" s="74"/>
      <c r="D268" s="75"/>
      <c r="E268" s="75"/>
      <c r="F268" s="76"/>
      <c r="G268" s="76"/>
      <c r="H268" s="76"/>
      <c r="I268" s="76"/>
      <c r="J268" s="76"/>
      <c r="K268" s="77"/>
      <c r="L268" s="77"/>
      <c r="M268" s="77"/>
      <c r="O268" s="79"/>
      <c r="P268" s="74"/>
      <c r="Q268" s="74"/>
      <c r="R268" s="80"/>
      <c r="S268" s="80"/>
      <c r="T268" s="80"/>
      <c r="U268" s="80"/>
      <c r="V268" s="80"/>
      <c r="W268" s="80"/>
      <c r="X268" s="77"/>
      <c r="Y268" s="80"/>
      <c r="Z268" s="80"/>
      <c r="AA268" s="80"/>
      <c r="AB268" s="80"/>
      <c r="AC268" s="80"/>
      <c r="AD268" s="80"/>
      <c r="AE268" s="80"/>
      <c r="AF268" s="80"/>
      <c r="AG268" s="80"/>
      <c r="AH268" s="80"/>
      <c r="AI268" s="80"/>
      <c r="AJ268" s="80"/>
      <c r="AK268" s="80"/>
      <c r="AL268" s="80"/>
      <c r="AM268" s="80"/>
      <c r="AN268" s="80"/>
      <c r="AO268" s="80"/>
      <c r="AP268" s="80"/>
      <c r="AQ268" s="74"/>
      <c r="AR268" s="80"/>
      <c r="AS268" s="80"/>
      <c r="AT268" s="80"/>
      <c r="AU268" s="80"/>
      <c r="AV268" s="80"/>
      <c r="AW268" s="80"/>
      <c r="AX268" s="80"/>
      <c r="AY268" s="77"/>
      <c r="AZ268" s="80"/>
      <c r="BA268" s="80"/>
      <c r="BB268" s="80"/>
      <c r="BC268" s="80"/>
      <c r="BD268" s="80"/>
      <c r="BE268" s="80"/>
      <c r="BF268" s="80"/>
      <c r="BG268" s="80"/>
      <c r="BH268" s="80"/>
      <c r="BI268" s="80"/>
      <c r="BJ268" s="80"/>
      <c r="BK268" s="80"/>
      <c r="BL268" s="80"/>
      <c r="BM268" s="80"/>
      <c r="BN268" s="80"/>
      <c r="BO268" s="80"/>
      <c r="BP268" s="80"/>
      <c r="BQ268" s="74"/>
      <c r="BR268" s="80"/>
      <c r="BS268" s="80"/>
      <c r="BT268" s="80"/>
      <c r="BU268" s="80"/>
      <c r="BV268" s="80"/>
      <c r="BW268" s="80"/>
      <c r="BX268" s="77"/>
      <c r="BY268" s="77"/>
    </row>
    <row r="269" spans="1:92" ht="37.5" customHeight="1" x14ac:dyDescent="0.3">
      <c r="A269" s="8">
        <v>43671</v>
      </c>
      <c r="B269" s="25">
        <v>1250</v>
      </c>
      <c r="C269" s="25">
        <v>70</v>
      </c>
      <c r="D269" s="163" t="s">
        <v>700</v>
      </c>
      <c r="F269" s="26">
        <v>54554</v>
      </c>
      <c r="G269" s="26" t="s">
        <v>404</v>
      </c>
      <c r="H269" s="26" t="s">
        <v>47</v>
      </c>
      <c r="I269" s="26" t="s">
        <v>47</v>
      </c>
      <c r="J269" s="26" t="s">
        <v>47</v>
      </c>
      <c r="K269" s="67" t="s">
        <v>670</v>
      </c>
      <c r="L269" s="1" t="s">
        <v>671</v>
      </c>
      <c r="O269" s="37">
        <v>55.9</v>
      </c>
      <c r="P269" s="25">
        <v>60</v>
      </c>
      <c r="Q269" s="25">
        <v>3011</v>
      </c>
      <c r="R269" s="11">
        <v>49.7</v>
      </c>
      <c r="S269" s="11">
        <v>46.7</v>
      </c>
      <c r="T269" s="11">
        <v>52.84</v>
      </c>
      <c r="U269" s="11">
        <v>49.41</v>
      </c>
      <c r="Y269" s="11" t="s">
        <v>404</v>
      </c>
      <c r="AP269" s="11">
        <v>55.9</v>
      </c>
      <c r="AQ269" s="25">
        <v>130</v>
      </c>
      <c r="AR269" s="11">
        <v>3011</v>
      </c>
      <c r="AS269" s="11">
        <v>53.6</v>
      </c>
      <c r="AT269" s="11">
        <v>50.3</v>
      </c>
      <c r="AU269" s="11">
        <v>54.5</v>
      </c>
      <c r="AV269" s="11">
        <v>49.2</v>
      </c>
      <c r="AZ269" s="11" t="s">
        <v>404</v>
      </c>
      <c r="BP269" s="11">
        <v>56</v>
      </c>
      <c r="BQ269" s="25">
        <v>185</v>
      </c>
      <c r="BR269" s="11">
        <v>3012</v>
      </c>
      <c r="BS269" s="11">
        <v>57.34</v>
      </c>
      <c r="BT269" s="11">
        <v>55.96</v>
      </c>
      <c r="BU269" s="11">
        <v>50.87</v>
      </c>
      <c r="BV269" s="11">
        <v>46.19</v>
      </c>
      <c r="BZ269" s="3" t="s">
        <v>404</v>
      </c>
      <c r="CN269" s="3"/>
    </row>
    <row r="270" spans="1:92" ht="37.5" customHeight="1" x14ac:dyDescent="0.3">
      <c r="A270" s="8">
        <v>43671</v>
      </c>
      <c r="B270" s="25">
        <v>1250</v>
      </c>
      <c r="C270" s="25">
        <v>70</v>
      </c>
      <c r="D270" s="163"/>
      <c r="F270" s="26">
        <v>54555</v>
      </c>
      <c r="G270" s="26" t="s">
        <v>404</v>
      </c>
      <c r="H270" s="26" t="s">
        <v>47</v>
      </c>
      <c r="I270" s="26" t="s">
        <v>47</v>
      </c>
      <c r="J270" s="26" t="s">
        <v>47</v>
      </c>
      <c r="L270" s="1" t="s">
        <v>671</v>
      </c>
      <c r="O270" s="37">
        <v>55.9</v>
      </c>
      <c r="P270" s="25">
        <v>60</v>
      </c>
      <c r="Q270" s="25">
        <v>3011</v>
      </c>
      <c r="R270" s="11">
        <v>49.7</v>
      </c>
      <c r="S270" s="11">
        <v>46.7</v>
      </c>
      <c r="T270" s="11">
        <v>52.84</v>
      </c>
      <c r="U270" s="11">
        <v>49.41</v>
      </c>
      <c r="AP270" s="11">
        <v>55.9</v>
      </c>
      <c r="AQ270" s="25">
        <v>130</v>
      </c>
      <c r="AR270" s="11">
        <v>3011</v>
      </c>
      <c r="AS270" s="11">
        <v>53.6</v>
      </c>
      <c r="AT270" s="11">
        <v>50.3</v>
      </c>
      <c r="AU270" s="11">
        <v>54.5</v>
      </c>
      <c r="AV270" s="11">
        <v>49.2</v>
      </c>
      <c r="BP270" s="11">
        <v>56</v>
      </c>
      <c r="BQ270" s="25">
        <v>185</v>
      </c>
      <c r="BR270" s="11">
        <v>3012</v>
      </c>
      <c r="BS270" s="11">
        <v>57.34</v>
      </c>
      <c r="BT270" s="11">
        <v>55.96</v>
      </c>
      <c r="BU270" s="11">
        <v>50.87</v>
      </c>
      <c r="BV270" s="11">
        <v>46.19</v>
      </c>
      <c r="CN270" s="3"/>
    </row>
    <row r="271" spans="1:92" ht="37.5" customHeight="1" x14ac:dyDescent="0.3">
      <c r="A271" s="8">
        <v>43671</v>
      </c>
      <c r="B271" s="25">
        <v>1250</v>
      </c>
      <c r="C271" s="25">
        <v>70</v>
      </c>
      <c r="D271" s="163"/>
      <c r="F271" s="26">
        <v>54556</v>
      </c>
      <c r="G271" s="26" t="s">
        <v>404</v>
      </c>
      <c r="L271" s="121" t="s">
        <v>671</v>
      </c>
      <c r="O271" s="11" t="s">
        <v>47</v>
      </c>
      <c r="P271" s="11" t="s">
        <v>47</v>
      </c>
      <c r="Q271" s="11" t="s">
        <v>47</v>
      </c>
      <c r="R271" s="11" t="s">
        <v>47</v>
      </c>
      <c r="S271" s="11" t="s">
        <v>47</v>
      </c>
      <c r="T271" s="11" t="s">
        <v>47</v>
      </c>
      <c r="U271" s="11" t="s">
        <v>47</v>
      </c>
      <c r="V271" s="11" t="s">
        <v>47</v>
      </c>
      <c r="W271" s="11" t="s">
        <v>47</v>
      </c>
      <c r="AP271" s="11" t="s">
        <v>47</v>
      </c>
      <c r="AQ271" s="11" t="s">
        <v>47</v>
      </c>
      <c r="AR271" s="11" t="s">
        <v>47</v>
      </c>
      <c r="AS271" s="11" t="s">
        <v>47</v>
      </c>
      <c r="AT271" s="11" t="s">
        <v>47</v>
      </c>
      <c r="AU271" s="11" t="s">
        <v>47</v>
      </c>
      <c r="AV271" s="11" t="s">
        <v>47</v>
      </c>
      <c r="AW271" s="11" t="s">
        <v>47</v>
      </c>
      <c r="AX271" s="11" t="s">
        <v>47</v>
      </c>
      <c r="BP271" s="11" t="s">
        <v>47</v>
      </c>
      <c r="BQ271" s="11" t="s">
        <v>47</v>
      </c>
      <c r="BR271" s="11" t="s">
        <v>47</v>
      </c>
      <c r="BS271" s="11" t="s">
        <v>47</v>
      </c>
      <c r="BT271" s="11" t="s">
        <v>47</v>
      </c>
      <c r="BU271" s="11" t="s">
        <v>47</v>
      </c>
      <c r="BV271" s="11" t="s">
        <v>47</v>
      </c>
      <c r="BW271" s="11" t="s">
        <v>47</v>
      </c>
      <c r="BX271" s="11" t="s">
        <v>47</v>
      </c>
      <c r="CN271" s="3"/>
    </row>
    <row r="272" spans="1:92" ht="37.5" customHeight="1" x14ac:dyDescent="0.3">
      <c r="A272" s="8">
        <v>43671</v>
      </c>
      <c r="B272" s="25">
        <v>1250</v>
      </c>
      <c r="C272" s="25">
        <v>70</v>
      </c>
      <c r="D272" s="163"/>
      <c r="F272" s="26">
        <v>54557</v>
      </c>
      <c r="G272" s="26" t="s">
        <v>404</v>
      </c>
      <c r="L272" s="121" t="s">
        <v>671</v>
      </c>
      <c r="O272" s="11" t="s">
        <v>47</v>
      </c>
      <c r="P272" s="11" t="s">
        <v>47</v>
      </c>
      <c r="Q272" s="11" t="s">
        <v>47</v>
      </c>
      <c r="R272" s="11" t="s">
        <v>47</v>
      </c>
      <c r="S272" s="11" t="s">
        <v>47</v>
      </c>
      <c r="T272" s="11" t="s">
        <v>47</v>
      </c>
      <c r="U272" s="11" t="s">
        <v>47</v>
      </c>
      <c r="V272" s="11" t="s">
        <v>47</v>
      </c>
      <c r="W272" s="11" t="s">
        <v>47</v>
      </c>
      <c r="AP272" s="11" t="s">
        <v>47</v>
      </c>
      <c r="AQ272" s="11" t="s">
        <v>47</v>
      </c>
      <c r="AR272" s="11" t="s">
        <v>47</v>
      </c>
      <c r="AS272" s="11" t="s">
        <v>47</v>
      </c>
      <c r="AT272" s="11" t="s">
        <v>47</v>
      </c>
      <c r="AU272" s="11" t="s">
        <v>47</v>
      </c>
      <c r="AV272" s="11" t="s">
        <v>47</v>
      </c>
      <c r="AW272" s="11" t="s">
        <v>47</v>
      </c>
      <c r="AX272" s="11" t="s">
        <v>47</v>
      </c>
      <c r="BP272" s="11" t="s">
        <v>47</v>
      </c>
      <c r="BQ272" s="11" t="s">
        <v>47</v>
      </c>
      <c r="BR272" s="11" t="s">
        <v>47</v>
      </c>
      <c r="BS272" s="11" t="s">
        <v>47</v>
      </c>
      <c r="BT272" s="11" t="s">
        <v>47</v>
      </c>
      <c r="BU272" s="11" t="s">
        <v>47</v>
      </c>
      <c r="BV272" s="11" t="s">
        <v>47</v>
      </c>
      <c r="BW272" s="11" t="s">
        <v>47</v>
      </c>
      <c r="BX272" s="11" t="s">
        <v>47</v>
      </c>
      <c r="CN272" s="3"/>
    </row>
    <row r="273" spans="1:92" ht="37.5" customHeight="1" x14ac:dyDescent="0.3">
      <c r="A273" s="8">
        <v>43671</v>
      </c>
      <c r="B273" s="25">
        <v>1250</v>
      </c>
      <c r="C273" s="25">
        <v>70</v>
      </c>
      <c r="D273" s="163"/>
      <c r="F273" s="26">
        <v>54558</v>
      </c>
      <c r="G273" s="26" t="s">
        <v>47</v>
      </c>
      <c r="L273" s="1" t="s">
        <v>672</v>
      </c>
      <c r="O273" s="11" t="s">
        <v>47</v>
      </c>
      <c r="P273" s="11" t="s">
        <v>47</v>
      </c>
      <c r="Q273" s="11" t="s">
        <v>47</v>
      </c>
      <c r="R273" s="11" t="s">
        <v>47</v>
      </c>
      <c r="S273" s="11" t="s">
        <v>47</v>
      </c>
      <c r="T273" s="11" t="s">
        <v>47</v>
      </c>
      <c r="U273" s="11" t="s">
        <v>47</v>
      </c>
      <c r="V273" s="11" t="s">
        <v>47</v>
      </c>
      <c r="W273" s="11" t="s">
        <v>47</v>
      </c>
      <c r="AP273" s="11" t="s">
        <v>47</v>
      </c>
      <c r="AQ273" s="11" t="s">
        <v>47</v>
      </c>
      <c r="AR273" s="11" t="s">
        <v>47</v>
      </c>
      <c r="AS273" s="11" t="s">
        <v>47</v>
      </c>
      <c r="AT273" s="11" t="s">
        <v>47</v>
      </c>
      <c r="AU273" s="11" t="s">
        <v>47</v>
      </c>
      <c r="AV273" s="11" t="s">
        <v>47</v>
      </c>
      <c r="AW273" s="11" t="s">
        <v>47</v>
      </c>
      <c r="AX273" s="11" t="s">
        <v>47</v>
      </c>
      <c r="BP273" s="11" t="s">
        <v>47</v>
      </c>
      <c r="BQ273" s="11" t="s">
        <v>47</v>
      </c>
      <c r="BR273" s="11" t="s">
        <v>47</v>
      </c>
      <c r="BS273" s="11" t="s">
        <v>47</v>
      </c>
      <c r="BT273" s="11" t="s">
        <v>47</v>
      </c>
      <c r="BU273" s="11" t="s">
        <v>47</v>
      </c>
      <c r="BV273" s="11" t="s">
        <v>47</v>
      </c>
      <c r="BW273" s="11" t="s">
        <v>47</v>
      </c>
      <c r="BX273" s="11" t="s">
        <v>47</v>
      </c>
      <c r="CN273" s="3"/>
    </row>
    <row r="274" spans="1:92" ht="37.5" customHeight="1" x14ac:dyDescent="0.3">
      <c r="A274" s="8">
        <v>43671</v>
      </c>
      <c r="B274" s="25">
        <v>1250</v>
      </c>
      <c r="C274" s="25">
        <v>70</v>
      </c>
      <c r="D274" s="163"/>
      <c r="F274" s="26">
        <v>54563</v>
      </c>
      <c r="G274" s="26" t="s">
        <v>31</v>
      </c>
      <c r="H274" s="100">
        <v>1000</v>
      </c>
      <c r="I274" s="26" t="s">
        <v>47</v>
      </c>
      <c r="J274" s="100">
        <v>1000</v>
      </c>
      <c r="K274" s="67" t="s">
        <v>674</v>
      </c>
      <c r="L274" s="1" t="s">
        <v>675</v>
      </c>
      <c r="O274" s="11" t="s">
        <v>47</v>
      </c>
      <c r="P274" s="11" t="s">
        <v>47</v>
      </c>
      <c r="Q274" s="11" t="s">
        <v>47</v>
      </c>
      <c r="R274" s="11" t="s">
        <v>47</v>
      </c>
      <c r="S274" s="11" t="s">
        <v>47</v>
      </c>
      <c r="T274" s="11" t="s">
        <v>47</v>
      </c>
      <c r="U274" s="11" t="s">
        <v>47</v>
      </c>
      <c r="V274" s="11" t="s">
        <v>47</v>
      </c>
      <c r="W274" s="11" t="s">
        <v>47</v>
      </c>
      <c r="AP274" s="11" t="s">
        <v>47</v>
      </c>
      <c r="AQ274" s="11" t="s">
        <v>47</v>
      </c>
      <c r="AR274" s="11" t="s">
        <v>47</v>
      </c>
      <c r="AS274" s="11" t="s">
        <v>47</v>
      </c>
      <c r="AT274" s="11" t="s">
        <v>47</v>
      </c>
      <c r="AU274" s="11" t="s">
        <v>47</v>
      </c>
      <c r="AV274" s="11" t="s">
        <v>47</v>
      </c>
      <c r="AW274" s="11" t="s">
        <v>47</v>
      </c>
      <c r="AX274" s="11" t="s">
        <v>47</v>
      </c>
      <c r="BP274" s="11" t="s">
        <v>47</v>
      </c>
      <c r="BQ274" s="11" t="s">
        <v>47</v>
      </c>
      <c r="BR274" s="11" t="s">
        <v>47</v>
      </c>
      <c r="BS274" s="11" t="s">
        <v>47</v>
      </c>
      <c r="BT274" s="11" t="s">
        <v>47</v>
      </c>
      <c r="BU274" s="11" t="s">
        <v>47</v>
      </c>
      <c r="BV274" s="11" t="s">
        <v>47</v>
      </c>
      <c r="BW274" s="11" t="s">
        <v>47</v>
      </c>
      <c r="BX274" s="11" t="s">
        <v>47</v>
      </c>
      <c r="CN274" s="3"/>
    </row>
    <row r="275" spans="1:92" ht="37.5" customHeight="1" x14ac:dyDescent="0.3">
      <c r="A275" s="8">
        <v>43671</v>
      </c>
      <c r="B275" s="25">
        <v>1250</v>
      </c>
      <c r="C275" s="25">
        <v>70</v>
      </c>
      <c r="D275" s="163"/>
      <c r="F275" s="26">
        <v>54564</v>
      </c>
      <c r="G275" s="26" t="s">
        <v>404</v>
      </c>
      <c r="H275" s="26" t="s">
        <v>47</v>
      </c>
      <c r="I275" s="26" t="s">
        <v>47</v>
      </c>
      <c r="J275" s="26" t="s">
        <v>47</v>
      </c>
      <c r="K275" s="67" t="s">
        <v>521</v>
      </c>
      <c r="L275" s="1" t="s">
        <v>676</v>
      </c>
      <c r="O275" s="11" t="s">
        <v>47</v>
      </c>
      <c r="P275" s="11" t="s">
        <v>47</v>
      </c>
      <c r="Q275" s="11" t="s">
        <v>47</v>
      </c>
      <c r="R275" s="11" t="s">
        <v>47</v>
      </c>
      <c r="S275" s="11" t="s">
        <v>47</v>
      </c>
      <c r="T275" s="11" t="s">
        <v>47</v>
      </c>
      <c r="U275" s="11" t="s">
        <v>47</v>
      </c>
      <c r="V275" s="11" t="s">
        <v>47</v>
      </c>
      <c r="W275" s="11" t="s">
        <v>47</v>
      </c>
      <c r="AP275" s="11" t="s">
        <v>47</v>
      </c>
      <c r="AQ275" s="11" t="s">
        <v>47</v>
      </c>
      <c r="AR275" s="11" t="s">
        <v>47</v>
      </c>
      <c r="AS275" s="11" t="s">
        <v>47</v>
      </c>
      <c r="AT275" s="11" t="s">
        <v>47</v>
      </c>
      <c r="AU275" s="11" t="s">
        <v>47</v>
      </c>
      <c r="AV275" s="11" t="s">
        <v>47</v>
      </c>
      <c r="AW275" s="11" t="s">
        <v>47</v>
      </c>
      <c r="AX275" s="11" t="s">
        <v>47</v>
      </c>
      <c r="BP275" s="11" t="s">
        <v>47</v>
      </c>
      <c r="BQ275" s="11" t="s">
        <v>47</v>
      </c>
      <c r="BR275" s="11" t="s">
        <v>47</v>
      </c>
      <c r="BS275" s="11" t="s">
        <v>47</v>
      </c>
      <c r="BT275" s="11" t="s">
        <v>47</v>
      </c>
      <c r="BU275" s="11" t="s">
        <v>47</v>
      </c>
      <c r="BV275" s="11" t="s">
        <v>47</v>
      </c>
      <c r="BW275" s="11" t="s">
        <v>47</v>
      </c>
      <c r="BX275" s="11" t="s">
        <v>47</v>
      </c>
      <c r="CN275" s="3"/>
    </row>
    <row r="276" spans="1:92" ht="37.5" customHeight="1" x14ac:dyDescent="0.3">
      <c r="A276" s="8">
        <v>43671</v>
      </c>
      <c r="B276" s="25">
        <v>1250</v>
      </c>
      <c r="C276" s="25">
        <v>70</v>
      </c>
      <c r="D276" s="163"/>
      <c r="F276" s="26">
        <v>54565</v>
      </c>
      <c r="G276" s="26" t="s">
        <v>31</v>
      </c>
      <c r="H276" s="99">
        <v>1000</v>
      </c>
      <c r="I276" s="26" t="s">
        <v>47</v>
      </c>
      <c r="J276" s="99">
        <v>1000</v>
      </c>
      <c r="K276" s="67" t="s">
        <v>521</v>
      </c>
      <c r="L276" s="1" t="s">
        <v>677</v>
      </c>
      <c r="O276" s="37">
        <v>55.9</v>
      </c>
      <c r="P276" s="25">
        <v>60</v>
      </c>
      <c r="Q276" s="25">
        <v>3011</v>
      </c>
      <c r="R276" s="11">
        <v>46.78</v>
      </c>
      <c r="S276" s="11">
        <v>46.4</v>
      </c>
      <c r="T276" s="11">
        <v>52.91</v>
      </c>
      <c r="U276" s="11">
        <v>49.38</v>
      </c>
      <c r="Y276" s="11" t="s">
        <v>31</v>
      </c>
      <c r="Z276" s="3">
        <v>-1</v>
      </c>
      <c r="AA276" s="3">
        <v>45</v>
      </c>
      <c r="AB276" s="3">
        <v>1</v>
      </c>
      <c r="AC276" s="3">
        <v>0</v>
      </c>
      <c r="AD276" s="3">
        <v>3</v>
      </c>
      <c r="AE276" s="3">
        <v>2.9</v>
      </c>
      <c r="AF276" s="3">
        <v>-0.5</v>
      </c>
      <c r="AG276" s="3">
        <v>-1</v>
      </c>
      <c r="AH276" s="3">
        <v>45</v>
      </c>
      <c r="AI276" s="3">
        <v>1</v>
      </c>
      <c r="AJ276" s="3">
        <v>0</v>
      </c>
      <c r="AK276" s="3">
        <v>3</v>
      </c>
      <c r="AL276" s="3">
        <v>2.9</v>
      </c>
      <c r="AM276" s="3">
        <v>-0.5</v>
      </c>
      <c r="AP276" s="11">
        <v>55.9</v>
      </c>
      <c r="AQ276" s="25">
        <v>130</v>
      </c>
      <c r="AR276" s="11">
        <v>3011</v>
      </c>
      <c r="AS276" s="11">
        <v>53.7</v>
      </c>
      <c r="AT276" s="11">
        <v>50.28</v>
      </c>
      <c r="AU276" s="11">
        <v>54.64</v>
      </c>
      <c r="AV276" s="11">
        <v>49.29</v>
      </c>
      <c r="AZ276" s="11" t="s">
        <v>31</v>
      </c>
      <c r="BA276" s="11">
        <v>-1</v>
      </c>
      <c r="BB276" s="11">
        <v>45</v>
      </c>
      <c r="BC276" s="11">
        <v>1</v>
      </c>
      <c r="BD276" s="11">
        <v>0</v>
      </c>
      <c r="BE276" s="11">
        <v>3</v>
      </c>
      <c r="BF276" s="11">
        <v>3.5</v>
      </c>
      <c r="BG276" s="11">
        <v>-0.5</v>
      </c>
      <c r="BH276" s="11">
        <v>-1</v>
      </c>
      <c r="BI276" s="11">
        <v>45</v>
      </c>
      <c r="BJ276" s="11">
        <v>1</v>
      </c>
      <c r="BK276" s="11">
        <v>0</v>
      </c>
      <c r="BL276" s="11">
        <v>3</v>
      </c>
      <c r="BM276" s="11">
        <v>3.5</v>
      </c>
      <c r="BN276" s="11">
        <v>-0.5</v>
      </c>
      <c r="BP276" s="11">
        <v>56</v>
      </c>
      <c r="BQ276" s="25">
        <v>185</v>
      </c>
      <c r="BR276" s="11">
        <v>3012</v>
      </c>
      <c r="BS276" s="11">
        <v>57.31</v>
      </c>
      <c r="BT276" s="11">
        <v>55.81</v>
      </c>
      <c r="BU276" s="11">
        <v>50.83</v>
      </c>
      <c r="BV276" s="11">
        <v>45.98</v>
      </c>
      <c r="BZ276" s="3" t="s">
        <v>31</v>
      </c>
      <c r="CA276" s="3">
        <v>-1</v>
      </c>
      <c r="CB276" s="3">
        <v>45</v>
      </c>
      <c r="CC276" s="3">
        <v>1</v>
      </c>
      <c r="CD276" s="3">
        <v>0</v>
      </c>
      <c r="CE276" s="3">
        <v>3</v>
      </c>
      <c r="CF276" s="3">
        <v>2.9</v>
      </c>
      <c r="CG276" s="3">
        <v>-0.5</v>
      </c>
      <c r="CH276" s="3">
        <v>-1</v>
      </c>
      <c r="CI276" s="3">
        <v>45</v>
      </c>
      <c r="CJ276" s="3">
        <v>1</v>
      </c>
      <c r="CK276" s="3">
        <v>0</v>
      </c>
      <c r="CL276" s="3">
        <v>3</v>
      </c>
      <c r="CM276" s="3">
        <v>2.9</v>
      </c>
      <c r="CN276" s="3">
        <v>-0.5</v>
      </c>
    </row>
    <row r="277" spans="1:92" ht="37.5" customHeight="1" x14ac:dyDescent="0.3">
      <c r="A277" s="8">
        <v>43671</v>
      </c>
      <c r="B277" s="25">
        <v>1250</v>
      </c>
      <c r="C277" s="25">
        <v>70</v>
      </c>
      <c r="D277" s="163"/>
      <c r="F277" s="26">
        <v>54566</v>
      </c>
      <c r="G277" s="26" t="s">
        <v>31</v>
      </c>
      <c r="H277" s="100">
        <v>1000</v>
      </c>
      <c r="I277" s="26" t="s">
        <v>47</v>
      </c>
      <c r="J277" s="100">
        <v>1000</v>
      </c>
      <c r="K277" s="67" t="s">
        <v>678</v>
      </c>
      <c r="L277" s="1" t="s">
        <v>679</v>
      </c>
      <c r="O277" s="37">
        <v>55.9</v>
      </c>
      <c r="P277" s="25">
        <v>60</v>
      </c>
      <c r="Q277" s="25">
        <v>3011</v>
      </c>
      <c r="R277" s="11">
        <v>46.8</v>
      </c>
      <c r="S277" s="11">
        <v>46</v>
      </c>
      <c r="T277" s="11">
        <v>52.91</v>
      </c>
      <c r="U277" s="11">
        <v>49.43</v>
      </c>
      <c r="Y277" s="11" t="s">
        <v>31</v>
      </c>
      <c r="Z277" s="3">
        <v>-1</v>
      </c>
      <c r="AA277" s="3">
        <v>45</v>
      </c>
      <c r="AB277" s="3">
        <v>1</v>
      </c>
      <c r="AC277" s="3">
        <v>0</v>
      </c>
      <c r="AD277" s="3">
        <v>3</v>
      </c>
      <c r="AE277" s="3">
        <v>2.9</v>
      </c>
      <c r="AF277" s="3">
        <v>-0.5</v>
      </c>
      <c r="AG277" s="3">
        <v>-1</v>
      </c>
      <c r="AH277" s="3">
        <v>45</v>
      </c>
      <c r="AI277" s="3">
        <v>1</v>
      </c>
      <c r="AJ277" s="3">
        <v>0</v>
      </c>
      <c r="AK277" s="3">
        <v>3</v>
      </c>
      <c r="AL277" s="3">
        <v>2.9</v>
      </c>
      <c r="AM277" s="3">
        <v>-0.5</v>
      </c>
      <c r="AP277" s="11">
        <v>55.9</v>
      </c>
      <c r="AQ277" s="25">
        <v>130</v>
      </c>
      <c r="AR277" s="11">
        <v>3011</v>
      </c>
      <c r="AS277" s="11">
        <v>53.7</v>
      </c>
      <c r="AT277" s="11">
        <v>50.28</v>
      </c>
      <c r="AU277" s="11">
        <v>54.64</v>
      </c>
      <c r="AV277" s="11">
        <v>49.29</v>
      </c>
      <c r="AZ277" s="11" t="s">
        <v>31</v>
      </c>
      <c r="BA277" s="11">
        <v>-1</v>
      </c>
      <c r="BB277" s="11">
        <v>45</v>
      </c>
      <c r="BC277" s="11">
        <v>1</v>
      </c>
      <c r="BD277" s="11">
        <v>0</v>
      </c>
      <c r="BE277" s="11">
        <v>3</v>
      </c>
      <c r="BF277" s="11">
        <v>3.5</v>
      </c>
      <c r="BG277" s="11">
        <v>-0.5</v>
      </c>
      <c r="BH277" s="11">
        <v>-1</v>
      </c>
      <c r="BI277" s="11">
        <v>45</v>
      </c>
      <c r="BJ277" s="11">
        <v>1</v>
      </c>
      <c r="BK277" s="11">
        <v>0</v>
      </c>
      <c r="BL277" s="11">
        <v>3</v>
      </c>
      <c r="BM277" s="11">
        <v>3.5</v>
      </c>
      <c r="BN277" s="11">
        <v>-0.5</v>
      </c>
      <c r="BP277" s="11">
        <v>56</v>
      </c>
      <c r="BQ277" s="25">
        <v>185</v>
      </c>
      <c r="BR277" s="11">
        <v>3012</v>
      </c>
      <c r="BS277" s="11">
        <v>57.68</v>
      </c>
      <c r="BT277" s="11">
        <v>55.9</v>
      </c>
      <c r="BU277" s="11">
        <v>50.87</v>
      </c>
      <c r="BV277" s="11">
        <v>45.54</v>
      </c>
      <c r="BZ277" s="3" t="s">
        <v>31</v>
      </c>
      <c r="CA277" s="3">
        <v>-1</v>
      </c>
      <c r="CB277" s="3">
        <v>45</v>
      </c>
      <c r="CC277" s="3">
        <v>1</v>
      </c>
      <c r="CD277" s="3">
        <v>0</v>
      </c>
      <c r="CE277" s="3">
        <v>3</v>
      </c>
      <c r="CF277" s="3">
        <v>2.9</v>
      </c>
      <c r="CG277" s="3">
        <v>-0.5</v>
      </c>
      <c r="CH277" s="3">
        <v>-1</v>
      </c>
      <c r="CI277" s="3">
        <v>45</v>
      </c>
      <c r="CJ277" s="3">
        <v>1</v>
      </c>
      <c r="CK277" s="3">
        <v>0</v>
      </c>
      <c r="CL277" s="3">
        <v>3</v>
      </c>
      <c r="CM277" s="3">
        <v>2.9</v>
      </c>
      <c r="CN277" s="3">
        <v>-0.5</v>
      </c>
    </row>
    <row r="278" spans="1:92" ht="37.5" customHeight="1" x14ac:dyDescent="0.3">
      <c r="A278" s="8">
        <v>43671</v>
      </c>
      <c r="B278" s="25">
        <v>1250</v>
      </c>
      <c r="C278" s="25">
        <v>70</v>
      </c>
      <c r="D278" s="163"/>
      <c r="F278" s="26">
        <v>54567</v>
      </c>
      <c r="G278" s="26" t="s">
        <v>31</v>
      </c>
      <c r="H278" s="100">
        <v>1000</v>
      </c>
      <c r="I278" s="26" t="s">
        <v>47</v>
      </c>
      <c r="J278" s="100">
        <v>1000</v>
      </c>
      <c r="K278" s="67" t="s">
        <v>681</v>
      </c>
      <c r="L278" s="1" t="s">
        <v>682</v>
      </c>
      <c r="O278" s="37">
        <v>55.9</v>
      </c>
      <c r="P278" s="25">
        <v>60</v>
      </c>
      <c r="Q278" s="25">
        <v>3011</v>
      </c>
      <c r="R278" s="11">
        <v>48.79</v>
      </c>
      <c r="S278" s="11">
        <v>46</v>
      </c>
      <c r="T278" s="11">
        <v>52.9</v>
      </c>
      <c r="U278" s="11">
        <v>49.4</v>
      </c>
      <c r="Y278" s="11" t="s">
        <v>31</v>
      </c>
      <c r="Z278" s="3">
        <v>-1</v>
      </c>
      <c r="AA278" s="3">
        <v>45</v>
      </c>
      <c r="AB278" s="3">
        <v>1</v>
      </c>
      <c r="AC278" s="3">
        <v>0</v>
      </c>
      <c r="AD278" s="3">
        <v>3</v>
      </c>
      <c r="AE278" s="3">
        <v>2.9</v>
      </c>
      <c r="AF278" s="3">
        <v>-0.5</v>
      </c>
      <c r="AG278" s="3">
        <v>-1</v>
      </c>
      <c r="AH278" s="3">
        <v>45</v>
      </c>
      <c r="AI278" s="3">
        <v>1</v>
      </c>
      <c r="AJ278" s="3">
        <v>0</v>
      </c>
      <c r="AK278" s="3">
        <v>3</v>
      </c>
      <c r="AL278" s="3">
        <v>2.9</v>
      </c>
      <c r="AM278" s="3">
        <v>-0.5</v>
      </c>
      <c r="AP278" s="11">
        <v>55.9</v>
      </c>
      <c r="AQ278" s="25">
        <v>130</v>
      </c>
      <c r="AR278" s="11">
        <v>3011</v>
      </c>
      <c r="AS278" s="11">
        <v>53.7</v>
      </c>
      <c r="AT278" s="11">
        <v>50.28</v>
      </c>
      <c r="AU278" s="11">
        <v>54.64</v>
      </c>
      <c r="AV278" s="11">
        <v>49.29</v>
      </c>
      <c r="AZ278" s="11" t="s">
        <v>31</v>
      </c>
      <c r="BA278" s="11">
        <v>-1</v>
      </c>
      <c r="BB278" s="11">
        <v>45</v>
      </c>
      <c r="BC278" s="11">
        <v>1</v>
      </c>
      <c r="BD278" s="11">
        <v>0</v>
      </c>
      <c r="BE278" s="11">
        <v>3</v>
      </c>
      <c r="BF278" s="11">
        <v>3.5</v>
      </c>
      <c r="BG278" s="11">
        <v>-0.5</v>
      </c>
      <c r="BH278" s="11">
        <v>-1</v>
      </c>
      <c r="BI278" s="11">
        <v>45</v>
      </c>
      <c r="BJ278" s="11">
        <v>1</v>
      </c>
      <c r="BK278" s="11">
        <v>0</v>
      </c>
      <c r="BL278" s="11">
        <v>3</v>
      </c>
      <c r="BM278" s="11">
        <v>3.5</v>
      </c>
      <c r="BN278" s="11">
        <v>-0.5</v>
      </c>
      <c r="BP278" s="11">
        <v>56</v>
      </c>
      <c r="BQ278" s="25">
        <v>185</v>
      </c>
      <c r="BR278" s="11">
        <v>3012</v>
      </c>
      <c r="BS278" s="11">
        <v>57.68</v>
      </c>
      <c r="BT278" s="11">
        <v>55.18</v>
      </c>
      <c r="BU278" s="11">
        <v>50.14</v>
      </c>
      <c r="BV278" s="11">
        <v>45.44</v>
      </c>
      <c r="BZ278" s="3" t="s">
        <v>31</v>
      </c>
      <c r="CA278" s="3">
        <v>-1</v>
      </c>
      <c r="CB278" s="3">
        <v>45</v>
      </c>
      <c r="CC278" s="3">
        <v>1</v>
      </c>
      <c r="CD278" s="3">
        <v>0</v>
      </c>
      <c r="CE278" s="3">
        <v>3</v>
      </c>
      <c r="CF278" s="3">
        <v>2.9</v>
      </c>
      <c r="CG278" s="3">
        <v>-0.5</v>
      </c>
      <c r="CH278" s="3">
        <v>-1</v>
      </c>
      <c r="CI278" s="3">
        <v>45</v>
      </c>
      <c r="CJ278" s="3">
        <v>1</v>
      </c>
      <c r="CK278" s="3">
        <v>0</v>
      </c>
      <c r="CL278" s="3">
        <v>3</v>
      </c>
      <c r="CM278" s="3">
        <v>2.9</v>
      </c>
      <c r="CN278" s="3">
        <v>-0.5</v>
      </c>
    </row>
    <row r="279" spans="1:92" ht="37.5" customHeight="1" x14ac:dyDescent="0.3">
      <c r="A279" s="8">
        <v>43671</v>
      </c>
      <c r="B279" s="25">
        <v>1250</v>
      </c>
      <c r="C279" s="25">
        <v>70</v>
      </c>
      <c r="D279" s="163"/>
      <c r="F279" s="26">
        <v>54568</v>
      </c>
      <c r="G279" s="26" t="s">
        <v>31</v>
      </c>
      <c r="H279" s="100">
        <v>1000</v>
      </c>
      <c r="I279" s="26" t="s">
        <v>47</v>
      </c>
      <c r="J279" s="100">
        <v>1000</v>
      </c>
      <c r="K279" s="67" t="s">
        <v>685</v>
      </c>
      <c r="L279" s="1" t="s">
        <v>686</v>
      </c>
      <c r="M279" s="1" t="s">
        <v>683</v>
      </c>
      <c r="O279" s="37">
        <v>55.9</v>
      </c>
      <c r="P279" s="25">
        <v>240</v>
      </c>
      <c r="Q279" s="25">
        <v>3011</v>
      </c>
      <c r="R279" s="11">
        <v>48.79</v>
      </c>
      <c r="S279" s="11">
        <v>46</v>
      </c>
      <c r="T279" s="11">
        <v>52.9</v>
      </c>
      <c r="U279" s="11">
        <v>49.4</v>
      </c>
      <c r="X279" s="1" t="s">
        <v>680</v>
      </c>
      <c r="Y279" s="11" t="s">
        <v>31</v>
      </c>
      <c r="Z279" s="3">
        <v>-1</v>
      </c>
      <c r="AA279" s="3">
        <v>45</v>
      </c>
      <c r="AB279" s="3">
        <v>1</v>
      </c>
      <c r="AC279" s="3">
        <v>0</v>
      </c>
      <c r="AD279" s="3">
        <v>3</v>
      </c>
      <c r="AE279" s="3">
        <v>2.9</v>
      </c>
      <c r="AF279" s="3">
        <v>-0.5</v>
      </c>
      <c r="AG279" s="3">
        <v>-1</v>
      </c>
      <c r="AH279" s="3">
        <v>45</v>
      </c>
      <c r="AI279" s="3">
        <v>1</v>
      </c>
      <c r="AJ279" s="3">
        <v>0</v>
      </c>
      <c r="AK279" s="3">
        <v>3</v>
      </c>
      <c r="AL279" s="3">
        <v>2.9</v>
      </c>
      <c r="AM279" s="3">
        <v>-0.5</v>
      </c>
      <c r="AP279" s="11">
        <v>55.9</v>
      </c>
      <c r="AQ279" s="25">
        <v>130</v>
      </c>
      <c r="AR279" s="11">
        <v>3011</v>
      </c>
      <c r="AS279" s="11">
        <v>53.7</v>
      </c>
      <c r="AT279" s="11">
        <v>50.28</v>
      </c>
      <c r="AU279" s="11">
        <v>54.64</v>
      </c>
      <c r="AV279" s="11">
        <v>49.29</v>
      </c>
      <c r="AZ279" s="11" t="s">
        <v>31</v>
      </c>
      <c r="BA279" s="11">
        <v>-1</v>
      </c>
      <c r="BB279" s="11">
        <v>45</v>
      </c>
      <c r="BC279" s="11">
        <v>1</v>
      </c>
      <c r="BD279" s="11">
        <v>0</v>
      </c>
      <c r="BE279" s="11">
        <v>3</v>
      </c>
      <c r="BF279" s="11">
        <v>3.5</v>
      </c>
      <c r="BG279" s="11">
        <v>-0.5</v>
      </c>
      <c r="BH279" s="11">
        <v>-1</v>
      </c>
      <c r="BI279" s="11">
        <v>45</v>
      </c>
      <c r="BJ279" s="11">
        <v>1</v>
      </c>
      <c r="BK279" s="11">
        <v>0</v>
      </c>
      <c r="BL279" s="11">
        <v>3</v>
      </c>
      <c r="BM279" s="11">
        <v>3.5</v>
      </c>
      <c r="BN279" s="11">
        <v>-0.5</v>
      </c>
      <c r="BP279" s="11">
        <v>56</v>
      </c>
      <c r="BQ279" s="25">
        <v>185</v>
      </c>
      <c r="BR279" s="11">
        <v>3012</v>
      </c>
      <c r="BS279" s="11">
        <v>57.68</v>
      </c>
      <c r="BT279" s="11">
        <v>55.18</v>
      </c>
      <c r="BU279" s="11">
        <v>50.14</v>
      </c>
      <c r="BV279" s="11">
        <v>45.44</v>
      </c>
      <c r="BZ279" s="3" t="s">
        <v>31</v>
      </c>
      <c r="CA279" s="3">
        <v>-1</v>
      </c>
      <c r="CB279" s="3">
        <v>45</v>
      </c>
      <c r="CC279" s="3">
        <v>1</v>
      </c>
      <c r="CD279" s="3">
        <v>0</v>
      </c>
      <c r="CE279" s="3">
        <v>3</v>
      </c>
      <c r="CF279" s="3">
        <v>2.9</v>
      </c>
      <c r="CG279" s="3">
        <v>-0.5</v>
      </c>
      <c r="CH279" s="3">
        <v>-1</v>
      </c>
      <c r="CI279" s="3">
        <v>45</v>
      </c>
      <c r="CJ279" s="3">
        <v>1</v>
      </c>
      <c r="CK279" s="3">
        <v>0</v>
      </c>
      <c r="CL279" s="3">
        <v>3</v>
      </c>
      <c r="CM279" s="3">
        <v>2.9</v>
      </c>
      <c r="CN279" s="3">
        <v>-0.5</v>
      </c>
    </row>
    <row r="280" spans="1:92" ht="37.5" customHeight="1" x14ac:dyDescent="0.3">
      <c r="A280" s="8">
        <v>43671</v>
      </c>
      <c r="B280" s="25">
        <v>1250</v>
      </c>
      <c r="C280" s="25">
        <v>70</v>
      </c>
      <c r="D280" s="163"/>
      <c r="E280" s="120"/>
      <c r="F280" s="26">
        <v>54569</v>
      </c>
      <c r="G280" s="121" t="s">
        <v>404</v>
      </c>
      <c r="H280" s="121" t="s">
        <v>47</v>
      </c>
      <c r="I280" s="121" t="s">
        <v>47</v>
      </c>
      <c r="J280" s="121" t="s">
        <v>47</v>
      </c>
      <c r="K280" s="121"/>
      <c r="L280" s="121" t="s">
        <v>387</v>
      </c>
      <c r="M280" s="1" t="s">
        <v>691</v>
      </c>
      <c r="X280" s="121"/>
      <c r="Z280" s="3"/>
      <c r="AA280" s="3"/>
      <c r="AB280" s="3"/>
      <c r="AC280" s="3"/>
      <c r="AD280" s="3"/>
      <c r="AE280" s="3"/>
      <c r="AF280" s="3"/>
      <c r="AG280" s="3"/>
      <c r="AH280" s="3"/>
      <c r="AI280" s="3"/>
      <c r="AJ280" s="3"/>
      <c r="AK280" s="3"/>
      <c r="AL280" s="3"/>
      <c r="AM280" s="3"/>
      <c r="AP280" s="11" t="s">
        <v>47</v>
      </c>
      <c r="AQ280" s="11" t="s">
        <v>47</v>
      </c>
      <c r="AR280" s="11" t="s">
        <v>47</v>
      </c>
      <c r="AS280" s="11" t="s">
        <v>47</v>
      </c>
      <c r="AT280" s="11" t="s">
        <v>47</v>
      </c>
      <c r="AU280" s="11" t="s">
        <v>47</v>
      </c>
      <c r="AV280" s="11" t="s">
        <v>47</v>
      </c>
      <c r="AW280" s="11" t="s">
        <v>47</v>
      </c>
      <c r="AX280" s="11" t="s">
        <v>47</v>
      </c>
      <c r="AY280" s="121"/>
      <c r="BX280" s="121"/>
      <c r="BY280" s="121"/>
      <c r="CN280" s="3"/>
    </row>
    <row r="281" spans="1:92" ht="37.5" customHeight="1" x14ac:dyDescent="0.3">
      <c r="A281" s="8">
        <v>43671</v>
      </c>
      <c r="B281" s="25">
        <v>1250</v>
      </c>
      <c r="C281" s="25">
        <v>70</v>
      </c>
      <c r="D281" s="163"/>
      <c r="E281" s="120"/>
      <c r="F281" s="26">
        <v>54570</v>
      </c>
      <c r="G281" s="121" t="s">
        <v>404</v>
      </c>
      <c r="H281" s="121" t="s">
        <v>47</v>
      </c>
      <c r="I281" s="121" t="s">
        <v>47</v>
      </c>
      <c r="J281" s="121" t="s">
        <v>47</v>
      </c>
      <c r="K281" s="121"/>
      <c r="L281" s="121" t="s">
        <v>687</v>
      </c>
      <c r="M281" s="121"/>
      <c r="X281" s="121"/>
      <c r="Z281" s="3"/>
      <c r="AA281" s="3"/>
      <c r="AB281" s="3"/>
      <c r="AC281" s="3"/>
      <c r="AD281" s="3"/>
      <c r="AE281" s="3"/>
      <c r="AF281" s="3"/>
      <c r="AG281" s="3"/>
      <c r="AH281" s="3"/>
      <c r="AI281" s="3"/>
      <c r="AJ281" s="3"/>
      <c r="AK281" s="3"/>
      <c r="AL281" s="3"/>
      <c r="AM281" s="3"/>
      <c r="AP281" s="11" t="s">
        <v>47</v>
      </c>
      <c r="AQ281" s="11" t="s">
        <v>47</v>
      </c>
      <c r="AR281" s="11" t="s">
        <v>47</v>
      </c>
      <c r="AS281" s="11" t="s">
        <v>47</v>
      </c>
      <c r="AT281" s="11" t="s">
        <v>47</v>
      </c>
      <c r="AU281" s="11" t="s">
        <v>47</v>
      </c>
      <c r="AV281" s="11" t="s">
        <v>47</v>
      </c>
      <c r="AW281" s="11" t="s">
        <v>47</v>
      </c>
      <c r="AX281" s="11" t="s">
        <v>47</v>
      </c>
      <c r="AY281" s="121"/>
      <c r="BX281" s="121"/>
      <c r="BY281" s="121"/>
      <c r="CN281" s="3"/>
    </row>
    <row r="282" spans="1:92" ht="37.5" customHeight="1" x14ac:dyDescent="0.3">
      <c r="A282" s="8">
        <v>43671</v>
      </c>
      <c r="B282" s="25">
        <v>1250</v>
      </c>
      <c r="C282" s="25">
        <v>70</v>
      </c>
      <c r="D282" s="163"/>
      <c r="F282" s="26">
        <v>54571</v>
      </c>
      <c r="G282" s="26" t="s">
        <v>31</v>
      </c>
      <c r="H282" s="100">
        <v>1000</v>
      </c>
      <c r="I282" s="26" t="s">
        <v>47</v>
      </c>
      <c r="J282" s="100">
        <v>1000</v>
      </c>
      <c r="K282" s="67" t="s">
        <v>684</v>
      </c>
      <c r="L282" s="1" t="s">
        <v>688</v>
      </c>
      <c r="M282" s="3"/>
      <c r="O282" s="37">
        <v>55.9</v>
      </c>
      <c r="P282" s="25">
        <v>0</v>
      </c>
      <c r="Q282" s="25">
        <v>3011</v>
      </c>
      <c r="R282" s="11">
        <v>49.31</v>
      </c>
      <c r="S282" s="11">
        <v>45.41</v>
      </c>
      <c r="T282" s="11">
        <v>53.04</v>
      </c>
      <c r="U282" s="11">
        <v>47.51</v>
      </c>
      <c r="Y282" s="11" t="s">
        <v>31</v>
      </c>
      <c r="Z282" s="3">
        <v>-1</v>
      </c>
      <c r="AA282" s="3">
        <v>45</v>
      </c>
      <c r="AB282" s="3">
        <v>1</v>
      </c>
      <c r="AC282" s="3">
        <v>0</v>
      </c>
      <c r="AD282" s="3">
        <v>3</v>
      </c>
      <c r="AE282" s="3">
        <v>2.9</v>
      </c>
      <c r="AF282" s="3">
        <v>-0.5</v>
      </c>
      <c r="AG282" s="3">
        <v>-1</v>
      </c>
      <c r="AH282" s="3">
        <v>45</v>
      </c>
      <c r="AI282" s="3">
        <v>1</v>
      </c>
      <c r="AJ282" s="3">
        <v>0</v>
      </c>
      <c r="AK282" s="3">
        <v>3</v>
      </c>
      <c r="AL282" s="3">
        <v>2.9</v>
      </c>
      <c r="AM282" s="3">
        <v>-0.5</v>
      </c>
      <c r="AP282" s="11" t="s">
        <v>47</v>
      </c>
      <c r="AQ282" s="11" t="s">
        <v>47</v>
      </c>
      <c r="AR282" s="11" t="s">
        <v>47</v>
      </c>
      <c r="AS282" s="11" t="s">
        <v>47</v>
      </c>
      <c r="AT282" s="11" t="s">
        <v>47</v>
      </c>
      <c r="AU282" s="11" t="s">
        <v>47</v>
      </c>
      <c r="AV282" s="11" t="s">
        <v>47</v>
      </c>
      <c r="AW282" s="11" t="s">
        <v>47</v>
      </c>
      <c r="AX282" s="11" t="s">
        <v>47</v>
      </c>
      <c r="BP282" s="11">
        <v>56</v>
      </c>
      <c r="BQ282" s="25">
        <v>185</v>
      </c>
      <c r="BR282" s="11">
        <v>3012</v>
      </c>
      <c r="BS282" s="11">
        <v>57.65</v>
      </c>
      <c r="BT282" s="11">
        <v>55.06</v>
      </c>
      <c r="BU282" s="11">
        <v>50.19</v>
      </c>
      <c r="BV282" s="11">
        <v>45.46</v>
      </c>
      <c r="BZ282" s="3" t="s">
        <v>31</v>
      </c>
      <c r="CA282" s="3">
        <v>-1</v>
      </c>
      <c r="CB282" s="3">
        <v>45</v>
      </c>
      <c r="CC282" s="3">
        <v>1</v>
      </c>
      <c r="CD282" s="3">
        <v>0</v>
      </c>
      <c r="CE282" s="3">
        <v>3</v>
      </c>
      <c r="CF282" s="3">
        <v>2.9</v>
      </c>
      <c r="CG282" s="3">
        <v>-0.5</v>
      </c>
      <c r="CH282" s="3">
        <v>-1</v>
      </c>
      <c r="CI282" s="3">
        <v>45</v>
      </c>
      <c r="CJ282" s="3">
        <v>1</v>
      </c>
      <c r="CK282" s="3">
        <v>0</v>
      </c>
      <c r="CL282" s="3">
        <v>3</v>
      </c>
      <c r="CM282" s="3">
        <v>2.9</v>
      </c>
      <c r="CN282" s="3">
        <v>-0.5</v>
      </c>
    </row>
    <row r="283" spans="1:92" ht="37.5" customHeight="1" x14ac:dyDescent="0.3">
      <c r="A283" s="8">
        <v>43671</v>
      </c>
      <c r="B283" s="25">
        <v>1250</v>
      </c>
      <c r="C283" s="25">
        <v>70</v>
      </c>
      <c r="D283" s="163"/>
      <c r="E283" s="120"/>
      <c r="F283" s="26">
        <v>54572</v>
      </c>
      <c r="G283" s="26" t="s">
        <v>404</v>
      </c>
      <c r="H283" s="121" t="s">
        <v>47</v>
      </c>
      <c r="I283" s="121" t="s">
        <v>47</v>
      </c>
      <c r="J283" s="121" t="s">
        <v>47</v>
      </c>
      <c r="K283" s="121"/>
      <c r="L283" s="121" t="s">
        <v>676</v>
      </c>
      <c r="M283" s="3"/>
      <c r="X283" s="121"/>
      <c r="Z283" s="3"/>
      <c r="AA283" s="3"/>
      <c r="AB283" s="3"/>
      <c r="AC283" s="3"/>
      <c r="AD283" s="3"/>
      <c r="AE283" s="3"/>
      <c r="AF283" s="3"/>
      <c r="AG283" s="3"/>
      <c r="AH283" s="3"/>
      <c r="AI283" s="3"/>
      <c r="AJ283" s="3"/>
      <c r="AK283" s="3"/>
      <c r="AL283" s="3"/>
      <c r="AM283" s="3"/>
      <c r="AP283" s="11" t="s">
        <v>47</v>
      </c>
      <c r="AQ283" s="11" t="s">
        <v>47</v>
      </c>
      <c r="AR283" s="11" t="s">
        <v>47</v>
      </c>
      <c r="AS283" s="11" t="s">
        <v>47</v>
      </c>
      <c r="AT283" s="11" t="s">
        <v>47</v>
      </c>
      <c r="AU283" s="11" t="s">
        <v>47</v>
      </c>
      <c r="AV283" s="11" t="s">
        <v>47</v>
      </c>
      <c r="AW283" s="11" t="s">
        <v>47</v>
      </c>
      <c r="AX283" s="11" t="s">
        <v>47</v>
      </c>
      <c r="AY283" s="121"/>
      <c r="BX283" s="121"/>
      <c r="BY283" s="121"/>
      <c r="CN283" s="3"/>
    </row>
    <row r="284" spans="1:92" ht="42" customHeight="1" x14ac:dyDescent="0.3">
      <c r="A284" s="8">
        <v>43671</v>
      </c>
      <c r="B284" s="25">
        <v>1250</v>
      </c>
      <c r="C284" s="25">
        <v>70</v>
      </c>
      <c r="D284" s="163"/>
      <c r="F284" s="26">
        <v>54573</v>
      </c>
      <c r="G284" s="26" t="s">
        <v>31</v>
      </c>
      <c r="H284" s="26" t="s">
        <v>47</v>
      </c>
      <c r="I284" s="26" t="s">
        <v>47</v>
      </c>
      <c r="J284" s="99">
        <v>1000</v>
      </c>
      <c r="K284" s="67" t="s">
        <v>689</v>
      </c>
      <c r="L284" s="1" t="s">
        <v>690</v>
      </c>
      <c r="O284" s="37">
        <v>55.9</v>
      </c>
      <c r="P284" s="25">
        <v>60</v>
      </c>
      <c r="Q284" s="25">
        <v>3011</v>
      </c>
      <c r="R284" s="11">
        <v>49.31</v>
      </c>
      <c r="S284" s="11">
        <v>45.41</v>
      </c>
      <c r="T284" s="11">
        <v>53.25</v>
      </c>
      <c r="U284" s="11">
        <v>47.51</v>
      </c>
      <c r="Y284" s="11" t="s">
        <v>31</v>
      </c>
      <c r="Z284" s="3">
        <v>-1</v>
      </c>
      <c r="AA284" s="3">
        <v>45</v>
      </c>
      <c r="AB284" s="3">
        <v>1</v>
      </c>
      <c r="AC284" s="3">
        <v>0</v>
      </c>
      <c r="AD284" s="3">
        <v>3</v>
      </c>
      <c r="AE284" s="3">
        <v>2.9</v>
      </c>
      <c r="AF284" s="3">
        <v>-0.5</v>
      </c>
      <c r="AG284" s="3">
        <v>-1</v>
      </c>
      <c r="AH284" s="3">
        <v>45</v>
      </c>
      <c r="AI284" s="3">
        <v>1</v>
      </c>
      <c r="AJ284" s="3">
        <v>0</v>
      </c>
      <c r="AK284" s="3">
        <v>3</v>
      </c>
      <c r="AL284" s="3">
        <v>2.9</v>
      </c>
      <c r="AM284" s="3">
        <v>-0.5</v>
      </c>
      <c r="AP284" s="11" t="s">
        <v>47</v>
      </c>
      <c r="AQ284" s="11" t="s">
        <v>47</v>
      </c>
      <c r="AR284" s="11" t="s">
        <v>47</v>
      </c>
      <c r="AS284" s="11" t="s">
        <v>47</v>
      </c>
      <c r="AT284" s="11" t="s">
        <v>47</v>
      </c>
      <c r="AU284" s="11" t="s">
        <v>47</v>
      </c>
      <c r="AV284" s="11" t="s">
        <v>47</v>
      </c>
      <c r="AW284" s="11" t="s">
        <v>47</v>
      </c>
      <c r="AX284" s="11" t="s">
        <v>47</v>
      </c>
      <c r="BP284" s="11">
        <v>56</v>
      </c>
      <c r="BQ284" s="25">
        <v>185</v>
      </c>
      <c r="BR284" s="11">
        <v>3012</v>
      </c>
      <c r="BS284" s="11">
        <v>57.13</v>
      </c>
      <c r="BT284" s="11">
        <v>55.11</v>
      </c>
      <c r="BU284" s="11">
        <v>49.87</v>
      </c>
      <c r="BV284" s="11">
        <v>45.44</v>
      </c>
      <c r="BW284" s="11">
        <v>0.75</v>
      </c>
      <c r="BX284" s="1" t="s">
        <v>583</v>
      </c>
      <c r="BZ284" s="3" t="s">
        <v>31</v>
      </c>
      <c r="CA284" s="3">
        <v>-1</v>
      </c>
      <c r="CB284" s="3">
        <v>45</v>
      </c>
      <c r="CC284" s="3">
        <v>1</v>
      </c>
      <c r="CD284" s="3">
        <v>0</v>
      </c>
      <c r="CE284" s="3">
        <v>3</v>
      </c>
      <c r="CF284" s="3">
        <v>2.9</v>
      </c>
      <c r="CG284" s="3">
        <v>-0.5</v>
      </c>
      <c r="CH284" s="3">
        <v>-1</v>
      </c>
      <c r="CI284" s="3">
        <v>45</v>
      </c>
      <c r="CJ284" s="3">
        <v>1</v>
      </c>
      <c r="CK284" s="3">
        <v>0</v>
      </c>
      <c r="CL284" s="3">
        <v>3</v>
      </c>
      <c r="CM284" s="3">
        <v>2.9</v>
      </c>
      <c r="CN284" s="3">
        <v>-0.5</v>
      </c>
    </row>
    <row r="285" spans="1:92" ht="37.5" customHeight="1" x14ac:dyDescent="0.3">
      <c r="A285" s="8">
        <v>43671</v>
      </c>
      <c r="B285" s="25">
        <v>1250</v>
      </c>
      <c r="C285" s="25">
        <v>70</v>
      </c>
      <c r="D285" s="163"/>
      <c r="F285" s="26">
        <v>54574</v>
      </c>
      <c r="G285" s="26" t="s">
        <v>31</v>
      </c>
      <c r="H285" s="26" t="s">
        <v>47</v>
      </c>
      <c r="I285" s="26" t="s">
        <v>47</v>
      </c>
      <c r="J285" s="99">
        <v>1000</v>
      </c>
      <c r="K285" s="67" t="s">
        <v>692</v>
      </c>
      <c r="L285" s="1" t="s">
        <v>694</v>
      </c>
      <c r="M285" s="87" t="s">
        <v>695</v>
      </c>
      <c r="O285" s="37">
        <v>55.9</v>
      </c>
      <c r="P285" s="25">
        <v>60</v>
      </c>
      <c r="Q285" s="25">
        <v>3011</v>
      </c>
      <c r="R285" s="11">
        <v>49.31</v>
      </c>
      <c r="S285" s="11">
        <v>45.41</v>
      </c>
      <c r="T285" s="11">
        <v>53.25</v>
      </c>
      <c r="U285" s="11">
        <v>47.51</v>
      </c>
      <c r="BP285" s="11">
        <v>56</v>
      </c>
      <c r="BQ285" s="25">
        <v>185</v>
      </c>
      <c r="BR285" s="11">
        <v>3012</v>
      </c>
      <c r="BS285" s="11">
        <v>57.05</v>
      </c>
      <c r="BT285" s="11">
        <v>55.15</v>
      </c>
      <c r="BU285" s="11">
        <v>49.92</v>
      </c>
      <c r="BV285" s="11">
        <v>45.46</v>
      </c>
      <c r="BW285" s="11">
        <v>0.9</v>
      </c>
      <c r="BX285" s="1" t="s">
        <v>535</v>
      </c>
      <c r="BZ285" s="3" t="s">
        <v>31</v>
      </c>
      <c r="CA285" s="3">
        <v>-1</v>
      </c>
      <c r="CB285" s="3">
        <v>45</v>
      </c>
      <c r="CC285" s="3">
        <v>1</v>
      </c>
      <c r="CD285" s="3">
        <v>0</v>
      </c>
      <c r="CE285" s="3">
        <v>3</v>
      </c>
      <c r="CF285" s="3">
        <v>2.9</v>
      </c>
      <c r="CG285" s="3">
        <v>-0.5</v>
      </c>
      <c r="CH285" s="3">
        <v>-1</v>
      </c>
      <c r="CI285" s="3">
        <v>45</v>
      </c>
      <c r="CJ285" s="3">
        <v>1</v>
      </c>
      <c r="CK285" s="3">
        <v>0</v>
      </c>
      <c r="CL285" s="3">
        <v>3</v>
      </c>
      <c r="CM285" s="3">
        <v>2.9</v>
      </c>
      <c r="CN285" s="3">
        <v>-0.5</v>
      </c>
    </row>
    <row r="286" spans="1:92" ht="37.5" customHeight="1" x14ac:dyDescent="0.3">
      <c r="A286" s="8">
        <v>43671</v>
      </c>
      <c r="B286" s="25">
        <v>1250</v>
      </c>
      <c r="C286" s="25">
        <v>70</v>
      </c>
      <c r="D286" s="163"/>
      <c r="F286" s="26">
        <v>54575</v>
      </c>
      <c r="G286" s="26" t="s">
        <v>31</v>
      </c>
      <c r="H286" s="26" t="s">
        <v>47</v>
      </c>
      <c r="I286" s="26" t="s">
        <v>47</v>
      </c>
      <c r="J286" s="26" t="s">
        <v>47</v>
      </c>
      <c r="K286" s="67" t="s">
        <v>693</v>
      </c>
      <c r="L286" s="1" t="s">
        <v>696</v>
      </c>
      <c r="O286" s="37">
        <v>55.9</v>
      </c>
      <c r="P286" s="25">
        <v>60</v>
      </c>
      <c r="Q286" s="25">
        <v>3011</v>
      </c>
      <c r="R286" s="11">
        <v>49.31</v>
      </c>
      <c r="S286" s="11">
        <v>45.39</v>
      </c>
      <c r="T286" s="11">
        <v>53.25</v>
      </c>
      <c r="U286" s="11">
        <v>47.51</v>
      </c>
      <c r="Y286" s="11" t="s">
        <v>31</v>
      </c>
      <c r="Z286" s="3">
        <v>-1</v>
      </c>
      <c r="AA286" s="3">
        <v>45</v>
      </c>
      <c r="AB286" s="3">
        <v>1</v>
      </c>
      <c r="AC286" s="3">
        <v>0</v>
      </c>
      <c r="AD286" s="3">
        <v>3</v>
      </c>
      <c r="AE286" s="3">
        <v>2.9</v>
      </c>
      <c r="AF286" s="3">
        <v>-0.5</v>
      </c>
      <c r="AG286" s="3">
        <v>-1</v>
      </c>
      <c r="AH286" s="3">
        <v>45</v>
      </c>
      <c r="AI286" s="3">
        <v>1</v>
      </c>
      <c r="AJ286" s="3">
        <v>0</v>
      </c>
      <c r="AK286" s="3">
        <v>3</v>
      </c>
      <c r="AL286" s="3">
        <v>2.9</v>
      </c>
      <c r="AM286" s="3">
        <v>-0.5</v>
      </c>
      <c r="BP286" s="11">
        <v>56</v>
      </c>
      <c r="BQ286" s="25">
        <v>185</v>
      </c>
      <c r="BR286" s="11">
        <v>3012</v>
      </c>
      <c r="BS286" s="11">
        <v>57.08</v>
      </c>
      <c r="BT286" s="11">
        <v>55.5</v>
      </c>
      <c r="BU286" s="11">
        <v>49.94</v>
      </c>
      <c r="BV286" s="11">
        <v>45.56</v>
      </c>
      <c r="BZ286" s="3" t="s">
        <v>31</v>
      </c>
      <c r="CA286" s="3">
        <v>-1</v>
      </c>
      <c r="CB286" s="3">
        <v>45</v>
      </c>
      <c r="CC286" s="3">
        <v>1</v>
      </c>
      <c r="CD286" s="3">
        <v>0</v>
      </c>
      <c r="CE286" s="3">
        <v>3</v>
      </c>
      <c r="CF286" s="3">
        <v>2.9</v>
      </c>
      <c r="CG286" s="3">
        <v>-0.5</v>
      </c>
      <c r="CH286" s="3">
        <v>-1</v>
      </c>
      <c r="CI286" s="3">
        <v>45</v>
      </c>
      <c r="CJ286" s="3">
        <v>1</v>
      </c>
      <c r="CK286" s="3">
        <v>0</v>
      </c>
      <c r="CL286" s="3">
        <v>3</v>
      </c>
      <c r="CM286" s="3">
        <v>2.9</v>
      </c>
      <c r="CN286" s="3">
        <v>-0.5</v>
      </c>
    </row>
    <row r="287" spans="1:92" s="78" customFormat="1" ht="25.5" customHeight="1" x14ac:dyDescent="0.25">
      <c r="A287" s="73"/>
      <c r="B287" s="74"/>
      <c r="C287" s="74"/>
      <c r="D287" s="75"/>
      <c r="E287" s="75"/>
      <c r="F287" s="76"/>
      <c r="G287" s="76"/>
      <c r="H287" s="76"/>
      <c r="I287" s="76"/>
      <c r="J287" s="76"/>
      <c r="K287" s="77"/>
      <c r="L287" s="77"/>
      <c r="M287" s="77"/>
      <c r="O287" s="79"/>
      <c r="P287" s="74"/>
      <c r="Q287" s="74"/>
      <c r="R287" s="80"/>
      <c r="S287" s="80"/>
      <c r="T287" s="80"/>
      <c r="U287" s="80"/>
      <c r="V287" s="80"/>
      <c r="W287" s="80"/>
      <c r="X287" s="77"/>
      <c r="Y287" s="80"/>
      <c r="Z287" s="80"/>
      <c r="AA287" s="80"/>
      <c r="AB287" s="80"/>
      <c r="AC287" s="80"/>
      <c r="AD287" s="80"/>
      <c r="AE287" s="80"/>
      <c r="AF287" s="80"/>
      <c r="AG287" s="80"/>
      <c r="AH287" s="80"/>
      <c r="AI287" s="80"/>
      <c r="AJ287" s="80"/>
      <c r="AK287" s="80"/>
      <c r="AL287" s="80"/>
      <c r="AM287" s="80"/>
      <c r="AN287" s="80"/>
      <c r="AO287" s="80"/>
      <c r="AP287" s="80"/>
      <c r="AQ287" s="74"/>
      <c r="AR287" s="80"/>
      <c r="AS287" s="80"/>
      <c r="AT287" s="80"/>
      <c r="AU287" s="80"/>
      <c r="AV287" s="80"/>
      <c r="AW287" s="80"/>
      <c r="AX287" s="80"/>
      <c r="AY287" s="77"/>
      <c r="AZ287" s="80"/>
      <c r="BA287" s="80"/>
      <c r="BB287" s="80"/>
      <c r="BC287" s="80"/>
      <c r="BD287" s="80"/>
      <c r="BE287" s="80"/>
      <c r="BF287" s="80"/>
      <c r="BG287" s="80"/>
      <c r="BH287" s="80"/>
      <c r="BI287" s="80"/>
      <c r="BJ287" s="80"/>
      <c r="BK287" s="80"/>
      <c r="BL287" s="80"/>
      <c r="BM287" s="80"/>
      <c r="BN287" s="80"/>
      <c r="BO287" s="80"/>
      <c r="BP287" s="80"/>
      <c r="BQ287" s="74"/>
      <c r="BR287" s="80"/>
      <c r="BS287" s="80"/>
      <c r="BT287" s="80"/>
      <c r="BU287" s="80"/>
      <c r="BV287" s="80"/>
      <c r="BW287" s="80"/>
      <c r="BX287" s="77"/>
      <c r="BY287" s="77"/>
    </row>
    <row r="288" spans="1:92" ht="67.5" customHeight="1" x14ac:dyDescent="0.3">
      <c r="A288" s="8">
        <v>43672</v>
      </c>
      <c r="D288" s="19" t="s">
        <v>697</v>
      </c>
      <c r="F288" s="26" t="s">
        <v>47</v>
      </c>
      <c r="M288" s="1" t="s">
        <v>698</v>
      </c>
      <c r="CN288" s="3"/>
    </row>
    <row r="289" spans="1:92" s="129" customFormat="1" ht="30.75" customHeight="1" x14ac:dyDescent="0.25">
      <c r="A289" s="124"/>
      <c r="B289" s="125"/>
      <c r="C289" s="125"/>
      <c r="D289" s="126"/>
      <c r="E289" s="126"/>
      <c r="F289" s="127"/>
      <c r="G289" s="127"/>
      <c r="H289" s="127"/>
      <c r="I289" s="127"/>
      <c r="J289" s="127"/>
      <c r="K289" s="128"/>
      <c r="L289" s="128"/>
      <c r="M289" s="128"/>
      <c r="O289" s="130"/>
      <c r="P289" s="125"/>
      <c r="Q289" s="125"/>
      <c r="R289" s="131"/>
      <c r="S289" s="131"/>
      <c r="T289" s="131"/>
      <c r="U289" s="131"/>
      <c r="V289" s="131"/>
      <c r="W289" s="131"/>
      <c r="X289" s="128"/>
      <c r="Y289" s="131"/>
      <c r="Z289" s="131"/>
      <c r="AA289" s="131"/>
      <c r="AB289" s="131"/>
      <c r="AC289" s="131"/>
      <c r="AD289" s="131"/>
      <c r="AE289" s="131"/>
      <c r="AF289" s="131"/>
      <c r="AG289" s="131"/>
      <c r="AH289" s="131"/>
      <c r="AI289" s="131"/>
      <c r="AJ289" s="131"/>
      <c r="AK289" s="131"/>
      <c r="AL289" s="131"/>
      <c r="AM289" s="131"/>
      <c r="AN289" s="131"/>
      <c r="AO289" s="131"/>
      <c r="AP289" s="131"/>
      <c r="AQ289" s="125"/>
      <c r="AR289" s="131"/>
      <c r="AS289" s="131"/>
      <c r="AT289" s="131"/>
      <c r="AU289" s="131"/>
      <c r="AV289" s="131"/>
      <c r="AW289" s="131"/>
      <c r="AX289" s="131"/>
      <c r="AY289" s="128"/>
      <c r="AZ289" s="131"/>
      <c r="BA289" s="131"/>
      <c r="BB289" s="131"/>
      <c r="BC289" s="131"/>
      <c r="BD289" s="131"/>
      <c r="BE289" s="131"/>
      <c r="BF289" s="131"/>
      <c r="BG289" s="131"/>
      <c r="BH289" s="131"/>
      <c r="BI289" s="131"/>
      <c r="BJ289" s="131"/>
      <c r="BK289" s="131"/>
      <c r="BL289" s="131"/>
      <c r="BM289" s="131"/>
      <c r="BN289" s="131"/>
      <c r="BO289" s="131"/>
      <c r="BP289" s="131"/>
      <c r="BQ289" s="125"/>
      <c r="BR289" s="131"/>
      <c r="BS289" s="131"/>
      <c r="BT289" s="131"/>
      <c r="BU289" s="131"/>
      <c r="BV289" s="131"/>
      <c r="BW289" s="131"/>
      <c r="BX289" s="128"/>
      <c r="BY289" s="128"/>
    </row>
    <row r="290" spans="1:92" s="129" customFormat="1" ht="30" customHeight="1" x14ac:dyDescent="0.25">
      <c r="A290" s="124"/>
      <c r="B290" s="125"/>
      <c r="C290" s="125"/>
      <c r="D290" s="126"/>
      <c r="E290" s="126"/>
      <c r="F290" s="127"/>
      <c r="G290" s="127"/>
      <c r="H290" s="127"/>
      <c r="I290" s="127"/>
      <c r="J290" s="127"/>
      <c r="K290" s="128"/>
      <c r="L290" s="128"/>
      <c r="M290" s="128"/>
      <c r="O290" s="130"/>
      <c r="P290" s="125"/>
      <c r="Q290" s="125"/>
      <c r="R290" s="131"/>
      <c r="S290" s="131"/>
      <c r="T290" s="131"/>
      <c r="U290" s="131"/>
      <c r="V290" s="131"/>
      <c r="W290" s="131"/>
      <c r="X290" s="128"/>
      <c r="Y290" s="131"/>
      <c r="Z290" s="131"/>
      <c r="AA290" s="131"/>
      <c r="AB290" s="131"/>
      <c r="AC290" s="131"/>
      <c r="AD290" s="131"/>
      <c r="AE290" s="131"/>
      <c r="AF290" s="131"/>
      <c r="AG290" s="131"/>
      <c r="AH290" s="131"/>
      <c r="AI290" s="131"/>
      <c r="AJ290" s="131"/>
      <c r="AK290" s="131"/>
      <c r="AL290" s="131"/>
      <c r="AM290" s="131"/>
      <c r="AN290" s="131"/>
      <c r="AO290" s="131"/>
      <c r="AP290" s="131"/>
      <c r="AQ290" s="125"/>
      <c r="AR290" s="131"/>
      <c r="AS290" s="131"/>
      <c r="AT290" s="131"/>
      <c r="AU290" s="131"/>
      <c r="AV290" s="131"/>
      <c r="AW290" s="131"/>
      <c r="AX290" s="131"/>
      <c r="AY290" s="128"/>
      <c r="AZ290" s="131"/>
      <c r="BA290" s="131"/>
      <c r="BB290" s="131"/>
      <c r="BC290" s="131"/>
      <c r="BD290" s="131"/>
      <c r="BE290" s="131"/>
      <c r="BF290" s="131"/>
      <c r="BG290" s="131"/>
      <c r="BH290" s="131"/>
      <c r="BI290" s="131"/>
      <c r="BJ290" s="131"/>
      <c r="BK290" s="131"/>
      <c r="BL290" s="131"/>
      <c r="BM290" s="131"/>
      <c r="BN290" s="131"/>
      <c r="BO290" s="131"/>
      <c r="BP290" s="131"/>
      <c r="BQ290" s="125"/>
      <c r="BR290" s="131"/>
      <c r="BS290" s="131"/>
      <c r="BT290" s="131"/>
      <c r="BU290" s="131"/>
      <c r="BV290" s="131"/>
      <c r="BW290" s="131"/>
      <c r="BX290" s="128"/>
      <c r="BY290" s="128"/>
    </row>
    <row r="291" spans="1:92" ht="83.25" customHeight="1" x14ac:dyDescent="0.3">
      <c r="A291" s="8">
        <v>43675</v>
      </c>
      <c r="B291" s="25">
        <v>1250</v>
      </c>
      <c r="C291" s="25">
        <v>70</v>
      </c>
      <c r="D291" s="19" t="s">
        <v>701</v>
      </c>
      <c r="F291" s="26">
        <v>54583</v>
      </c>
      <c r="G291" s="26" t="s">
        <v>404</v>
      </c>
      <c r="H291" s="26" t="s">
        <v>47</v>
      </c>
      <c r="I291" s="26" t="s">
        <v>47</v>
      </c>
      <c r="J291" s="26" t="s">
        <v>47</v>
      </c>
      <c r="K291" s="67" t="s">
        <v>704</v>
      </c>
      <c r="L291" s="1" t="s">
        <v>708</v>
      </c>
      <c r="M291" s="67" t="s">
        <v>705</v>
      </c>
      <c r="Z291" s="3"/>
      <c r="AA291" s="3"/>
      <c r="AB291" s="3"/>
      <c r="AC291" s="3"/>
      <c r="AD291" s="3"/>
      <c r="AE291" s="3"/>
      <c r="AF291" s="3"/>
      <c r="AG291" s="3"/>
      <c r="AH291" s="3"/>
      <c r="AI291" s="3"/>
      <c r="AJ291" s="3"/>
      <c r="AK291" s="3"/>
      <c r="AL291" s="3"/>
      <c r="AM291" s="3"/>
    </row>
    <row r="292" spans="1:92" ht="37.5" customHeight="1" x14ac:dyDescent="0.25">
      <c r="A292" s="8">
        <v>43675</v>
      </c>
      <c r="B292" s="25">
        <v>1250</v>
      </c>
      <c r="C292" s="25">
        <v>70</v>
      </c>
      <c r="F292" s="26">
        <v>54584</v>
      </c>
      <c r="G292" s="26" t="s">
        <v>404</v>
      </c>
      <c r="H292" s="26" t="s">
        <v>47</v>
      </c>
      <c r="I292" s="26" t="s">
        <v>47</v>
      </c>
      <c r="J292" s="26" t="s">
        <v>47</v>
      </c>
      <c r="L292" s="1" t="s">
        <v>706</v>
      </c>
      <c r="CN292" s="3"/>
    </row>
    <row r="293" spans="1:92" ht="37.5" customHeight="1" x14ac:dyDescent="0.3">
      <c r="A293" s="8">
        <v>43675</v>
      </c>
      <c r="B293" s="25">
        <v>1250</v>
      </c>
      <c r="C293" s="25">
        <v>70</v>
      </c>
      <c r="F293" s="26">
        <v>54585</v>
      </c>
      <c r="G293" s="26" t="s">
        <v>404</v>
      </c>
      <c r="H293" s="26" t="s">
        <v>47</v>
      </c>
      <c r="I293" s="26" t="s">
        <v>47</v>
      </c>
      <c r="J293" s="26" t="s">
        <v>47</v>
      </c>
      <c r="L293" s="1" t="s">
        <v>707</v>
      </c>
      <c r="CN293" s="3"/>
    </row>
    <row r="294" spans="1:92" ht="37.5" customHeight="1" x14ac:dyDescent="0.3">
      <c r="A294" s="8">
        <v>43675</v>
      </c>
      <c r="B294" s="25">
        <v>1250</v>
      </c>
      <c r="C294" s="25">
        <v>70</v>
      </c>
      <c r="F294" s="26">
        <v>54586</v>
      </c>
      <c r="G294" s="26" t="s">
        <v>404</v>
      </c>
      <c r="H294" s="26" t="s">
        <v>47</v>
      </c>
      <c r="I294" s="26" t="s">
        <v>47</v>
      </c>
      <c r="J294" s="26" t="s">
        <v>47</v>
      </c>
      <c r="L294" s="123" t="s">
        <v>707</v>
      </c>
      <c r="CN294" s="3"/>
    </row>
    <row r="295" spans="1:92" ht="37.5" customHeight="1" x14ac:dyDescent="0.3">
      <c r="A295" s="8">
        <v>43675</v>
      </c>
      <c r="B295" s="25">
        <v>1250</v>
      </c>
      <c r="C295" s="25">
        <v>70</v>
      </c>
      <c r="F295" s="26">
        <v>54587</v>
      </c>
      <c r="G295" s="26" t="s">
        <v>31</v>
      </c>
      <c r="H295" s="100">
        <v>500</v>
      </c>
      <c r="I295" s="101">
        <v>0</v>
      </c>
      <c r="J295" s="99">
        <v>500</v>
      </c>
      <c r="K295" s="67" t="s">
        <v>709</v>
      </c>
      <c r="L295" s="1" t="s">
        <v>710</v>
      </c>
      <c r="M295" s="1" t="s">
        <v>715</v>
      </c>
      <c r="O295" s="37">
        <v>55.9</v>
      </c>
      <c r="P295" s="25">
        <v>60</v>
      </c>
      <c r="Q295" s="25">
        <v>2951.1</v>
      </c>
      <c r="R295" s="11">
        <v>49.33</v>
      </c>
      <c r="S295" s="11">
        <v>45.39</v>
      </c>
      <c r="T295" s="11">
        <v>53.28</v>
      </c>
      <c r="U295" s="11">
        <v>47.51</v>
      </c>
      <c r="Y295" s="11" t="s">
        <v>31</v>
      </c>
      <c r="Z295" s="3">
        <v>-1</v>
      </c>
      <c r="AA295" s="3">
        <v>45</v>
      </c>
      <c r="AB295" s="3">
        <v>1</v>
      </c>
      <c r="AC295" s="3">
        <v>0</v>
      </c>
      <c r="AD295" s="3">
        <v>3</v>
      </c>
      <c r="AE295" s="3">
        <v>2.9</v>
      </c>
      <c r="AF295" s="3">
        <v>-0.5</v>
      </c>
      <c r="AG295" s="3">
        <v>-1</v>
      </c>
      <c r="AH295" s="3">
        <v>45</v>
      </c>
      <c r="AI295" s="3">
        <v>1</v>
      </c>
      <c r="AJ295" s="3">
        <v>0</v>
      </c>
      <c r="AK295" s="3">
        <v>3</v>
      </c>
      <c r="AL295" s="3">
        <v>2.9</v>
      </c>
      <c r="AM295" s="3">
        <v>-0.5</v>
      </c>
      <c r="AP295" s="11">
        <v>55.9</v>
      </c>
      <c r="AQ295" s="25">
        <v>130</v>
      </c>
      <c r="AR295" s="25">
        <v>2951.1</v>
      </c>
      <c r="AS295" s="11">
        <v>53.74</v>
      </c>
      <c r="AT295" s="11">
        <v>50.45</v>
      </c>
      <c r="AU295" s="11">
        <v>54.91</v>
      </c>
      <c r="AV295" s="11">
        <v>49.36</v>
      </c>
      <c r="AZ295" s="11" t="s">
        <v>31</v>
      </c>
      <c r="BA295" s="11">
        <v>-1</v>
      </c>
      <c r="BB295" s="11">
        <v>45</v>
      </c>
      <c r="BC295" s="11">
        <v>1</v>
      </c>
      <c r="BD295" s="11">
        <v>0</v>
      </c>
      <c r="BE295" s="11">
        <v>3</v>
      </c>
      <c r="BF295" s="11">
        <v>3.5</v>
      </c>
      <c r="BG295" s="11">
        <v>-0.5</v>
      </c>
      <c r="BH295" s="11">
        <v>-1</v>
      </c>
      <c r="BI295" s="11">
        <v>45</v>
      </c>
      <c r="BJ295" s="11">
        <v>1</v>
      </c>
      <c r="BK295" s="11">
        <v>0</v>
      </c>
      <c r="BL295" s="11">
        <v>3</v>
      </c>
      <c r="BM295" s="11">
        <v>3.5</v>
      </c>
      <c r="BN295" s="11">
        <v>-0.5</v>
      </c>
      <c r="BP295" s="11">
        <v>56</v>
      </c>
      <c r="BQ295" s="25">
        <v>180</v>
      </c>
      <c r="BR295" s="25">
        <v>2951.1</v>
      </c>
      <c r="BS295" s="11">
        <v>57.11</v>
      </c>
      <c r="BT295" s="11">
        <v>55.73</v>
      </c>
      <c r="BU295" s="11">
        <v>49.97</v>
      </c>
      <c r="BV295" s="11">
        <v>45.56</v>
      </c>
      <c r="BZ295" s="3" t="s">
        <v>31</v>
      </c>
      <c r="CA295" s="3">
        <v>-1</v>
      </c>
      <c r="CB295" s="3">
        <v>45</v>
      </c>
      <c r="CC295" s="3">
        <v>1</v>
      </c>
      <c r="CD295" s="3">
        <v>0</v>
      </c>
      <c r="CE295" s="3">
        <v>3</v>
      </c>
      <c r="CF295" s="3">
        <v>2.9</v>
      </c>
      <c r="CG295" s="3">
        <v>-0.5</v>
      </c>
      <c r="CH295" s="3">
        <v>-1</v>
      </c>
      <c r="CI295" s="3">
        <v>45</v>
      </c>
      <c r="CJ295" s="3">
        <v>1</v>
      </c>
      <c r="CK295" s="3">
        <v>0</v>
      </c>
      <c r="CL295" s="3">
        <v>3</v>
      </c>
      <c r="CM295" s="3">
        <v>2.9</v>
      </c>
      <c r="CN295" s="3">
        <v>-0.5</v>
      </c>
    </row>
    <row r="296" spans="1:92" ht="84.75" customHeight="1" x14ac:dyDescent="0.3">
      <c r="A296" s="8">
        <v>43675</v>
      </c>
      <c r="B296" s="25">
        <v>1250</v>
      </c>
      <c r="C296" s="25">
        <v>70</v>
      </c>
      <c r="F296" s="26">
        <v>54588</v>
      </c>
      <c r="G296" s="26" t="s">
        <v>31</v>
      </c>
      <c r="H296" s="99">
        <v>500</v>
      </c>
      <c r="I296" s="100">
        <v>500</v>
      </c>
      <c r="J296" s="101">
        <v>0</v>
      </c>
      <c r="K296" s="67" t="s">
        <v>711</v>
      </c>
      <c r="L296" s="1" t="s">
        <v>713</v>
      </c>
      <c r="M296" s="1" t="s">
        <v>716</v>
      </c>
      <c r="O296" s="37">
        <v>55.85</v>
      </c>
      <c r="P296" s="25">
        <v>60</v>
      </c>
      <c r="Q296" s="25">
        <v>2951</v>
      </c>
      <c r="R296" s="11">
        <v>48.87</v>
      </c>
      <c r="S296" s="11">
        <v>46</v>
      </c>
      <c r="T296" s="11">
        <v>53.25</v>
      </c>
      <c r="U296" s="11">
        <v>47.58</v>
      </c>
      <c r="Y296" s="11" t="s">
        <v>31</v>
      </c>
      <c r="Z296" s="3">
        <v>-1</v>
      </c>
      <c r="AA296" s="3">
        <v>45</v>
      </c>
      <c r="AB296" s="3">
        <v>1</v>
      </c>
      <c r="AC296" s="3">
        <v>0</v>
      </c>
      <c r="AD296" s="3">
        <v>3</v>
      </c>
      <c r="AE296" s="3">
        <v>2.9</v>
      </c>
      <c r="AF296" s="3">
        <v>-0.5</v>
      </c>
      <c r="AG296" s="3">
        <v>-1</v>
      </c>
      <c r="AH296" s="3">
        <v>45</v>
      </c>
      <c r="AI296" s="3">
        <v>1</v>
      </c>
      <c r="AJ296" s="3">
        <v>0</v>
      </c>
      <c r="AK296" s="3">
        <v>3</v>
      </c>
      <c r="AL296" s="3">
        <v>2.9</v>
      </c>
      <c r="AM296" s="3">
        <v>-0.5</v>
      </c>
      <c r="AP296" s="11">
        <v>55.9</v>
      </c>
      <c r="AQ296" s="25">
        <v>130</v>
      </c>
      <c r="AR296" s="25">
        <v>2951.1</v>
      </c>
      <c r="AS296" s="11">
        <v>53.94</v>
      </c>
      <c r="AT296" s="11">
        <v>50.5</v>
      </c>
      <c r="AU296" s="11">
        <v>54.91</v>
      </c>
      <c r="AV296" s="11">
        <v>49.38</v>
      </c>
      <c r="AZ296" s="11" t="s">
        <v>31</v>
      </c>
      <c r="BA296" s="11">
        <v>-1</v>
      </c>
      <c r="BB296" s="11">
        <v>45</v>
      </c>
      <c r="BC296" s="11">
        <v>1</v>
      </c>
      <c r="BD296" s="11">
        <v>0</v>
      </c>
      <c r="BE296" s="11">
        <v>3</v>
      </c>
      <c r="BF296" s="11">
        <v>3.5</v>
      </c>
      <c r="BG296" s="11">
        <v>-0.5</v>
      </c>
      <c r="BH296" s="11">
        <v>-1</v>
      </c>
      <c r="BI296" s="11">
        <v>45</v>
      </c>
      <c r="BJ296" s="11">
        <v>1</v>
      </c>
      <c r="BK296" s="11">
        <v>0</v>
      </c>
      <c r="BL296" s="11">
        <v>3</v>
      </c>
      <c r="BM296" s="11">
        <v>3.5</v>
      </c>
      <c r="BN296" s="11">
        <v>-0.5</v>
      </c>
      <c r="BP296" s="11">
        <v>56</v>
      </c>
      <c r="BQ296" s="25">
        <v>180</v>
      </c>
      <c r="BR296" s="25">
        <v>2951.1</v>
      </c>
      <c r="BS296" s="11">
        <v>57.11</v>
      </c>
      <c r="BT296" s="11">
        <v>55.73</v>
      </c>
      <c r="BU296" s="11">
        <v>49.89</v>
      </c>
      <c r="BV296" s="11">
        <v>45.56</v>
      </c>
      <c r="BZ296" s="3" t="s">
        <v>31</v>
      </c>
      <c r="CA296" s="3">
        <v>-1</v>
      </c>
      <c r="CB296" s="3">
        <v>45</v>
      </c>
      <c r="CC296" s="3">
        <v>1</v>
      </c>
      <c r="CD296" s="3">
        <v>0</v>
      </c>
      <c r="CE296" s="3">
        <v>3</v>
      </c>
      <c r="CF296" s="3">
        <v>2.9</v>
      </c>
      <c r="CG296" s="3">
        <v>-0.5</v>
      </c>
      <c r="CH296" s="3">
        <v>-1</v>
      </c>
      <c r="CI296" s="3">
        <v>45</v>
      </c>
      <c r="CJ296" s="3">
        <v>1</v>
      </c>
      <c r="CK296" s="3">
        <v>0</v>
      </c>
      <c r="CL296" s="3">
        <v>3</v>
      </c>
      <c r="CM296" s="3">
        <v>2.9</v>
      </c>
      <c r="CN296" s="3">
        <v>-0.5</v>
      </c>
    </row>
    <row r="297" spans="1:92" ht="70.5" customHeight="1" x14ac:dyDescent="0.3">
      <c r="A297" s="8">
        <v>43675</v>
      </c>
      <c r="B297" s="25">
        <v>1250</v>
      </c>
      <c r="C297" s="25">
        <v>70</v>
      </c>
      <c r="F297" s="26">
        <v>54589</v>
      </c>
      <c r="G297" s="26" t="s">
        <v>31</v>
      </c>
      <c r="H297" s="99">
        <v>500</v>
      </c>
      <c r="I297" s="100">
        <v>500</v>
      </c>
      <c r="J297" s="101">
        <v>0</v>
      </c>
      <c r="K297" s="67" t="s">
        <v>712</v>
      </c>
      <c r="L297" s="1" t="s">
        <v>714</v>
      </c>
      <c r="M297" s="1" t="s">
        <v>720</v>
      </c>
      <c r="O297" s="37">
        <v>55.85</v>
      </c>
      <c r="P297" s="25">
        <v>0</v>
      </c>
      <c r="Q297" s="25">
        <v>2951</v>
      </c>
      <c r="R297" s="11">
        <v>48.75</v>
      </c>
      <c r="S297" s="11">
        <v>47.7</v>
      </c>
      <c r="T297" s="11">
        <v>53.25</v>
      </c>
      <c r="U297" s="11">
        <v>48.56</v>
      </c>
      <c r="Y297" s="11" t="s">
        <v>31</v>
      </c>
      <c r="Z297" s="3">
        <v>-1</v>
      </c>
      <c r="AA297" s="3">
        <v>45</v>
      </c>
      <c r="AB297" s="3">
        <v>1</v>
      </c>
      <c r="AC297" s="3">
        <v>0</v>
      </c>
      <c r="AD297" s="3">
        <v>3</v>
      </c>
      <c r="AE297" s="3">
        <v>2.9</v>
      </c>
      <c r="AF297" s="3">
        <v>-0.5</v>
      </c>
      <c r="AG297" s="3">
        <v>-1</v>
      </c>
      <c r="AH297" s="3">
        <v>45</v>
      </c>
      <c r="AI297" s="3">
        <v>1</v>
      </c>
      <c r="AJ297" s="3">
        <v>0</v>
      </c>
      <c r="AK297" s="3">
        <v>3</v>
      </c>
      <c r="AL297" s="3">
        <v>2.9</v>
      </c>
      <c r="AM297" s="3">
        <v>-0.5</v>
      </c>
      <c r="AP297" s="11">
        <v>55.9</v>
      </c>
      <c r="AQ297" s="25">
        <v>130</v>
      </c>
      <c r="AR297" s="25">
        <v>2951.1</v>
      </c>
      <c r="AS297" s="11">
        <v>53.94</v>
      </c>
      <c r="AT297" s="11">
        <v>50.5</v>
      </c>
      <c r="AU297" s="11">
        <v>54.91</v>
      </c>
      <c r="AV297" s="11">
        <v>49.38</v>
      </c>
      <c r="AZ297" s="11" t="s">
        <v>31</v>
      </c>
      <c r="BA297" s="11">
        <v>-1</v>
      </c>
      <c r="BB297" s="11">
        <v>45</v>
      </c>
      <c r="BC297" s="11">
        <v>1</v>
      </c>
      <c r="BD297" s="11">
        <v>0</v>
      </c>
      <c r="BE297" s="11">
        <v>3</v>
      </c>
      <c r="BF297" s="11">
        <v>3.5</v>
      </c>
      <c r="BG297" s="11">
        <v>-0.5</v>
      </c>
      <c r="BH297" s="11">
        <v>-1</v>
      </c>
      <c r="BI297" s="11">
        <v>45</v>
      </c>
      <c r="BJ297" s="11">
        <v>1</v>
      </c>
      <c r="BK297" s="11">
        <v>0</v>
      </c>
      <c r="BL297" s="11">
        <v>3</v>
      </c>
      <c r="BM297" s="11">
        <v>3.5</v>
      </c>
      <c r="BN297" s="11">
        <v>-0.5</v>
      </c>
      <c r="BP297" s="11">
        <v>56</v>
      </c>
      <c r="BQ297" s="25">
        <v>180</v>
      </c>
      <c r="BR297" s="25">
        <v>2951.1</v>
      </c>
      <c r="BS297" s="11">
        <v>57.11</v>
      </c>
      <c r="BT297" s="11">
        <v>55.73</v>
      </c>
      <c r="BU297" s="11">
        <v>49.87</v>
      </c>
      <c r="BV297" s="11">
        <v>45.56</v>
      </c>
      <c r="BZ297" s="3" t="s">
        <v>31</v>
      </c>
      <c r="CA297" s="3">
        <v>-1</v>
      </c>
      <c r="CB297" s="3">
        <v>45</v>
      </c>
      <c r="CC297" s="3">
        <v>1</v>
      </c>
      <c r="CD297" s="3">
        <v>0</v>
      </c>
      <c r="CE297" s="3">
        <v>3</v>
      </c>
      <c r="CF297" s="3">
        <v>2.9</v>
      </c>
      <c r="CG297" s="3">
        <v>-0.5</v>
      </c>
      <c r="CH297" s="3">
        <v>-1</v>
      </c>
      <c r="CI297" s="3">
        <v>45</v>
      </c>
      <c r="CJ297" s="3">
        <v>1</v>
      </c>
      <c r="CK297" s="3">
        <v>0</v>
      </c>
      <c r="CL297" s="3">
        <v>3</v>
      </c>
      <c r="CM297" s="3">
        <v>2.9</v>
      </c>
      <c r="CN297" s="3">
        <v>-0.5</v>
      </c>
    </row>
    <row r="298" spans="1:92" ht="81.75" customHeight="1" x14ac:dyDescent="0.3">
      <c r="A298" s="8">
        <v>43675</v>
      </c>
      <c r="B298" s="25">
        <v>1250</v>
      </c>
      <c r="C298" s="25">
        <v>70</v>
      </c>
      <c r="F298" s="26">
        <v>54590</v>
      </c>
      <c r="G298" s="26" t="s">
        <v>31</v>
      </c>
      <c r="H298" s="99">
        <v>500</v>
      </c>
      <c r="I298" s="100">
        <v>500</v>
      </c>
      <c r="J298" s="101">
        <v>0</v>
      </c>
      <c r="K298" s="67" t="s">
        <v>717</v>
      </c>
      <c r="L298" s="1" t="s">
        <v>718</v>
      </c>
      <c r="M298" s="1" t="s">
        <v>721</v>
      </c>
      <c r="O298" s="37">
        <v>55.8</v>
      </c>
      <c r="P298" s="25">
        <v>60</v>
      </c>
      <c r="Q298" s="25">
        <v>2951</v>
      </c>
      <c r="R298" s="11">
        <v>48.99</v>
      </c>
      <c r="S298" s="11">
        <v>49.24</v>
      </c>
      <c r="T298" s="11">
        <v>54.23</v>
      </c>
      <c r="U298" s="11">
        <v>49.14</v>
      </c>
      <c r="Y298" s="11" t="s">
        <v>31</v>
      </c>
      <c r="Z298" s="3">
        <v>-1</v>
      </c>
      <c r="AA298" s="3">
        <v>45</v>
      </c>
      <c r="AB298" s="3">
        <v>1</v>
      </c>
      <c r="AC298" s="3">
        <v>0</v>
      </c>
      <c r="AD298" s="3">
        <v>3</v>
      </c>
      <c r="AE298" s="3">
        <v>2.9</v>
      </c>
      <c r="AF298" s="3">
        <v>-0.5</v>
      </c>
      <c r="AG298" s="3">
        <v>-1</v>
      </c>
      <c r="AH298" s="3">
        <v>45</v>
      </c>
      <c r="AI298" s="3">
        <v>1</v>
      </c>
      <c r="AJ298" s="3">
        <v>0</v>
      </c>
      <c r="AK298" s="3">
        <v>3</v>
      </c>
      <c r="AL298" s="3">
        <v>2.9</v>
      </c>
      <c r="AM298" s="3">
        <v>-0.5</v>
      </c>
      <c r="AP298" s="11">
        <v>55.9</v>
      </c>
      <c r="AQ298" s="25">
        <v>130</v>
      </c>
      <c r="AR298" s="25">
        <v>2951.1</v>
      </c>
      <c r="AS298" s="11">
        <v>53.94</v>
      </c>
      <c r="AT298" s="11">
        <v>51.5</v>
      </c>
      <c r="AU298" s="11">
        <v>55.1</v>
      </c>
      <c r="AV298" s="11">
        <v>47.17</v>
      </c>
      <c r="AY298" s="1" t="s">
        <v>729</v>
      </c>
      <c r="AZ298" s="11" t="s">
        <v>31</v>
      </c>
      <c r="BA298" s="11">
        <v>-1</v>
      </c>
      <c r="BB298" s="11">
        <v>45</v>
      </c>
      <c r="BC298" s="11">
        <v>1</v>
      </c>
      <c r="BD298" s="11">
        <v>0</v>
      </c>
      <c r="BE298" s="11">
        <v>3</v>
      </c>
      <c r="BF298" s="11">
        <v>3.5</v>
      </c>
      <c r="BG298" s="11">
        <v>-0.5</v>
      </c>
      <c r="BH298" s="11">
        <v>-1</v>
      </c>
      <c r="BI298" s="11">
        <v>45</v>
      </c>
      <c r="BJ298" s="11">
        <v>1</v>
      </c>
      <c r="BK298" s="11">
        <v>0</v>
      </c>
      <c r="BL298" s="11">
        <v>3</v>
      </c>
      <c r="BM298" s="11">
        <v>3.5</v>
      </c>
      <c r="BN298" s="11">
        <v>-0.5</v>
      </c>
      <c r="BP298" s="11">
        <v>56</v>
      </c>
      <c r="BQ298" s="25">
        <v>180</v>
      </c>
      <c r="BR298" s="25">
        <v>2951.1</v>
      </c>
      <c r="BS298" s="11">
        <v>57.11</v>
      </c>
      <c r="BT298" s="11">
        <v>55.73</v>
      </c>
      <c r="BU298" s="11">
        <v>49.87</v>
      </c>
      <c r="BV298" s="11">
        <v>45.56</v>
      </c>
      <c r="BZ298" s="3" t="s">
        <v>31</v>
      </c>
      <c r="CA298" s="3">
        <v>-1</v>
      </c>
      <c r="CB298" s="3">
        <v>45</v>
      </c>
      <c r="CC298" s="3">
        <v>1</v>
      </c>
      <c r="CD298" s="3">
        <v>0</v>
      </c>
      <c r="CE298" s="3">
        <v>3</v>
      </c>
      <c r="CF298" s="3">
        <v>2.9</v>
      </c>
      <c r="CG298" s="3">
        <v>-0.5</v>
      </c>
      <c r="CH298" s="3">
        <v>-1</v>
      </c>
      <c r="CI298" s="3">
        <v>45</v>
      </c>
      <c r="CJ298" s="3">
        <v>1</v>
      </c>
      <c r="CK298" s="3">
        <v>0</v>
      </c>
      <c r="CL298" s="3">
        <v>3</v>
      </c>
      <c r="CM298" s="3">
        <v>2.9</v>
      </c>
      <c r="CN298" s="3">
        <v>-0.5</v>
      </c>
    </row>
    <row r="299" spans="1:92" ht="34.5" customHeight="1" x14ac:dyDescent="0.3">
      <c r="A299" s="8">
        <v>43675</v>
      </c>
      <c r="B299" s="25">
        <v>1250</v>
      </c>
      <c r="C299" s="25">
        <v>70</v>
      </c>
      <c r="F299" s="26">
        <v>54591</v>
      </c>
      <c r="G299" s="26" t="s">
        <v>31</v>
      </c>
      <c r="H299" s="99">
        <v>500</v>
      </c>
      <c r="I299" s="101">
        <v>0</v>
      </c>
      <c r="J299" s="101">
        <v>0</v>
      </c>
      <c r="K299" s="67" t="s">
        <v>719</v>
      </c>
      <c r="L299" s="1" t="s">
        <v>723</v>
      </c>
      <c r="M299" s="1" t="s">
        <v>726</v>
      </c>
      <c r="O299" s="37">
        <v>55.8</v>
      </c>
      <c r="P299" s="25">
        <v>60</v>
      </c>
      <c r="Q299" s="25">
        <v>2951</v>
      </c>
      <c r="R299" s="11">
        <v>49.06</v>
      </c>
      <c r="S299" s="11">
        <v>49.4</v>
      </c>
      <c r="T299" s="11">
        <v>54.2</v>
      </c>
      <c r="U299" s="11">
        <v>49.13</v>
      </c>
      <c r="X299" s="1" t="s">
        <v>722</v>
      </c>
      <c r="Y299" s="11" t="s">
        <v>31</v>
      </c>
      <c r="Z299" s="3">
        <v>-1</v>
      </c>
      <c r="AA299" s="3">
        <v>45</v>
      </c>
      <c r="AB299" s="3">
        <v>1</v>
      </c>
      <c r="AC299" s="3">
        <v>0</v>
      </c>
      <c r="AD299" s="3">
        <v>3</v>
      </c>
      <c r="AE299" s="3">
        <v>2.9</v>
      </c>
      <c r="AF299" s="3">
        <v>-0.5</v>
      </c>
      <c r="AG299" s="3">
        <v>-1</v>
      </c>
      <c r="AH299" s="3">
        <v>45</v>
      </c>
      <c r="AI299" s="3">
        <v>1</v>
      </c>
      <c r="AJ299" s="3">
        <v>0</v>
      </c>
      <c r="AK299" s="3">
        <v>3</v>
      </c>
      <c r="AL299" s="3">
        <v>2.9</v>
      </c>
      <c r="AM299" s="3">
        <v>-0.5</v>
      </c>
      <c r="AP299" s="11">
        <v>55.9</v>
      </c>
      <c r="AQ299" s="25">
        <v>90</v>
      </c>
      <c r="AR299" s="11">
        <v>2951</v>
      </c>
      <c r="AS299" s="11">
        <v>53.94</v>
      </c>
      <c r="AT299" s="11">
        <v>52.5</v>
      </c>
      <c r="AU299" s="11">
        <v>55.2</v>
      </c>
      <c r="AV299" s="11">
        <v>47.5</v>
      </c>
      <c r="AZ299" s="11" t="s">
        <v>31</v>
      </c>
      <c r="BA299" s="11">
        <v>-1</v>
      </c>
      <c r="BB299" s="11">
        <v>45</v>
      </c>
      <c r="BC299" s="11">
        <v>1</v>
      </c>
      <c r="BD299" s="11">
        <v>0</v>
      </c>
      <c r="BE299" s="11">
        <v>3</v>
      </c>
      <c r="BF299" s="11">
        <v>3.5</v>
      </c>
      <c r="BG299" s="11">
        <v>-0.5</v>
      </c>
      <c r="BH299" s="11">
        <v>-1</v>
      </c>
      <c r="BI299" s="11">
        <v>45</v>
      </c>
      <c r="BJ299" s="11">
        <v>1</v>
      </c>
      <c r="BK299" s="11">
        <v>0</v>
      </c>
      <c r="BL299" s="11">
        <v>3</v>
      </c>
      <c r="BM299" s="11">
        <v>3.5</v>
      </c>
      <c r="BN299" s="11">
        <v>-0.5</v>
      </c>
      <c r="BP299" s="11">
        <v>56</v>
      </c>
      <c r="BQ299" s="25">
        <v>180</v>
      </c>
      <c r="BR299" s="25">
        <v>2951.1</v>
      </c>
      <c r="BS299" s="11">
        <v>57.11</v>
      </c>
      <c r="BT299" s="11">
        <v>55.73</v>
      </c>
      <c r="BU299" s="11">
        <v>49.87</v>
      </c>
      <c r="BV299" s="11">
        <v>45.56</v>
      </c>
      <c r="BZ299" s="3" t="s">
        <v>31</v>
      </c>
      <c r="CA299" s="3">
        <v>-1</v>
      </c>
      <c r="CB299" s="3">
        <v>45</v>
      </c>
      <c r="CC299" s="3">
        <v>1</v>
      </c>
      <c r="CD299" s="3">
        <v>0</v>
      </c>
      <c r="CE299" s="3">
        <v>3</v>
      </c>
      <c r="CF299" s="3">
        <v>2.9</v>
      </c>
      <c r="CG299" s="3">
        <v>-0.5</v>
      </c>
      <c r="CH299" s="3">
        <v>-1</v>
      </c>
      <c r="CI299" s="3">
        <v>45</v>
      </c>
      <c r="CJ299" s="3">
        <v>1</v>
      </c>
      <c r="CK299" s="3">
        <v>0</v>
      </c>
      <c r="CL299" s="3">
        <v>3</v>
      </c>
      <c r="CM299" s="3">
        <v>2.9</v>
      </c>
      <c r="CN299" s="3">
        <v>-0.5</v>
      </c>
    </row>
    <row r="300" spans="1:92" ht="90.75" customHeight="1" x14ac:dyDescent="0.3">
      <c r="A300" s="8">
        <v>43675</v>
      </c>
      <c r="B300" s="25">
        <v>1250</v>
      </c>
      <c r="C300" s="25">
        <v>70</v>
      </c>
      <c r="D300" s="122"/>
      <c r="E300" s="122"/>
      <c r="F300" s="26">
        <v>54592</v>
      </c>
      <c r="G300" s="26" t="s">
        <v>404</v>
      </c>
      <c r="H300" s="26" t="s">
        <v>47</v>
      </c>
      <c r="I300" s="26" t="s">
        <v>47</v>
      </c>
      <c r="J300" s="26" t="s">
        <v>47</v>
      </c>
      <c r="K300" s="123" t="s">
        <v>47</v>
      </c>
      <c r="L300" s="123" t="s">
        <v>727</v>
      </c>
      <c r="M300" s="123" t="s">
        <v>724</v>
      </c>
      <c r="O300" s="11" t="s">
        <v>47</v>
      </c>
      <c r="P300" s="11" t="s">
        <v>47</v>
      </c>
      <c r="Q300" s="11" t="s">
        <v>47</v>
      </c>
      <c r="R300" s="11" t="s">
        <v>47</v>
      </c>
      <c r="S300" s="11" t="s">
        <v>47</v>
      </c>
      <c r="T300" s="11" t="s">
        <v>47</v>
      </c>
      <c r="U300" s="11" t="s">
        <v>47</v>
      </c>
      <c r="V300" s="11" t="s">
        <v>47</v>
      </c>
      <c r="W300" s="11" t="s">
        <v>47</v>
      </c>
      <c r="X300" s="11" t="s">
        <v>47</v>
      </c>
      <c r="Y300" s="11" t="s">
        <v>47</v>
      </c>
      <c r="Z300" s="11" t="s">
        <v>47</v>
      </c>
      <c r="AA300" s="11" t="s">
        <v>47</v>
      </c>
      <c r="AB300" s="11" t="s">
        <v>47</v>
      </c>
      <c r="AC300" s="11" t="s">
        <v>47</v>
      </c>
      <c r="AD300" s="11" t="s">
        <v>47</v>
      </c>
      <c r="AE300" s="11" t="s">
        <v>47</v>
      </c>
      <c r="AF300" s="11" t="s">
        <v>47</v>
      </c>
      <c r="AG300" s="11" t="s">
        <v>47</v>
      </c>
      <c r="AH300" s="11" t="s">
        <v>47</v>
      </c>
      <c r="AI300" s="11" t="s">
        <v>47</v>
      </c>
      <c r="AJ300" s="11" t="s">
        <v>47</v>
      </c>
      <c r="AK300" s="11" t="s">
        <v>47</v>
      </c>
      <c r="AL300" s="11" t="s">
        <v>47</v>
      </c>
      <c r="AM300" s="11" t="s">
        <v>47</v>
      </c>
      <c r="AN300" s="11" t="s">
        <v>47</v>
      </c>
      <c r="AP300" s="11" t="s">
        <v>47</v>
      </c>
      <c r="AQ300" s="11" t="s">
        <v>47</v>
      </c>
      <c r="AR300" s="11" t="s">
        <v>47</v>
      </c>
      <c r="AS300" s="11" t="s">
        <v>47</v>
      </c>
      <c r="AT300" s="11" t="s">
        <v>47</v>
      </c>
      <c r="AU300" s="11" t="s">
        <v>47</v>
      </c>
      <c r="AV300" s="11" t="s">
        <v>47</v>
      </c>
      <c r="AY300" s="123"/>
      <c r="AZ300" s="11" t="s">
        <v>47</v>
      </c>
      <c r="BA300" s="11" t="s">
        <v>47</v>
      </c>
      <c r="BB300" s="11" t="s">
        <v>47</v>
      </c>
      <c r="BC300" s="11" t="s">
        <v>47</v>
      </c>
      <c r="BD300" s="11" t="s">
        <v>47</v>
      </c>
      <c r="BE300" s="11" t="s">
        <v>47</v>
      </c>
      <c r="BF300" s="11" t="s">
        <v>47</v>
      </c>
      <c r="BG300" s="11" t="s">
        <v>47</v>
      </c>
      <c r="BH300" s="11" t="s">
        <v>47</v>
      </c>
      <c r="BI300" s="11" t="s">
        <v>47</v>
      </c>
      <c r="BJ300" s="11" t="s">
        <v>47</v>
      </c>
      <c r="BK300" s="11" t="s">
        <v>47</v>
      </c>
      <c r="BL300" s="11" t="s">
        <v>47</v>
      </c>
      <c r="BM300" s="11" t="s">
        <v>47</v>
      </c>
      <c r="BN300" s="11" t="s">
        <v>47</v>
      </c>
      <c r="BP300" s="11" t="s">
        <v>47</v>
      </c>
      <c r="BQ300" s="11" t="s">
        <v>47</v>
      </c>
      <c r="BR300" s="11" t="s">
        <v>47</v>
      </c>
      <c r="BS300" s="11" t="s">
        <v>47</v>
      </c>
      <c r="BT300" s="11" t="s">
        <v>47</v>
      </c>
      <c r="BU300" s="11" t="s">
        <v>47</v>
      </c>
      <c r="BV300" s="11" t="s">
        <v>47</v>
      </c>
      <c r="BW300" s="11" t="s">
        <v>47</v>
      </c>
      <c r="BX300" s="11" t="s">
        <v>47</v>
      </c>
      <c r="BY300" s="123"/>
      <c r="BZ300" s="11" t="s">
        <v>47</v>
      </c>
      <c r="CA300" s="11" t="s">
        <v>47</v>
      </c>
      <c r="CB300" s="11" t="s">
        <v>47</v>
      </c>
      <c r="CC300" s="11" t="s">
        <v>47</v>
      </c>
      <c r="CD300" s="11" t="s">
        <v>47</v>
      </c>
      <c r="CE300" s="11" t="s">
        <v>47</v>
      </c>
      <c r="CF300" s="11" t="s">
        <v>47</v>
      </c>
      <c r="CG300" s="11" t="s">
        <v>47</v>
      </c>
      <c r="CH300" s="11" t="s">
        <v>47</v>
      </c>
      <c r="CI300" s="11" t="s">
        <v>47</v>
      </c>
      <c r="CJ300" s="11" t="s">
        <v>47</v>
      </c>
      <c r="CK300" s="11" t="s">
        <v>47</v>
      </c>
      <c r="CL300" s="11" t="s">
        <v>47</v>
      </c>
      <c r="CM300" s="11" t="s">
        <v>47</v>
      </c>
      <c r="CN300" s="11" t="s">
        <v>47</v>
      </c>
    </row>
    <row r="301" spans="1:92" ht="90.75" customHeight="1" x14ac:dyDescent="0.3">
      <c r="A301" s="8">
        <v>43675</v>
      </c>
      <c r="B301" s="25">
        <v>1250</v>
      </c>
      <c r="C301" s="25">
        <v>70</v>
      </c>
      <c r="D301" s="122"/>
      <c r="E301" s="122"/>
      <c r="F301" s="26">
        <v>54593</v>
      </c>
      <c r="G301" s="26" t="s">
        <v>404</v>
      </c>
      <c r="H301" s="26" t="s">
        <v>47</v>
      </c>
      <c r="I301" s="26" t="s">
        <v>47</v>
      </c>
      <c r="J301" s="26" t="s">
        <v>47</v>
      </c>
      <c r="K301" s="123" t="s">
        <v>47</v>
      </c>
      <c r="L301" s="123" t="s">
        <v>676</v>
      </c>
      <c r="M301" s="1" t="s">
        <v>725</v>
      </c>
      <c r="O301" s="11" t="s">
        <v>47</v>
      </c>
      <c r="P301" s="11" t="s">
        <v>47</v>
      </c>
      <c r="Q301" s="11" t="s">
        <v>47</v>
      </c>
      <c r="R301" s="11" t="s">
        <v>47</v>
      </c>
      <c r="S301" s="11" t="s">
        <v>47</v>
      </c>
      <c r="T301" s="11" t="s">
        <v>47</v>
      </c>
      <c r="U301" s="11" t="s">
        <v>47</v>
      </c>
      <c r="V301" s="11" t="s">
        <v>47</v>
      </c>
      <c r="W301" s="11" t="s">
        <v>47</v>
      </c>
      <c r="X301" s="11" t="s">
        <v>47</v>
      </c>
      <c r="Y301" s="11" t="s">
        <v>47</v>
      </c>
      <c r="Z301" s="11" t="s">
        <v>47</v>
      </c>
      <c r="AA301" s="11" t="s">
        <v>47</v>
      </c>
      <c r="AB301" s="11" t="s">
        <v>47</v>
      </c>
      <c r="AC301" s="11" t="s">
        <v>47</v>
      </c>
      <c r="AD301" s="11" t="s">
        <v>47</v>
      </c>
      <c r="AE301" s="11" t="s">
        <v>47</v>
      </c>
      <c r="AF301" s="11" t="s">
        <v>47</v>
      </c>
      <c r="AG301" s="11" t="s">
        <v>47</v>
      </c>
      <c r="AH301" s="11" t="s">
        <v>47</v>
      </c>
      <c r="AI301" s="11" t="s">
        <v>47</v>
      </c>
      <c r="AJ301" s="11" t="s">
        <v>47</v>
      </c>
      <c r="AK301" s="11" t="s">
        <v>47</v>
      </c>
      <c r="AL301" s="11" t="s">
        <v>47</v>
      </c>
      <c r="AM301" s="11" t="s">
        <v>47</v>
      </c>
      <c r="AN301" s="11" t="s">
        <v>47</v>
      </c>
      <c r="AP301" s="11" t="s">
        <v>47</v>
      </c>
      <c r="AQ301" s="11" t="s">
        <v>47</v>
      </c>
      <c r="AR301" s="11" t="s">
        <v>47</v>
      </c>
      <c r="AS301" s="11" t="s">
        <v>47</v>
      </c>
      <c r="AT301" s="11" t="s">
        <v>47</v>
      </c>
      <c r="AU301" s="11" t="s">
        <v>47</v>
      </c>
      <c r="AV301" s="11" t="s">
        <v>47</v>
      </c>
      <c r="AY301" s="123"/>
      <c r="AZ301" s="11" t="s">
        <v>47</v>
      </c>
      <c r="BA301" s="11" t="s">
        <v>47</v>
      </c>
      <c r="BB301" s="11" t="s">
        <v>47</v>
      </c>
      <c r="BC301" s="11" t="s">
        <v>47</v>
      </c>
      <c r="BD301" s="11" t="s">
        <v>47</v>
      </c>
      <c r="BE301" s="11" t="s">
        <v>47</v>
      </c>
      <c r="BF301" s="11" t="s">
        <v>47</v>
      </c>
      <c r="BG301" s="11" t="s">
        <v>47</v>
      </c>
      <c r="BH301" s="11" t="s">
        <v>47</v>
      </c>
      <c r="BI301" s="11" t="s">
        <v>47</v>
      </c>
      <c r="BJ301" s="11" t="s">
        <v>47</v>
      </c>
      <c r="BK301" s="11" t="s">
        <v>47</v>
      </c>
      <c r="BL301" s="11" t="s">
        <v>47</v>
      </c>
      <c r="BM301" s="11" t="s">
        <v>47</v>
      </c>
      <c r="BN301" s="11" t="s">
        <v>47</v>
      </c>
      <c r="BP301" s="11" t="s">
        <v>47</v>
      </c>
      <c r="BQ301" s="11" t="s">
        <v>47</v>
      </c>
      <c r="BR301" s="11" t="s">
        <v>47</v>
      </c>
      <c r="BS301" s="11" t="s">
        <v>47</v>
      </c>
      <c r="BT301" s="11" t="s">
        <v>47</v>
      </c>
      <c r="BU301" s="11" t="s">
        <v>47</v>
      </c>
      <c r="BV301" s="11" t="s">
        <v>47</v>
      </c>
      <c r="BW301" s="11" t="s">
        <v>47</v>
      </c>
      <c r="BX301" s="11" t="s">
        <v>47</v>
      </c>
      <c r="BY301" s="123"/>
      <c r="BZ301" s="11" t="s">
        <v>47</v>
      </c>
      <c r="CA301" s="11" t="s">
        <v>47</v>
      </c>
      <c r="CB301" s="11" t="s">
        <v>47</v>
      </c>
      <c r="CC301" s="11" t="s">
        <v>47</v>
      </c>
      <c r="CD301" s="11" t="s">
        <v>47</v>
      </c>
      <c r="CE301" s="11" t="s">
        <v>47</v>
      </c>
      <c r="CF301" s="11" t="s">
        <v>47</v>
      </c>
      <c r="CG301" s="11" t="s">
        <v>47</v>
      </c>
      <c r="CH301" s="11" t="s">
        <v>47</v>
      </c>
      <c r="CI301" s="11" t="s">
        <v>47</v>
      </c>
      <c r="CJ301" s="11" t="s">
        <v>47</v>
      </c>
      <c r="CK301" s="11" t="s">
        <v>47</v>
      </c>
      <c r="CL301" s="11" t="s">
        <v>47</v>
      </c>
      <c r="CM301" s="11" t="s">
        <v>47</v>
      </c>
      <c r="CN301" s="11" t="s">
        <v>47</v>
      </c>
    </row>
    <row r="302" spans="1:92" ht="90.75" customHeight="1" x14ac:dyDescent="0.25">
      <c r="A302" s="8">
        <v>43675</v>
      </c>
      <c r="B302" s="25">
        <v>1250</v>
      </c>
      <c r="C302" s="25">
        <v>70</v>
      </c>
      <c r="D302" s="122"/>
      <c r="E302" s="122"/>
      <c r="F302" s="26">
        <v>54594</v>
      </c>
      <c r="G302" s="26" t="s">
        <v>404</v>
      </c>
      <c r="H302" s="26" t="s">
        <v>47</v>
      </c>
      <c r="I302" s="26" t="s">
        <v>47</v>
      </c>
      <c r="J302" s="26" t="s">
        <v>47</v>
      </c>
      <c r="K302" s="123" t="s">
        <v>47</v>
      </c>
      <c r="L302" s="123" t="s">
        <v>676</v>
      </c>
      <c r="M302" s="123"/>
      <c r="O302" s="11" t="s">
        <v>47</v>
      </c>
      <c r="P302" s="11" t="s">
        <v>47</v>
      </c>
      <c r="Q302" s="11" t="s">
        <v>47</v>
      </c>
      <c r="R302" s="11" t="s">
        <v>47</v>
      </c>
      <c r="S302" s="11" t="s">
        <v>47</v>
      </c>
      <c r="T302" s="11" t="s">
        <v>47</v>
      </c>
      <c r="U302" s="11" t="s">
        <v>47</v>
      </c>
      <c r="V302" s="11" t="s">
        <v>47</v>
      </c>
      <c r="W302" s="11" t="s">
        <v>47</v>
      </c>
      <c r="X302" s="11" t="s">
        <v>47</v>
      </c>
      <c r="Y302" s="11" t="s">
        <v>47</v>
      </c>
      <c r="Z302" s="11" t="s">
        <v>47</v>
      </c>
      <c r="AA302" s="11" t="s">
        <v>47</v>
      </c>
      <c r="AB302" s="11" t="s">
        <v>47</v>
      </c>
      <c r="AC302" s="11" t="s">
        <v>47</v>
      </c>
      <c r="AD302" s="11" t="s">
        <v>47</v>
      </c>
      <c r="AE302" s="11" t="s">
        <v>47</v>
      </c>
      <c r="AF302" s="11" t="s">
        <v>47</v>
      </c>
      <c r="AG302" s="11" t="s">
        <v>47</v>
      </c>
      <c r="AH302" s="11" t="s">
        <v>47</v>
      </c>
      <c r="AI302" s="11" t="s">
        <v>47</v>
      </c>
      <c r="AJ302" s="11" t="s">
        <v>47</v>
      </c>
      <c r="AK302" s="11" t="s">
        <v>47</v>
      </c>
      <c r="AL302" s="11" t="s">
        <v>47</v>
      </c>
      <c r="AM302" s="11" t="s">
        <v>47</v>
      </c>
      <c r="AN302" s="11" t="s">
        <v>47</v>
      </c>
      <c r="AP302" s="11" t="s">
        <v>47</v>
      </c>
      <c r="AQ302" s="11" t="s">
        <v>47</v>
      </c>
      <c r="AR302" s="11" t="s">
        <v>47</v>
      </c>
      <c r="AS302" s="11" t="s">
        <v>47</v>
      </c>
      <c r="AT302" s="11" t="s">
        <v>47</v>
      </c>
      <c r="AU302" s="11" t="s">
        <v>47</v>
      </c>
      <c r="AV302" s="11" t="s">
        <v>47</v>
      </c>
      <c r="AY302" s="123"/>
      <c r="AZ302" s="11" t="s">
        <v>47</v>
      </c>
      <c r="BA302" s="11" t="s">
        <v>47</v>
      </c>
      <c r="BB302" s="11" t="s">
        <v>47</v>
      </c>
      <c r="BC302" s="11" t="s">
        <v>47</v>
      </c>
      <c r="BD302" s="11" t="s">
        <v>47</v>
      </c>
      <c r="BE302" s="11" t="s">
        <v>47</v>
      </c>
      <c r="BF302" s="11" t="s">
        <v>47</v>
      </c>
      <c r="BG302" s="11" t="s">
        <v>47</v>
      </c>
      <c r="BH302" s="11" t="s">
        <v>47</v>
      </c>
      <c r="BI302" s="11" t="s">
        <v>47</v>
      </c>
      <c r="BJ302" s="11" t="s">
        <v>47</v>
      </c>
      <c r="BK302" s="11" t="s">
        <v>47</v>
      </c>
      <c r="BL302" s="11" t="s">
        <v>47</v>
      </c>
      <c r="BM302" s="11" t="s">
        <v>47</v>
      </c>
      <c r="BN302" s="11" t="s">
        <v>47</v>
      </c>
      <c r="BP302" s="11" t="s">
        <v>47</v>
      </c>
      <c r="BQ302" s="11" t="s">
        <v>47</v>
      </c>
      <c r="BR302" s="11" t="s">
        <v>47</v>
      </c>
      <c r="BS302" s="11" t="s">
        <v>47</v>
      </c>
      <c r="BT302" s="11" t="s">
        <v>47</v>
      </c>
      <c r="BU302" s="11" t="s">
        <v>47</v>
      </c>
      <c r="BV302" s="11" t="s">
        <v>47</v>
      </c>
      <c r="BW302" s="11" t="s">
        <v>47</v>
      </c>
      <c r="BX302" s="11" t="s">
        <v>47</v>
      </c>
      <c r="BY302" s="123"/>
      <c r="BZ302" s="11" t="s">
        <v>47</v>
      </c>
      <c r="CA302" s="11" t="s">
        <v>47</v>
      </c>
      <c r="CB302" s="11" t="s">
        <v>47</v>
      </c>
      <c r="CC302" s="11" t="s">
        <v>47</v>
      </c>
      <c r="CD302" s="11" t="s">
        <v>47</v>
      </c>
      <c r="CE302" s="11" t="s">
        <v>47</v>
      </c>
      <c r="CF302" s="11" t="s">
        <v>47</v>
      </c>
      <c r="CG302" s="11" t="s">
        <v>47</v>
      </c>
      <c r="CH302" s="11" t="s">
        <v>47</v>
      </c>
      <c r="CI302" s="11" t="s">
        <v>47</v>
      </c>
      <c r="CJ302" s="11" t="s">
        <v>47</v>
      </c>
      <c r="CK302" s="11" t="s">
        <v>47</v>
      </c>
      <c r="CL302" s="11" t="s">
        <v>47</v>
      </c>
      <c r="CM302" s="11" t="s">
        <v>47</v>
      </c>
      <c r="CN302" s="11" t="s">
        <v>47</v>
      </c>
    </row>
    <row r="303" spans="1:92" ht="90.75" customHeight="1" x14ac:dyDescent="0.25">
      <c r="A303" s="8">
        <v>43675</v>
      </c>
      <c r="B303" s="25">
        <v>1250</v>
      </c>
      <c r="C303" s="25">
        <v>70</v>
      </c>
      <c r="D303" s="122"/>
      <c r="E303" s="122"/>
      <c r="F303" s="26">
        <v>54595</v>
      </c>
      <c r="G303" s="26" t="s">
        <v>404</v>
      </c>
      <c r="H303" s="26" t="s">
        <v>47</v>
      </c>
      <c r="I303" s="26" t="s">
        <v>47</v>
      </c>
      <c r="J303" s="26" t="s">
        <v>47</v>
      </c>
      <c r="K303" s="123" t="s">
        <v>47</v>
      </c>
      <c r="L303" s="123" t="s">
        <v>676</v>
      </c>
      <c r="M303" s="123"/>
      <c r="O303" s="11" t="s">
        <v>47</v>
      </c>
      <c r="P303" s="11" t="s">
        <v>47</v>
      </c>
      <c r="Q303" s="11" t="s">
        <v>47</v>
      </c>
      <c r="R303" s="11" t="s">
        <v>47</v>
      </c>
      <c r="S303" s="11" t="s">
        <v>47</v>
      </c>
      <c r="T303" s="11" t="s">
        <v>47</v>
      </c>
      <c r="U303" s="11" t="s">
        <v>47</v>
      </c>
      <c r="V303" s="11" t="s">
        <v>47</v>
      </c>
      <c r="W303" s="11" t="s">
        <v>47</v>
      </c>
      <c r="X303" s="11" t="s">
        <v>47</v>
      </c>
      <c r="Y303" s="11" t="s">
        <v>47</v>
      </c>
      <c r="Z303" s="11" t="s">
        <v>47</v>
      </c>
      <c r="AA303" s="11" t="s">
        <v>47</v>
      </c>
      <c r="AB303" s="11" t="s">
        <v>47</v>
      </c>
      <c r="AC303" s="11" t="s">
        <v>47</v>
      </c>
      <c r="AD303" s="11" t="s">
        <v>47</v>
      </c>
      <c r="AE303" s="11" t="s">
        <v>47</v>
      </c>
      <c r="AF303" s="11" t="s">
        <v>47</v>
      </c>
      <c r="AG303" s="11" t="s">
        <v>47</v>
      </c>
      <c r="AH303" s="11" t="s">
        <v>47</v>
      </c>
      <c r="AI303" s="11" t="s">
        <v>47</v>
      </c>
      <c r="AJ303" s="11" t="s">
        <v>47</v>
      </c>
      <c r="AK303" s="11" t="s">
        <v>47</v>
      </c>
      <c r="AL303" s="11" t="s">
        <v>47</v>
      </c>
      <c r="AM303" s="11" t="s">
        <v>47</v>
      </c>
      <c r="AN303" s="11" t="s">
        <v>47</v>
      </c>
      <c r="AP303" s="11" t="s">
        <v>47</v>
      </c>
      <c r="AQ303" s="11" t="s">
        <v>47</v>
      </c>
      <c r="AR303" s="11" t="s">
        <v>47</v>
      </c>
      <c r="AS303" s="11" t="s">
        <v>47</v>
      </c>
      <c r="AT303" s="11" t="s">
        <v>47</v>
      </c>
      <c r="AU303" s="11" t="s">
        <v>47</v>
      </c>
      <c r="AV303" s="11" t="s">
        <v>47</v>
      </c>
      <c r="AY303" s="123"/>
      <c r="AZ303" s="11" t="s">
        <v>47</v>
      </c>
      <c r="BA303" s="11" t="s">
        <v>47</v>
      </c>
      <c r="BB303" s="11" t="s">
        <v>47</v>
      </c>
      <c r="BC303" s="11" t="s">
        <v>47</v>
      </c>
      <c r="BD303" s="11" t="s">
        <v>47</v>
      </c>
      <c r="BE303" s="11" t="s">
        <v>47</v>
      </c>
      <c r="BF303" s="11" t="s">
        <v>47</v>
      </c>
      <c r="BG303" s="11" t="s">
        <v>47</v>
      </c>
      <c r="BH303" s="11" t="s">
        <v>47</v>
      </c>
      <c r="BI303" s="11" t="s">
        <v>47</v>
      </c>
      <c r="BJ303" s="11" t="s">
        <v>47</v>
      </c>
      <c r="BK303" s="11" t="s">
        <v>47</v>
      </c>
      <c r="BL303" s="11" t="s">
        <v>47</v>
      </c>
      <c r="BM303" s="11" t="s">
        <v>47</v>
      </c>
      <c r="BN303" s="11" t="s">
        <v>47</v>
      </c>
      <c r="BP303" s="11" t="s">
        <v>47</v>
      </c>
      <c r="BQ303" s="11" t="s">
        <v>47</v>
      </c>
      <c r="BR303" s="11" t="s">
        <v>47</v>
      </c>
      <c r="BS303" s="11" t="s">
        <v>47</v>
      </c>
      <c r="BT303" s="11" t="s">
        <v>47</v>
      </c>
      <c r="BU303" s="11" t="s">
        <v>47</v>
      </c>
      <c r="BV303" s="11" t="s">
        <v>47</v>
      </c>
      <c r="BW303" s="11" t="s">
        <v>47</v>
      </c>
      <c r="BX303" s="11" t="s">
        <v>47</v>
      </c>
      <c r="BY303" s="123"/>
      <c r="BZ303" s="11" t="s">
        <v>47</v>
      </c>
      <c r="CA303" s="11" t="s">
        <v>47</v>
      </c>
      <c r="CB303" s="11" t="s">
        <v>47</v>
      </c>
      <c r="CC303" s="11" t="s">
        <v>47</v>
      </c>
      <c r="CD303" s="11" t="s">
        <v>47</v>
      </c>
      <c r="CE303" s="11" t="s">
        <v>47</v>
      </c>
      <c r="CF303" s="11" t="s">
        <v>47</v>
      </c>
      <c r="CG303" s="11" t="s">
        <v>47</v>
      </c>
      <c r="CH303" s="11" t="s">
        <v>47</v>
      </c>
      <c r="CI303" s="11" t="s">
        <v>47</v>
      </c>
      <c r="CJ303" s="11" t="s">
        <v>47</v>
      </c>
      <c r="CK303" s="11" t="s">
        <v>47</v>
      </c>
      <c r="CL303" s="11" t="s">
        <v>47</v>
      </c>
      <c r="CM303" s="11" t="s">
        <v>47</v>
      </c>
      <c r="CN303" s="11" t="s">
        <v>47</v>
      </c>
    </row>
    <row r="304" spans="1:92" s="78" customFormat="1" ht="38.25" customHeight="1" x14ac:dyDescent="0.25">
      <c r="A304" s="73"/>
      <c r="B304" s="74"/>
      <c r="C304" s="74"/>
      <c r="D304" s="75"/>
      <c r="E304" s="75"/>
      <c r="F304" s="76"/>
      <c r="G304" s="76"/>
      <c r="H304" s="76"/>
      <c r="I304" s="76"/>
      <c r="J304" s="76"/>
      <c r="K304" s="77"/>
      <c r="L304" s="77"/>
      <c r="M304" s="77"/>
      <c r="O304" s="80"/>
      <c r="P304" s="80"/>
      <c r="Q304" s="80"/>
      <c r="R304" s="80"/>
      <c r="S304" s="80"/>
      <c r="T304" s="80"/>
      <c r="U304" s="80"/>
      <c r="V304" s="80"/>
      <c r="W304" s="80"/>
      <c r="X304" s="80"/>
      <c r="Y304" s="80"/>
      <c r="Z304" s="80"/>
      <c r="AA304" s="80"/>
      <c r="AB304" s="80"/>
      <c r="AC304" s="80"/>
      <c r="AD304" s="80"/>
      <c r="AE304" s="80"/>
      <c r="AF304" s="80"/>
      <c r="AG304" s="80"/>
      <c r="AH304" s="80"/>
      <c r="AI304" s="80"/>
      <c r="AJ304" s="80"/>
      <c r="AK304" s="80"/>
      <c r="AL304" s="80"/>
      <c r="AM304" s="80"/>
      <c r="AN304" s="80"/>
      <c r="AO304" s="80"/>
      <c r="AP304" s="80"/>
      <c r="AQ304" s="80"/>
      <c r="AR304" s="80"/>
      <c r="AS304" s="80"/>
      <c r="AT304" s="80"/>
      <c r="AU304" s="80"/>
      <c r="AV304" s="80"/>
      <c r="AW304" s="80"/>
      <c r="AX304" s="80"/>
      <c r="AY304" s="77"/>
      <c r="AZ304" s="80"/>
      <c r="BA304" s="80"/>
      <c r="BB304" s="80"/>
      <c r="BC304" s="80"/>
      <c r="BD304" s="80"/>
      <c r="BE304" s="80"/>
      <c r="BF304" s="80"/>
      <c r="BG304" s="80"/>
      <c r="BH304" s="80"/>
      <c r="BI304" s="80"/>
      <c r="BJ304" s="80"/>
      <c r="BK304" s="80"/>
      <c r="BL304" s="80"/>
      <c r="BM304" s="80"/>
      <c r="BN304" s="80"/>
      <c r="BO304" s="80"/>
      <c r="BP304" s="80"/>
      <c r="BQ304" s="80"/>
      <c r="BR304" s="80"/>
      <c r="BS304" s="80"/>
      <c r="BT304" s="80"/>
      <c r="BU304" s="80"/>
      <c r="BV304" s="80"/>
      <c r="BW304" s="80"/>
      <c r="BX304" s="80"/>
      <c r="BY304" s="77"/>
      <c r="BZ304" s="80"/>
      <c r="CA304" s="80"/>
      <c r="CB304" s="80"/>
      <c r="CC304" s="80"/>
      <c r="CD304" s="80"/>
      <c r="CE304" s="80"/>
      <c r="CF304" s="80"/>
      <c r="CG304" s="80"/>
      <c r="CH304" s="80"/>
      <c r="CI304" s="80"/>
      <c r="CJ304" s="80"/>
      <c r="CK304" s="80"/>
      <c r="CL304" s="80"/>
      <c r="CM304" s="80"/>
      <c r="CN304" s="80"/>
    </row>
    <row r="305" spans="1:92" ht="90.75" customHeight="1" x14ac:dyDescent="0.3">
      <c r="A305" s="8">
        <v>43676</v>
      </c>
      <c r="B305" s="25">
        <v>1248</v>
      </c>
      <c r="C305" s="25">
        <v>70</v>
      </c>
      <c r="F305" s="3">
        <v>54596</v>
      </c>
      <c r="G305" s="26" t="s">
        <v>404</v>
      </c>
      <c r="H305" s="26" t="s">
        <v>47</v>
      </c>
      <c r="I305" s="100">
        <v>500</v>
      </c>
      <c r="J305" s="100">
        <v>500</v>
      </c>
      <c r="K305" s="67" t="s">
        <v>730</v>
      </c>
      <c r="L305" s="1" t="s">
        <v>738</v>
      </c>
      <c r="M305" s="1" t="s">
        <v>732</v>
      </c>
      <c r="O305" s="37">
        <v>55.8</v>
      </c>
      <c r="P305" s="25">
        <v>60</v>
      </c>
      <c r="Q305" s="25">
        <v>2951</v>
      </c>
      <c r="R305" s="11">
        <v>49.06</v>
      </c>
      <c r="S305" s="11">
        <v>49.4</v>
      </c>
      <c r="T305" s="11">
        <v>54.2</v>
      </c>
      <c r="U305" s="11">
        <v>49.13</v>
      </c>
      <c r="X305" s="123" t="s">
        <v>722</v>
      </c>
      <c r="Y305" s="11" t="s">
        <v>404</v>
      </c>
      <c r="Z305" s="11" t="s">
        <v>47</v>
      </c>
      <c r="AA305" s="11" t="s">
        <v>47</v>
      </c>
      <c r="AB305" s="11" t="s">
        <v>47</v>
      </c>
      <c r="AC305" s="11" t="s">
        <v>47</v>
      </c>
      <c r="AD305" s="11" t="s">
        <v>47</v>
      </c>
      <c r="AE305" s="11" t="s">
        <v>47</v>
      </c>
      <c r="AF305" s="11" t="s">
        <v>47</v>
      </c>
      <c r="AG305" s="11" t="s">
        <v>47</v>
      </c>
      <c r="AH305" s="11" t="s">
        <v>47</v>
      </c>
      <c r="AI305" s="11" t="s">
        <v>47</v>
      </c>
      <c r="AJ305" s="11" t="s">
        <v>47</v>
      </c>
      <c r="AK305" s="11" t="s">
        <v>47</v>
      </c>
      <c r="AL305" s="11" t="s">
        <v>47</v>
      </c>
      <c r="AM305" s="11" t="s">
        <v>47</v>
      </c>
      <c r="AP305" s="11">
        <v>55.9</v>
      </c>
      <c r="AQ305" s="25">
        <v>90</v>
      </c>
      <c r="AR305" s="11">
        <v>2951</v>
      </c>
      <c r="AS305" s="11">
        <v>53.6</v>
      </c>
      <c r="AT305" s="11">
        <v>50.3</v>
      </c>
      <c r="AU305" s="11">
        <v>54.5</v>
      </c>
      <c r="AV305" s="11">
        <v>49.26</v>
      </c>
      <c r="AY305" s="1" t="s">
        <v>728</v>
      </c>
      <c r="AZ305" s="11" t="s">
        <v>31</v>
      </c>
      <c r="BA305" s="11">
        <v>-1</v>
      </c>
      <c r="BB305" s="11">
        <v>45</v>
      </c>
      <c r="BC305" s="11">
        <v>1</v>
      </c>
      <c r="BD305" s="11">
        <v>0</v>
      </c>
      <c r="BE305" s="11">
        <v>3</v>
      </c>
      <c r="BF305" s="11">
        <v>3.5</v>
      </c>
      <c r="BG305" s="11">
        <v>-0.5</v>
      </c>
      <c r="BH305" s="11">
        <v>-1</v>
      </c>
      <c r="BI305" s="11">
        <v>45</v>
      </c>
      <c r="BJ305" s="11">
        <v>1</v>
      </c>
      <c r="BK305" s="11">
        <v>0</v>
      </c>
      <c r="BL305" s="11">
        <v>3</v>
      </c>
      <c r="BM305" s="11">
        <v>3.5</v>
      </c>
      <c r="BN305" s="11">
        <v>-0.5</v>
      </c>
      <c r="BP305" s="11">
        <v>56</v>
      </c>
      <c r="BQ305" s="25">
        <v>180</v>
      </c>
      <c r="BR305" s="25">
        <v>2951.1</v>
      </c>
      <c r="BS305" s="11">
        <v>57.11</v>
      </c>
      <c r="BT305" s="11">
        <v>55.73</v>
      </c>
      <c r="BU305" s="11">
        <v>49.87</v>
      </c>
      <c r="BV305" s="11">
        <v>45.56</v>
      </c>
      <c r="BZ305" s="3" t="s">
        <v>31</v>
      </c>
      <c r="CA305" s="3">
        <v>-1</v>
      </c>
      <c r="CB305" s="3">
        <v>45</v>
      </c>
      <c r="CC305" s="3">
        <v>1</v>
      </c>
      <c r="CD305" s="3">
        <v>0</v>
      </c>
      <c r="CE305" s="3">
        <v>3</v>
      </c>
      <c r="CF305" s="3">
        <v>2.9</v>
      </c>
      <c r="CG305" s="3">
        <v>-0.5</v>
      </c>
      <c r="CH305" s="3">
        <v>-1</v>
      </c>
      <c r="CI305" s="3">
        <v>45</v>
      </c>
      <c r="CJ305" s="3">
        <v>1</v>
      </c>
      <c r="CK305" s="3">
        <v>0</v>
      </c>
      <c r="CL305" s="3">
        <v>3</v>
      </c>
      <c r="CM305" s="3">
        <v>2.9</v>
      </c>
      <c r="CN305" s="3">
        <v>-0.5</v>
      </c>
    </row>
    <row r="306" spans="1:92" ht="67.5" customHeight="1" x14ac:dyDescent="0.3">
      <c r="A306" s="8">
        <v>43676</v>
      </c>
      <c r="B306" s="25">
        <v>1248</v>
      </c>
      <c r="C306" s="25">
        <v>70</v>
      </c>
      <c r="F306" s="26">
        <v>54597</v>
      </c>
      <c r="G306" s="26" t="s">
        <v>31</v>
      </c>
      <c r="H306" s="26" t="s">
        <v>47</v>
      </c>
      <c r="I306" s="101">
        <v>500</v>
      </c>
      <c r="J306" s="99">
        <v>500</v>
      </c>
      <c r="K306" s="67" t="s">
        <v>734</v>
      </c>
      <c r="L306" s="1" t="s">
        <v>737</v>
      </c>
      <c r="M306" s="1" t="s">
        <v>733</v>
      </c>
      <c r="AP306" s="11">
        <v>55.9</v>
      </c>
      <c r="AQ306" s="25">
        <v>90</v>
      </c>
      <c r="AR306" s="11">
        <v>2951</v>
      </c>
      <c r="AS306" s="11">
        <v>53.62</v>
      </c>
      <c r="AT306" s="11">
        <v>50.33</v>
      </c>
      <c r="AU306" s="11">
        <v>54.81</v>
      </c>
      <c r="AV306" s="11">
        <v>49.2</v>
      </c>
      <c r="AY306" s="1" t="s">
        <v>731</v>
      </c>
      <c r="AZ306" s="11" t="s">
        <v>31</v>
      </c>
      <c r="BA306" s="11">
        <v>-1</v>
      </c>
      <c r="BB306" s="11">
        <v>45</v>
      </c>
      <c r="BC306" s="11">
        <v>1</v>
      </c>
      <c r="BD306" s="11">
        <v>0</v>
      </c>
      <c r="BE306" s="11">
        <v>3</v>
      </c>
      <c r="BF306" s="11">
        <v>3.5</v>
      </c>
      <c r="BG306" s="11">
        <v>-0.5</v>
      </c>
      <c r="BH306" s="11">
        <v>-1</v>
      </c>
      <c r="BI306" s="11">
        <v>45</v>
      </c>
      <c r="BJ306" s="11">
        <v>1</v>
      </c>
      <c r="BK306" s="11">
        <v>0</v>
      </c>
      <c r="BL306" s="11">
        <v>3</v>
      </c>
      <c r="BM306" s="11">
        <v>3.5</v>
      </c>
      <c r="BN306" s="11">
        <v>-0.5</v>
      </c>
      <c r="BP306" s="11">
        <v>56</v>
      </c>
      <c r="BQ306" s="25">
        <v>180</v>
      </c>
      <c r="BR306" s="25">
        <v>2951.1</v>
      </c>
      <c r="BS306" s="11">
        <v>57.11</v>
      </c>
      <c r="BT306" s="11">
        <v>55.67</v>
      </c>
      <c r="BU306" s="11">
        <v>49.85</v>
      </c>
      <c r="BV306" s="11">
        <v>45.56</v>
      </c>
      <c r="BZ306" s="3" t="s">
        <v>31</v>
      </c>
      <c r="CA306" s="3">
        <v>-1</v>
      </c>
      <c r="CB306" s="3">
        <v>45</v>
      </c>
      <c r="CC306" s="3">
        <v>1</v>
      </c>
      <c r="CD306" s="3">
        <v>0</v>
      </c>
      <c r="CE306" s="3">
        <v>3</v>
      </c>
      <c r="CF306" s="3">
        <v>2.9</v>
      </c>
      <c r="CG306" s="3">
        <v>-0.5</v>
      </c>
      <c r="CH306" s="3">
        <v>-1</v>
      </c>
      <c r="CI306" s="3">
        <v>45</v>
      </c>
      <c r="CJ306" s="3">
        <v>1</v>
      </c>
      <c r="CK306" s="3">
        <v>0</v>
      </c>
      <c r="CL306" s="3">
        <v>3</v>
      </c>
      <c r="CM306" s="3">
        <v>2.9</v>
      </c>
      <c r="CN306" s="3">
        <v>-0.5</v>
      </c>
    </row>
    <row r="307" spans="1:92" ht="67.5" customHeight="1" x14ac:dyDescent="0.25">
      <c r="A307" s="8">
        <v>43676</v>
      </c>
      <c r="B307" s="25">
        <v>1248</v>
      </c>
      <c r="C307" s="25">
        <v>70</v>
      </c>
      <c r="D307" s="134"/>
      <c r="E307" s="134"/>
      <c r="F307" s="26">
        <v>54598</v>
      </c>
      <c r="G307" s="26" t="s">
        <v>404</v>
      </c>
      <c r="H307" s="26" t="s">
        <v>47</v>
      </c>
      <c r="I307" s="26" t="s">
        <v>47</v>
      </c>
      <c r="J307" s="26" t="s">
        <v>47</v>
      </c>
      <c r="K307" s="135"/>
      <c r="L307" s="135" t="s">
        <v>736</v>
      </c>
      <c r="M307" s="135"/>
      <c r="X307" s="135"/>
      <c r="AY307" s="135"/>
      <c r="BR307" s="25"/>
      <c r="BX307" s="135"/>
      <c r="BY307" s="135"/>
      <c r="CN307" s="3"/>
    </row>
    <row r="308" spans="1:92" ht="63.75" customHeight="1" x14ac:dyDescent="0.3">
      <c r="A308" s="8">
        <v>43676</v>
      </c>
      <c r="B308" s="25">
        <v>1248</v>
      </c>
      <c r="C308" s="25">
        <v>70</v>
      </c>
      <c r="F308" s="3">
        <v>54599</v>
      </c>
      <c r="G308" s="26" t="s">
        <v>31</v>
      </c>
      <c r="H308" s="26" t="s">
        <v>47</v>
      </c>
      <c r="I308" s="99">
        <v>500</v>
      </c>
      <c r="J308" s="100">
        <v>1000</v>
      </c>
      <c r="K308" s="67" t="s">
        <v>740</v>
      </c>
      <c r="M308" s="1" t="s">
        <v>735</v>
      </c>
      <c r="AP308" s="11">
        <v>55.9</v>
      </c>
      <c r="AQ308" s="25">
        <v>90</v>
      </c>
      <c r="AR308" s="11">
        <v>2951</v>
      </c>
      <c r="AS308" s="11">
        <v>53.62</v>
      </c>
      <c r="AT308" s="11">
        <v>50.33</v>
      </c>
      <c r="AU308" s="11">
        <v>54.81</v>
      </c>
      <c r="AV308" s="11">
        <v>49.21</v>
      </c>
      <c r="AZ308" s="11" t="s">
        <v>31</v>
      </c>
      <c r="BA308" s="11">
        <v>-1</v>
      </c>
      <c r="BB308" s="11">
        <v>45</v>
      </c>
      <c r="BC308" s="11">
        <v>1</v>
      </c>
      <c r="BD308" s="11">
        <v>0</v>
      </c>
      <c r="BE308" s="11">
        <v>3</v>
      </c>
      <c r="BF308" s="11">
        <v>3.5</v>
      </c>
      <c r="BG308" s="11">
        <v>-0.5</v>
      </c>
      <c r="BH308" s="11">
        <v>-1</v>
      </c>
      <c r="BI308" s="11">
        <v>45</v>
      </c>
      <c r="BJ308" s="11">
        <v>1</v>
      </c>
      <c r="BK308" s="11">
        <v>0</v>
      </c>
      <c r="BL308" s="11">
        <v>3</v>
      </c>
      <c r="BM308" s="11">
        <v>3.5</v>
      </c>
      <c r="BN308" s="11">
        <v>-0.5</v>
      </c>
      <c r="BP308" s="11">
        <v>56.05</v>
      </c>
      <c r="BQ308" s="25">
        <v>180</v>
      </c>
      <c r="BR308" s="25">
        <v>2951.1</v>
      </c>
      <c r="BS308" s="11">
        <v>57.11</v>
      </c>
      <c r="BT308" s="11">
        <v>56.68</v>
      </c>
      <c r="BU308" s="11">
        <v>50.43</v>
      </c>
      <c r="BV308" s="11">
        <v>45.44</v>
      </c>
      <c r="BZ308" s="3" t="s">
        <v>31</v>
      </c>
      <c r="CA308" s="3">
        <v>-1</v>
      </c>
      <c r="CB308" s="3">
        <v>45</v>
      </c>
      <c r="CC308" s="3">
        <v>1</v>
      </c>
      <c r="CD308" s="3">
        <v>0</v>
      </c>
      <c r="CE308" s="3">
        <v>3</v>
      </c>
      <c r="CF308" s="3">
        <v>2.9</v>
      </c>
      <c r="CG308" s="3">
        <v>-0.5</v>
      </c>
      <c r="CH308" s="3">
        <v>-1</v>
      </c>
      <c r="CI308" s="3">
        <v>45</v>
      </c>
      <c r="CJ308" s="3">
        <v>1</v>
      </c>
      <c r="CK308" s="3">
        <v>0</v>
      </c>
      <c r="CL308" s="3">
        <v>3</v>
      </c>
      <c r="CM308" s="3">
        <v>2.9</v>
      </c>
      <c r="CN308" s="3">
        <v>-0.5</v>
      </c>
    </row>
    <row r="309" spans="1:92" ht="34.5" customHeight="1" x14ac:dyDescent="0.3">
      <c r="A309" s="8">
        <v>43676</v>
      </c>
      <c r="B309" s="25">
        <v>1248</v>
      </c>
      <c r="C309" s="25">
        <v>70</v>
      </c>
      <c r="F309" s="26">
        <v>54600</v>
      </c>
      <c r="G309" s="63" t="s">
        <v>31</v>
      </c>
      <c r="H309" s="26" t="s">
        <v>47</v>
      </c>
      <c r="I309" s="99">
        <v>500</v>
      </c>
      <c r="J309" s="99">
        <v>1000</v>
      </c>
      <c r="K309" s="67" t="s">
        <v>739</v>
      </c>
      <c r="L309" s="1" t="s">
        <v>743</v>
      </c>
      <c r="AP309" s="11">
        <v>55.9</v>
      </c>
      <c r="AQ309" s="25">
        <v>90</v>
      </c>
      <c r="AR309" s="11">
        <v>2951</v>
      </c>
      <c r="AS309" s="11">
        <v>53.84</v>
      </c>
      <c r="AT309" s="11">
        <v>50.28</v>
      </c>
      <c r="AU309" s="11">
        <v>55.25</v>
      </c>
      <c r="AV309" s="11">
        <v>47.8</v>
      </c>
      <c r="AZ309" s="11" t="s">
        <v>404</v>
      </c>
      <c r="BA309" s="11">
        <v>-1</v>
      </c>
      <c r="BB309" s="11">
        <v>45</v>
      </c>
      <c r="BC309" s="11">
        <v>1</v>
      </c>
      <c r="BD309" s="11">
        <v>0</v>
      </c>
      <c r="BE309" s="11">
        <v>3</v>
      </c>
      <c r="BF309" s="11">
        <v>3.5</v>
      </c>
      <c r="BG309" s="11">
        <v>-0.5</v>
      </c>
      <c r="BH309" s="11">
        <v>-1</v>
      </c>
      <c r="BI309" s="11">
        <v>45</v>
      </c>
      <c r="BJ309" s="11">
        <v>1</v>
      </c>
      <c r="BK309" s="11">
        <v>0</v>
      </c>
      <c r="BL309" s="11">
        <v>3</v>
      </c>
      <c r="BM309" s="11">
        <v>3.5</v>
      </c>
      <c r="BN309" s="11">
        <v>-0.5</v>
      </c>
      <c r="BP309" s="11">
        <v>56.05</v>
      </c>
      <c r="BQ309" s="25">
        <v>180</v>
      </c>
      <c r="BR309" s="25">
        <v>2951.1</v>
      </c>
      <c r="BS309" s="11">
        <v>56.7</v>
      </c>
      <c r="BT309" s="11">
        <v>56.4</v>
      </c>
      <c r="BU309" s="11">
        <v>50.7</v>
      </c>
      <c r="BV309" s="11">
        <v>45.4</v>
      </c>
      <c r="BZ309" s="3" t="s">
        <v>31</v>
      </c>
      <c r="CA309" s="3">
        <v>-1</v>
      </c>
      <c r="CB309" s="3">
        <v>45</v>
      </c>
      <c r="CC309" s="3">
        <v>1</v>
      </c>
      <c r="CD309" s="3">
        <v>0</v>
      </c>
      <c r="CE309" s="3">
        <v>3</v>
      </c>
      <c r="CF309" s="3">
        <v>2.9</v>
      </c>
      <c r="CG309" s="3">
        <v>-0.5</v>
      </c>
      <c r="CH309" s="3">
        <v>-1</v>
      </c>
      <c r="CI309" s="3">
        <v>45</v>
      </c>
      <c r="CJ309" s="3">
        <v>1</v>
      </c>
      <c r="CK309" s="3">
        <v>0</v>
      </c>
      <c r="CL309" s="3">
        <v>3</v>
      </c>
      <c r="CM309" s="3">
        <v>2.9</v>
      </c>
      <c r="CN309" s="3">
        <v>-0.5</v>
      </c>
    </row>
    <row r="310" spans="1:92" ht="47.25" customHeight="1" x14ac:dyDescent="0.3">
      <c r="A310" s="8">
        <v>43676</v>
      </c>
      <c r="B310" s="25">
        <v>1248</v>
      </c>
      <c r="C310" s="25">
        <v>70</v>
      </c>
      <c r="F310" s="26">
        <v>54601</v>
      </c>
      <c r="G310" s="63" t="s">
        <v>31</v>
      </c>
      <c r="H310" s="26" t="s">
        <v>47</v>
      </c>
      <c r="I310" s="100">
        <v>500</v>
      </c>
      <c r="J310" s="99">
        <v>1300</v>
      </c>
      <c r="K310" s="67" t="s">
        <v>746</v>
      </c>
      <c r="L310" s="1" t="s">
        <v>752</v>
      </c>
      <c r="M310" s="1" t="s">
        <v>744</v>
      </c>
      <c r="AP310" s="11">
        <v>55.9</v>
      </c>
      <c r="AQ310" s="25">
        <v>90</v>
      </c>
      <c r="AR310" s="11">
        <v>2951</v>
      </c>
      <c r="AS310" s="11">
        <v>53.84</v>
      </c>
      <c r="AT310" s="11">
        <v>50.28</v>
      </c>
      <c r="AU310" s="11">
        <v>55.25</v>
      </c>
      <c r="AV310" s="11">
        <v>47.8</v>
      </c>
      <c r="AZ310" s="11" t="s">
        <v>404</v>
      </c>
      <c r="BP310" s="11">
        <v>56.05</v>
      </c>
      <c r="BQ310" s="25">
        <v>180</v>
      </c>
      <c r="BR310" s="25">
        <v>2951.1</v>
      </c>
      <c r="BS310" s="11">
        <v>56.7</v>
      </c>
      <c r="BT310" s="11">
        <v>56.4</v>
      </c>
      <c r="BU310" s="11">
        <v>50.7</v>
      </c>
      <c r="BV310" s="11">
        <v>45.4</v>
      </c>
      <c r="BY310" s="72" t="s">
        <v>745</v>
      </c>
      <c r="BZ310" s="3" t="s">
        <v>404</v>
      </c>
      <c r="CN310" s="3"/>
    </row>
    <row r="311" spans="1:92" ht="34.5" customHeight="1" x14ac:dyDescent="0.3">
      <c r="A311" s="8">
        <v>43676</v>
      </c>
      <c r="B311" s="25">
        <v>1248</v>
      </c>
      <c r="C311" s="25">
        <v>70</v>
      </c>
      <c r="F311" s="26">
        <v>54602</v>
      </c>
      <c r="G311" s="26" t="s">
        <v>31</v>
      </c>
      <c r="H311" s="26" t="s">
        <v>47</v>
      </c>
      <c r="I311" s="100">
        <v>500</v>
      </c>
      <c r="J311" s="99">
        <v>1300</v>
      </c>
      <c r="K311" s="67" t="s">
        <v>741</v>
      </c>
      <c r="L311" s="1" t="s">
        <v>747</v>
      </c>
      <c r="AP311" s="11">
        <v>55.9</v>
      </c>
      <c r="AQ311" s="25">
        <v>90</v>
      </c>
      <c r="AR311" s="11">
        <v>2951</v>
      </c>
      <c r="AS311" s="11">
        <v>53.84</v>
      </c>
      <c r="AT311" s="11">
        <v>50</v>
      </c>
      <c r="AU311" s="11">
        <v>55.25</v>
      </c>
      <c r="AV311" s="11">
        <v>47.8</v>
      </c>
      <c r="AY311" s="1" t="s">
        <v>742</v>
      </c>
      <c r="AZ311" s="11" t="s">
        <v>404</v>
      </c>
      <c r="BP311" s="11">
        <v>56.05</v>
      </c>
      <c r="BQ311" s="25">
        <v>180</v>
      </c>
      <c r="BR311" s="25">
        <v>2951.1</v>
      </c>
      <c r="BS311" s="11" t="s">
        <v>344</v>
      </c>
      <c r="BT311" s="11">
        <v>56.42</v>
      </c>
      <c r="BU311" s="11">
        <v>50.72</v>
      </c>
      <c r="BV311" s="11">
        <v>45.51</v>
      </c>
      <c r="BZ311" s="3" t="s">
        <v>404</v>
      </c>
      <c r="CN311" s="3"/>
    </row>
    <row r="312" spans="1:92" ht="34.5" customHeight="1" x14ac:dyDescent="0.3">
      <c r="A312" s="8">
        <v>43676</v>
      </c>
      <c r="B312" s="25">
        <v>1248</v>
      </c>
      <c r="C312" s="25">
        <v>70</v>
      </c>
      <c r="F312" s="26">
        <v>54603</v>
      </c>
      <c r="G312" s="63" t="s">
        <v>31</v>
      </c>
      <c r="H312" s="26" t="s">
        <v>47</v>
      </c>
      <c r="I312" s="99">
        <v>500</v>
      </c>
      <c r="J312" s="99">
        <v>1300</v>
      </c>
      <c r="K312" s="135" t="s">
        <v>741</v>
      </c>
      <c r="L312" s="1" t="s">
        <v>753</v>
      </c>
      <c r="AP312" s="11">
        <v>55.9</v>
      </c>
      <c r="AQ312" s="25">
        <v>90</v>
      </c>
      <c r="AR312" s="11">
        <v>2951</v>
      </c>
      <c r="AS312" s="11">
        <v>53.84</v>
      </c>
      <c r="AT312" s="11">
        <v>49.5</v>
      </c>
      <c r="AU312" s="11">
        <v>55.25</v>
      </c>
      <c r="AV312" s="11">
        <v>47.8</v>
      </c>
      <c r="AZ312" s="11" t="s">
        <v>404</v>
      </c>
      <c r="BP312" s="11">
        <v>56.05</v>
      </c>
      <c r="BQ312" s="25">
        <v>180</v>
      </c>
      <c r="BR312" s="25">
        <v>2951.1</v>
      </c>
      <c r="BS312" s="11">
        <v>57.11</v>
      </c>
      <c r="BT312" s="11">
        <v>56.42</v>
      </c>
      <c r="BU312" s="11">
        <v>50.72</v>
      </c>
      <c r="BV312" s="11">
        <v>45.51</v>
      </c>
      <c r="BZ312" s="3" t="s">
        <v>404</v>
      </c>
      <c r="CN312" s="3"/>
    </row>
    <row r="313" spans="1:92" ht="34.5" customHeight="1" x14ac:dyDescent="0.25">
      <c r="A313" s="8">
        <v>43676</v>
      </c>
      <c r="B313" s="25">
        <v>1248</v>
      </c>
      <c r="C313" s="25">
        <v>70</v>
      </c>
      <c r="F313" s="26">
        <v>54604</v>
      </c>
      <c r="G313" s="26" t="s">
        <v>404</v>
      </c>
      <c r="H313" s="26" t="s">
        <v>47</v>
      </c>
      <c r="I313" s="26" t="s">
        <v>47</v>
      </c>
      <c r="J313" s="26" t="s">
        <v>47</v>
      </c>
      <c r="K313" s="67" t="s">
        <v>47</v>
      </c>
      <c r="L313" s="1" t="s">
        <v>748</v>
      </c>
      <c r="AP313" s="11">
        <v>55.9</v>
      </c>
      <c r="AQ313" s="25">
        <v>90</v>
      </c>
      <c r="AR313" s="11">
        <v>2951</v>
      </c>
      <c r="AS313" s="11">
        <v>53.84</v>
      </c>
      <c r="AT313" s="11">
        <v>49.5</v>
      </c>
      <c r="AU313" s="11">
        <v>55.25</v>
      </c>
      <c r="AV313" s="11">
        <v>47.8</v>
      </c>
      <c r="AZ313" s="11" t="s">
        <v>404</v>
      </c>
      <c r="BP313" s="11">
        <v>56.05</v>
      </c>
      <c r="BQ313" s="25">
        <v>180</v>
      </c>
      <c r="BR313" s="25">
        <v>2951.1</v>
      </c>
      <c r="BS313" s="11">
        <v>57.11</v>
      </c>
      <c r="BT313" s="11">
        <v>56.42</v>
      </c>
      <c r="BU313" s="11">
        <v>50.72</v>
      </c>
      <c r="BV313" s="11">
        <v>45.51</v>
      </c>
      <c r="BZ313" s="3" t="s">
        <v>404</v>
      </c>
      <c r="CN313" s="3"/>
    </row>
    <row r="314" spans="1:92" ht="34.5" customHeight="1" x14ac:dyDescent="0.3">
      <c r="A314" s="8">
        <v>43676</v>
      </c>
      <c r="B314" s="25">
        <v>1248</v>
      </c>
      <c r="C314" s="25">
        <v>70</v>
      </c>
      <c r="F314" s="26">
        <v>54605</v>
      </c>
      <c r="G314" s="26" t="s">
        <v>31</v>
      </c>
      <c r="H314" s="26" t="s">
        <v>47</v>
      </c>
      <c r="I314" s="99">
        <v>500</v>
      </c>
      <c r="J314" s="99">
        <v>1300</v>
      </c>
      <c r="K314" s="135" t="s">
        <v>750</v>
      </c>
      <c r="L314" s="135" t="s">
        <v>749</v>
      </c>
      <c r="AP314" s="11">
        <v>55.9</v>
      </c>
      <c r="AQ314" s="25">
        <v>90</v>
      </c>
      <c r="AR314" s="11">
        <v>2951</v>
      </c>
      <c r="AS314" s="11">
        <v>53.84</v>
      </c>
      <c r="AT314" s="11">
        <v>49.5</v>
      </c>
      <c r="AU314" s="11">
        <v>55.25</v>
      </c>
      <c r="AV314" s="11">
        <v>47.8</v>
      </c>
      <c r="AZ314" s="11" t="s">
        <v>404</v>
      </c>
      <c r="BP314" s="11">
        <v>56.05</v>
      </c>
      <c r="BQ314" s="25">
        <v>180</v>
      </c>
      <c r="BR314" s="25">
        <v>2951.1</v>
      </c>
      <c r="BS314" s="11">
        <v>57.11</v>
      </c>
      <c r="BT314" s="11">
        <v>56.42</v>
      </c>
      <c r="BU314" s="11">
        <v>50.72</v>
      </c>
      <c r="BV314" s="11">
        <v>45.51</v>
      </c>
      <c r="BZ314" s="3" t="s">
        <v>404</v>
      </c>
      <c r="CN314" s="3"/>
    </row>
    <row r="315" spans="1:92" ht="34.5" customHeight="1" x14ac:dyDescent="0.3">
      <c r="A315" s="8">
        <v>43676</v>
      </c>
      <c r="B315" s="25">
        <v>1248</v>
      </c>
      <c r="C315" s="25">
        <v>70</v>
      </c>
      <c r="F315" s="26">
        <v>54606</v>
      </c>
      <c r="G315" s="26" t="s">
        <v>31</v>
      </c>
      <c r="H315" s="26" t="s">
        <v>47</v>
      </c>
      <c r="I315" s="99">
        <v>500</v>
      </c>
      <c r="J315" s="99">
        <v>1300</v>
      </c>
      <c r="K315" s="67" t="s">
        <v>751</v>
      </c>
      <c r="L315" s="135" t="s">
        <v>749</v>
      </c>
      <c r="AP315" s="11">
        <v>55.9</v>
      </c>
      <c r="AQ315" s="25">
        <v>90</v>
      </c>
      <c r="AR315" s="11">
        <v>2951</v>
      </c>
      <c r="AS315" s="11">
        <v>53.84</v>
      </c>
      <c r="AT315" s="11">
        <v>49.5</v>
      </c>
      <c r="AU315" s="11">
        <v>55.25</v>
      </c>
      <c r="AV315" s="11">
        <v>47.8</v>
      </c>
      <c r="AZ315" s="11" t="s">
        <v>404</v>
      </c>
      <c r="BP315" s="11">
        <v>56.05</v>
      </c>
      <c r="BQ315" s="25">
        <v>180</v>
      </c>
      <c r="BR315" s="25">
        <v>2951.1</v>
      </c>
      <c r="BS315" s="11">
        <v>57.11</v>
      </c>
      <c r="BT315" s="11">
        <v>56.42</v>
      </c>
      <c r="BU315" s="11">
        <v>50.72</v>
      </c>
      <c r="BV315" s="11">
        <v>45.51</v>
      </c>
      <c r="BZ315" s="3" t="s">
        <v>404</v>
      </c>
      <c r="CN315" s="3"/>
    </row>
    <row r="316" spans="1:92" ht="34.5" customHeight="1" x14ac:dyDescent="0.3">
      <c r="A316" s="8">
        <v>43676</v>
      </c>
      <c r="B316" s="25">
        <v>1248</v>
      </c>
      <c r="C316" s="25">
        <v>70</v>
      </c>
      <c r="F316" s="26">
        <v>54607</v>
      </c>
      <c r="G316" s="26" t="s">
        <v>31</v>
      </c>
      <c r="H316" s="26" t="s">
        <v>47</v>
      </c>
      <c r="I316" s="26" t="s">
        <v>47</v>
      </c>
      <c r="J316" s="99">
        <v>1300</v>
      </c>
      <c r="K316" s="67" t="s">
        <v>754</v>
      </c>
      <c r="L316" s="1" t="s">
        <v>755</v>
      </c>
      <c r="M316" s="1" t="s">
        <v>758</v>
      </c>
      <c r="AP316" s="11" t="s">
        <v>47</v>
      </c>
      <c r="AQ316" s="11" t="s">
        <v>47</v>
      </c>
      <c r="AR316" s="11" t="s">
        <v>47</v>
      </c>
      <c r="AS316" s="11" t="s">
        <v>47</v>
      </c>
      <c r="AT316" s="11" t="s">
        <v>47</v>
      </c>
      <c r="AU316" s="11" t="s">
        <v>47</v>
      </c>
      <c r="AV316" s="11" t="s">
        <v>47</v>
      </c>
      <c r="AZ316" s="11" t="s">
        <v>47</v>
      </c>
      <c r="BP316" s="11">
        <v>56.05</v>
      </c>
      <c r="BQ316" s="25">
        <v>180</v>
      </c>
      <c r="BR316" s="25">
        <v>2951.1</v>
      </c>
      <c r="BS316" s="11">
        <v>57.11</v>
      </c>
      <c r="BT316" s="11">
        <v>56.42</v>
      </c>
      <c r="BU316" s="11">
        <v>50.72</v>
      </c>
      <c r="BV316" s="11">
        <v>45.51</v>
      </c>
      <c r="BZ316" s="3" t="s">
        <v>404</v>
      </c>
      <c r="CN316" s="3"/>
    </row>
    <row r="317" spans="1:92" ht="34.5" customHeight="1" x14ac:dyDescent="0.3">
      <c r="A317" s="8">
        <v>43676</v>
      </c>
      <c r="B317" s="25">
        <v>1248</v>
      </c>
      <c r="C317" s="25">
        <v>70</v>
      </c>
      <c r="F317" s="26">
        <v>54608</v>
      </c>
      <c r="G317" s="26" t="s">
        <v>31</v>
      </c>
      <c r="H317" s="26" t="s">
        <v>47</v>
      </c>
      <c r="I317" s="26" t="s">
        <v>47</v>
      </c>
      <c r="J317" s="100">
        <v>1500</v>
      </c>
      <c r="K317" s="67" t="s">
        <v>756</v>
      </c>
      <c r="L317" s="1" t="s">
        <v>757</v>
      </c>
      <c r="AP317" s="11" t="s">
        <v>47</v>
      </c>
      <c r="AQ317" s="11" t="s">
        <v>47</v>
      </c>
      <c r="AR317" s="11" t="s">
        <v>47</v>
      </c>
      <c r="AS317" s="11" t="s">
        <v>47</v>
      </c>
      <c r="AT317" s="11" t="s">
        <v>47</v>
      </c>
      <c r="AU317" s="11" t="s">
        <v>47</v>
      </c>
      <c r="AV317" s="11" t="s">
        <v>47</v>
      </c>
      <c r="AZ317" s="11" t="s">
        <v>47</v>
      </c>
      <c r="BP317" s="11">
        <v>56.05</v>
      </c>
      <c r="BQ317" s="25">
        <v>180</v>
      </c>
      <c r="BR317" s="25">
        <v>2951.1</v>
      </c>
      <c r="BS317" s="11">
        <v>57.11</v>
      </c>
      <c r="BT317" s="11">
        <v>56.42</v>
      </c>
      <c r="BU317" s="11">
        <v>50.72</v>
      </c>
      <c r="BV317" s="11">
        <v>45.51</v>
      </c>
      <c r="BZ317" s="3" t="s">
        <v>404</v>
      </c>
      <c r="CN317" s="3"/>
    </row>
    <row r="318" spans="1:92" ht="34.5" customHeight="1" x14ac:dyDescent="0.3">
      <c r="A318" s="8">
        <v>43676</v>
      </c>
      <c r="B318" s="25">
        <v>1248</v>
      </c>
      <c r="C318" s="25">
        <v>70</v>
      </c>
      <c r="F318" s="26">
        <v>54609</v>
      </c>
      <c r="G318" s="26" t="s">
        <v>31</v>
      </c>
      <c r="H318" s="26" t="s">
        <v>47</v>
      </c>
      <c r="I318" s="26" t="s">
        <v>47</v>
      </c>
      <c r="J318" s="99">
        <v>1500</v>
      </c>
      <c r="K318" s="135" t="s">
        <v>760</v>
      </c>
      <c r="L318" s="1" t="s">
        <v>759</v>
      </c>
      <c r="AP318" s="11" t="s">
        <v>47</v>
      </c>
      <c r="AQ318" s="11" t="s">
        <v>47</v>
      </c>
      <c r="AR318" s="11" t="s">
        <v>47</v>
      </c>
      <c r="AS318" s="11" t="s">
        <v>47</v>
      </c>
      <c r="AT318" s="11" t="s">
        <v>47</v>
      </c>
      <c r="AU318" s="11" t="s">
        <v>47</v>
      </c>
      <c r="AV318" s="11" t="s">
        <v>47</v>
      </c>
      <c r="AZ318" s="11" t="s">
        <v>47</v>
      </c>
      <c r="BP318" s="11">
        <v>56.05</v>
      </c>
      <c r="BQ318" s="25">
        <v>180</v>
      </c>
      <c r="BR318" s="25">
        <v>2951.1</v>
      </c>
      <c r="BS318" s="11">
        <v>57.11</v>
      </c>
      <c r="BT318" s="11">
        <v>56.45</v>
      </c>
      <c r="BU318" s="11">
        <v>50.72</v>
      </c>
      <c r="BV318" s="11">
        <v>45.51</v>
      </c>
      <c r="BZ318" s="3" t="s">
        <v>404</v>
      </c>
      <c r="CN318" s="3"/>
    </row>
    <row r="319" spans="1:92" ht="34.5" customHeight="1" x14ac:dyDescent="0.3">
      <c r="A319" s="8">
        <v>43676</v>
      </c>
      <c r="B319" s="25">
        <v>1248</v>
      </c>
      <c r="C319" s="25">
        <v>70</v>
      </c>
      <c r="F319" s="26">
        <v>54610</v>
      </c>
      <c r="G319" s="26" t="s">
        <v>31</v>
      </c>
      <c r="H319" s="26" t="s">
        <v>47</v>
      </c>
      <c r="I319" s="100">
        <v>500</v>
      </c>
      <c r="J319" s="100">
        <v>1500</v>
      </c>
      <c r="K319" s="67" t="s">
        <v>761</v>
      </c>
      <c r="L319" s="1" t="s">
        <v>762</v>
      </c>
      <c r="AP319" s="11">
        <v>55.9</v>
      </c>
      <c r="AQ319" s="25">
        <v>90</v>
      </c>
      <c r="AR319" s="11">
        <v>2951</v>
      </c>
      <c r="AS319" s="11">
        <v>53.84</v>
      </c>
      <c r="AT319" s="11">
        <v>49.5</v>
      </c>
      <c r="AU319" s="11">
        <v>55.25</v>
      </c>
      <c r="AV319" s="11">
        <v>47.8</v>
      </c>
      <c r="AZ319" s="11" t="s">
        <v>404</v>
      </c>
      <c r="BP319" s="11">
        <v>56.05</v>
      </c>
      <c r="BQ319" s="25">
        <v>180</v>
      </c>
      <c r="BR319" s="25">
        <v>2951.1</v>
      </c>
      <c r="BS319" s="11">
        <v>57.11</v>
      </c>
      <c r="BT319" s="11">
        <v>56.45</v>
      </c>
      <c r="BU319" s="11">
        <v>50.72</v>
      </c>
      <c r="BV319" s="11">
        <v>45.51</v>
      </c>
      <c r="BZ319" s="3" t="s">
        <v>404</v>
      </c>
      <c r="CN319" s="3"/>
    </row>
    <row r="320" spans="1:92" ht="34.5" customHeight="1" x14ac:dyDescent="0.3">
      <c r="A320" s="8">
        <v>43676</v>
      </c>
      <c r="B320" s="25">
        <v>1248</v>
      </c>
      <c r="C320" s="25">
        <v>70</v>
      </c>
      <c r="F320" s="26">
        <v>54611</v>
      </c>
      <c r="G320" s="26" t="s">
        <v>31</v>
      </c>
      <c r="H320" s="26" t="s">
        <v>47</v>
      </c>
      <c r="I320" s="100">
        <v>500</v>
      </c>
      <c r="J320" s="100">
        <v>1500</v>
      </c>
      <c r="K320" s="135" t="s">
        <v>761</v>
      </c>
      <c r="L320" s="135" t="s">
        <v>763</v>
      </c>
      <c r="AP320" s="11">
        <v>55.9</v>
      </c>
      <c r="AQ320" s="25">
        <v>90</v>
      </c>
      <c r="AR320" s="11">
        <v>2951</v>
      </c>
      <c r="AS320" s="11">
        <v>53.84</v>
      </c>
      <c r="AT320" s="11">
        <v>49.5</v>
      </c>
      <c r="AU320" s="11">
        <v>55.25</v>
      </c>
      <c r="AV320" s="11">
        <v>47.8</v>
      </c>
      <c r="AZ320" s="11" t="s">
        <v>404</v>
      </c>
      <c r="BP320" s="11">
        <v>56.05</v>
      </c>
      <c r="BQ320" s="25">
        <v>180</v>
      </c>
      <c r="BR320" s="25">
        <v>2951.1</v>
      </c>
      <c r="BS320" s="11">
        <v>57.11</v>
      </c>
      <c r="BT320" s="11">
        <v>56.45</v>
      </c>
      <c r="BU320" s="11">
        <v>50.72</v>
      </c>
      <c r="BV320" s="11">
        <v>45.51</v>
      </c>
      <c r="BZ320" s="3" t="s">
        <v>404</v>
      </c>
      <c r="CN320" s="3"/>
    </row>
    <row r="321" spans="1:92" ht="34.5" customHeight="1" x14ac:dyDescent="0.25">
      <c r="A321" s="8">
        <v>43676</v>
      </c>
      <c r="B321" s="25">
        <v>1248</v>
      </c>
      <c r="C321" s="25">
        <v>70</v>
      </c>
      <c r="F321" s="26">
        <v>54612</v>
      </c>
      <c r="G321" s="26" t="s">
        <v>31</v>
      </c>
      <c r="H321" s="26" t="s">
        <v>47</v>
      </c>
      <c r="I321" s="100">
        <v>500</v>
      </c>
      <c r="J321" s="100">
        <v>1500</v>
      </c>
      <c r="K321" s="135" t="s">
        <v>764</v>
      </c>
      <c r="L321" s="1" t="s">
        <v>765</v>
      </c>
      <c r="AP321" s="11">
        <v>55.9</v>
      </c>
      <c r="AQ321" s="25">
        <v>90</v>
      </c>
      <c r="AR321" s="11">
        <v>2951</v>
      </c>
      <c r="AS321" s="11">
        <v>53.84</v>
      </c>
      <c r="AT321" s="11">
        <v>49.5</v>
      </c>
      <c r="AU321" s="11">
        <v>55.25</v>
      </c>
      <c r="AV321" s="11">
        <v>47.8</v>
      </c>
      <c r="AZ321" s="11" t="s">
        <v>404</v>
      </c>
      <c r="BP321" s="11">
        <v>56.05</v>
      </c>
      <c r="BQ321" s="25">
        <v>180</v>
      </c>
      <c r="BR321" s="25">
        <v>2951.1</v>
      </c>
      <c r="BS321" s="11">
        <v>57.11</v>
      </c>
      <c r="BT321" s="11">
        <v>56.45</v>
      </c>
      <c r="BU321" s="11">
        <v>50.72</v>
      </c>
      <c r="BV321" s="11">
        <v>45.51</v>
      </c>
      <c r="BX321" s="135"/>
      <c r="BY321" s="135"/>
      <c r="BZ321" s="3" t="s">
        <v>404</v>
      </c>
      <c r="CN321" s="3"/>
    </row>
    <row r="322" spans="1:92" ht="34.5" customHeight="1" x14ac:dyDescent="0.25">
      <c r="A322" s="8">
        <v>43676</v>
      </c>
      <c r="B322" s="25">
        <v>1248</v>
      </c>
      <c r="C322" s="25">
        <v>70</v>
      </c>
      <c r="F322" s="26">
        <v>54613</v>
      </c>
      <c r="G322" s="26" t="s">
        <v>404</v>
      </c>
      <c r="H322" s="26" t="s">
        <v>47</v>
      </c>
      <c r="I322" s="26" t="s">
        <v>47</v>
      </c>
      <c r="J322" s="26" t="s">
        <v>47</v>
      </c>
      <c r="K322" s="67" t="s">
        <v>764</v>
      </c>
      <c r="L322" s="1" t="s">
        <v>676</v>
      </c>
      <c r="AP322" s="11">
        <v>55.9</v>
      </c>
      <c r="AQ322" s="25">
        <v>90</v>
      </c>
      <c r="AR322" s="11">
        <v>2951</v>
      </c>
      <c r="AS322" s="11">
        <v>53.84</v>
      </c>
      <c r="AT322" s="11">
        <v>49.5</v>
      </c>
      <c r="AU322" s="11">
        <v>55.25</v>
      </c>
      <c r="AV322" s="11">
        <v>47.8</v>
      </c>
      <c r="AZ322" s="11" t="s">
        <v>404</v>
      </c>
      <c r="BP322" s="11">
        <v>56.05</v>
      </c>
      <c r="BQ322" s="25">
        <v>180</v>
      </c>
      <c r="BR322" s="25">
        <v>2951.1</v>
      </c>
      <c r="BS322" s="11">
        <v>57.11</v>
      </c>
      <c r="BT322" s="11">
        <v>56.45</v>
      </c>
      <c r="BU322" s="11">
        <v>50.72</v>
      </c>
      <c r="BV322" s="11">
        <v>45.51</v>
      </c>
      <c r="BX322" s="135"/>
      <c r="BY322" s="135"/>
      <c r="BZ322" s="3" t="s">
        <v>404</v>
      </c>
      <c r="CN322" s="3"/>
    </row>
    <row r="323" spans="1:92" ht="34.5" customHeight="1" x14ac:dyDescent="0.25">
      <c r="A323" s="8">
        <v>43676</v>
      </c>
      <c r="B323" s="25">
        <v>1248</v>
      </c>
      <c r="C323" s="25">
        <v>70</v>
      </c>
      <c r="F323" s="26">
        <v>54614</v>
      </c>
      <c r="G323" s="26" t="s">
        <v>31</v>
      </c>
      <c r="H323" s="26" t="s">
        <v>47</v>
      </c>
      <c r="I323" s="100">
        <v>500</v>
      </c>
      <c r="J323" s="100">
        <v>1500</v>
      </c>
      <c r="K323" s="135" t="s">
        <v>764</v>
      </c>
      <c r="L323" s="1" t="s">
        <v>766</v>
      </c>
      <c r="M323" s="1" t="s">
        <v>767</v>
      </c>
      <c r="CN323" s="3"/>
    </row>
    <row r="324" spans="1:92" s="78" customFormat="1" ht="34.5" customHeight="1" x14ac:dyDescent="0.25">
      <c r="A324" s="73"/>
      <c r="B324" s="74"/>
      <c r="C324" s="74"/>
      <c r="D324" s="75"/>
      <c r="E324" s="75"/>
      <c r="F324" s="76"/>
      <c r="G324" s="76"/>
      <c r="H324" s="76"/>
      <c r="I324" s="76"/>
      <c r="J324" s="76"/>
      <c r="K324" s="77"/>
      <c r="L324" s="77"/>
      <c r="M324" s="77"/>
      <c r="O324" s="79"/>
      <c r="P324" s="74"/>
      <c r="Q324" s="74"/>
      <c r="R324" s="80"/>
      <c r="S324" s="80"/>
      <c r="T324" s="80"/>
      <c r="U324" s="80"/>
      <c r="V324" s="80"/>
      <c r="W324" s="80"/>
      <c r="X324" s="77"/>
      <c r="Y324" s="80"/>
      <c r="Z324" s="80"/>
      <c r="AA324" s="80"/>
      <c r="AB324" s="80"/>
      <c r="AC324" s="80"/>
      <c r="AD324" s="80"/>
      <c r="AE324" s="80"/>
      <c r="AF324" s="80"/>
      <c r="AG324" s="80"/>
      <c r="AH324" s="80"/>
      <c r="AI324" s="80"/>
      <c r="AJ324" s="80"/>
      <c r="AK324" s="80"/>
      <c r="AL324" s="80"/>
      <c r="AM324" s="80"/>
      <c r="AN324" s="80"/>
      <c r="AO324" s="80"/>
      <c r="AP324" s="80"/>
      <c r="AQ324" s="74"/>
      <c r="AR324" s="80"/>
      <c r="AS324" s="80"/>
      <c r="AT324" s="80"/>
      <c r="AU324" s="80"/>
      <c r="AV324" s="80"/>
      <c r="AW324" s="80"/>
      <c r="AX324" s="80"/>
      <c r="AY324" s="77"/>
      <c r="AZ324" s="80"/>
      <c r="BA324" s="80"/>
      <c r="BB324" s="80"/>
      <c r="BC324" s="80"/>
      <c r="BD324" s="80"/>
      <c r="BE324" s="80"/>
      <c r="BF324" s="80"/>
      <c r="BG324" s="80"/>
      <c r="BH324" s="80"/>
      <c r="BI324" s="80"/>
      <c r="BJ324" s="80"/>
      <c r="BK324" s="80"/>
      <c r="BL324" s="80"/>
      <c r="BM324" s="80"/>
      <c r="BN324" s="80"/>
      <c r="BO324" s="80"/>
      <c r="BP324" s="80"/>
      <c r="BQ324" s="74"/>
      <c r="BR324" s="80"/>
      <c r="BS324" s="80"/>
      <c r="BT324" s="80"/>
      <c r="BU324" s="80"/>
      <c r="BV324" s="80"/>
      <c r="BW324" s="80"/>
      <c r="BX324" s="77"/>
      <c r="BY324" s="77"/>
    </row>
    <row r="325" spans="1:92" ht="34.5" customHeight="1" x14ac:dyDescent="0.3">
      <c r="A325" s="8">
        <v>43677</v>
      </c>
      <c r="B325" s="25">
        <v>1248</v>
      </c>
      <c r="C325" s="25">
        <v>70</v>
      </c>
      <c r="F325" s="26">
        <v>54626</v>
      </c>
      <c r="G325" s="26" t="s">
        <v>404</v>
      </c>
      <c r="H325" s="26" t="s">
        <v>47</v>
      </c>
      <c r="I325" s="26" t="s">
        <v>47</v>
      </c>
      <c r="J325" s="26" t="s">
        <v>47</v>
      </c>
      <c r="K325" s="67" t="s">
        <v>768</v>
      </c>
      <c r="L325" s="1" t="s">
        <v>676</v>
      </c>
      <c r="M325" s="1" t="s">
        <v>772</v>
      </c>
      <c r="O325" s="37">
        <v>55.8</v>
      </c>
      <c r="P325" s="25">
        <v>60</v>
      </c>
      <c r="Q325" s="25">
        <v>2951</v>
      </c>
      <c r="R325" s="11">
        <v>49.06</v>
      </c>
      <c r="S325" s="11">
        <v>49.4</v>
      </c>
      <c r="T325" s="11">
        <v>54.2</v>
      </c>
      <c r="U325" s="11">
        <v>49.13</v>
      </c>
      <c r="X325" s="1" t="s">
        <v>769</v>
      </c>
      <c r="AP325" s="11">
        <v>55.9</v>
      </c>
      <c r="AQ325" s="25">
        <v>90</v>
      </c>
      <c r="AR325" s="11">
        <v>2951</v>
      </c>
      <c r="AS325" s="11">
        <v>53.84</v>
      </c>
      <c r="AT325" s="11">
        <v>49.5</v>
      </c>
      <c r="AU325" s="11">
        <v>55.25</v>
      </c>
      <c r="AV325" s="11">
        <v>47.8</v>
      </c>
      <c r="BP325" s="11">
        <v>56.05</v>
      </c>
      <c r="BQ325" s="25">
        <v>180</v>
      </c>
      <c r="BR325" s="25">
        <v>2951.1</v>
      </c>
      <c r="BS325" s="11">
        <v>57.11</v>
      </c>
      <c r="BT325" s="11">
        <v>56.45</v>
      </c>
      <c r="BU325" s="11">
        <v>50.72</v>
      </c>
      <c r="BV325" s="11">
        <v>45.51</v>
      </c>
      <c r="CN325" s="3"/>
    </row>
    <row r="326" spans="1:92" ht="34.5" customHeight="1" x14ac:dyDescent="0.25">
      <c r="A326" s="8">
        <v>43677</v>
      </c>
      <c r="B326" s="25">
        <v>1248</v>
      </c>
      <c r="C326" s="25">
        <v>70</v>
      </c>
      <c r="F326" s="26">
        <v>54627</v>
      </c>
      <c r="G326" s="26" t="s">
        <v>31</v>
      </c>
      <c r="H326" s="99">
        <v>100</v>
      </c>
      <c r="I326" s="26" t="s">
        <v>47</v>
      </c>
      <c r="J326" s="99">
        <v>100</v>
      </c>
      <c r="K326" s="67" t="s">
        <v>521</v>
      </c>
      <c r="L326" s="1" t="s">
        <v>770</v>
      </c>
      <c r="M326" s="1" t="s">
        <v>771</v>
      </c>
      <c r="O326" s="37">
        <v>55.8</v>
      </c>
      <c r="P326" s="25">
        <v>60</v>
      </c>
      <c r="Q326" s="25">
        <v>2951</v>
      </c>
      <c r="R326" s="11">
        <v>49.06</v>
      </c>
      <c r="S326" s="11">
        <v>49.4</v>
      </c>
      <c r="T326" s="11">
        <v>54.2</v>
      </c>
      <c r="U326" s="11">
        <v>49.13</v>
      </c>
      <c r="AP326" s="11">
        <v>55.9</v>
      </c>
      <c r="AQ326" s="25">
        <v>90</v>
      </c>
      <c r="AR326" s="11">
        <v>2951</v>
      </c>
      <c r="AS326" s="11">
        <v>53.84</v>
      </c>
      <c r="AT326" s="11">
        <v>49.5</v>
      </c>
      <c r="AU326" s="11">
        <v>55.25</v>
      </c>
      <c r="AV326" s="11">
        <v>47.8</v>
      </c>
      <c r="BP326" s="11">
        <v>56.05</v>
      </c>
      <c r="BQ326" s="25">
        <v>180</v>
      </c>
      <c r="BR326" s="25">
        <v>2951.1</v>
      </c>
      <c r="BS326" s="11">
        <v>57.11</v>
      </c>
      <c r="BT326" s="11">
        <v>56.45</v>
      </c>
      <c r="BU326" s="11">
        <v>50.72</v>
      </c>
      <c r="BV326" s="11">
        <v>45.51</v>
      </c>
      <c r="CN326" s="3"/>
    </row>
    <row r="327" spans="1:92" ht="34.5" customHeight="1" x14ac:dyDescent="0.3">
      <c r="A327" s="8">
        <v>43677</v>
      </c>
      <c r="B327" s="25">
        <v>1248</v>
      </c>
      <c r="C327" s="25">
        <v>70</v>
      </c>
      <c r="F327" s="26">
        <v>54628</v>
      </c>
      <c r="G327" s="26" t="s">
        <v>31</v>
      </c>
      <c r="H327" s="99">
        <v>500</v>
      </c>
      <c r="I327" s="26" t="s">
        <v>47</v>
      </c>
      <c r="J327" s="99">
        <v>500</v>
      </c>
      <c r="K327" s="67" t="s">
        <v>521</v>
      </c>
      <c r="L327" s="1" t="s">
        <v>775</v>
      </c>
      <c r="M327" s="137" t="s">
        <v>773</v>
      </c>
      <c r="O327" s="37">
        <v>55.8</v>
      </c>
      <c r="P327" s="25">
        <v>60</v>
      </c>
      <c r="Q327" s="25">
        <v>2951</v>
      </c>
      <c r="R327" s="11">
        <v>49.06</v>
      </c>
      <c r="S327" s="11">
        <v>49.4</v>
      </c>
      <c r="T327" s="11">
        <v>54.2</v>
      </c>
      <c r="U327" s="11">
        <v>49.13</v>
      </c>
      <c r="AP327" s="11">
        <v>55.9</v>
      </c>
      <c r="AQ327" s="25">
        <v>90</v>
      </c>
      <c r="AR327" s="11">
        <v>2951</v>
      </c>
      <c r="AS327" s="11">
        <v>53.84</v>
      </c>
      <c r="AT327" s="11">
        <v>49.5</v>
      </c>
      <c r="AU327" s="11">
        <v>55.25</v>
      </c>
      <c r="AV327" s="11">
        <v>47.8</v>
      </c>
      <c r="BP327" s="11">
        <v>56.05</v>
      </c>
      <c r="BQ327" s="25">
        <v>180</v>
      </c>
      <c r="BR327" s="25">
        <v>2951.1</v>
      </c>
      <c r="BS327" s="11">
        <v>57.11</v>
      </c>
      <c r="BT327" s="11">
        <v>56.45</v>
      </c>
      <c r="BU327" s="11">
        <v>50.72</v>
      </c>
      <c r="BV327" s="11">
        <v>45.51</v>
      </c>
      <c r="CN327" s="3"/>
    </row>
    <row r="328" spans="1:92" ht="34.5" customHeight="1" x14ac:dyDescent="0.3">
      <c r="A328" s="8">
        <v>43677</v>
      </c>
      <c r="B328" s="25">
        <v>1248</v>
      </c>
      <c r="C328" s="25">
        <v>70</v>
      </c>
      <c r="F328" s="26">
        <v>54629</v>
      </c>
      <c r="G328" s="26" t="s">
        <v>31</v>
      </c>
      <c r="H328" s="99">
        <v>500</v>
      </c>
      <c r="I328" s="99">
        <v>500</v>
      </c>
      <c r="J328" s="99">
        <v>500</v>
      </c>
      <c r="K328" s="67" t="s">
        <v>774</v>
      </c>
      <c r="L328" s="1" t="s">
        <v>776</v>
      </c>
      <c r="O328" s="37">
        <v>55.8</v>
      </c>
      <c r="P328" s="25">
        <v>60</v>
      </c>
      <c r="Q328" s="25">
        <v>2951</v>
      </c>
      <c r="R328" s="11">
        <v>49.06</v>
      </c>
      <c r="S328" s="11">
        <v>49.4</v>
      </c>
      <c r="T328" s="11">
        <v>54.2</v>
      </c>
      <c r="U328" s="11">
        <v>49.13</v>
      </c>
      <c r="AP328" s="11">
        <v>55.9</v>
      </c>
      <c r="AQ328" s="25">
        <v>90</v>
      </c>
      <c r="AR328" s="11">
        <v>2951</v>
      </c>
      <c r="AS328" s="11">
        <v>53.84</v>
      </c>
      <c r="AT328" s="11">
        <v>49.5</v>
      </c>
      <c r="AU328" s="11">
        <v>55.25</v>
      </c>
      <c r="AV328" s="11">
        <v>47.8</v>
      </c>
      <c r="BP328" s="11">
        <v>56.05</v>
      </c>
      <c r="BQ328" s="25">
        <v>180</v>
      </c>
      <c r="BR328" s="25">
        <v>2951.1</v>
      </c>
      <c r="BS328" s="11">
        <v>57.11</v>
      </c>
      <c r="BT328" s="11">
        <v>56.45</v>
      </c>
      <c r="BU328" s="11">
        <v>50.72</v>
      </c>
      <c r="BV328" s="11">
        <v>45.51</v>
      </c>
      <c r="CN328" s="3"/>
    </row>
    <row r="329" spans="1:92" ht="34.5" customHeight="1" x14ac:dyDescent="0.3">
      <c r="A329" s="8">
        <v>43677</v>
      </c>
      <c r="B329" s="25">
        <v>1248</v>
      </c>
      <c r="C329" s="25">
        <v>70</v>
      </c>
      <c r="F329" s="26">
        <v>54630</v>
      </c>
      <c r="G329" s="26" t="s">
        <v>31</v>
      </c>
      <c r="H329" s="99">
        <v>500</v>
      </c>
      <c r="I329" s="100">
        <v>500</v>
      </c>
      <c r="J329" s="99">
        <v>500</v>
      </c>
      <c r="K329" s="67" t="s">
        <v>777</v>
      </c>
      <c r="L329" s="1" t="s">
        <v>778</v>
      </c>
      <c r="O329" s="37">
        <v>55.8</v>
      </c>
      <c r="P329" s="25">
        <v>60</v>
      </c>
      <c r="Q329" s="25">
        <v>2951</v>
      </c>
      <c r="R329" s="11">
        <v>49.06</v>
      </c>
      <c r="S329" s="11">
        <v>49.4</v>
      </c>
      <c r="T329" s="11">
        <v>54.2</v>
      </c>
      <c r="U329" s="11">
        <v>49.13</v>
      </c>
      <c r="AP329" s="11">
        <v>55.9</v>
      </c>
      <c r="AQ329" s="25">
        <v>90</v>
      </c>
      <c r="AR329" s="11">
        <v>2951</v>
      </c>
      <c r="AS329" s="11">
        <v>53.84</v>
      </c>
      <c r="AT329" s="11">
        <v>49.5</v>
      </c>
      <c r="AU329" s="11">
        <v>55.25</v>
      </c>
      <c r="AV329" s="11">
        <v>47.8</v>
      </c>
      <c r="BP329" s="11">
        <v>56.05</v>
      </c>
      <c r="BQ329" s="25">
        <v>180</v>
      </c>
      <c r="BR329" s="25">
        <v>2951.1</v>
      </c>
      <c r="BS329" s="11">
        <v>57.11</v>
      </c>
      <c r="BT329" s="11">
        <v>56.45</v>
      </c>
      <c r="BU329" s="11">
        <v>50.72</v>
      </c>
      <c r="BV329" s="11">
        <v>45.51</v>
      </c>
      <c r="CN329" s="3"/>
    </row>
    <row r="330" spans="1:92" ht="34.5" customHeight="1" x14ac:dyDescent="0.3">
      <c r="A330" s="8">
        <v>43677</v>
      </c>
      <c r="B330" s="25">
        <v>1248</v>
      </c>
      <c r="C330" s="25">
        <v>70</v>
      </c>
      <c r="F330" s="26">
        <v>54631</v>
      </c>
      <c r="G330" s="26" t="s">
        <v>31</v>
      </c>
      <c r="H330" s="100">
        <v>300</v>
      </c>
      <c r="I330" s="100">
        <v>300</v>
      </c>
      <c r="J330" s="100">
        <v>300</v>
      </c>
      <c r="K330" s="67" t="s">
        <v>779</v>
      </c>
      <c r="L330" s="138" t="s">
        <v>780</v>
      </c>
      <c r="O330" s="37">
        <v>55.8</v>
      </c>
      <c r="P330" s="25">
        <v>60</v>
      </c>
      <c r="Q330" s="25">
        <v>2951</v>
      </c>
      <c r="R330" s="11">
        <v>49.06</v>
      </c>
      <c r="S330" s="11">
        <v>49.4</v>
      </c>
      <c r="T330" s="11">
        <v>54.2</v>
      </c>
      <c r="U330" s="11">
        <v>49.13</v>
      </c>
      <c r="AP330" s="11">
        <v>55.9</v>
      </c>
      <c r="AQ330" s="25">
        <v>90</v>
      </c>
      <c r="AR330" s="11">
        <v>2951</v>
      </c>
      <c r="AS330" s="11">
        <v>53.84</v>
      </c>
      <c r="AT330" s="11">
        <v>49.5</v>
      </c>
      <c r="AU330" s="11">
        <v>55.25</v>
      </c>
      <c r="AV330" s="11">
        <v>47.8</v>
      </c>
      <c r="BP330" s="11">
        <v>56.05</v>
      </c>
      <c r="BQ330" s="25">
        <v>180</v>
      </c>
      <c r="BR330" s="25">
        <v>2951.1</v>
      </c>
      <c r="BS330" s="11">
        <v>57.11</v>
      </c>
      <c r="BT330" s="11">
        <v>56.45</v>
      </c>
      <c r="BU330" s="11">
        <v>50.72</v>
      </c>
      <c r="BV330" s="11">
        <v>45.51</v>
      </c>
      <c r="CN330" s="3"/>
    </row>
    <row r="331" spans="1:92" ht="43.5" customHeight="1" x14ac:dyDescent="0.3">
      <c r="A331" s="8">
        <v>43677</v>
      </c>
      <c r="B331" s="25">
        <v>1248</v>
      </c>
      <c r="C331" s="25">
        <v>70</v>
      </c>
      <c r="F331" s="26">
        <v>54632</v>
      </c>
      <c r="G331" s="26" t="s">
        <v>31</v>
      </c>
      <c r="H331" s="99">
        <v>300</v>
      </c>
      <c r="I331" s="100">
        <v>300</v>
      </c>
      <c r="J331" s="99">
        <v>300</v>
      </c>
      <c r="K331" s="67" t="s">
        <v>781</v>
      </c>
      <c r="L331" s="1" t="s">
        <v>787</v>
      </c>
      <c r="M331" s="1" t="s">
        <v>783</v>
      </c>
      <c r="O331" s="37">
        <v>55.8</v>
      </c>
      <c r="P331" s="25">
        <v>60</v>
      </c>
      <c r="Q331" s="25">
        <v>2951</v>
      </c>
      <c r="R331" s="11">
        <v>49.06</v>
      </c>
      <c r="S331" s="11">
        <v>49.4</v>
      </c>
      <c r="T331" s="11">
        <v>54.2</v>
      </c>
      <c r="U331" s="11">
        <v>49.13</v>
      </c>
      <c r="V331" s="11" t="s">
        <v>784</v>
      </c>
      <c r="W331" s="11">
        <v>0.5</v>
      </c>
      <c r="AP331" s="11">
        <v>55.9</v>
      </c>
      <c r="AQ331" s="25">
        <v>90</v>
      </c>
      <c r="AR331" s="11">
        <v>2951</v>
      </c>
      <c r="AS331" s="11">
        <v>53.84</v>
      </c>
      <c r="AT331" s="11">
        <v>49.5</v>
      </c>
      <c r="AU331" s="11">
        <v>55.25</v>
      </c>
      <c r="AV331" s="11">
        <v>47.8</v>
      </c>
      <c r="BP331" s="11">
        <v>56.05</v>
      </c>
      <c r="BQ331" s="25">
        <v>180</v>
      </c>
      <c r="BR331" s="25">
        <v>2951.1</v>
      </c>
      <c r="BS331" s="11">
        <v>57.11</v>
      </c>
      <c r="BT331" s="11">
        <v>56.45</v>
      </c>
      <c r="BU331" s="11">
        <v>50.72</v>
      </c>
      <c r="BV331" s="11">
        <v>45.51</v>
      </c>
      <c r="CN331" s="3"/>
    </row>
    <row r="332" spans="1:92" ht="56.25" customHeight="1" x14ac:dyDescent="0.3">
      <c r="A332" s="8">
        <v>43677</v>
      </c>
      <c r="B332" s="25">
        <v>1248</v>
      </c>
      <c r="C332" s="25">
        <v>70</v>
      </c>
      <c r="F332" s="26">
        <v>54633</v>
      </c>
      <c r="G332" s="26" t="s">
        <v>31</v>
      </c>
      <c r="H332" s="99">
        <v>500</v>
      </c>
      <c r="I332" s="26" t="s">
        <v>47</v>
      </c>
      <c r="J332" s="99">
        <v>500</v>
      </c>
      <c r="K332" s="67" t="s">
        <v>782</v>
      </c>
      <c r="L332" s="1" t="s">
        <v>788</v>
      </c>
      <c r="M332" s="1" t="s">
        <v>785</v>
      </c>
      <c r="O332" s="37">
        <v>55.8</v>
      </c>
      <c r="P332" s="25">
        <v>10</v>
      </c>
      <c r="Q332" s="25">
        <v>2951</v>
      </c>
      <c r="R332" s="11">
        <v>49.14</v>
      </c>
      <c r="S332" s="11">
        <v>49.38</v>
      </c>
      <c r="T332" s="11">
        <v>54.2</v>
      </c>
      <c r="U332" s="11">
        <v>49.12</v>
      </c>
      <c r="AP332" s="11" t="s">
        <v>47</v>
      </c>
      <c r="AQ332" s="11" t="s">
        <v>47</v>
      </c>
      <c r="AR332" s="11" t="s">
        <v>47</v>
      </c>
      <c r="AS332" s="11" t="s">
        <v>47</v>
      </c>
      <c r="AT332" s="11" t="s">
        <v>47</v>
      </c>
      <c r="AU332" s="11" t="s">
        <v>47</v>
      </c>
      <c r="AV332" s="11" t="s">
        <v>47</v>
      </c>
      <c r="BP332" s="11">
        <v>56.05</v>
      </c>
      <c r="BQ332" s="25">
        <v>180</v>
      </c>
      <c r="BR332" s="25">
        <v>2951.1</v>
      </c>
      <c r="BS332" s="11">
        <v>57.11</v>
      </c>
      <c r="BT332" s="11">
        <v>56.45</v>
      </c>
      <c r="BU332" s="11">
        <v>50.72</v>
      </c>
      <c r="BV332" s="11">
        <v>45.51</v>
      </c>
      <c r="CN332" s="3"/>
    </row>
    <row r="333" spans="1:92" ht="34.5" customHeight="1" x14ac:dyDescent="0.25">
      <c r="A333" s="8">
        <v>43677</v>
      </c>
      <c r="B333" s="25">
        <v>1200</v>
      </c>
      <c r="C333" s="25">
        <v>70</v>
      </c>
      <c r="F333" s="26">
        <v>54634</v>
      </c>
      <c r="G333" s="26" t="s">
        <v>31</v>
      </c>
      <c r="H333" s="100">
        <v>500</v>
      </c>
      <c r="I333" s="26" t="s">
        <v>47</v>
      </c>
      <c r="J333" s="100">
        <v>500</v>
      </c>
      <c r="K333" s="67" t="s">
        <v>786</v>
      </c>
      <c r="L333" s="1" t="s">
        <v>789</v>
      </c>
      <c r="O333" s="37">
        <v>55.8</v>
      </c>
      <c r="P333" s="25">
        <v>60</v>
      </c>
      <c r="Q333" s="25">
        <v>2951</v>
      </c>
      <c r="R333" s="11">
        <v>49.14</v>
      </c>
      <c r="S333" s="11">
        <v>49.38</v>
      </c>
      <c r="T333" s="11">
        <v>54.2</v>
      </c>
      <c r="U333" s="11">
        <v>49.12</v>
      </c>
      <c r="AP333" s="11" t="s">
        <v>47</v>
      </c>
      <c r="AQ333" s="11" t="s">
        <v>47</v>
      </c>
      <c r="AR333" s="11" t="s">
        <v>47</v>
      </c>
      <c r="AS333" s="11" t="s">
        <v>47</v>
      </c>
      <c r="AT333" s="11" t="s">
        <v>47</v>
      </c>
      <c r="AU333" s="11" t="s">
        <v>47</v>
      </c>
      <c r="AV333" s="11" t="s">
        <v>47</v>
      </c>
      <c r="BP333" s="11">
        <v>56.05</v>
      </c>
      <c r="BQ333" s="25">
        <v>180</v>
      </c>
      <c r="BR333" s="25">
        <v>2951.1</v>
      </c>
      <c r="BS333" s="11">
        <v>57.11</v>
      </c>
      <c r="BT333" s="11">
        <v>56.45</v>
      </c>
      <c r="BU333" s="11">
        <v>50.72</v>
      </c>
      <c r="BV333" s="11">
        <v>45.51</v>
      </c>
      <c r="CN333" s="3"/>
    </row>
    <row r="334" spans="1:92" ht="34.5" customHeight="1" x14ac:dyDescent="0.3">
      <c r="A334" s="8">
        <v>43677</v>
      </c>
      <c r="B334" s="25">
        <v>1200</v>
      </c>
      <c r="C334" s="25">
        <v>70</v>
      </c>
      <c r="F334" s="26">
        <v>54635</v>
      </c>
      <c r="G334" s="26" t="s">
        <v>31</v>
      </c>
      <c r="H334" s="100">
        <v>500</v>
      </c>
      <c r="I334" s="26" t="s">
        <v>47</v>
      </c>
      <c r="J334" s="100">
        <v>500</v>
      </c>
      <c r="K334" s="67" t="s">
        <v>790</v>
      </c>
      <c r="L334" s="1" t="s">
        <v>792</v>
      </c>
      <c r="O334" s="37">
        <v>55.8</v>
      </c>
      <c r="P334" s="25">
        <v>15</v>
      </c>
      <c r="Q334" s="25">
        <v>2951</v>
      </c>
      <c r="R334" s="11">
        <v>49.14</v>
      </c>
      <c r="S334" s="11">
        <v>49.38</v>
      </c>
      <c r="T334" s="11">
        <v>54.2</v>
      </c>
      <c r="U334" s="11">
        <v>49.12</v>
      </c>
      <c r="AP334" s="11" t="s">
        <v>47</v>
      </c>
      <c r="AQ334" s="11" t="s">
        <v>47</v>
      </c>
      <c r="AR334" s="11" t="s">
        <v>47</v>
      </c>
      <c r="AS334" s="11" t="s">
        <v>47</v>
      </c>
      <c r="AT334" s="11" t="s">
        <v>47</v>
      </c>
      <c r="AU334" s="11" t="s">
        <v>47</v>
      </c>
      <c r="AV334" s="11" t="s">
        <v>47</v>
      </c>
      <c r="BP334" s="11">
        <v>56.05</v>
      </c>
      <c r="BQ334" s="25">
        <v>180</v>
      </c>
      <c r="BR334" s="25">
        <v>2951.1</v>
      </c>
      <c r="BS334" s="11">
        <v>57.11</v>
      </c>
      <c r="BT334" s="11">
        <v>56.45</v>
      </c>
      <c r="BU334" s="11">
        <v>50.72</v>
      </c>
      <c r="BV334" s="11">
        <v>45.51</v>
      </c>
      <c r="CN334" s="3"/>
    </row>
    <row r="335" spans="1:92" ht="34.5" customHeight="1" x14ac:dyDescent="0.3">
      <c r="A335" s="8">
        <v>43677</v>
      </c>
      <c r="B335" s="25">
        <v>1200</v>
      </c>
      <c r="C335" s="25">
        <v>70</v>
      </c>
      <c r="F335" s="26">
        <v>54636</v>
      </c>
      <c r="G335" s="26" t="s">
        <v>404</v>
      </c>
      <c r="H335" s="26" t="s">
        <v>47</v>
      </c>
      <c r="I335" s="26" t="s">
        <v>47</v>
      </c>
      <c r="J335" s="26" t="s">
        <v>47</v>
      </c>
      <c r="K335" s="67" t="s">
        <v>791</v>
      </c>
      <c r="L335" s="1" t="s">
        <v>793</v>
      </c>
      <c r="O335" s="37" t="s">
        <v>47</v>
      </c>
      <c r="P335" s="37" t="s">
        <v>47</v>
      </c>
      <c r="Q335" s="37" t="s">
        <v>47</v>
      </c>
      <c r="R335" s="37" t="s">
        <v>47</v>
      </c>
      <c r="S335" s="37" t="s">
        <v>47</v>
      </c>
      <c r="T335" s="37" t="s">
        <v>47</v>
      </c>
      <c r="U335" s="37" t="s">
        <v>47</v>
      </c>
      <c r="AP335" s="37" t="s">
        <v>47</v>
      </c>
      <c r="AQ335" s="37" t="s">
        <v>47</v>
      </c>
      <c r="AR335" s="37" t="s">
        <v>47</v>
      </c>
      <c r="AS335" s="37" t="s">
        <v>47</v>
      </c>
      <c r="AT335" s="37" t="s">
        <v>47</v>
      </c>
      <c r="AU335" s="37" t="s">
        <v>47</v>
      </c>
      <c r="AV335" s="37" t="s">
        <v>47</v>
      </c>
      <c r="BP335" s="37" t="s">
        <v>47</v>
      </c>
      <c r="BQ335" s="37" t="s">
        <v>47</v>
      </c>
      <c r="BR335" s="37" t="s">
        <v>47</v>
      </c>
      <c r="BS335" s="37" t="s">
        <v>47</v>
      </c>
      <c r="BT335" s="37" t="s">
        <v>47</v>
      </c>
      <c r="BU335" s="37" t="s">
        <v>47</v>
      </c>
      <c r="BV335" s="37" t="s">
        <v>47</v>
      </c>
      <c r="CN335" s="3"/>
    </row>
    <row r="336" spans="1:92" ht="34.5" customHeight="1" x14ac:dyDescent="0.3">
      <c r="A336" s="8">
        <v>43677</v>
      </c>
      <c r="B336" s="25">
        <v>1200</v>
      </c>
      <c r="C336" s="25">
        <v>70</v>
      </c>
      <c r="F336" s="26">
        <v>54637</v>
      </c>
      <c r="G336" s="26" t="s">
        <v>31</v>
      </c>
      <c r="H336" s="99">
        <v>500</v>
      </c>
      <c r="I336" s="26" t="s">
        <v>47</v>
      </c>
      <c r="J336" s="99">
        <v>500</v>
      </c>
      <c r="K336" s="67" t="s">
        <v>521</v>
      </c>
      <c r="L336" s="1" t="s">
        <v>795</v>
      </c>
      <c r="O336" s="37">
        <v>55.8</v>
      </c>
      <c r="P336" s="25">
        <v>30</v>
      </c>
      <c r="Q336" s="25">
        <v>2951</v>
      </c>
      <c r="R336" s="11">
        <v>49.14</v>
      </c>
      <c r="S336" s="11">
        <v>49.38</v>
      </c>
      <c r="T336" s="11">
        <v>54.2</v>
      </c>
      <c r="U336" s="11">
        <v>49.12</v>
      </c>
      <c r="AP336" s="37" t="s">
        <v>47</v>
      </c>
      <c r="AQ336" s="37" t="s">
        <v>47</v>
      </c>
      <c r="AR336" s="37" t="s">
        <v>47</v>
      </c>
      <c r="AS336" s="37" t="s">
        <v>47</v>
      </c>
      <c r="AT336" s="37" t="s">
        <v>47</v>
      </c>
      <c r="AU336" s="37" t="s">
        <v>47</v>
      </c>
      <c r="AV336" s="37" t="s">
        <v>47</v>
      </c>
      <c r="BP336" s="11">
        <v>56.05</v>
      </c>
      <c r="BQ336" s="25">
        <v>180</v>
      </c>
      <c r="BR336" s="25">
        <v>2951.1</v>
      </c>
      <c r="BS336" s="11">
        <v>57.11</v>
      </c>
      <c r="BT336" s="11">
        <v>56.45</v>
      </c>
      <c r="BU336" s="11">
        <v>50.72</v>
      </c>
      <c r="BV336" s="11">
        <v>45.51</v>
      </c>
      <c r="CN336" s="3"/>
    </row>
    <row r="337" spans="1:92" ht="34.5" customHeight="1" x14ac:dyDescent="0.25">
      <c r="A337" s="8">
        <v>43677</v>
      </c>
      <c r="B337" s="25">
        <v>1249</v>
      </c>
      <c r="C337" s="25">
        <v>70</v>
      </c>
      <c r="F337" s="26">
        <v>54638</v>
      </c>
      <c r="G337" s="26" t="s">
        <v>31</v>
      </c>
      <c r="H337" s="99">
        <v>500</v>
      </c>
      <c r="I337" s="26" t="s">
        <v>47</v>
      </c>
      <c r="J337" s="99">
        <v>500</v>
      </c>
      <c r="K337" s="67" t="s">
        <v>794</v>
      </c>
      <c r="L337" s="1" t="s">
        <v>796</v>
      </c>
      <c r="O337" s="37">
        <v>55.8</v>
      </c>
      <c r="P337" s="25">
        <v>40</v>
      </c>
      <c r="Q337" s="25">
        <v>2951</v>
      </c>
      <c r="R337" s="11">
        <v>49.14</v>
      </c>
      <c r="S337" s="11">
        <v>49.38</v>
      </c>
      <c r="T337" s="11">
        <v>54.2</v>
      </c>
      <c r="U337" s="11">
        <v>49.12</v>
      </c>
      <c r="AP337" s="37" t="s">
        <v>47</v>
      </c>
      <c r="AQ337" s="37" t="s">
        <v>47</v>
      </c>
      <c r="AR337" s="37" t="s">
        <v>47</v>
      </c>
      <c r="AS337" s="37" t="s">
        <v>47</v>
      </c>
      <c r="AT337" s="37" t="s">
        <v>47</v>
      </c>
      <c r="AU337" s="37" t="s">
        <v>47</v>
      </c>
      <c r="AV337" s="37" t="s">
        <v>47</v>
      </c>
      <c r="BP337" s="11">
        <v>56.05</v>
      </c>
      <c r="BQ337" s="25">
        <v>180</v>
      </c>
      <c r="BR337" s="25">
        <v>2951.1</v>
      </c>
      <c r="BS337" s="11">
        <v>57.11</v>
      </c>
      <c r="BT337" s="11">
        <v>56.45</v>
      </c>
      <c r="BU337" s="11">
        <v>50.72</v>
      </c>
      <c r="BV337" s="11">
        <v>45.51</v>
      </c>
      <c r="CN337" s="3"/>
    </row>
    <row r="338" spans="1:92" ht="34.5" customHeight="1" x14ac:dyDescent="0.3">
      <c r="A338" s="8">
        <v>43677</v>
      </c>
      <c r="B338" s="25">
        <v>1150</v>
      </c>
      <c r="C338" s="25">
        <v>70</v>
      </c>
      <c r="F338" s="26">
        <v>54639</v>
      </c>
      <c r="G338" s="26" t="s">
        <v>31</v>
      </c>
      <c r="H338" s="99">
        <v>500</v>
      </c>
      <c r="I338" s="26" t="s">
        <v>47</v>
      </c>
      <c r="J338" s="99">
        <v>500</v>
      </c>
      <c r="K338" s="67" t="s">
        <v>800</v>
      </c>
      <c r="L338" s="1" t="s">
        <v>797</v>
      </c>
      <c r="O338" s="37">
        <v>55.8</v>
      </c>
      <c r="P338" s="25">
        <v>50</v>
      </c>
      <c r="Q338" s="25">
        <v>2951</v>
      </c>
      <c r="R338" s="11">
        <v>49.14</v>
      </c>
      <c r="S338" s="11">
        <v>49.38</v>
      </c>
      <c r="T338" s="11">
        <v>54.2</v>
      </c>
      <c r="U338" s="11">
        <v>49.12</v>
      </c>
      <c r="AP338" s="37" t="s">
        <v>47</v>
      </c>
      <c r="AQ338" s="37" t="s">
        <v>47</v>
      </c>
      <c r="AR338" s="37" t="s">
        <v>47</v>
      </c>
      <c r="AS338" s="37" t="s">
        <v>47</v>
      </c>
      <c r="AT338" s="37" t="s">
        <v>47</v>
      </c>
      <c r="AU338" s="37" t="s">
        <v>47</v>
      </c>
      <c r="AV338" s="37" t="s">
        <v>47</v>
      </c>
      <c r="BP338" s="11">
        <v>56.05</v>
      </c>
      <c r="BQ338" s="25">
        <v>180</v>
      </c>
      <c r="BR338" s="25">
        <v>2951.1</v>
      </c>
      <c r="BS338" s="11">
        <v>57.11</v>
      </c>
      <c r="BT338" s="11">
        <v>56.45</v>
      </c>
      <c r="BU338" s="11">
        <v>50.72</v>
      </c>
      <c r="BV338" s="11">
        <v>45.51</v>
      </c>
      <c r="CN338" s="3"/>
    </row>
    <row r="339" spans="1:92" ht="34.5" customHeight="1" x14ac:dyDescent="0.25">
      <c r="A339" s="8">
        <v>43677</v>
      </c>
      <c r="B339" s="25">
        <v>1249</v>
      </c>
      <c r="C339" s="25">
        <v>70</v>
      </c>
      <c r="F339" s="26">
        <v>56640</v>
      </c>
      <c r="G339" s="26" t="s">
        <v>31</v>
      </c>
      <c r="H339" s="99">
        <v>500</v>
      </c>
      <c r="I339" s="26" t="s">
        <v>47</v>
      </c>
      <c r="J339" s="99">
        <v>500</v>
      </c>
      <c r="K339" s="67" t="s">
        <v>798</v>
      </c>
      <c r="L339" s="1" t="s">
        <v>799</v>
      </c>
      <c r="O339" s="37">
        <v>55.8</v>
      </c>
      <c r="P339" s="25">
        <v>50</v>
      </c>
      <c r="Q339" s="25">
        <v>2951</v>
      </c>
      <c r="R339" s="11">
        <v>49.14</v>
      </c>
      <c r="S339" s="11">
        <v>49.38</v>
      </c>
      <c r="T339" s="11">
        <v>54.2</v>
      </c>
      <c r="U339" s="11">
        <v>49.12</v>
      </c>
      <c r="AP339" s="37" t="s">
        <v>47</v>
      </c>
      <c r="AQ339" s="37" t="s">
        <v>47</v>
      </c>
      <c r="AR339" s="37" t="s">
        <v>47</v>
      </c>
      <c r="AS339" s="37" t="s">
        <v>47</v>
      </c>
      <c r="AT339" s="37" t="s">
        <v>47</v>
      </c>
      <c r="AU339" s="37" t="s">
        <v>47</v>
      </c>
      <c r="AV339" s="37" t="s">
        <v>47</v>
      </c>
      <c r="BP339" s="11">
        <v>56.05</v>
      </c>
      <c r="BQ339" s="25">
        <v>180</v>
      </c>
      <c r="BR339" s="25">
        <v>2951.1</v>
      </c>
      <c r="BS339" s="11">
        <v>57.11</v>
      </c>
      <c r="BT339" s="11">
        <v>56.45</v>
      </c>
      <c r="BU339" s="11">
        <v>50.72</v>
      </c>
      <c r="BV339" s="11">
        <v>45.51</v>
      </c>
      <c r="CN339" s="3"/>
    </row>
    <row r="340" spans="1:92" s="78" customFormat="1" ht="34.5" customHeight="1" x14ac:dyDescent="0.25">
      <c r="A340" s="73"/>
      <c r="B340" s="74"/>
      <c r="C340" s="74"/>
      <c r="D340" s="75"/>
      <c r="E340" s="75"/>
      <c r="F340" s="76"/>
      <c r="G340" s="76"/>
      <c r="H340" s="76"/>
      <c r="I340" s="76"/>
      <c r="J340" s="76"/>
      <c r="K340" s="77"/>
      <c r="L340" s="77"/>
      <c r="M340" s="77"/>
      <c r="O340" s="79"/>
      <c r="P340" s="74"/>
      <c r="Q340" s="74"/>
      <c r="R340" s="80"/>
      <c r="S340" s="80"/>
      <c r="T340" s="80"/>
      <c r="U340" s="80"/>
      <c r="V340" s="80"/>
      <c r="W340" s="80"/>
      <c r="X340" s="77"/>
      <c r="Y340" s="80"/>
      <c r="Z340" s="80"/>
      <c r="AA340" s="80"/>
      <c r="AB340" s="80"/>
      <c r="AC340" s="80"/>
      <c r="AD340" s="80"/>
      <c r="AE340" s="80"/>
      <c r="AF340" s="80"/>
      <c r="AG340" s="80"/>
      <c r="AH340" s="80"/>
      <c r="AI340" s="80"/>
      <c r="AJ340" s="80"/>
      <c r="AK340" s="80"/>
      <c r="AL340" s="80"/>
      <c r="AM340" s="80"/>
      <c r="AN340" s="80"/>
      <c r="AO340" s="80"/>
      <c r="AP340" s="80"/>
      <c r="AQ340" s="74"/>
      <c r="AR340" s="80"/>
      <c r="AS340" s="80"/>
      <c r="AT340" s="80"/>
      <c r="AU340" s="80"/>
      <c r="AV340" s="80"/>
      <c r="AW340" s="80"/>
      <c r="AX340" s="80"/>
      <c r="AY340" s="77"/>
      <c r="AZ340" s="80"/>
      <c r="BA340" s="80"/>
      <c r="BB340" s="80"/>
      <c r="BC340" s="80"/>
      <c r="BD340" s="80"/>
      <c r="BE340" s="80"/>
      <c r="BF340" s="80"/>
      <c r="BG340" s="80"/>
      <c r="BH340" s="80"/>
      <c r="BI340" s="80"/>
      <c r="BJ340" s="80"/>
      <c r="BK340" s="80"/>
      <c r="BL340" s="80"/>
      <c r="BM340" s="80"/>
      <c r="BN340" s="80"/>
      <c r="BO340" s="80"/>
      <c r="BP340" s="80"/>
      <c r="BQ340" s="74"/>
      <c r="BR340" s="80"/>
      <c r="BS340" s="80"/>
      <c r="BT340" s="80"/>
      <c r="BU340" s="80"/>
      <c r="BV340" s="80"/>
      <c r="BW340" s="80"/>
      <c r="BX340" s="77"/>
      <c r="BY340" s="77"/>
    </row>
    <row r="341" spans="1:92" ht="34.5" customHeight="1" x14ac:dyDescent="0.3">
      <c r="A341" s="8">
        <v>43678</v>
      </c>
      <c r="B341" s="25">
        <v>1247</v>
      </c>
      <c r="C341" s="25">
        <v>70</v>
      </c>
      <c r="F341" s="26">
        <v>54656</v>
      </c>
      <c r="G341" s="26" t="s">
        <v>31</v>
      </c>
      <c r="H341" s="99">
        <v>500</v>
      </c>
      <c r="I341" s="26" t="s">
        <v>47</v>
      </c>
      <c r="J341" s="101">
        <v>500</v>
      </c>
      <c r="K341" s="67" t="s">
        <v>801</v>
      </c>
      <c r="L341" s="1" t="s">
        <v>802</v>
      </c>
      <c r="O341" s="37">
        <v>55.8</v>
      </c>
      <c r="P341" s="25">
        <v>50</v>
      </c>
      <c r="Q341" s="25">
        <v>2951</v>
      </c>
      <c r="R341" s="11">
        <v>49.14</v>
      </c>
      <c r="S341" s="11">
        <v>49.38</v>
      </c>
      <c r="T341" s="11">
        <v>54.2</v>
      </c>
      <c r="U341" s="11">
        <v>49.12</v>
      </c>
      <c r="AP341" s="11">
        <v>55.9</v>
      </c>
      <c r="AQ341" s="25">
        <v>90</v>
      </c>
      <c r="AR341" s="11">
        <v>2951</v>
      </c>
      <c r="AS341" s="37">
        <v>120</v>
      </c>
      <c r="AT341" s="37">
        <v>120</v>
      </c>
      <c r="AU341" s="37">
        <v>120</v>
      </c>
      <c r="AV341" s="37">
        <v>120</v>
      </c>
      <c r="BP341" s="11">
        <v>56.05</v>
      </c>
      <c r="BQ341" s="25">
        <v>180</v>
      </c>
      <c r="BR341" s="25">
        <v>2951.1</v>
      </c>
      <c r="BS341" s="11">
        <v>57.11</v>
      </c>
      <c r="BT341" s="11">
        <v>56.45</v>
      </c>
      <c r="BU341" s="11">
        <v>50.72</v>
      </c>
      <c r="BV341" s="11">
        <v>45.51</v>
      </c>
      <c r="CN341" s="3"/>
    </row>
    <row r="342" spans="1:92" ht="34.5" customHeight="1" x14ac:dyDescent="0.3">
      <c r="A342" s="8">
        <v>43678</v>
      </c>
      <c r="B342" s="25">
        <v>1247</v>
      </c>
      <c r="C342" s="25">
        <v>70</v>
      </c>
      <c r="F342" s="26">
        <v>54657</v>
      </c>
      <c r="G342" s="26" t="s">
        <v>31</v>
      </c>
      <c r="H342" s="99">
        <v>500</v>
      </c>
      <c r="I342" s="26" t="s">
        <v>47</v>
      </c>
      <c r="J342" s="99">
        <v>500</v>
      </c>
      <c r="K342" s="136" t="s">
        <v>805</v>
      </c>
      <c r="L342" s="1" t="s">
        <v>803</v>
      </c>
      <c r="O342" s="37">
        <v>55.8</v>
      </c>
      <c r="P342" s="25">
        <v>50</v>
      </c>
      <c r="Q342" s="25">
        <v>2951</v>
      </c>
      <c r="R342" s="11">
        <v>49.14</v>
      </c>
      <c r="S342" s="11">
        <v>49.38</v>
      </c>
      <c r="T342" s="11">
        <v>54.2</v>
      </c>
      <c r="U342" s="11">
        <v>49.12</v>
      </c>
      <c r="AP342" s="11">
        <v>55.9</v>
      </c>
      <c r="AQ342" s="25">
        <v>90</v>
      </c>
      <c r="AR342" s="11">
        <v>2951</v>
      </c>
      <c r="AS342" s="37">
        <v>120</v>
      </c>
      <c r="AT342" s="37">
        <v>120</v>
      </c>
      <c r="AU342" s="37">
        <v>120</v>
      </c>
      <c r="AV342" s="37">
        <v>120</v>
      </c>
      <c r="BP342" s="11">
        <v>56.05</v>
      </c>
      <c r="BQ342" s="25">
        <v>180</v>
      </c>
      <c r="BR342" s="25">
        <v>2951.1</v>
      </c>
      <c r="BS342" s="11">
        <v>57.11</v>
      </c>
      <c r="BT342" s="11">
        <v>56.45</v>
      </c>
      <c r="BU342" s="11">
        <v>50.72</v>
      </c>
      <c r="BV342" s="11">
        <v>45.51</v>
      </c>
      <c r="CN342" s="3"/>
    </row>
    <row r="343" spans="1:92" ht="34.5" customHeight="1" x14ac:dyDescent="0.3">
      <c r="A343" s="8">
        <v>43678</v>
      </c>
      <c r="B343" s="25">
        <v>1247</v>
      </c>
      <c r="C343" s="25">
        <v>70</v>
      </c>
      <c r="F343" s="26">
        <v>54658</v>
      </c>
      <c r="G343" s="26" t="s">
        <v>31</v>
      </c>
      <c r="H343" s="26" t="s">
        <v>47</v>
      </c>
      <c r="I343" s="26" t="s">
        <v>47</v>
      </c>
      <c r="J343" s="99">
        <v>500</v>
      </c>
      <c r="K343" s="67" t="s">
        <v>804</v>
      </c>
      <c r="L343" s="1" t="s">
        <v>806</v>
      </c>
      <c r="O343" s="37">
        <v>55.8</v>
      </c>
      <c r="P343" s="25">
        <v>50</v>
      </c>
      <c r="Q343" s="25">
        <v>2951</v>
      </c>
      <c r="R343" s="11">
        <v>49.14</v>
      </c>
      <c r="S343" s="11">
        <v>49.38</v>
      </c>
      <c r="T343" s="11">
        <v>54.2</v>
      </c>
      <c r="U343" s="11">
        <v>49.12</v>
      </c>
      <c r="AP343" s="11">
        <v>55.9</v>
      </c>
      <c r="AQ343" s="25">
        <v>90</v>
      </c>
      <c r="AR343" s="11">
        <v>2951</v>
      </c>
      <c r="AS343" s="37">
        <v>120</v>
      </c>
      <c r="AT343" s="37">
        <v>120</v>
      </c>
      <c r="AU343" s="37">
        <v>120</v>
      </c>
      <c r="AV343" s="37">
        <v>120</v>
      </c>
      <c r="BP343" s="11">
        <v>56.05</v>
      </c>
      <c r="BQ343" s="25">
        <v>180</v>
      </c>
      <c r="BR343" s="25">
        <v>2951.1</v>
      </c>
      <c r="BS343" s="11">
        <v>57.11</v>
      </c>
      <c r="BT343" s="11">
        <v>56.45</v>
      </c>
      <c r="BU343" s="11">
        <v>50.72</v>
      </c>
      <c r="BV343" s="11">
        <v>45.51</v>
      </c>
      <c r="CN343" s="3"/>
    </row>
    <row r="344" spans="1:92" ht="34.5" customHeight="1" x14ac:dyDescent="0.3">
      <c r="A344" s="8">
        <v>43678</v>
      </c>
      <c r="B344" s="25">
        <v>1247</v>
      </c>
      <c r="C344" s="25">
        <v>70</v>
      </c>
      <c r="F344" s="26">
        <v>54659</v>
      </c>
      <c r="G344" s="26" t="s">
        <v>31</v>
      </c>
      <c r="H344" s="100">
        <v>500</v>
      </c>
      <c r="I344" s="26" t="s">
        <v>47</v>
      </c>
      <c r="J344" s="26" t="s">
        <v>47</v>
      </c>
      <c r="K344" s="67" t="s">
        <v>807</v>
      </c>
      <c r="L344" s="1" t="s">
        <v>808</v>
      </c>
      <c r="O344" s="37">
        <v>55.8</v>
      </c>
      <c r="P344" s="25">
        <v>50</v>
      </c>
      <c r="Q344" s="25">
        <v>2951</v>
      </c>
      <c r="R344" s="11">
        <v>49.21</v>
      </c>
      <c r="S344" s="11">
        <v>49.38</v>
      </c>
      <c r="T344" s="11">
        <v>54.2</v>
      </c>
      <c r="U344" s="11">
        <v>49.12</v>
      </c>
      <c r="AP344" s="11">
        <v>55.9</v>
      </c>
      <c r="AQ344" s="25">
        <v>90</v>
      </c>
      <c r="AR344" s="11">
        <v>2951</v>
      </c>
      <c r="AS344" s="37">
        <v>120</v>
      </c>
      <c r="AT344" s="37">
        <v>120</v>
      </c>
      <c r="AU344" s="37">
        <v>120</v>
      </c>
      <c r="AV344" s="37">
        <v>120</v>
      </c>
      <c r="BP344" s="11" t="s">
        <v>47</v>
      </c>
      <c r="BQ344" s="11" t="s">
        <v>47</v>
      </c>
      <c r="BR344" s="11" t="s">
        <v>47</v>
      </c>
      <c r="BS344" s="11" t="s">
        <v>47</v>
      </c>
      <c r="BT344" s="11" t="s">
        <v>47</v>
      </c>
      <c r="BU344" s="11" t="s">
        <v>47</v>
      </c>
      <c r="BV344" s="11" t="s">
        <v>47</v>
      </c>
      <c r="CN344" s="3"/>
    </row>
    <row r="345" spans="1:92" ht="51" customHeight="1" x14ac:dyDescent="0.3">
      <c r="A345" s="8">
        <v>43678</v>
      </c>
      <c r="B345" s="25">
        <v>1247</v>
      </c>
      <c r="C345" s="25">
        <v>70</v>
      </c>
      <c r="F345" s="26">
        <v>54660</v>
      </c>
      <c r="G345" s="26" t="s">
        <v>31</v>
      </c>
      <c r="H345" s="26" t="s">
        <v>47</v>
      </c>
      <c r="I345" s="26" t="s">
        <v>47</v>
      </c>
      <c r="J345" s="99">
        <v>400</v>
      </c>
      <c r="K345" s="67" t="s">
        <v>809</v>
      </c>
      <c r="L345" s="1" t="s">
        <v>810</v>
      </c>
      <c r="O345" s="37">
        <v>55.8</v>
      </c>
      <c r="P345" s="25">
        <v>50</v>
      </c>
      <c r="Q345" s="25">
        <v>2951</v>
      </c>
      <c r="R345" s="11">
        <v>120</v>
      </c>
      <c r="S345" s="11">
        <v>120</v>
      </c>
      <c r="T345" s="11">
        <v>120</v>
      </c>
      <c r="U345" s="11">
        <v>120</v>
      </c>
      <c r="AP345" s="11">
        <v>55.9</v>
      </c>
      <c r="AQ345" s="25">
        <v>90</v>
      </c>
      <c r="AR345" s="11">
        <v>2951</v>
      </c>
      <c r="AS345" s="37">
        <v>120</v>
      </c>
      <c r="AT345" s="37">
        <v>120</v>
      </c>
      <c r="AU345" s="37">
        <v>120</v>
      </c>
      <c r="AV345" s="37">
        <v>120</v>
      </c>
      <c r="BP345" s="11">
        <v>56.05</v>
      </c>
      <c r="BQ345" s="25">
        <v>180</v>
      </c>
      <c r="BR345" s="25">
        <v>2951.1</v>
      </c>
      <c r="BS345" s="11">
        <v>57.11</v>
      </c>
      <c r="BT345" s="11">
        <v>56.45</v>
      </c>
      <c r="BU345" s="11">
        <v>50.72</v>
      </c>
      <c r="BV345" s="11">
        <v>45.51</v>
      </c>
      <c r="BW345" s="11" t="s">
        <v>812</v>
      </c>
      <c r="BX345" s="1" t="s">
        <v>812</v>
      </c>
      <c r="CN345" s="3"/>
    </row>
    <row r="346" spans="1:92" ht="34.5" customHeight="1" x14ac:dyDescent="0.3">
      <c r="A346" s="8">
        <v>43678</v>
      </c>
      <c r="B346" s="25">
        <v>1247</v>
      </c>
      <c r="C346" s="25">
        <v>70</v>
      </c>
      <c r="F346" s="26">
        <v>54661</v>
      </c>
      <c r="G346" s="26" t="s">
        <v>31</v>
      </c>
      <c r="H346" s="26" t="s">
        <v>47</v>
      </c>
      <c r="I346" s="26" t="s">
        <v>47</v>
      </c>
      <c r="J346" s="99">
        <v>800</v>
      </c>
      <c r="K346" s="67" t="s">
        <v>811</v>
      </c>
      <c r="L346" s="1" t="s">
        <v>813</v>
      </c>
      <c r="O346" s="37">
        <v>55.8</v>
      </c>
      <c r="P346" s="25">
        <v>50</v>
      </c>
      <c r="Q346" s="25">
        <v>2951</v>
      </c>
      <c r="R346" s="11">
        <v>120</v>
      </c>
      <c r="S346" s="11">
        <v>120</v>
      </c>
      <c r="T346" s="11">
        <v>120</v>
      </c>
      <c r="U346" s="11">
        <v>120</v>
      </c>
      <c r="AP346" s="11">
        <v>55.9</v>
      </c>
      <c r="AQ346" s="25">
        <v>90</v>
      </c>
      <c r="AR346" s="11">
        <v>2951</v>
      </c>
      <c r="AS346" s="37">
        <v>120</v>
      </c>
      <c r="AT346" s="37">
        <v>120</v>
      </c>
      <c r="AU346" s="37">
        <v>120</v>
      </c>
      <c r="AV346" s="37">
        <v>120</v>
      </c>
      <c r="BP346" s="11">
        <v>56.05</v>
      </c>
      <c r="BQ346" s="25">
        <v>180</v>
      </c>
      <c r="BR346" s="25">
        <v>2951.1</v>
      </c>
      <c r="BS346" s="11">
        <v>57.11</v>
      </c>
      <c r="BT346" s="11">
        <v>56.45</v>
      </c>
      <c r="BU346" s="11">
        <v>50.72</v>
      </c>
      <c r="BV346" s="11">
        <v>45.51</v>
      </c>
      <c r="CN346" s="3"/>
    </row>
    <row r="347" spans="1:92" ht="34.5" customHeight="1" x14ac:dyDescent="0.3">
      <c r="A347" s="8">
        <v>43678</v>
      </c>
      <c r="B347" s="25">
        <v>1247</v>
      </c>
      <c r="C347" s="25">
        <v>70</v>
      </c>
      <c r="F347" s="26">
        <v>54662</v>
      </c>
      <c r="G347" s="26" t="s">
        <v>31</v>
      </c>
      <c r="H347" s="26" t="s">
        <v>47</v>
      </c>
      <c r="I347" s="26" t="s">
        <v>47</v>
      </c>
      <c r="J347" s="99">
        <v>800</v>
      </c>
      <c r="K347" s="67" t="s">
        <v>814</v>
      </c>
      <c r="L347" s="1" t="s">
        <v>816</v>
      </c>
      <c r="M347" s="136" t="s">
        <v>817</v>
      </c>
      <c r="O347" s="37">
        <v>55.8</v>
      </c>
      <c r="P347" s="25">
        <v>50</v>
      </c>
      <c r="Q347" s="25">
        <v>2951</v>
      </c>
      <c r="R347" s="11">
        <v>120</v>
      </c>
      <c r="S347" s="11">
        <v>120</v>
      </c>
      <c r="T347" s="11">
        <v>120</v>
      </c>
      <c r="U347" s="11">
        <v>120</v>
      </c>
      <c r="AP347" s="11">
        <v>55.9</v>
      </c>
      <c r="AQ347" s="25">
        <v>90</v>
      </c>
      <c r="AR347" s="11">
        <v>2951</v>
      </c>
      <c r="AS347" s="37">
        <v>120</v>
      </c>
      <c r="AT347" s="37">
        <v>120</v>
      </c>
      <c r="AU347" s="37">
        <v>120</v>
      </c>
      <c r="AV347" s="37">
        <v>120</v>
      </c>
      <c r="BP347" s="11">
        <v>56.05</v>
      </c>
      <c r="BQ347" s="25">
        <v>180</v>
      </c>
      <c r="BR347" s="25">
        <v>2951.1</v>
      </c>
      <c r="BS347" s="11">
        <v>57.11</v>
      </c>
      <c r="BT347" s="11">
        <v>56.45</v>
      </c>
      <c r="BU347" s="11">
        <v>50.72</v>
      </c>
      <c r="BV347" s="11">
        <v>45.51</v>
      </c>
      <c r="CN347" s="3"/>
    </row>
    <row r="348" spans="1:92" ht="34.5" customHeight="1" x14ac:dyDescent="0.3">
      <c r="A348" s="8">
        <v>43678</v>
      </c>
      <c r="B348" s="25">
        <v>1247</v>
      </c>
      <c r="C348" s="25">
        <v>70</v>
      </c>
      <c r="F348" s="26">
        <v>54663</v>
      </c>
      <c r="G348" s="26" t="s">
        <v>31</v>
      </c>
      <c r="H348" s="26" t="s">
        <v>47</v>
      </c>
      <c r="I348" s="26" t="s">
        <v>47</v>
      </c>
      <c r="J348" s="99">
        <v>1250</v>
      </c>
      <c r="K348" s="67" t="s">
        <v>815</v>
      </c>
      <c r="L348" s="1" t="s">
        <v>818</v>
      </c>
      <c r="O348" s="37">
        <v>55.8</v>
      </c>
      <c r="P348" s="25">
        <v>50</v>
      </c>
      <c r="Q348" s="25">
        <v>2951</v>
      </c>
      <c r="R348" s="11">
        <v>120</v>
      </c>
      <c r="S348" s="11">
        <v>120</v>
      </c>
      <c r="T348" s="11">
        <v>120</v>
      </c>
      <c r="U348" s="11">
        <v>120</v>
      </c>
      <c r="AP348" s="11">
        <v>55.9</v>
      </c>
      <c r="AQ348" s="25">
        <v>90</v>
      </c>
      <c r="AR348" s="11">
        <v>2951</v>
      </c>
      <c r="AS348" s="37">
        <v>120</v>
      </c>
      <c r="AT348" s="37">
        <v>120</v>
      </c>
      <c r="AU348" s="37">
        <v>120</v>
      </c>
      <c r="AV348" s="37">
        <v>120</v>
      </c>
      <c r="BP348" s="11">
        <v>56.05</v>
      </c>
      <c r="BQ348" s="25">
        <v>180</v>
      </c>
      <c r="BR348" s="25">
        <v>2951.1</v>
      </c>
      <c r="BS348" s="11">
        <v>57.11</v>
      </c>
      <c r="BT348" s="11">
        <v>56.45</v>
      </c>
      <c r="BU348" s="11">
        <v>50.72</v>
      </c>
      <c r="BV348" s="11">
        <v>45.51</v>
      </c>
      <c r="CN348" s="3"/>
    </row>
    <row r="349" spans="1:92" ht="34.5" customHeight="1" x14ac:dyDescent="0.3">
      <c r="A349" s="8">
        <v>43678</v>
      </c>
      <c r="B349" s="25">
        <v>1247</v>
      </c>
      <c r="C349" s="25">
        <v>70</v>
      </c>
      <c r="F349" s="26">
        <v>54664</v>
      </c>
      <c r="G349" s="26" t="s">
        <v>31</v>
      </c>
      <c r="H349" s="26" t="s">
        <v>47</v>
      </c>
      <c r="I349" s="26" t="s">
        <v>47</v>
      </c>
      <c r="J349" s="100">
        <v>1250</v>
      </c>
      <c r="K349" s="67" t="s">
        <v>821</v>
      </c>
      <c r="L349" s="1" t="s">
        <v>820</v>
      </c>
      <c r="M349" s="1" t="s">
        <v>819</v>
      </c>
      <c r="O349" s="37">
        <v>55.8</v>
      </c>
      <c r="P349" s="25">
        <v>50</v>
      </c>
      <c r="Q349" s="25">
        <v>2951</v>
      </c>
      <c r="R349" s="11">
        <v>120</v>
      </c>
      <c r="S349" s="11">
        <v>120</v>
      </c>
      <c r="T349" s="11">
        <v>120</v>
      </c>
      <c r="U349" s="11">
        <v>120</v>
      </c>
      <c r="AP349" s="11">
        <v>55.9</v>
      </c>
      <c r="AQ349" s="25">
        <v>90</v>
      </c>
      <c r="AR349" s="11">
        <v>2951</v>
      </c>
      <c r="AS349" s="37">
        <v>120</v>
      </c>
      <c r="AT349" s="37">
        <v>120</v>
      </c>
      <c r="AU349" s="37">
        <v>120</v>
      </c>
      <c r="AV349" s="37">
        <v>120</v>
      </c>
      <c r="BP349" s="11">
        <v>56.05</v>
      </c>
      <c r="BQ349" s="25">
        <v>180</v>
      </c>
      <c r="BR349" s="25">
        <v>2951.1</v>
      </c>
      <c r="BS349" s="11">
        <v>57.11</v>
      </c>
      <c r="BT349" s="11">
        <v>56.2</v>
      </c>
      <c r="BU349" s="11">
        <v>50.72</v>
      </c>
      <c r="BV349" s="11">
        <v>45.51</v>
      </c>
      <c r="CN349" s="3"/>
    </row>
    <row r="350" spans="1:92" ht="34.5" customHeight="1" x14ac:dyDescent="0.3">
      <c r="A350" s="8">
        <v>43678</v>
      </c>
      <c r="B350" s="25">
        <v>1247</v>
      </c>
      <c r="C350" s="25">
        <v>70</v>
      </c>
      <c r="F350" s="26">
        <v>54665</v>
      </c>
      <c r="G350" s="26" t="s">
        <v>31</v>
      </c>
      <c r="H350" s="26" t="s">
        <v>47</v>
      </c>
      <c r="I350" s="26" t="s">
        <v>47</v>
      </c>
      <c r="J350" s="99">
        <v>1250</v>
      </c>
      <c r="K350" s="67" t="s">
        <v>822</v>
      </c>
      <c r="L350" s="1" t="s">
        <v>823</v>
      </c>
      <c r="O350" s="37">
        <v>55.8</v>
      </c>
      <c r="P350" s="25">
        <v>50</v>
      </c>
      <c r="Q350" s="25">
        <v>2951</v>
      </c>
      <c r="R350" s="11">
        <v>120</v>
      </c>
      <c r="S350" s="11">
        <v>120</v>
      </c>
      <c r="T350" s="11">
        <v>120</v>
      </c>
      <c r="U350" s="11">
        <v>120</v>
      </c>
      <c r="AP350" s="11">
        <v>55.9</v>
      </c>
      <c r="AQ350" s="25">
        <v>90</v>
      </c>
      <c r="AR350" s="11">
        <v>2951</v>
      </c>
      <c r="AS350" s="37">
        <v>120</v>
      </c>
      <c r="AT350" s="37">
        <v>120</v>
      </c>
      <c r="AU350" s="37">
        <v>120</v>
      </c>
      <c r="AV350" s="37">
        <v>120</v>
      </c>
      <c r="BP350" s="11">
        <v>56.05</v>
      </c>
      <c r="BQ350" s="25">
        <v>180</v>
      </c>
      <c r="BR350" s="25">
        <v>2951.1</v>
      </c>
      <c r="BS350" s="11">
        <v>57.11</v>
      </c>
      <c r="BT350" s="11">
        <v>56.2</v>
      </c>
      <c r="BU350" s="11">
        <v>50.72</v>
      </c>
      <c r="BV350" s="11">
        <v>45.51</v>
      </c>
      <c r="CN350" s="3"/>
    </row>
    <row r="351" spans="1:92" ht="34.5" customHeight="1" x14ac:dyDescent="0.25">
      <c r="A351" s="8">
        <v>43678</v>
      </c>
      <c r="B351" s="25">
        <v>1247</v>
      </c>
      <c r="C351" s="25">
        <v>70</v>
      </c>
      <c r="F351" s="26">
        <v>54666</v>
      </c>
      <c r="G351" s="26" t="s">
        <v>31</v>
      </c>
      <c r="H351" s="26" t="s">
        <v>47</v>
      </c>
      <c r="I351" s="26" t="s">
        <v>47</v>
      </c>
      <c r="J351" s="99">
        <v>1250</v>
      </c>
      <c r="K351" s="67" t="s">
        <v>824</v>
      </c>
      <c r="L351" s="1" t="s">
        <v>825</v>
      </c>
      <c r="O351" s="37">
        <v>55.8</v>
      </c>
      <c r="P351" s="25">
        <v>50</v>
      </c>
      <c r="Q351" s="25">
        <v>2951</v>
      </c>
      <c r="R351" s="11">
        <v>120</v>
      </c>
      <c r="S351" s="11">
        <v>120</v>
      </c>
      <c r="T351" s="11">
        <v>120</v>
      </c>
      <c r="U351" s="11">
        <v>120</v>
      </c>
      <c r="AP351" s="11">
        <v>55.9</v>
      </c>
      <c r="AQ351" s="25">
        <v>90</v>
      </c>
      <c r="AR351" s="11">
        <v>2951</v>
      </c>
      <c r="AS351" s="37">
        <v>120</v>
      </c>
      <c r="AT351" s="37">
        <v>120</v>
      </c>
      <c r="AU351" s="37">
        <v>120</v>
      </c>
      <c r="AV351" s="37">
        <v>120</v>
      </c>
      <c r="BP351" s="11">
        <v>56.05</v>
      </c>
      <c r="BQ351" s="25">
        <v>180</v>
      </c>
      <c r="BR351" s="25">
        <v>2951.1</v>
      </c>
      <c r="BS351" s="11">
        <v>57.11</v>
      </c>
      <c r="BT351" s="11">
        <v>56.2</v>
      </c>
      <c r="BU351" s="11">
        <v>50.72</v>
      </c>
      <c r="BV351" s="11">
        <v>45.51</v>
      </c>
      <c r="CN351" s="3"/>
    </row>
    <row r="352" spans="1:92" ht="34.5" customHeight="1" x14ac:dyDescent="0.25">
      <c r="A352" s="8">
        <v>43678</v>
      </c>
      <c r="B352" s="25">
        <v>1247</v>
      </c>
      <c r="C352" s="25">
        <v>70</v>
      </c>
      <c r="F352" s="26">
        <v>54667</v>
      </c>
      <c r="G352" s="26" t="s">
        <v>31</v>
      </c>
      <c r="H352" s="26" t="s">
        <v>47</v>
      </c>
      <c r="I352" s="26" t="s">
        <v>47</v>
      </c>
      <c r="J352" s="99">
        <v>1250</v>
      </c>
      <c r="K352" s="67" t="s">
        <v>826</v>
      </c>
      <c r="L352" s="136" t="s">
        <v>825</v>
      </c>
      <c r="O352" s="37">
        <v>55.8</v>
      </c>
      <c r="P352" s="25">
        <v>50</v>
      </c>
      <c r="Q352" s="25">
        <v>2951</v>
      </c>
      <c r="R352" s="11">
        <v>120</v>
      </c>
      <c r="S352" s="11">
        <v>120</v>
      </c>
      <c r="T352" s="11">
        <v>120</v>
      </c>
      <c r="U352" s="11">
        <v>120</v>
      </c>
      <c r="AP352" s="11">
        <v>55.9</v>
      </c>
      <c r="AQ352" s="25">
        <v>90</v>
      </c>
      <c r="AR352" s="11">
        <v>2951</v>
      </c>
      <c r="AS352" s="37">
        <v>120</v>
      </c>
      <c r="AT352" s="37">
        <v>120</v>
      </c>
      <c r="AU352" s="37">
        <v>120</v>
      </c>
      <c r="AV352" s="37">
        <v>120</v>
      </c>
      <c r="BP352" s="11">
        <v>56.05</v>
      </c>
      <c r="BQ352" s="25">
        <v>180</v>
      </c>
      <c r="BR352" s="25">
        <v>2951.1</v>
      </c>
      <c r="BS352" s="11">
        <v>57.11</v>
      </c>
      <c r="BT352" s="11">
        <v>56.2</v>
      </c>
      <c r="BU352" s="11">
        <v>50.72</v>
      </c>
      <c r="BV352" s="11">
        <v>45.51</v>
      </c>
      <c r="CN352" s="3"/>
    </row>
    <row r="353" spans="1:92" ht="34.5" customHeight="1" x14ac:dyDescent="0.3">
      <c r="A353" s="8">
        <v>43678</v>
      </c>
      <c r="B353" s="25">
        <v>1247</v>
      </c>
      <c r="C353" s="25">
        <v>70</v>
      </c>
      <c r="F353" s="26">
        <v>54668</v>
      </c>
      <c r="G353" s="26" t="s">
        <v>31</v>
      </c>
      <c r="H353" s="26" t="s">
        <v>47</v>
      </c>
      <c r="I353" s="26" t="s">
        <v>47</v>
      </c>
      <c r="J353" s="99">
        <v>1250</v>
      </c>
      <c r="K353" s="67" t="s">
        <v>827</v>
      </c>
      <c r="L353" s="1" t="s">
        <v>284</v>
      </c>
      <c r="O353" s="37">
        <v>55.8</v>
      </c>
      <c r="P353" s="25">
        <v>50</v>
      </c>
      <c r="Q353" s="25">
        <v>2951</v>
      </c>
      <c r="R353" s="11">
        <v>120</v>
      </c>
      <c r="S353" s="11">
        <v>120</v>
      </c>
      <c r="T353" s="11">
        <v>120</v>
      </c>
      <c r="U353" s="11">
        <v>120</v>
      </c>
      <c r="AP353" s="11">
        <v>55.9</v>
      </c>
      <c r="AQ353" s="25">
        <v>90</v>
      </c>
      <c r="AR353" s="11">
        <v>2951</v>
      </c>
      <c r="AS353" s="37">
        <v>120</v>
      </c>
      <c r="AT353" s="37">
        <v>120</v>
      </c>
      <c r="AU353" s="37">
        <v>120</v>
      </c>
      <c r="AV353" s="37">
        <v>120</v>
      </c>
      <c r="BP353" s="11">
        <v>56.05</v>
      </c>
      <c r="BQ353" s="25">
        <v>180</v>
      </c>
      <c r="BR353" s="25">
        <v>2951.1</v>
      </c>
      <c r="BS353" s="11">
        <v>57.11</v>
      </c>
      <c r="BT353" s="11">
        <v>56.2</v>
      </c>
      <c r="BU353" s="11">
        <v>50.72</v>
      </c>
      <c r="BV353" s="11">
        <v>45.51</v>
      </c>
      <c r="CN353" s="3"/>
    </row>
    <row r="354" spans="1:92" ht="34.5" customHeight="1" x14ac:dyDescent="0.3">
      <c r="A354" s="8">
        <v>43678</v>
      </c>
      <c r="B354" s="25">
        <v>1247</v>
      </c>
      <c r="C354" s="25">
        <v>70</v>
      </c>
      <c r="F354" s="26">
        <v>54669</v>
      </c>
      <c r="G354" s="26" t="s">
        <v>31</v>
      </c>
      <c r="H354" s="26" t="s">
        <v>47</v>
      </c>
      <c r="I354" s="26" t="s">
        <v>47</v>
      </c>
      <c r="J354" s="99">
        <v>1000</v>
      </c>
      <c r="K354" s="67" t="s">
        <v>828</v>
      </c>
      <c r="L354" s="1" t="s">
        <v>829</v>
      </c>
      <c r="O354" s="37">
        <v>55.8</v>
      </c>
      <c r="P354" s="25">
        <v>50</v>
      </c>
      <c r="Q354" s="25">
        <v>2951</v>
      </c>
      <c r="R354" s="11">
        <v>120</v>
      </c>
      <c r="S354" s="11">
        <v>120</v>
      </c>
      <c r="T354" s="11">
        <v>120</v>
      </c>
      <c r="U354" s="11">
        <v>120</v>
      </c>
      <c r="AP354" s="11">
        <v>55.9</v>
      </c>
      <c r="AQ354" s="25">
        <v>90</v>
      </c>
      <c r="AR354" s="11">
        <v>2951</v>
      </c>
      <c r="AS354" s="37">
        <v>120</v>
      </c>
      <c r="AT354" s="37">
        <v>120</v>
      </c>
      <c r="AU354" s="37">
        <v>120</v>
      </c>
      <c r="AV354" s="37">
        <v>120</v>
      </c>
      <c r="BP354" s="11">
        <v>56.05</v>
      </c>
      <c r="BQ354" s="25">
        <v>180</v>
      </c>
      <c r="BR354" s="25">
        <v>2951.1</v>
      </c>
      <c r="BS354" s="11">
        <v>57.11</v>
      </c>
      <c r="BT354" s="11">
        <v>56.2</v>
      </c>
      <c r="BU354" s="11">
        <v>50.72</v>
      </c>
      <c r="BV354" s="11">
        <v>45.51</v>
      </c>
      <c r="CN354" s="3"/>
    </row>
    <row r="355" spans="1:92" ht="34.5" customHeight="1" x14ac:dyDescent="0.3">
      <c r="A355" s="8">
        <v>43678</v>
      </c>
      <c r="B355" s="25">
        <v>1247</v>
      </c>
      <c r="C355" s="25">
        <v>70</v>
      </c>
      <c r="F355" s="26">
        <v>54670</v>
      </c>
      <c r="G355" s="26" t="s">
        <v>31</v>
      </c>
      <c r="H355" s="26" t="s">
        <v>47</v>
      </c>
      <c r="I355" s="26" t="s">
        <v>47</v>
      </c>
      <c r="J355" s="99">
        <v>1200</v>
      </c>
      <c r="K355" s="67" t="s">
        <v>830</v>
      </c>
      <c r="L355" s="1" t="s">
        <v>832</v>
      </c>
      <c r="O355" s="37">
        <v>55.8</v>
      </c>
      <c r="P355" s="25">
        <v>50</v>
      </c>
      <c r="Q355" s="25">
        <v>2951</v>
      </c>
      <c r="R355" s="11">
        <v>120</v>
      </c>
      <c r="S355" s="11">
        <v>120</v>
      </c>
      <c r="T355" s="11">
        <v>120</v>
      </c>
      <c r="U355" s="11">
        <v>120</v>
      </c>
      <c r="AP355" s="11">
        <v>55.9</v>
      </c>
      <c r="AQ355" s="25">
        <v>90</v>
      </c>
      <c r="AR355" s="11">
        <v>2951</v>
      </c>
      <c r="AS355" s="37">
        <v>120</v>
      </c>
      <c r="AT355" s="37">
        <v>120</v>
      </c>
      <c r="AU355" s="37">
        <v>120</v>
      </c>
      <c r="AV355" s="37">
        <v>120</v>
      </c>
      <c r="BP355" s="11">
        <v>56.05</v>
      </c>
      <c r="BQ355" s="25">
        <v>180</v>
      </c>
      <c r="BR355" s="25">
        <v>2951.1</v>
      </c>
      <c r="BS355" s="11">
        <v>57.11</v>
      </c>
      <c r="BT355" s="11">
        <v>56.2</v>
      </c>
      <c r="BU355" s="11">
        <v>50.72</v>
      </c>
      <c r="BV355" s="11">
        <v>45.51</v>
      </c>
      <c r="CN355" s="3"/>
    </row>
    <row r="356" spans="1:92" ht="34.5" customHeight="1" x14ac:dyDescent="0.25">
      <c r="A356" s="8">
        <v>43678</v>
      </c>
      <c r="B356" s="25">
        <v>1247</v>
      </c>
      <c r="C356" s="25">
        <v>70</v>
      </c>
      <c r="F356" s="26">
        <v>54671</v>
      </c>
      <c r="G356" s="26" t="s">
        <v>404</v>
      </c>
      <c r="H356" s="26" t="s">
        <v>47</v>
      </c>
      <c r="I356" s="26" t="s">
        <v>47</v>
      </c>
      <c r="J356" s="26" t="s">
        <v>47</v>
      </c>
      <c r="K356" s="67" t="s">
        <v>831</v>
      </c>
      <c r="L356" s="1" t="s">
        <v>365</v>
      </c>
      <c r="O356" s="37">
        <v>55.8</v>
      </c>
      <c r="P356" s="25">
        <v>50</v>
      </c>
      <c r="Q356" s="25">
        <v>2951</v>
      </c>
      <c r="R356" s="11">
        <v>49.21</v>
      </c>
      <c r="S356" s="11">
        <v>49.38</v>
      </c>
      <c r="T356" s="11">
        <v>54.2</v>
      </c>
      <c r="U356" s="11">
        <v>49.12</v>
      </c>
      <c r="AP356" s="11">
        <v>55.9</v>
      </c>
      <c r="AQ356" s="25">
        <v>90</v>
      </c>
      <c r="AR356" s="11">
        <v>2951</v>
      </c>
      <c r="AS356" s="37">
        <v>120</v>
      </c>
      <c r="AT356" s="37">
        <v>120</v>
      </c>
      <c r="AU356" s="37">
        <v>120</v>
      </c>
      <c r="AV356" s="37">
        <v>120</v>
      </c>
      <c r="BP356" s="11">
        <v>56.05</v>
      </c>
      <c r="BQ356" s="25">
        <v>180</v>
      </c>
      <c r="BR356" s="25">
        <v>2951.1</v>
      </c>
      <c r="BS356" s="11">
        <v>57.11</v>
      </c>
      <c r="BT356" s="11">
        <v>56.2</v>
      </c>
      <c r="BU356" s="11">
        <v>50.72</v>
      </c>
      <c r="BV356" s="11">
        <v>45.51</v>
      </c>
      <c r="CN356" s="3"/>
    </row>
    <row r="357" spans="1:92" ht="34.5" customHeight="1" x14ac:dyDescent="0.3">
      <c r="A357" s="8">
        <v>43678</v>
      </c>
      <c r="B357" s="25">
        <v>1247</v>
      </c>
      <c r="C357" s="25">
        <v>70</v>
      </c>
      <c r="F357" s="26">
        <v>54672</v>
      </c>
      <c r="G357" s="26" t="s">
        <v>31</v>
      </c>
      <c r="H357" s="100">
        <v>200</v>
      </c>
      <c r="I357" s="26" t="s">
        <v>47</v>
      </c>
      <c r="J357" s="100">
        <v>200</v>
      </c>
      <c r="K357" s="67" t="s">
        <v>521</v>
      </c>
      <c r="L357" s="1" t="s">
        <v>833</v>
      </c>
      <c r="O357" s="37">
        <v>55.8</v>
      </c>
      <c r="P357" s="25">
        <v>50</v>
      </c>
      <c r="Q357" s="25">
        <v>2951</v>
      </c>
      <c r="R357" s="11">
        <v>49.21</v>
      </c>
      <c r="S357" s="11">
        <v>49.38</v>
      </c>
      <c r="T357" s="11">
        <v>54.2</v>
      </c>
      <c r="U357" s="11">
        <v>49.12</v>
      </c>
      <c r="AP357" s="11">
        <v>55.9</v>
      </c>
      <c r="AQ357" s="25">
        <v>90</v>
      </c>
      <c r="AR357" s="11">
        <v>2951</v>
      </c>
      <c r="AS357" s="37">
        <v>120</v>
      </c>
      <c r="AT357" s="37">
        <v>120</v>
      </c>
      <c r="AU357" s="37">
        <v>120</v>
      </c>
      <c r="AV357" s="37">
        <v>120</v>
      </c>
      <c r="BP357" s="11">
        <v>56.05</v>
      </c>
      <c r="BQ357" s="25">
        <v>180</v>
      </c>
      <c r="BR357" s="25">
        <v>2951.1</v>
      </c>
      <c r="BS357" s="11">
        <v>57.11</v>
      </c>
      <c r="BT357" s="11">
        <v>56.2</v>
      </c>
      <c r="BU357" s="11">
        <v>50.72</v>
      </c>
      <c r="BV357" s="11">
        <v>45.51</v>
      </c>
      <c r="CN357" s="3"/>
    </row>
    <row r="358" spans="1:92" ht="34.5" customHeight="1" x14ac:dyDescent="0.3">
      <c r="A358" s="8">
        <v>43678</v>
      </c>
      <c r="B358" s="25">
        <v>1247</v>
      </c>
      <c r="C358" s="25">
        <v>70</v>
      </c>
      <c r="F358" s="26">
        <v>54673</v>
      </c>
      <c r="G358" s="26" t="s">
        <v>31</v>
      </c>
      <c r="H358" s="99">
        <v>500</v>
      </c>
      <c r="I358" s="26" t="s">
        <v>47</v>
      </c>
      <c r="J358" s="99">
        <v>500</v>
      </c>
      <c r="K358" s="67" t="s">
        <v>834</v>
      </c>
      <c r="L358" s="1" t="s">
        <v>835</v>
      </c>
      <c r="O358" s="37">
        <v>55.8</v>
      </c>
      <c r="P358" s="25">
        <v>50</v>
      </c>
      <c r="Q358" s="25">
        <v>2951</v>
      </c>
      <c r="R358" s="11">
        <v>49.21</v>
      </c>
      <c r="S358" s="11">
        <v>49.38</v>
      </c>
      <c r="T358" s="11">
        <v>54.2</v>
      </c>
      <c r="U358" s="11">
        <v>49.12</v>
      </c>
      <c r="AP358" s="11">
        <v>55.9</v>
      </c>
      <c r="AQ358" s="25">
        <v>90</v>
      </c>
      <c r="AR358" s="11">
        <v>2951</v>
      </c>
      <c r="AS358" s="37">
        <v>120</v>
      </c>
      <c r="AT358" s="37">
        <v>120</v>
      </c>
      <c r="AU358" s="37">
        <v>120</v>
      </c>
      <c r="AV358" s="37">
        <v>120</v>
      </c>
      <c r="BP358" s="11">
        <v>56.05</v>
      </c>
      <c r="BQ358" s="25">
        <v>180</v>
      </c>
      <c r="BR358" s="25">
        <v>2951.1</v>
      </c>
      <c r="BS358" s="11">
        <v>57.11</v>
      </c>
      <c r="BT358" s="11">
        <v>56.2</v>
      </c>
      <c r="BU358" s="11">
        <v>50.72</v>
      </c>
      <c r="BV358" s="11">
        <v>45.51</v>
      </c>
      <c r="CN358" s="3"/>
    </row>
    <row r="359" spans="1:92" ht="34.5" customHeight="1" x14ac:dyDescent="0.25">
      <c r="A359" s="8">
        <v>43678</v>
      </c>
      <c r="B359" s="25">
        <v>1247</v>
      </c>
      <c r="C359" s="25">
        <v>70</v>
      </c>
      <c r="F359" s="26">
        <v>54674</v>
      </c>
      <c r="G359" s="26" t="s">
        <v>31</v>
      </c>
      <c r="H359" s="99">
        <v>250</v>
      </c>
      <c r="I359" s="26" t="s">
        <v>47</v>
      </c>
      <c r="J359" s="99">
        <v>250</v>
      </c>
      <c r="K359" s="67" t="s">
        <v>836</v>
      </c>
      <c r="O359" s="37">
        <v>55.8</v>
      </c>
      <c r="P359" s="25">
        <v>50</v>
      </c>
      <c r="Q359" s="25">
        <v>2951</v>
      </c>
      <c r="R359" s="11">
        <v>49.21</v>
      </c>
      <c r="S359" s="11">
        <v>49.38</v>
      </c>
      <c r="T359" s="11">
        <v>54.2</v>
      </c>
      <c r="U359" s="11">
        <v>49.12</v>
      </c>
      <c r="AP359" s="11">
        <v>55.9</v>
      </c>
      <c r="AQ359" s="25">
        <v>90</v>
      </c>
      <c r="AR359" s="11">
        <v>2951</v>
      </c>
      <c r="AS359" s="37">
        <v>120</v>
      </c>
      <c r="AT359" s="37">
        <v>120</v>
      </c>
      <c r="AU359" s="37">
        <v>120</v>
      </c>
      <c r="AV359" s="37">
        <v>120</v>
      </c>
      <c r="BP359" s="11">
        <v>56.05</v>
      </c>
      <c r="BQ359" s="25">
        <v>180</v>
      </c>
      <c r="BR359" s="25">
        <v>2951.1</v>
      </c>
      <c r="BS359" s="11">
        <v>57.11</v>
      </c>
      <c r="BT359" s="11">
        <v>56.2</v>
      </c>
      <c r="BU359" s="11">
        <v>50.72</v>
      </c>
      <c r="BV359" s="11">
        <v>45.51</v>
      </c>
      <c r="CN359" s="3"/>
    </row>
    <row r="360" spans="1:92" s="78" customFormat="1" ht="34.5" customHeight="1" x14ac:dyDescent="0.25">
      <c r="A360" s="73"/>
      <c r="B360" s="74"/>
      <c r="C360" s="74"/>
      <c r="D360" s="75"/>
      <c r="E360" s="75"/>
      <c r="F360" s="76"/>
      <c r="G360" s="76"/>
      <c r="H360" s="76"/>
      <c r="I360" s="76"/>
      <c r="J360" s="76"/>
      <c r="K360" s="77"/>
      <c r="L360" s="77"/>
      <c r="M360" s="77"/>
      <c r="O360" s="79"/>
      <c r="P360" s="74"/>
      <c r="Q360" s="74"/>
      <c r="R360" s="80"/>
      <c r="S360" s="80"/>
      <c r="T360" s="80"/>
      <c r="U360" s="80"/>
      <c r="V360" s="80"/>
      <c r="W360" s="80"/>
      <c r="X360" s="77"/>
      <c r="Y360" s="80"/>
      <c r="Z360" s="80"/>
      <c r="AA360" s="80"/>
      <c r="AB360" s="80"/>
      <c r="AC360" s="80"/>
      <c r="AD360" s="80"/>
      <c r="AE360" s="80"/>
      <c r="AF360" s="80"/>
      <c r="AG360" s="80"/>
      <c r="AH360" s="80"/>
      <c r="AI360" s="80"/>
      <c r="AJ360" s="80"/>
      <c r="AK360" s="80"/>
      <c r="AL360" s="80"/>
      <c r="AM360" s="80"/>
      <c r="AN360" s="80"/>
      <c r="AO360" s="80"/>
      <c r="AP360" s="80"/>
      <c r="AQ360" s="74"/>
      <c r="AR360" s="80"/>
      <c r="AS360" s="80"/>
      <c r="AT360" s="80"/>
      <c r="AU360" s="80"/>
      <c r="AV360" s="80"/>
      <c r="AW360" s="80"/>
      <c r="AX360" s="80"/>
      <c r="AY360" s="77"/>
      <c r="AZ360" s="80"/>
      <c r="BA360" s="80"/>
      <c r="BB360" s="80"/>
      <c r="BC360" s="80"/>
      <c r="BD360" s="80"/>
      <c r="BE360" s="80"/>
      <c r="BF360" s="80"/>
      <c r="BG360" s="80"/>
      <c r="BH360" s="80"/>
      <c r="BI360" s="80"/>
      <c r="BJ360" s="80"/>
      <c r="BK360" s="80"/>
      <c r="BL360" s="80"/>
      <c r="BM360" s="80"/>
      <c r="BN360" s="80"/>
      <c r="BO360" s="80"/>
      <c r="BP360" s="80"/>
      <c r="BQ360" s="74"/>
      <c r="BR360" s="80"/>
      <c r="BS360" s="80"/>
      <c r="BT360" s="80"/>
      <c r="BU360" s="80"/>
      <c r="BV360" s="80"/>
      <c r="BW360" s="80"/>
      <c r="BX360" s="77"/>
      <c r="BY360" s="77"/>
    </row>
    <row r="361" spans="1:92" ht="34.5" customHeight="1" x14ac:dyDescent="0.3">
      <c r="A361" s="8">
        <v>43679</v>
      </c>
      <c r="B361" s="25">
        <v>1249</v>
      </c>
      <c r="C361" s="25">
        <v>70</v>
      </c>
      <c r="H361" s="26" t="s">
        <v>47</v>
      </c>
      <c r="I361" s="26" t="s">
        <v>47</v>
      </c>
      <c r="J361" s="26" t="s">
        <v>47</v>
      </c>
      <c r="L361" s="1" t="s">
        <v>838</v>
      </c>
      <c r="O361" s="37">
        <v>55.8</v>
      </c>
      <c r="P361" s="25">
        <v>50</v>
      </c>
      <c r="Q361" s="25">
        <v>3011</v>
      </c>
      <c r="R361" s="11">
        <v>49.33</v>
      </c>
      <c r="S361" s="11">
        <v>49.36</v>
      </c>
      <c r="T361" s="11">
        <v>54.2</v>
      </c>
      <c r="U361" s="11">
        <v>49.12</v>
      </c>
      <c r="AP361" s="11">
        <v>55.9</v>
      </c>
      <c r="AQ361" s="25">
        <v>90</v>
      </c>
      <c r="AR361" s="11">
        <v>3011</v>
      </c>
      <c r="AS361" s="11">
        <v>53.86</v>
      </c>
      <c r="AT361" s="11">
        <v>49.48</v>
      </c>
      <c r="AU361" s="11">
        <v>55.25</v>
      </c>
      <c r="AV361" s="11">
        <v>47.75</v>
      </c>
      <c r="BP361" s="11">
        <v>56.05</v>
      </c>
      <c r="BQ361" s="25">
        <v>180</v>
      </c>
      <c r="BR361" s="11">
        <v>3011</v>
      </c>
      <c r="BS361" s="11">
        <v>57.11</v>
      </c>
      <c r="BT361" s="11">
        <v>56.22</v>
      </c>
      <c r="BU361" s="11">
        <v>50.72</v>
      </c>
      <c r="BV361" s="11">
        <v>45.51</v>
      </c>
      <c r="CN361" s="3"/>
    </row>
    <row r="362" spans="1:92" ht="34.5" customHeight="1" x14ac:dyDescent="0.3">
      <c r="A362" s="8">
        <v>43679</v>
      </c>
      <c r="B362" s="25">
        <v>1249</v>
      </c>
      <c r="C362" s="25">
        <v>70</v>
      </c>
      <c r="G362" s="26" t="s">
        <v>404</v>
      </c>
      <c r="H362" s="26" t="s">
        <v>47</v>
      </c>
      <c r="I362" s="26">
        <v>300</v>
      </c>
      <c r="J362" s="26" t="s">
        <v>47</v>
      </c>
      <c r="K362" s="67" t="s">
        <v>837</v>
      </c>
      <c r="L362" s="1" t="s">
        <v>839</v>
      </c>
      <c r="O362" s="37">
        <v>55.8</v>
      </c>
      <c r="P362" s="25">
        <v>50</v>
      </c>
      <c r="Q362" s="25">
        <v>3011</v>
      </c>
      <c r="R362" s="11">
        <v>120</v>
      </c>
      <c r="S362" s="11">
        <v>120</v>
      </c>
      <c r="T362" s="11">
        <v>120</v>
      </c>
      <c r="U362" s="11">
        <v>120</v>
      </c>
      <c r="AP362" s="11">
        <v>55.9</v>
      </c>
      <c r="AQ362" s="25">
        <v>90</v>
      </c>
      <c r="AR362" s="11">
        <v>3011</v>
      </c>
      <c r="AS362" s="11">
        <v>53.86</v>
      </c>
      <c r="AT362" s="11">
        <v>49.48</v>
      </c>
      <c r="AU362" s="11">
        <v>55.25</v>
      </c>
      <c r="AV362" s="11">
        <v>47.75</v>
      </c>
      <c r="BP362" s="11">
        <v>56.05</v>
      </c>
      <c r="BQ362" s="25">
        <v>180</v>
      </c>
      <c r="BR362" s="11">
        <v>3011</v>
      </c>
      <c r="BS362" s="11">
        <v>120</v>
      </c>
      <c r="BT362" s="11">
        <v>120</v>
      </c>
      <c r="BU362" s="11">
        <v>120</v>
      </c>
      <c r="BV362" s="11">
        <v>120</v>
      </c>
      <c r="CN362" s="3"/>
    </row>
    <row r="363" spans="1:92" ht="34.5" customHeight="1" x14ac:dyDescent="0.3">
      <c r="A363" s="8">
        <v>43679</v>
      </c>
      <c r="B363" s="25">
        <v>1249</v>
      </c>
      <c r="C363" s="25">
        <v>70</v>
      </c>
      <c r="F363" s="26">
        <v>54709</v>
      </c>
      <c r="G363" s="26" t="s">
        <v>31</v>
      </c>
      <c r="H363" s="26" t="s">
        <v>47</v>
      </c>
      <c r="I363" s="99">
        <v>400</v>
      </c>
      <c r="J363" s="26" t="s">
        <v>47</v>
      </c>
      <c r="K363" s="67" t="s">
        <v>840</v>
      </c>
      <c r="L363" s="1" t="s">
        <v>846</v>
      </c>
      <c r="M363" s="1" t="s">
        <v>843</v>
      </c>
      <c r="O363" s="37">
        <v>55.8</v>
      </c>
      <c r="P363" s="25">
        <v>50</v>
      </c>
      <c r="Q363" s="25">
        <v>3011</v>
      </c>
      <c r="R363" s="11">
        <v>120</v>
      </c>
      <c r="S363" s="11">
        <v>120</v>
      </c>
      <c r="T363" s="11">
        <v>120</v>
      </c>
      <c r="U363" s="11">
        <v>120</v>
      </c>
      <c r="AP363" s="11">
        <v>55.9</v>
      </c>
      <c r="AQ363" s="25">
        <v>90</v>
      </c>
      <c r="AR363" s="11">
        <v>3011</v>
      </c>
      <c r="AS363" s="11">
        <v>53.86</v>
      </c>
      <c r="AT363" s="11">
        <v>49.48</v>
      </c>
      <c r="AU363" s="11">
        <v>55.25</v>
      </c>
      <c r="AV363" s="11">
        <v>47.75</v>
      </c>
      <c r="BP363" s="11">
        <v>56.05</v>
      </c>
      <c r="BQ363" s="25">
        <v>180</v>
      </c>
      <c r="BR363" s="11">
        <v>3011</v>
      </c>
      <c r="BS363" s="11">
        <v>57.11</v>
      </c>
      <c r="BT363" s="11">
        <v>56.22</v>
      </c>
      <c r="BU363" s="11">
        <v>50.72</v>
      </c>
      <c r="BV363" s="11">
        <v>45.51</v>
      </c>
      <c r="CN363" s="3"/>
    </row>
    <row r="364" spans="1:92" ht="34.5" customHeight="1" x14ac:dyDescent="0.3">
      <c r="A364" s="8">
        <v>43679</v>
      </c>
      <c r="B364" s="25">
        <v>1249</v>
      </c>
      <c r="C364" s="25">
        <v>70</v>
      </c>
      <c r="F364" s="26">
        <v>54710</v>
      </c>
      <c r="G364" s="26" t="s">
        <v>31</v>
      </c>
      <c r="H364" s="26" t="s">
        <v>47</v>
      </c>
      <c r="I364" s="26" t="s">
        <v>47</v>
      </c>
      <c r="J364" s="99">
        <v>400</v>
      </c>
      <c r="K364" s="67" t="s">
        <v>841</v>
      </c>
      <c r="L364" s="1" t="s">
        <v>845</v>
      </c>
      <c r="M364" s="31" t="s">
        <v>844</v>
      </c>
      <c r="O364" s="37">
        <v>55.8</v>
      </c>
      <c r="P364" s="25">
        <v>50</v>
      </c>
      <c r="Q364" s="25">
        <v>3011</v>
      </c>
      <c r="R364" s="11">
        <v>120</v>
      </c>
      <c r="S364" s="11">
        <v>120</v>
      </c>
      <c r="T364" s="11">
        <v>120</v>
      </c>
      <c r="U364" s="11">
        <v>120</v>
      </c>
      <c r="AP364" s="11">
        <v>55.9</v>
      </c>
      <c r="AQ364" s="25">
        <v>90</v>
      </c>
      <c r="AR364" s="11">
        <v>3011</v>
      </c>
      <c r="AS364" s="11">
        <v>120</v>
      </c>
      <c r="AT364" s="11">
        <v>120</v>
      </c>
      <c r="AU364" s="11">
        <v>120</v>
      </c>
      <c r="AV364" s="11">
        <v>120</v>
      </c>
      <c r="BP364" s="11">
        <v>56.05</v>
      </c>
      <c r="BQ364" s="25">
        <v>180</v>
      </c>
      <c r="BR364" s="11">
        <v>3011</v>
      </c>
      <c r="BS364" s="11">
        <v>57.11</v>
      </c>
      <c r="BT364" s="11">
        <v>56.22</v>
      </c>
      <c r="BU364" s="11">
        <v>50.72</v>
      </c>
      <c r="BV364" s="11">
        <v>45.51</v>
      </c>
      <c r="CN364" s="3"/>
    </row>
    <row r="365" spans="1:92" ht="34.5" customHeight="1" x14ac:dyDescent="0.25">
      <c r="A365" s="8">
        <v>43679</v>
      </c>
      <c r="B365" s="25">
        <v>1249</v>
      </c>
      <c r="C365" s="25">
        <v>70</v>
      </c>
      <c r="F365" s="26">
        <v>54711</v>
      </c>
      <c r="G365" s="26" t="s">
        <v>47</v>
      </c>
      <c r="H365" s="26" t="s">
        <v>47</v>
      </c>
      <c r="I365" s="26" t="s">
        <v>47</v>
      </c>
      <c r="J365" s="26" t="s">
        <v>47</v>
      </c>
      <c r="K365" s="67" t="s">
        <v>842</v>
      </c>
      <c r="O365" s="37">
        <v>55.8</v>
      </c>
      <c r="P365" s="25">
        <v>50</v>
      </c>
      <c r="Q365" s="25">
        <v>3011</v>
      </c>
      <c r="R365" s="11">
        <v>120</v>
      </c>
      <c r="S365" s="11">
        <v>120</v>
      </c>
      <c r="T365" s="11">
        <v>120</v>
      </c>
      <c r="U365" s="11">
        <v>120</v>
      </c>
      <c r="AP365" s="11">
        <v>55.9</v>
      </c>
      <c r="AQ365" s="25">
        <v>90</v>
      </c>
      <c r="AR365" s="11">
        <v>3011</v>
      </c>
      <c r="AS365" s="11">
        <v>120</v>
      </c>
      <c r="AT365" s="11">
        <v>120</v>
      </c>
      <c r="AU365" s="11">
        <v>120</v>
      </c>
      <c r="AV365" s="11">
        <v>120</v>
      </c>
      <c r="BP365" s="11">
        <v>56.05</v>
      </c>
      <c r="BQ365" s="25">
        <v>180</v>
      </c>
      <c r="BR365" s="11">
        <v>3011</v>
      </c>
      <c r="BS365" s="11">
        <v>57.11</v>
      </c>
      <c r="BT365" s="11">
        <v>56.22</v>
      </c>
      <c r="BU365" s="11">
        <v>50.72</v>
      </c>
      <c r="BV365" s="11">
        <v>45.51</v>
      </c>
      <c r="CN365" s="3"/>
    </row>
    <row r="366" spans="1:92" ht="57" customHeight="1" x14ac:dyDescent="0.3">
      <c r="A366" s="8">
        <v>43679</v>
      </c>
      <c r="B366" s="25">
        <v>1249</v>
      </c>
      <c r="C366" s="25">
        <v>70</v>
      </c>
      <c r="F366" s="26">
        <v>54712</v>
      </c>
      <c r="G366" s="26" t="s">
        <v>31</v>
      </c>
      <c r="H366" s="99">
        <v>500</v>
      </c>
      <c r="I366" s="101">
        <v>500</v>
      </c>
      <c r="J366" s="26" t="s">
        <v>47</v>
      </c>
      <c r="K366" s="67" t="s">
        <v>847</v>
      </c>
      <c r="L366" s="1" t="s">
        <v>849</v>
      </c>
      <c r="M366" s="1" t="s">
        <v>850</v>
      </c>
      <c r="O366" s="37">
        <v>55.8</v>
      </c>
      <c r="P366" s="25">
        <v>50</v>
      </c>
      <c r="Q366" s="25">
        <v>3011</v>
      </c>
      <c r="R366" s="11">
        <v>49.33</v>
      </c>
      <c r="S366" s="11">
        <v>49.36</v>
      </c>
      <c r="T366" s="11">
        <v>54.2</v>
      </c>
      <c r="U366" s="11">
        <v>49.12</v>
      </c>
      <c r="AP366" s="11">
        <v>55.9</v>
      </c>
      <c r="AQ366" s="25">
        <v>90</v>
      </c>
      <c r="AR366" s="11">
        <v>3011</v>
      </c>
      <c r="AS366" s="11">
        <v>53.86</v>
      </c>
      <c r="AT366" s="11">
        <v>49.48</v>
      </c>
      <c r="AU366" s="11">
        <v>55.25</v>
      </c>
      <c r="AV366" s="11">
        <v>47.75</v>
      </c>
      <c r="BP366" s="11">
        <v>56.05</v>
      </c>
      <c r="BQ366" s="25">
        <v>180</v>
      </c>
      <c r="BR366" s="11">
        <v>3011</v>
      </c>
      <c r="BS366" s="11">
        <v>120</v>
      </c>
      <c r="BT366" s="11">
        <v>120</v>
      </c>
      <c r="BU366" s="11">
        <v>120</v>
      </c>
      <c r="BV366" s="11">
        <v>120</v>
      </c>
      <c r="CN366" s="3"/>
    </row>
    <row r="367" spans="1:92" ht="34.5" customHeight="1" x14ac:dyDescent="0.3">
      <c r="A367" s="8">
        <v>43679</v>
      </c>
      <c r="B367" s="25">
        <v>1249</v>
      </c>
      <c r="C367" s="25">
        <v>70</v>
      </c>
      <c r="F367" s="26">
        <v>54713</v>
      </c>
      <c r="G367" s="26" t="s">
        <v>31</v>
      </c>
      <c r="H367" s="26" t="s">
        <v>47</v>
      </c>
      <c r="I367" s="100">
        <v>500</v>
      </c>
      <c r="J367" s="26" t="s">
        <v>47</v>
      </c>
      <c r="K367" s="67" t="s">
        <v>848</v>
      </c>
      <c r="L367" s="1" t="s">
        <v>851</v>
      </c>
      <c r="O367" s="37">
        <v>55.8</v>
      </c>
      <c r="P367" s="25">
        <v>50</v>
      </c>
      <c r="Q367" s="25">
        <v>3011</v>
      </c>
      <c r="R367" s="11">
        <v>120</v>
      </c>
      <c r="S367" s="11">
        <v>120</v>
      </c>
      <c r="T367" s="11">
        <v>120</v>
      </c>
      <c r="U367" s="11">
        <v>120</v>
      </c>
      <c r="AP367" s="11">
        <v>55.9</v>
      </c>
      <c r="AQ367" s="25">
        <v>90</v>
      </c>
      <c r="AR367" s="11">
        <v>3011</v>
      </c>
      <c r="AS367" s="11">
        <v>53.86</v>
      </c>
      <c r="AT367" s="11">
        <v>49.48</v>
      </c>
      <c r="AU367" s="11">
        <v>55.25</v>
      </c>
      <c r="AV367" s="11">
        <v>47.75</v>
      </c>
      <c r="CN367" s="3"/>
    </row>
    <row r="368" spans="1:92" ht="61.5" customHeight="1" x14ac:dyDescent="0.3">
      <c r="A368" s="8">
        <v>43679</v>
      </c>
      <c r="B368" s="25">
        <v>1249</v>
      </c>
      <c r="C368" s="25">
        <v>70</v>
      </c>
      <c r="F368" s="26">
        <v>54714</v>
      </c>
      <c r="G368" s="26" t="s">
        <v>31</v>
      </c>
      <c r="H368" s="100">
        <v>500</v>
      </c>
      <c r="I368" s="100">
        <v>500</v>
      </c>
      <c r="J368" s="26" t="s">
        <v>47</v>
      </c>
      <c r="K368" s="67" t="s">
        <v>852</v>
      </c>
      <c r="L368" s="1" t="s">
        <v>853</v>
      </c>
      <c r="M368" s="1" t="s">
        <v>871</v>
      </c>
      <c r="O368" s="37">
        <v>55.8</v>
      </c>
      <c r="P368" s="25">
        <v>50</v>
      </c>
      <c r="Q368" s="25">
        <v>3011</v>
      </c>
      <c r="R368" s="11">
        <v>49.33</v>
      </c>
      <c r="S368" s="11">
        <v>49.36</v>
      </c>
      <c r="T368" s="11">
        <v>54.2</v>
      </c>
      <c r="U368" s="11">
        <v>49.12</v>
      </c>
      <c r="AP368" s="11">
        <v>55.9</v>
      </c>
      <c r="AQ368" s="25">
        <v>90</v>
      </c>
      <c r="AR368" s="11">
        <v>3011</v>
      </c>
      <c r="AS368" s="11">
        <v>53.86</v>
      </c>
      <c r="AT368" s="11">
        <v>49.48</v>
      </c>
      <c r="AU368" s="11">
        <v>55.25</v>
      </c>
      <c r="AV368" s="11">
        <v>47.75</v>
      </c>
      <c r="CN368" s="3"/>
    </row>
    <row r="369" spans="1:92" s="129" customFormat="1" ht="34.5" customHeight="1" x14ac:dyDescent="0.25">
      <c r="A369" s="124"/>
      <c r="B369" s="125"/>
      <c r="C369" s="125"/>
      <c r="D369" s="126"/>
      <c r="E369" s="126"/>
      <c r="F369" s="127"/>
      <c r="G369" s="127"/>
      <c r="H369" s="127"/>
      <c r="I369" s="127"/>
      <c r="J369" s="127"/>
      <c r="K369" s="128"/>
      <c r="L369" s="128"/>
      <c r="M369" s="128"/>
      <c r="O369" s="130"/>
      <c r="P369" s="125"/>
      <c r="Q369" s="125"/>
      <c r="R369" s="131"/>
      <c r="S369" s="131"/>
      <c r="T369" s="131"/>
      <c r="U369" s="131"/>
      <c r="V369" s="131"/>
      <c r="W369" s="131"/>
      <c r="X369" s="128"/>
      <c r="Y369" s="131"/>
      <c r="Z369" s="131"/>
      <c r="AA369" s="131"/>
      <c r="AB369" s="131"/>
      <c r="AC369" s="131"/>
      <c r="AD369" s="131"/>
      <c r="AE369" s="131"/>
      <c r="AF369" s="131"/>
      <c r="AG369" s="131"/>
      <c r="AH369" s="131"/>
      <c r="AI369" s="131"/>
      <c r="AJ369" s="131"/>
      <c r="AK369" s="131"/>
      <c r="AL369" s="131"/>
      <c r="AM369" s="131"/>
      <c r="AN369" s="131"/>
      <c r="AO369" s="131"/>
      <c r="AP369" s="131"/>
      <c r="AQ369" s="125"/>
      <c r="AR369" s="131"/>
      <c r="AS369" s="131"/>
      <c r="AT369" s="131"/>
      <c r="AU369" s="131"/>
      <c r="AV369" s="131"/>
      <c r="AW369" s="131"/>
      <c r="AX369" s="131"/>
      <c r="AY369" s="128"/>
      <c r="AZ369" s="131"/>
      <c r="BA369" s="131"/>
      <c r="BB369" s="131"/>
      <c r="BC369" s="131"/>
      <c r="BD369" s="131"/>
      <c r="BE369" s="131"/>
      <c r="BF369" s="131"/>
      <c r="BG369" s="131"/>
      <c r="BH369" s="131"/>
      <c r="BI369" s="131"/>
      <c r="BJ369" s="131"/>
      <c r="BK369" s="131"/>
      <c r="BL369" s="131"/>
      <c r="BM369" s="131"/>
      <c r="BN369" s="131"/>
      <c r="BO369" s="131"/>
      <c r="BP369" s="131"/>
      <c r="BQ369" s="125"/>
      <c r="BR369" s="131"/>
      <c r="BS369" s="131"/>
      <c r="BT369" s="131"/>
      <c r="BU369" s="131"/>
      <c r="BV369" s="131"/>
      <c r="BW369" s="131"/>
      <c r="BX369" s="128"/>
      <c r="BY369" s="128"/>
    </row>
    <row r="370" spans="1:92" s="129" customFormat="1" ht="34.5" customHeight="1" x14ac:dyDescent="0.25">
      <c r="A370" s="124"/>
      <c r="B370" s="125"/>
      <c r="C370" s="125"/>
      <c r="D370" s="126"/>
      <c r="E370" s="126"/>
      <c r="F370" s="127"/>
      <c r="G370" s="127"/>
      <c r="H370" s="127"/>
      <c r="I370" s="127"/>
      <c r="J370" s="127"/>
      <c r="K370" s="128"/>
      <c r="L370" s="128"/>
      <c r="M370" s="128"/>
      <c r="O370" s="130"/>
      <c r="P370" s="125"/>
      <c r="Q370" s="125"/>
      <c r="R370" s="131"/>
      <c r="S370" s="131"/>
      <c r="T370" s="131"/>
      <c r="U370" s="131"/>
      <c r="V370" s="131"/>
      <c r="W370" s="131"/>
      <c r="X370" s="128"/>
      <c r="Y370" s="131"/>
      <c r="Z370" s="131"/>
      <c r="AA370" s="131"/>
      <c r="AB370" s="131"/>
      <c r="AC370" s="131"/>
      <c r="AD370" s="131"/>
      <c r="AE370" s="131"/>
      <c r="AF370" s="131"/>
      <c r="AG370" s="131"/>
      <c r="AH370" s="131"/>
      <c r="AI370" s="131"/>
      <c r="AJ370" s="131"/>
      <c r="AK370" s="131"/>
      <c r="AL370" s="131"/>
      <c r="AM370" s="131"/>
      <c r="AN370" s="131"/>
      <c r="AO370" s="131"/>
      <c r="AP370" s="131"/>
      <c r="AQ370" s="125"/>
      <c r="AR370" s="131"/>
      <c r="AS370" s="131"/>
      <c r="AT370" s="131"/>
      <c r="AU370" s="131"/>
      <c r="AV370" s="131"/>
      <c r="AW370" s="131"/>
      <c r="AX370" s="131"/>
      <c r="AY370" s="128"/>
      <c r="AZ370" s="131"/>
      <c r="BA370" s="131"/>
      <c r="BB370" s="131"/>
      <c r="BC370" s="131"/>
      <c r="BD370" s="131"/>
      <c r="BE370" s="131"/>
      <c r="BF370" s="131"/>
      <c r="BG370" s="131"/>
      <c r="BH370" s="131"/>
      <c r="BI370" s="131"/>
      <c r="BJ370" s="131"/>
      <c r="BK370" s="131"/>
      <c r="BL370" s="131"/>
      <c r="BM370" s="131"/>
      <c r="BN370" s="131"/>
      <c r="BO370" s="131"/>
      <c r="BP370" s="131"/>
      <c r="BQ370" s="125"/>
      <c r="BR370" s="131"/>
      <c r="BS370" s="131"/>
      <c r="BT370" s="131"/>
      <c r="BU370" s="131"/>
      <c r="BV370" s="131"/>
      <c r="BW370" s="131"/>
      <c r="BX370" s="128"/>
      <c r="BY370" s="128"/>
    </row>
    <row r="371" spans="1:92" ht="43.2" x14ac:dyDescent="0.3">
      <c r="A371" s="8">
        <v>43683</v>
      </c>
      <c r="B371" s="25">
        <v>1247</v>
      </c>
      <c r="C371" s="25">
        <v>70</v>
      </c>
      <c r="F371" s="26">
        <v>54719</v>
      </c>
      <c r="G371" s="26" t="s">
        <v>31</v>
      </c>
      <c r="H371" s="26" t="s">
        <v>47</v>
      </c>
      <c r="I371" s="101">
        <v>700</v>
      </c>
      <c r="J371" s="99">
        <v>1200</v>
      </c>
      <c r="K371" s="67" t="s">
        <v>855</v>
      </c>
      <c r="L371" s="1" t="s">
        <v>856</v>
      </c>
      <c r="M371" s="31" t="s">
        <v>863</v>
      </c>
      <c r="O371" s="37" t="s">
        <v>47</v>
      </c>
      <c r="P371" s="37" t="s">
        <v>47</v>
      </c>
      <c r="Q371" s="37" t="s">
        <v>47</v>
      </c>
      <c r="R371" s="37" t="s">
        <v>47</v>
      </c>
      <c r="S371" s="37" t="s">
        <v>47</v>
      </c>
      <c r="T371" s="37" t="s">
        <v>47</v>
      </c>
      <c r="U371" s="37" t="s">
        <v>47</v>
      </c>
      <c r="AP371" s="11">
        <v>55.9</v>
      </c>
      <c r="AQ371" s="25">
        <v>90</v>
      </c>
      <c r="AR371" s="11">
        <v>2951</v>
      </c>
      <c r="AS371" s="11">
        <v>53.86</v>
      </c>
      <c r="AT371" s="11">
        <v>49.48</v>
      </c>
      <c r="AU371" s="11">
        <v>55.25</v>
      </c>
      <c r="AV371" s="11">
        <v>47.75</v>
      </c>
      <c r="BP371" s="11">
        <v>56.05</v>
      </c>
      <c r="BQ371" s="25">
        <v>180</v>
      </c>
      <c r="BR371" s="11">
        <v>2951</v>
      </c>
      <c r="BS371" s="11">
        <v>57.11</v>
      </c>
      <c r="BT371" s="11">
        <v>56.22</v>
      </c>
      <c r="BU371" s="11">
        <v>50.72</v>
      </c>
      <c r="BV371" s="11">
        <v>45.51</v>
      </c>
      <c r="CN371" s="3"/>
    </row>
    <row r="372" spans="1:92" ht="50.25" customHeight="1" x14ac:dyDescent="0.3">
      <c r="A372" s="8">
        <v>43683</v>
      </c>
      <c r="B372" s="25">
        <v>1247</v>
      </c>
      <c r="C372" s="25">
        <v>70</v>
      </c>
      <c r="F372" s="26">
        <v>54720</v>
      </c>
      <c r="G372" s="26" t="s">
        <v>404</v>
      </c>
      <c r="H372" s="26" t="s">
        <v>47</v>
      </c>
      <c r="I372" s="26" t="s">
        <v>47</v>
      </c>
      <c r="J372" s="26" t="s">
        <v>47</v>
      </c>
      <c r="K372" s="139" t="s">
        <v>857</v>
      </c>
      <c r="L372" s="1" t="s">
        <v>858</v>
      </c>
      <c r="O372" s="37" t="s">
        <v>47</v>
      </c>
      <c r="P372" s="37" t="s">
        <v>47</v>
      </c>
      <c r="Q372" s="37" t="s">
        <v>47</v>
      </c>
      <c r="R372" s="37" t="s">
        <v>47</v>
      </c>
      <c r="S372" s="37" t="s">
        <v>47</v>
      </c>
      <c r="T372" s="37" t="s">
        <v>47</v>
      </c>
      <c r="U372" s="37" t="s">
        <v>47</v>
      </c>
      <c r="AP372" s="11">
        <v>55.9</v>
      </c>
      <c r="AQ372" s="25">
        <v>90</v>
      </c>
      <c r="AR372" s="11">
        <v>2951</v>
      </c>
      <c r="AS372" s="11">
        <v>53.86</v>
      </c>
      <c r="AT372" s="11">
        <v>49.48</v>
      </c>
      <c r="AU372" s="11">
        <v>55.25</v>
      </c>
      <c r="AV372" s="11">
        <v>47.75</v>
      </c>
      <c r="BP372" s="11">
        <v>56.05</v>
      </c>
      <c r="BQ372" s="25">
        <v>180</v>
      </c>
      <c r="BR372" s="11">
        <v>2951</v>
      </c>
      <c r="BS372" s="11">
        <v>57.11</v>
      </c>
      <c r="BT372" s="11">
        <v>56.3</v>
      </c>
      <c r="BU372" s="11">
        <v>50.72</v>
      </c>
      <c r="BV372" s="11">
        <v>45.58</v>
      </c>
      <c r="BY372" s="72" t="s">
        <v>854</v>
      </c>
      <c r="CN372" s="3"/>
    </row>
    <row r="373" spans="1:92" ht="45" customHeight="1" x14ac:dyDescent="0.3">
      <c r="A373" s="8">
        <v>43683</v>
      </c>
      <c r="B373" s="25">
        <v>1247</v>
      </c>
      <c r="C373" s="25">
        <v>70</v>
      </c>
      <c r="F373" s="26">
        <v>54721</v>
      </c>
      <c r="G373" s="26" t="s">
        <v>31</v>
      </c>
      <c r="H373" s="26" t="s">
        <v>47</v>
      </c>
      <c r="I373" s="100">
        <v>300</v>
      </c>
      <c r="J373" s="99">
        <v>2000</v>
      </c>
      <c r="K373" s="67" t="s">
        <v>857</v>
      </c>
      <c r="L373" s="1" t="s">
        <v>860</v>
      </c>
      <c r="M373" s="1" t="s">
        <v>859</v>
      </c>
      <c r="O373" s="37" t="s">
        <v>47</v>
      </c>
      <c r="P373" s="37" t="s">
        <v>47</v>
      </c>
      <c r="Q373" s="37" t="s">
        <v>47</v>
      </c>
      <c r="R373" s="37" t="s">
        <v>47</v>
      </c>
      <c r="S373" s="37" t="s">
        <v>47</v>
      </c>
      <c r="T373" s="37" t="s">
        <v>47</v>
      </c>
      <c r="U373" s="37" t="s">
        <v>47</v>
      </c>
      <c r="AP373" s="11">
        <v>55.9</v>
      </c>
      <c r="AQ373" s="25">
        <v>90</v>
      </c>
      <c r="AR373" s="11">
        <v>2951</v>
      </c>
      <c r="AS373" s="11">
        <v>53.86</v>
      </c>
      <c r="AT373" s="11">
        <v>49.48</v>
      </c>
      <c r="AU373" s="11">
        <v>55.25</v>
      </c>
      <c r="AV373" s="11">
        <v>47.75</v>
      </c>
      <c r="BP373" s="11">
        <v>56.05</v>
      </c>
      <c r="BQ373" s="25">
        <v>180</v>
      </c>
      <c r="BR373" s="11">
        <v>2951</v>
      </c>
      <c r="BS373" s="11">
        <v>57.11</v>
      </c>
      <c r="BT373" s="11">
        <v>56.3</v>
      </c>
      <c r="BU373" s="11">
        <v>50.72</v>
      </c>
      <c r="BV373" s="11">
        <v>45.58</v>
      </c>
      <c r="CN373" s="3"/>
    </row>
    <row r="374" spans="1:92" ht="30.75" customHeight="1" x14ac:dyDescent="0.3">
      <c r="A374" s="8">
        <v>43683</v>
      </c>
      <c r="B374" s="25">
        <v>1247</v>
      </c>
      <c r="C374" s="25">
        <v>70</v>
      </c>
      <c r="F374" s="26">
        <v>54722</v>
      </c>
      <c r="G374" s="26" t="s">
        <v>404</v>
      </c>
      <c r="H374" s="26" t="s">
        <v>47</v>
      </c>
      <c r="I374" s="26" t="s">
        <v>47</v>
      </c>
      <c r="J374" s="26" t="s">
        <v>47</v>
      </c>
      <c r="K374" s="139" t="s">
        <v>864</v>
      </c>
      <c r="L374" s="1" t="s">
        <v>676</v>
      </c>
      <c r="O374" s="37" t="s">
        <v>47</v>
      </c>
      <c r="P374" s="37" t="s">
        <v>47</v>
      </c>
      <c r="Q374" s="37" t="s">
        <v>47</v>
      </c>
      <c r="R374" s="37" t="s">
        <v>47</v>
      </c>
      <c r="S374" s="37" t="s">
        <v>47</v>
      </c>
      <c r="T374" s="37" t="s">
        <v>47</v>
      </c>
      <c r="U374" s="37" t="s">
        <v>47</v>
      </c>
      <c r="AP374" s="11">
        <v>55.9</v>
      </c>
      <c r="AQ374" s="25">
        <v>90</v>
      </c>
      <c r="AR374" s="11">
        <v>2951</v>
      </c>
      <c r="AS374" s="11">
        <v>53.86</v>
      </c>
      <c r="AT374" s="11">
        <v>49.48</v>
      </c>
      <c r="AU374" s="11">
        <v>55.25</v>
      </c>
      <c r="AV374" s="11">
        <v>47.75</v>
      </c>
      <c r="BP374" s="11">
        <v>56.05</v>
      </c>
      <c r="BQ374" s="25">
        <v>180</v>
      </c>
      <c r="BR374" s="11">
        <v>2951</v>
      </c>
      <c r="BS374" s="11">
        <v>57.11</v>
      </c>
      <c r="BT374" s="11">
        <v>56.3</v>
      </c>
      <c r="BU374" s="11">
        <v>50.72</v>
      </c>
      <c r="BV374" s="11">
        <v>45.58</v>
      </c>
      <c r="CN374" s="3"/>
    </row>
    <row r="375" spans="1:92" ht="30.75" customHeight="1" x14ac:dyDescent="0.3">
      <c r="A375" s="8">
        <v>43683</v>
      </c>
      <c r="B375" s="25">
        <v>1247</v>
      </c>
      <c r="C375" s="25">
        <v>70</v>
      </c>
      <c r="F375" s="26">
        <v>54723</v>
      </c>
      <c r="G375" s="26" t="s">
        <v>404</v>
      </c>
      <c r="H375" s="26" t="s">
        <v>47</v>
      </c>
      <c r="I375" s="26" t="s">
        <v>47</v>
      </c>
      <c r="J375" s="26" t="s">
        <v>47</v>
      </c>
      <c r="K375" s="139" t="s">
        <v>864</v>
      </c>
      <c r="L375" s="1" t="s">
        <v>861</v>
      </c>
      <c r="O375" s="37" t="s">
        <v>47</v>
      </c>
      <c r="P375" s="37" t="s">
        <v>47</v>
      </c>
      <c r="Q375" s="37" t="s">
        <v>47</v>
      </c>
      <c r="R375" s="37" t="s">
        <v>47</v>
      </c>
      <c r="S375" s="37" t="s">
        <v>47</v>
      </c>
      <c r="T375" s="37" t="s">
        <v>47</v>
      </c>
      <c r="U375" s="37" t="s">
        <v>47</v>
      </c>
      <c r="AP375" s="11">
        <v>55.9</v>
      </c>
      <c r="AQ375" s="25">
        <v>90</v>
      </c>
      <c r="AR375" s="11">
        <v>2951</v>
      </c>
      <c r="AS375" s="11">
        <v>53.86</v>
      </c>
      <c r="AT375" s="11">
        <v>49.48</v>
      </c>
      <c r="AU375" s="11">
        <v>55.25</v>
      </c>
      <c r="AV375" s="11">
        <v>47.75</v>
      </c>
      <c r="BP375" s="11">
        <v>56.05</v>
      </c>
      <c r="BQ375" s="25">
        <v>180</v>
      </c>
      <c r="BR375" s="11">
        <v>2951</v>
      </c>
      <c r="BS375" s="11">
        <v>57.11</v>
      </c>
      <c r="BT375" s="11">
        <v>56.3</v>
      </c>
      <c r="BU375" s="11">
        <v>50.72</v>
      </c>
      <c r="BV375" s="11">
        <v>45.58</v>
      </c>
      <c r="CN375" s="3"/>
    </row>
    <row r="376" spans="1:92" ht="30.75" customHeight="1" x14ac:dyDescent="0.3">
      <c r="A376" s="8">
        <v>43683</v>
      </c>
      <c r="B376" s="25">
        <v>1247</v>
      </c>
      <c r="C376" s="25">
        <v>70</v>
      </c>
      <c r="F376" s="26">
        <v>54724</v>
      </c>
      <c r="G376" s="26" t="s">
        <v>31</v>
      </c>
      <c r="H376" s="26" t="s">
        <v>47</v>
      </c>
      <c r="I376" s="100">
        <v>500</v>
      </c>
      <c r="J376" s="100">
        <v>500</v>
      </c>
      <c r="K376" s="139" t="s">
        <v>864</v>
      </c>
      <c r="L376" s="1" t="s">
        <v>862</v>
      </c>
      <c r="O376" s="37" t="s">
        <v>47</v>
      </c>
      <c r="P376" s="37" t="s">
        <v>47</v>
      </c>
      <c r="Q376" s="37" t="s">
        <v>47</v>
      </c>
      <c r="R376" s="37" t="s">
        <v>47</v>
      </c>
      <c r="S376" s="37" t="s">
        <v>47</v>
      </c>
      <c r="T376" s="37" t="s">
        <v>47</v>
      </c>
      <c r="U376" s="37" t="s">
        <v>47</v>
      </c>
      <c r="AP376" s="11">
        <v>55.9</v>
      </c>
      <c r="AQ376" s="25">
        <v>90</v>
      </c>
      <c r="AR376" s="11">
        <v>2951</v>
      </c>
      <c r="AS376" s="11">
        <v>53.86</v>
      </c>
      <c r="AT376" s="11">
        <v>49.48</v>
      </c>
      <c r="AU376" s="11">
        <v>55.25</v>
      </c>
      <c r="AV376" s="11">
        <v>47.75</v>
      </c>
      <c r="BP376" s="11">
        <v>56.05</v>
      </c>
      <c r="BQ376" s="25">
        <v>180</v>
      </c>
      <c r="BR376" s="11">
        <v>2951</v>
      </c>
      <c r="BS376" s="11">
        <v>57.11</v>
      </c>
      <c r="BT376" s="11">
        <v>56.3</v>
      </c>
      <c r="BU376" s="11">
        <v>50.72</v>
      </c>
      <c r="BV376" s="11">
        <v>45.58</v>
      </c>
      <c r="CN376" s="3"/>
    </row>
    <row r="377" spans="1:92" ht="30.75" customHeight="1" x14ac:dyDescent="0.3">
      <c r="A377" s="8">
        <v>43683</v>
      </c>
      <c r="B377" s="25">
        <v>1247</v>
      </c>
      <c r="C377" s="25">
        <v>70</v>
      </c>
      <c r="F377" s="26">
        <v>54725</v>
      </c>
      <c r="G377" s="26" t="s">
        <v>31</v>
      </c>
      <c r="H377" s="26" t="s">
        <v>47</v>
      </c>
      <c r="I377" s="100">
        <v>400</v>
      </c>
      <c r="J377" s="100">
        <v>400</v>
      </c>
      <c r="K377" s="139" t="s">
        <v>864</v>
      </c>
      <c r="L377" s="1" t="s">
        <v>866</v>
      </c>
      <c r="O377" s="37" t="s">
        <v>47</v>
      </c>
      <c r="P377" s="37" t="s">
        <v>47</v>
      </c>
      <c r="Q377" s="37" t="s">
        <v>47</v>
      </c>
      <c r="R377" s="37" t="s">
        <v>47</v>
      </c>
      <c r="S377" s="37" t="s">
        <v>47</v>
      </c>
      <c r="T377" s="37" t="s">
        <v>47</v>
      </c>
      <c r="U377" s="37" t="s">
        <v>47</v>
      </c>
      <c r="AP377" s="11">
        <v>55.9</v>
      </c>
      <c r="AQ377" s="25">
        <v>90</v>
      </c>
      <c r="AR377" s="11">
        <v>2951</v>
      </c>
      <c r="AS377" s="11">
        <v>53.86</v>
      </c>
      <c r="AT377" s="11">
        <v>49.48</v>
      </c>
      <c r="AU377" s="11">
        <v>55.25</v>
      </c>
      <c r="AV377" s="11">
        <v>47.75</v>
      </c>
      <c r="BP377" s="11">
        <v>56.05</v>
      </c>
      <c r="BQ377" s="25">
        <v>180</v>
      </c>
      <c r="BR377" s="11">
        <v>2951</v>
      </c>
      <c r="BS377" s="11">
        <v>57.11</v>
      </c>
      <c r="BT377" s="11">
        <v>56.3</v>
      </c>
      <c r="BU377" s="11">
        <v>50.72</v>
      </c>
      <c r="BV377" s="11">
        <v>45.58</v>
      </c>
      <c r="CN377" s="3"/>
    </row>
    <row r="378" spans="1:92" ht="30.75" customHeight="1" x14ac:dyDescent="0.3">
      <c r="A378" s="8">
        <v>43683</v>
      </c>
      <c r="B378" s="25">
        <v>1247</v>
      </c>
      <c r="C378" s="25">
        <v>70</v>
      </c>
      <c r="F378" s="26">
        <v>54726</v>
      </c>
      <c r="G378" s="26" t="s">
        <v>404</v>
      </c>
      <c r="H378" s="26" t="s">
        <v>47</v>
      </c>
      <c r="I378" s="26" t="s">
        <v>47</v>
      </c>
      <c r="J378" s="26" t="s">
        <v>47</v>
      </c>
      <c r="K378" s="67" t="s">
        <v>867</v>
      </c>
      <c r="L378" s="1" t="s">
        <v>676</v>
      </c>
      <c r="O378" s="37" t="s">
        <v>47</v>
      </c>
      <c r="P378" s="37" t="s">
        <v>47</v>
      </c>
      <c r="Q378" s="37" t="s">
        <v>47</v>
      </c>
      <c r="R378" s="37" t="s">
        <v>47</v>
      </c>
      <c r="S378" s="37" t="s">
        <v>47</v>
      </c>
      <c r="T378" s="37" t="s">
        <v>47</v>
      </c>
      <c r="U378" s="37" t="s">
        <v>47</v>
      </c>
      <c r="AP378" s="11">
        <v>55.9</v>
      </c>
      <c r="AQ378" s="25">
        <v>90</v>
      </c>
      <c r="AR378" s="11">
        <v>2951</v>
      </c>
      <c r="AS378" s="11">
        <v>53.86</v>
      </c>
      <c r="AT378" s="11">
        <v>49.48</v>
      </c>
      <c r="AU378" s="11">
        <v>55.25</v>
      </c>
      <c r="AV378" s="11">
        <v>47.75</v>
      </c>
      <c r="BP378" s="11">
        <v>56.05</v>
      </c>
      <c r="BQ378" s="25">
        <v>180</v>
      </c>
      <c r="BR378" s="11">
        <v>2951</v>
      </c>
      <c r="BS378" s="11">
        <v>57.11</v>
      </c>
      <c r="BT378" s="11">
        <v>56.3</v>
      </c>
      <c r="BU378" s="11">
        <v>50.72</v>
      </c>
      <c r="BV378" s="11">
        <v>45.58</v>
      </c>
      <c r="CN378" s="3"/>
    </row>
    <row r="379" spans="1:92" ht="30.75" customHeight="1" x14ac:dyDescent="0.25">
      <c r="A379" s="8">
        <v>43683</v>
      </c>
      <c r="B379" s="25">
        <v>1247</v>
      </c>
      <c r="C379" s="25">
        <v>70</v>
      </c>
      <c r="F379" s="26">
        <v>54727</v>
      </c>
      <c r="G379" s="26" t="s">
        <v>404</v>
      </c>
      <c r="H379" s="26" t="s">
        <v>47</v>
      </c>
      <c r="I379" s="26" t="s">
        <v>47</v>
      </c>
      <c r="J379" s="26" t="s">
        <v>47</v>
      </c>
      <c r="K379" s="67" t="s">
        <v>521</v>
      </c>
      <c r="L379" s="1" t="s">
        <v>869</v>
      </c>
      <c r="O379" s="37" t="s">
        <v>47</v>
      </c>
      <c r="P379" s="37" t="s">
        <v>47</v>
      </c>
      <c r="Q379" s="37" t="s">
        <v>47</v>
      </c>
      <c r="R379" s="37" t="s">
        <v>47</v>
      </c>
      <c r="S379" s="37" t="s">
        <v>47</v>
      </c>
      <c r="T379" s="37" t="s">
        <v>47</v>
      </c>
      <c r="U379" s="37" t="s">
        <v>47</v>
      </c>
      <c r="AP379" s="11">
        <v>55.9</v>
      </c>
      <c r="AQ379" s="25">
        <v>90</v>
      </c>
      <c r="AR379" s="11">
        <v>2951</v>
      </c>
      <c r="AS379" s="11">
        <v>53.86</v>
      </c>
      <c r="AT379" s="11">
        <v>49.48</v>
      </c>
      <c r="AU379" s="11">
        <v>55.25</v>
      </c>
      <c r="AV379" s="11">
        <v>47.75</v>
      </c>
      <c r="BP379" s="11">
        <v>56.05</v>
      </c>
      <c r="BQ379" s="25">
        <v>180</v>
      </c>
      <c r="BR379" s="11">
        <v>2951</v>
      </c>
      <c r="BS379" s="11">
        <v>57.11</v>
      </c>
      <c r="BT379" s="11">
        <v>56.3</v>
      </c>
      <c r="BU379" s="11">
        <v>50.72</v>
      </c>
      <c r="BV379" s="11">
        <v>45.58</v>
      </c>
      <c r="CN379" s="3"/>
    </row>
    <row r="380" spans="1:92" ht="30.75" customHeight="1" x14ac:dyDescent="0.3">
      <c r="A380" s="8">
        <v>43683</v>
      </c>
      <c r="B380" s="25">
        <v>1247</v>
      </c>
      <c r="C380" s="25">
        <v>70</v>
      </c>
      <c r="F380" s="26">
        <v>54728</v>
      </c>
      <c r="G380" s="26" t="s">
        <v>31</v>
      </c>
      <c r="H380" s="26" t="s">
        <v>47</v>
      </c>
      <c r="I380" s="100">
        <v>500</v>
      </c>
      <c r="J380" s="100">
        <v>1000</v>
      </c>
      <c r="K380" s="67" t="s">
        <v>870</v>
      </c>
      <c r="L380" s="1" t="s">
        <v>873</v>
      </c>
      <c r="AP380" s="11">
        <v>55.9</v>
      </c>
      <c r="AQ380" s="25">
        <v>90</v>
      </c>
      <c r="AR380" s="11">
        <v>2951</v>
      </c>
      <c r="AS380" s="11">
        <v>53.86</v>
      </c>
      <c r="AT380" s="11">
        <v>49.48</v>
      </c>
      <c r="AU380" s="11">
        <v>55.25</v>
      </c>
      <c r="AV380" s="11">
        <v>47.75</v>
      </c>
      <c r="BP380" s="11">
        <v>56.05</v>
      </c>
      <c r="BQ380" s="25">
        <v>180</v>
      </c>
      <c r="BR380" s="11">
        <v>2951</v>
      </c>
      <c r="BS380" s="11">
        <v>57.11</v>
      </c>
      <c r="BT380" s="11">
        <v>56.3</v>
      </c>
      <c r="BU380" s="11">
        <v>50.72</v>
      </c>
      <c r="BV380" s="11">
        <v>45.58</v>
      </c>
      <c r="CN380" s="3"/>
    </row>
    <row r="381" spans="1:92" ht="30.75" customHeight="1" x14ac:dyDescent="0.3">
      <c r="A381" s="8">
        <v>43683</v>
      </c>
      <c r="B381" s="25">
        <v>1247</v>
      </c>
      <c r="C381" s="25">
        <v>70</v>
      </c>
      <c r="F381" s="26">
        <v>54729</v>
      </c>
      <c r="G381" s="26" t="s">
        <v>404</v>
      </c>
      <c r="H381" s="26" t="s">
        <v>47</v>
      </c>
      <c r="I381" s="26" t="s">
        <v>47</v>
      </c>
      <c r="J381" s="26" t="s">
        <v>47</v>
      </c>
      <c r="K381" s="67" t="s">
        <v>872</v>
      </c>
      <c r="L381" s="1" t="s">
        <v>874</v>
      </c>
      <c r="BP381" s="11">
        <v>56.05</v>
      </c>
      <c r="BQ381" s="25">
        <v>180</v>
      </c>
      <c r="BR381" s="11">
        <v>2951</v>
      </c>
      <c r="BS381" s="11">
        <v>57.11</v>
      </c>
      <c r="BT381" s="11">
        <v>56.3</v>
      </c>
      <c r="BU381" s="11">
        <v>50.72</v>
      </c>
      <c r="BV381" s="11">
        <v>45.58</v>
      </c>
      <c r="CN381" s="3"/>
    </row>
    <row r="382" spans="1:92" ht="30.75" customHeight="1" x14ac:dyDescent="0.3">
      <c r="A382" s="8">
        <v>43683</v>
      </c>
      <c r="B382" s="25">
        <v>1247</v>
      </c>
      <c r="C382" s="25">
        <v>70</v>
      </c>
      <c r="F382" s="26">
        <v>54730</v>
      </c>
      <c r="G382" s="26" t="s">
        <v>404</v>
      </c>
      <c r="H382" s="26" t="s">
        <v>47</v>
      </c>
      <c r="I382" s="26" t="s">
        <v>47</v>
      </c>
      <c r="J382" s="26" t="s">
        <v>47</v>
      </c>
      <c r="K382" s="67" t="s">
        <v>521</v>
      </c>
      <c r="L382" s="1" t="s">
        <v>875</v>
      </c>
      <c r="BP382" s="11">
        <v>56.05</v>
      </c>
      <c r="BQ382" s="25">
        <v>180</v>
      </c>
      <c r="BR382" s="11">
        <v>2951</v>
      </c>
      <c r="BS382" s="11">
        <v>57.11</v>
      </c>
      <c r="BT382" s="11">
        <v>56.3</v>
      </c>
      <c r="BU382" s="11">
        <v>50.72</v>
      </c>
      <c r="BV382" s="11">
        <v>45.58</v>
      </c>
      <c r="CN382" s="3"/>
    </row>
    <row r="383" spans="1:92" ht="30.75" customHeight="1" x14ac:dyDescent="0.25">
      <c r="A383" s="8">
        <v>43683</v>
      </c>
      <c r="B383" s="25">
        <v>1247</v>
      </c>
      <c r="C383" s="25">
        <v>70</v>
      </c>
      <c r="F383" s="26">
        <v>54731</v>
      </c>
      <c r="G383" s="26" t="s">
        <v>404</v>
      </c>
      <c r="H383" s="26" t="s">
        <v>47</v>
      </c>
      <c r="I383" s="26" t="s">
        <v>47</v>
      </c>
      <c r="J383" s="26" t="s">
        <v>47</v>
      </c>
      <c r="K383" s="67" t="s">
        <v>521</v>
      </c>
      <c r="L383" s="1" t="s">
        <v>874</v>
      </c>
      <c r="BP383" s="11">
        <v>56.05</v>
      </c>
      <c r="BQ383" s="25">
        <v>180</v>
      </c>
      <c r="BR383" s="11">
        <v>2951</v>
      </c>
      <c r="BS383" s="11">
        <v>57.11</v>
      </c>
      <c r="BT383" s="11">
        <v>56.3</v>
      </c>
      <c r="BU383" s="11">
        <v>50.72</v>
      </c>
      <c r="BV383" s="11">
        <v>45.58</v>
      </c>
      <c r="CN383" s="3"/>
    </row>
    <row r="384" spans="1:92" ht="30.75" customHeight="1" x14ac:dyDescent="0.3">
      <c r="A384" s="8">
        <v>43683</v>
      </c>
      <c r="B384" s="25">
        <v>1247</v>
      </c>
      <c r="C384" s="25">
        <v>70</v>
      </c>
      <c r="F384" s="26">
        <v>54732</v>
      </c>
      <c r="G384" s="26" t="s">
        <v>31</v>
      </c>
      <c r="H384" s="26" t="s">
        <v>47</v>
      </c>
      <c r="I384" s="26" t="s">
        <v>47</v>
      </c>
      <c r="J384" s="99">
        <v>1000</v>
      </c>
      <c r="K384" s="67" t="s">
        <v>521</v>
      </c>
      <c r="L384" s="1" t="s">
        <v>876</v>
      </c>
      <c r="M384" s="1" t="s">
        <v>877</v>
      </c>
      <c r="BP384" s="11">
        <v>56.05</v>
      </c>
      <c r="BQ384" s="25">
        <v>180</v>
      </c>
      <c r="BR384" s="11">
        <v>2951</v>
      </c>
      <c r="BS384" s="11">
        <v>57.11</v>
      </c>
      <c r="BT384" s="11">
        <v>56.3</v>
      </c>
      <c r="BU384" s="11">
        <v>50.72</v>
      </c>
      <c r="BV384" s="11">
        <v>45.58</v>
      </c>
      <c r="CN384" s="3"/>
    </row>
    <row r="385" spans="1:92" ht="30.75" customHeight="1" x14ac:dyDescent="0.25">
      <c r="A385" s="8">
        <v>43683</v>
      </c>
      <c r="B385" s="25">
        <v>1247</v>
      </c>
      <c r="C385" s="25">
        <v>70</v>
      </c>
      <c r="F385" s="26">
        <v>54733</v>
      </c>
      <c r="G385" s="26" t="s">
        <v>404</v>
      </c>
      <c r="H385" s="26" t="s">
        <v>47</v>
      </c>
      <c r="I385" s="26" t="s">
        <v>47</v>
      </c>
      <c r="J385" s="26" t="s">
        <v>47</v>
      </c>
      <c r="K385" s="67" t="s">
        <v>521</v>
      </c>
      <c r="L385" s="1" t="s">
        <v>874</v>
      </c>
      <c r="BP385" s="11">
        <v>56.05</v>
      </c>
      <c r="BQ385" s="25">
        <v>180</v>
      </c>
      <c r="BR385" s="11">
        <v>2951</v>
      </c>
      <c r="BS385" s="11">
        <v>57.11</v>
      </c>
      <c r="BT385" s="11">
        <v>56.3</v>
      </c>
      <c r="BU385" s="11">
        <v>50.72</v>
      </c>
      <c r="BV385" s="11">
        <v>45.58</v>
      </c>
      <c r="CN385" s="3"/>
    </row>
    <row r="386" spans="1:92" ht="30.75" customHeight="1" x14ac:dyDescent="0.25">
      <c r="A386" s="8">
        <v>43683</v>
      </c>
      <c r="B386" s="25">
        <v>1247</v>
      </c>
      <c r="C386" s="25">
        <v>70</v>
      </c>
      <c r="F386" s="26">
        <v>54734</v>
      </c>
      <c r="G386" s="26" t="s">
        <v>404</v>
      </c>
      <c r="H386" s="26" t="s">
        <v>47</v>
      </c>
      <c r="I386" s="26" t="s">
        <v>47</v>
      </c>
      <c r="J386" s="26" t="s">
        <v>47</v>
      </c>
      <c r="K386" s="67" t="s">
        <v>521</v>
      </c>
      <c r="L386" s="139" t="s">
        <v>874</v>
      </c>
      <c r="BP386" s="11">
        <v>56.05</v>
      </c>
      <c r="BQ386" s="25">
        <v>180</v>
      </c>
      <c r="BR386" s="11">
        <v>2951</v>
      </c>
      <c r="BS386" s="11">
        <v>57.11</v>
      </c>
      <c r="BT386" s="11">
        <v>56.3</v>
      </c>
      <c r="BU386" s="11">
        <v>50.72</v>
      </c>
      <c r="BV386" s="11">
        <v>45.58</v>
      </c>
      <c r="CN386" s="3"/>
    </row>
    <row r="387" spans="1:92" ht="30.75" customHeight="1" x14ac:dyDescent="0.25">
      <c r="A387" s="8">
        <v>43683</v>
      </c>
      <c r="B387" s="25">
        <v>1247</v>
      </c>
      <c r="C387" s="25">
        <v>70</v>
      </c>
      <c r="F387" s="26">
        <v>54734</v>
      </c>
      <c r="G387" s="26" t="s">
        <v>404</v>
      </c>
      <c r="H387" s="26" t="s">
        <v>47</v>
      </c>
      <c r="I387" s="26" t="s">
        <v>47</v>
      </c>
      <c r="J387" s="26" t="s">
        <v>47</v>
      </c>
      <c r="K387" s="67" t="s">
        <v>521</v>
      </c>
      <c r="L387" s="1" t="s">
        <v>878</v>
      </c>
      <c r="BP387" s="11">
        <v>56.05</v>
      </c>
      <c r="BQ387" s="25">
        <v>180</v>
      </c>
      <c r="BR387" s="11">
        <v>2951</v>
      </c>
      <c r="BS387" s="11">
        <v>57.11</v>
      </c>
      <c r="BT387" s="11">
        <v>56.3</v>
      </c>
      <c r="BU387" s="11">
        <v>50.72</v>
      </c>
      <c r="BV387" s="11">
        <v>45.58</v>
      </c>
      <c r="CN387" s="3"/>
    </row>
    <row r="388" spans="1:92" s="78" customFormat="1" ht="30.75" customHeight="1" x14ac:dyDescent="0.25">
      <c r="A388" s="73"/>
      <c r="B388" s="74"/>
      <c r="C388" s="74"/>
      <c r="D388" s="75"/>
      <c r="E388" s="75"/>
      <c r="F388" s="76"/>
      <c r="G388" s="76"/>
      <c r="H388" s="76"/>
      <c r="I388" s="76"/>
      <c r="J388" s="76"/>
      <c r="K388" s="77"/>
      <c r="L388" s="77"/>
      <c r="M388" s="77"/>
      <c r="O388" s="79"/>
      <c r="P388" s="74"/>
      <c r="Q388" s="74"/>
      <c r="R388" s="80"/>
      <c r="S388" s="80"/>
      <c r="T388" s="80"/>
      <c r="U388" s="80"/>
      <c r="V388" s="80"/>
      <c r="W388" s="80"/>
      <c r="X388" s="77"/>
      <c r="Y388" s="80"/>
      <c r="Z388" s="80"/>
      <c r="AA388" s="80"/>
      <c r="AB388" s="80"/>
      <c r="AC388" s="80"/>
      <c r="AD388" s="80"/>
      <c r="AE388" s="80"/>
      <c r="AF388" s="80"/>
      <c r="AG388" s="80"/>
      <c r="AH388" s="80"/>
      <c r="AI388" s="80"/>
      <c r="AJ388" s="80"/>
      <c r="AK388" s="80"/>
      <c r="AL388" s="80"/>
      <c r="AM388" s="80"/>
      <c r="AN388" s="80"/>
      <c r="AO388" s="80"/>
      <c r="AP388" s="80"/>
      <c r="AQ388" s="74"/>
      <c r="AR388" s="80"/>
      <c r="AS388" s="80"/>
      <c r="AT388" s="80"/>
      <c r="AU388" s="80"/>
      <c r="AV388" s="80"/>
      <c r="AW388" s="80"/>
      <c r="AX388" s="80"/>
      <c r="AY388" s="77"/>
      <c r="AZ388" s="80"/>
      <c r="BA388" s="80"/>
      <c r="BB388" s="80"/>
      <c r="BC388" s="80"/>
      <c r="BD388" s="80"/>
      <c r="BE388" s="80"/>
      <c r="BF388" s="80"/>
      <c r="BG388" s="80"/>
      <c r="BH388" s="80"/>
      <c r="BI388" s="80"/>
      <c r="BJ388" s="80"/>
      <c r="BK388" s="80"/>
      <c r="BL388" s="80"/>
      <c r="BM388" s="80"/>
      <c r="BN388" s="80"/>
      <c r="BO388" s="80"/>
      <c r="BP388" s="80"/>
      <c r="BQ388" s="74"/>
      <c r="BR388" s="80"/>
      <c r="BS388" s="80"/>
      <c r="BT388" s="80"/>
      <c r="BU388" s="80"/>
      <c r="BV388" s="80"/>
      <c r="BW388" s="80"/>
      <c r="BX388" s="77"/>
      <c r="BY388" s="77"/>
    </row>
    <row r="389" spans="1:92" ht="30.75" customHeight="1" x14ac:dyDescent="0.3">
      <c r="A389" s="8">
        <v>43684</v>
      </c>
      <c r="B389" s="25">
        <v>1249</v>
      </c>
      <c r="C389" s="25">
        <v>70</v>
      </c>
      <c r="F389" s="26">
        <v>54745</v>
      </c>
      <c r="G389" s="26" t="s">
        <v>404</v>
      </c>
      <c r="H389" s="26" t="s">
        <v>47</v>
      </c>
      <c r="I389" s="26" t="s">
        <v>47</v>
      </c>
      <c r="J389" s="26" t="s">
        <v>47</v>
      </c>
      <c r="K389" s="67" t="s">
        <v>879</v>
      </c>
      <c r="L389" s="1" t="s">
        <v>880</v>
      </c>
      <c r="O389" s="37">
        <v>55.8</v>
      </c>
      <c r="P389" s="25" t="s">
        <v>884</v>
      </c>
      <c r="Q389" s="25">
        <v>3011</v>
      </c>
      <c r="R389" s="11">
        <v>49.33</v>
      </c>
      <c r="S389" s="11">
        <v>49.36</v>
      </c>
      <c r="T389" s="11">
        <v>54.18</v>
      </c>
      <c r="U389" s="11">
        <v>49.12</v>
      </c>
      <c r="AP389" s="11">
        <v>55.9</v>
      </c>
      <c r="AQ389" s="25">
        <v>90</v>
      </c>
      <c r="AR389" s="11">
        <v>2951</v>
      </c>
      <c r="AS389" s="11">
        <v>53.86</v>
      </c>
      <c r="AT389" s="11">
        <v>49.48</v>
      </c>
      <c r="AU389" s="11">
        <v>55.25</v>
      </c>
      <c r="AV389" s="11">
        <v>47.75</v>
      </c>
      <c r="BP389" s="11">
        <v>56.05</v>
      </c>
      <c r="BQ389" s="25">
        <v>180</v>
      </c>
      <c r="BR389" s="11">
        <v>2951</v>
      </c>
      <c r="BS389" s="11">
        <v>57.11</v>
      </c>
      <c r="BT389" s="11">
        <v>56.33</v>
      </c>
      <c r="BU389" s="11">
        <v>50.72</v>
      </c>
      <c r="BV389" s="11">
        <v>45.58</v>
      </c>
      <c r="CN389" s="3"/>
    </row>
    <row r="390" spans="1:92" ht="30.75" customHeight="1" x14ac:dyDescent="0.3">
      <c r="A390" s="8">
        <v>43684</v>
      </c>
      <c r="B390" s="25">
        <v>1249</v>
      </c>
      <c r="C390" s="25">
        <v>70</v>
      </c>
      <c r="F390" s="26">
        <v>54746</v>
      </c>
      <c r="G390" s="26" t="s">
        <v>31</v>
      </c>
      <c r="H390" s="100">
        <v>400</v>
      </c>
      <c r="I390" s="100">
        <v>400</v>
      </c>
      <c r="J390" s="100">
        <v>400</v>
      </c>
      <c r="K390" s="67" t="s">
        <v>521</v>
      </c>
      <c r="L390" s="1" t="s">
        <v>881</v>
      </c>
      <c r="O390" s="37">
        <v>55.8</v>
      </c>
      <c r="P390" s="25" t="s">
        <v>884</v>
      </c>
      <c r="Q390" s="25">
        <v>3011</v>
      </c>
      <c r="R390" s="11">
        <v>49.33</v>
      </c>
      <c r="S390" s="11">
        <v>49.36</v>
      </c>
      <c r="T390" s="11">
        <v>54.18</v>
      </c>
      <c r="U390" s="11">
        <v>49.12</v>
      </c>
      <c r="AP390" s="11">
        <v>55.9</v>
      </c>
      <c r="AQ390" s="25">
        <v>90</v>
      </c>
      <c r="AR390" s="11">
        <v>2951</v>
      </c>
      <c r="AS390" s="11">
        <v>53.86</v>
      </c>
      <c r="AT390" s="11">
        <v>49.48</v>
      </c>
      <c r="AU390" s="11">
        <v>55.25</v>
      </c>
      <c r="AV390" s="11">
        <v>47.75</v>
      </c>
      <c r="BP390" s="11">
        <v>56.05</v>
      </c>
      <c r="BQ390" s="25">
        <v>180</v>
      </c>
      <c r="BR390" s="11">
        <v>2951</v>
      </c>
      <c r="BS390" s="11">
        <v>57.11</v>
      </c>
      <c r="BT390" s="11">
        <v>56.33</v>
      </c>
      <c r="BU390" s="11">
        <v>50.72</v>
      </c>
      <c r="BV390" s="11">
        <v>45.58</v>
      </c>
      <c r="CN390" s="3"/>
    </row>
    <row r="391" spans="1:92" ht="47.25" customHeight="1" x14ac:dyDescent="0.3">
      <c r="A391" s="8">
        <v>43684</v>
      </c>
      <c r="B391" s="25">
        <v>1249</v>
      </c>
      <c r="C391" s="25">
        <v>70</v>
      </c>
      <c r="F391" s="26">
        <v>54747</v>
      </c>
      <c r="G391" s="26" t="s">
        <v>404</v>
      </c>
      <c r="H391" s="26" t="s">
        <v>47</v>
      </c>
      <c r="I391" s="26" t="s">
        <v>47</v>
      </c>
      <c r="J391" s="26" t="s">
        <v>47</v>
      </c>
      <c r="K391" s="67" t="s">
        <v>887</v>
      </c>
      <c r="L391" s="1" t="s">
        <v>886</v>
      </c>
      <c r="O391" s="37">
        <v>55.8</v>
      </c>
      <c r="P391" s="25" t="s">
        <v>885</v>
      </c>
      <c r="Q391" s="25">
        <v>3011</v>
      </c>
      <c r="R391" s="11">
        <v>49.33</v>
      </c>
      <c r="S391" s="11">
        <v>49.36</v>
      </c>
      <c r="T391" s="11">
        <v>54.18</v>
      </c>
      <c r="U391" s="11">
        <v>49.12</v>
      </c>
      <c r="AP391" s="11">
        <v>55.9</v>
      </c>
      <c r="AQ391" s="25">
        <v>90</v>
      </c>
      <c r="AR391" s="11">
        <v>2951</v>
      </c>
      <c r="AS391" s="11">
        <v>53.86</v>
      </c>
      <c r="AT391" s="11">
        <v>49.3</v>
      </c>
      <c r="AU391" s="11">
        <v>55</v>
      </c>
      <c r="AV391" s="11">
        <v>47.75</v>
      </c>
      <c r="BP391" s="11">
        <v>56.05</v>
      </c>
      <c r="BQ391" s="25">
        <v>180</v>
      </c>
      <c r="BR391" s="11">
        <v>2951</v>
      </c>
      <c r="BS391" s="11">
        <v>57.11</v>
      </c>
      <c r="BT391" s="11">
        <v>56.33</v>
      </c>
      <c r="BU391" s="11">
        <v>50.72</v>
      </c>
      <c r="BV391" s="11">
        <v>45.58</v>
      </c>
      <c r="CN391" s="3"/>
    </row>
    <row r="392" spans="1:92" ht="30.75" customHeight="1" x14ac:dyDescent="0.25">
      <c r="A392" s="8">
        <v>43684</v>
      </c>
      <c r="B392" s="25">
        <v>1249</v>
      </c>
      <c r="C392" s="25">
        <v>70</v>
      </c>
      <c r="F392" s="26">
        <v>54748</v>
      </c>
      <c r="G392" s="26" t="s">
        <v>404</v>
      </c>
      <c r="H392" s="26" t="s">
        <v>47</v>
      </c>
      <c r="I392" s="26" t="s">
        <v>47</v>
      </c>
      <c r="J392" s="26" t="s">
        <v>47</v>
      </c>
      <c r="L392" s="1" t="s">
        <v>888</v>
      </c>
      <c r="O392" s="37">
        <v>55.8</v>
      </c>
      <c r="P392" s="25" t="s">
        <v>885</v>
      </c>
      <c r="Q392" s="25">
        <v>3011</v>
      </c>
      <c r="R392" s="11">
        <v>49.33</v>
      </c>
      <c r="S392" s="11">
        <v>49.36</v>
      </c>
      <c r="T392" s="11">
        <v>54.18</v>
      </c>
      <c r="U392" s="11">
        <v>49.12</v>
      </c>
      <c r="AP392" s="11">
        <v>55.9</v>
      </c>
      <c r="AQ392" s="25">
        <v>90</v>
      </c>
      <c r="AR392" s="11">
        <v>2951</v>
      </c>
      <c r="AS392" s="11">
        <v>53.86</v>
      </c>
      <c r="AT392" s="11">
        <v>49.3</v>
      </c>
      <c r="AU392" s="11">
        <v>55</v>
      </c>
      <c r="AV392" s="11">
        <v>47.75</v>
      </c>
      <c r="BP392" s="11">
        <v>56.05</v>
      </c>
      <c r="BQ392" s="25">
        <v>180</v>
      </c>
      <c r="BR392" s="11">
        <v>2951</v>
      </c>
      <c r="BS392" s="11">
        <v>57.11</v>
      </c>
      <c r="BT392" s="11">
        <v>56.33</v>
      </c>
      <c r="BU392" s="11">
        <v>50.72</v>
      </c>
      <c r="BV392" s="11">
        <v>45.58</v>
      </c>
      <c r="CN392" s="3"/>
    </row>
    <row r="393" spans="1:92" ht="30.75" customHeight="1" x14ac:dyDescent="0.25">
      <c r="A393" s="8">
        <v>43684</v>
      </c>
      <c r="B393" s="25">
        <v>1249</v>
      </c>
      <c r="C393" s="25">
        <v>70</v>
      </c>
      <c r="F393" s="26">
        <v>54749</v>
      </c>
      <c r="G393" s="26" t="s">
        <v>404</v>
      </c>
      <c r="H393" s="26" t="s">
        <v>47</v>
      </c>
      <c r="I393" s="26" t="s">
        <v>47</v>
      </c>
      <c r="J393" s="26" t="s">
        <v>47</v>
      </c>
      <c r="O393" s="37">
        <v>55.8</v>
      </c>
      <c r="P393" s="25" t="s">
        <v>885</v>
      </c>
      <c r="Q393" s="25">
        <v>3011</v>
      </c>
      <c r="R393" s="11">
        <v>49.33</v>
      </c>
      <c r="S393" s="11">
        <v>49.36</v>
      </c>
      <c r="T393" s="11">
        <v>54.18</v>
      </c>
      <c r="U393" s="11">
        <v>49.12</v>
      </c>
      <c r="AP393" s="11">
        <v>55.9</v>
      </c>
      <c r="AQ393" s="25">
        <v>90</v>
      </c>
      <c r="AR393" s="11">
        <v>2951</v>
      </c>
      <c r="AS393" s="11">
        <v>53.86</v>
      </c>
      <c r="AT393" s="11">
        <v>49.3</v>
      </c>
      <c r="AU393" s="11">
        <v>55</v>
      </c>
      <c r="AV393" s="11">
        <v>47.75</v>
      </c>
      <c r="BP393" s="11">
        <v>56.05</v>
      </c>
      <c r="BQ393" s="25">
        <v>180</v>
      </c>
      <c r="BR393" s="11">
        <v>2951</v>
      </c>
      <c r="BS393" s="11">
        <v>57.11</v>
      </c>
      <c r="BT393" s="11">
        <v>56.33</v>
      </c>
      <c r="BU393" s="11">
        <v>50.72</v>
      </c>
      <c r="BV393" s="11">
        <v>45.58</v>
      </c>
      <c r="CN393" s="3"/>
    </row>
    <row r="394" spans="1:92" ht="30.75" customHeight="1" x14ac:dyDescent="0.25">
      <c r="A394" s="8">
        <v>43684</v>
      </c>
      <c r="B394" s="25">
        <v>1249</v>
      </c>
      <c r="C394" s="25">
        <v>70</v>
      </c>
      <c r="F394" s="26">
        <v>54750</v>
      </c>
      <c r="G394" s="26" t="s">
        <v>404</v>
      </c>
      <c r="H394" s="26" t="s">
        <v>47</v>
      </c>
      <c r="I394" s="26" t="s">
        <v>47</v>
      </c>
      <c r="J394" s="26" t="s">
        <v>47</v>
      </c>
      <c r="O394" s="37">
        <v>55.8</v>
      </c>
      <c r="P394" s="25" t="s">
        <v>885</v>
      </c>
      <c r="Q394" s="25">
        <v>3011</v>
      </c>
      <c r="R394" s="11">
        <v>49.33</v>
      </c>
      <c r="S394" s="11">
        <v>49.36</v>
      </c>
      <c r="T394" s="11">
        <v>54.18</v>
      </c>
      <c r="U394" s="11">
        <v>49.12</v>
      </c>
      <c r="AP394" s="11">
        <v>55.9</v>
      </c>
      <c r="AQ394" s="25">
        <v>90</v>
      </c>
      <c r="AR394" s="11">
        <v>2951</v>
      </c>
      <c r="AS394" s="11">
        <v>53.86</v>
      </c>
      <c r="AT394" s="11">
        <v>49.3</v>
      </c>
      <c r="AU394" s="11">
        <v>55</v>
      </c>
      <c r="AV394" s="11">
        <v>47.75</v>
      </c>
      <c r="BP394" s="11">
        <v>56.05</v>
      </c>
      <c r="BQ394" s="25">
        <v>180</v>
      </c>
      <c r="BR394" s="11">
        <v>2951</v>
      </c>
      <c r="BS394" s="11">
        <v>57.11</v>
      </c>
      <c r="BT394" s="11">
        <v>56.33</v>
      </c>
      <c r="BU394" s="11">
        <v>50.72</v>
      </c>
      <c r="BV394" s="11">
        <v>45.58</v>
      </c>
      <c r="CN394" s="3"/>
    </row>
    <row r="395" spans="1:92" ht="30.75" customHeight="1" x14ac:dyDescent="0.25">
      <c r="A395" s="8">
        <v>43684</v>
      </c>
      <c r="B395" s="25">
        <v>1249</v>
      </c>
      <c r="C395" s="25">
        <v>70</v>
      </c>
      <c r="F395" s="26">
        <v>54751</v>
      </c>
      <c r="G395" s="26" t="s">
        <v>404</v>
      </c>
      <c r="H395" s="26" t="s">
        <v>47</v>
      </c>
      <c r="I395" s="26" t="s">
        <v>47</v>
      </c>
      <c r="J395" s="26" t="s">
        <v>47</v>
      </c>
      <c r="O395" s="37">
        <v>55.8</v>
      </c>
      <c r="P395" s="25" t="s">
        <v>885</v>
      </c>
      <c r="Q395" s="25">
        <v>3011</v>
      </c>
      <c r="R395" s="11">
        <v>49.33</v>
      </c>
      <c r="S395" s="11">
        <v>49.36</v>
      </c>
      <c r="T395" s="11">
        <v>54.18</v>
      </c>
      <c r="U395" s="11">
        <v>49.12</v>
      </c>
      <c r="AP395" s="11">
        <v>55.9</v>
      </c>
      <c r="AQ395" s="25">
        <v>90</v>
      </c>
      <c r="AR395" s="11">
        <v>2951</v>
      </c>
      <c r="AS395" s="11">
        <v>53.86</v>
      </c>
      <c r="AT395" s="11">
        <v>49.3</v>
      </c>
      <c r="AU395" s="11">
        <v>55</v>
      </c>
      <c r="AV395" s="11">
        <v>47.75</v>
      </c>
      <c r="BP395" s="11">
        <v>56.05</v>
      </c>
      <c r="BQ395" s="25">
        <v>180</v>
      </c>
      <c r="BR395" s="11">
        <v>2951</v>
      </c>
      <c r="BS395" s="11">
        <v>57.11</v>
      </c>
      <c r="BT395" s="11">
        <v>56.33</v>
      </c>
      <c r="BU395" s="11">
        <v>50.72</v>
      </c>
      <c r="BV395" s="11">
        <v>45.58</v>
      </c>
      <c r="CN395" s="3"/>
    </row>
    <row r="396" spans="1:92" ht="30.75" customHeight="1" x14ac:dyDescent="0.25">
      <c r="A396" s="8">
        <v>43684</v>
      </c>
      <c r="B396" s="25">
        <v>1249</v>
      </c>
      <c r="C396" s="25">
        <v>70</v>
      </c>
      <c r="F396" s="26">
        <v>54752</v>
      </c>
      <c r="G396" s="26" t="s">
        <v>404</v>
      </c>
      <c r="H396" s="26" t="s">
        <v>47</v>
      </c>
      <c r="I396" s="26" t="s">
        <v>47</v>
      </c>
      <c r="J396" s="26" t="s">
        <v>47</v>
      </c>
      <c r="O396" s="37">
        <v>55.8</v>
      </c>
      <c r="P396" s="25" t="s">
        <v>885</v>
      </c>
      <c r="Q396" s="25">
        <v>3011</v>
      </c>
      <c r="R396" s="11">
        <v>49.33</v>
      </c>
      <c r="S396" s="11">
        <v>49.36</v>
      </c>
      <c r="T396" s="11">
        <v>54.18</v>
      </c>
      <c r="U396" s="11">
        <v>49.12</v>
      </c>
      <c r="AP396" s="11">
        <v>55.9</v>
      </c>
      <c r="AQ396" s="25">
        <v>90</v>
      </c>
      <c r="AR396" s="11">
        <v>2951</v>
      </c>
      <c r="AS396" s="11">
        <v>53.86</v>
      </c>
      <c r="AT396" s="11">
        <v>49.3</v>
      </c>
      <c r="AU396" s="11">
        <v>55</v>
      </c>
      <c r="AV396" s="11">
        <v>47.75</v>
      </c>
      <c r="BP396" s="11">
        <v>56.05</v>
      </c>
      <c r="BQ396" s="25">
        <v>180</v>
      </c>
      <c r="BR396" s="11">
        <v>2951</v>
      </c>
      <c r="BS396" s="11">
        <v>57.11</v>
      </c>
      <c r="BT396" s="11">
        <v>56.33</v>
      </c>
      <c r="BU396" s="11">
        <v>50.72</v>
      </c>
      <c r="BV396" s="11">
        <v>45.58</v>
      </c>
      <c r="CN396" s="3"/>
    </row>
    <row r="397" spans="1:92" ht="30.75" customHeight="1" x14ac:dyDescent="0.25">
      <c r="A397" s="8">
        <v>43684</v>
      </c>
      <c r="B397" s="25">
        <v>1249</v>
      </c>
      <c r="C397" s="25">
        <v>70</v>
      </c>
      <c r="F397" s="26">
        <v>54753</v>
      </c>
      <c r="G397" s="26" t="s">
        <v>404</v>
      </c>
      <c r="H397" s="26" t="s">
        <v>47</v>
      </c>
      <c r="I397" s="26" t="s">
        <v>47</v>
      </c>
      <c r="J397" s="26" t="s">
        <v>47</v>
      </c>
      <c r="O397" s="37">
        <v>55.8</v>
      </c>
      <c r="P397" s="25" t="s">
        <v>885</v>
      </c>
      <c r="Q397" s="25">
        <v>3011</v>
      </c>
      <c r="R397" s="11">
        <v>49.33</v>
      </c>
      <c r="S397" s="11">
        <v>49.36</v>
      </c>
      <c r="T397" s="11">
        <v>54.18</v>
      </c>
      <c r="U397" s="11">
        <v>49.12</v>
      </c>
      <c r="AP397" s="11">
        <v>55.9</v>
      </c>
      <c r="AQ397" s="25">
        <v>90</v>
      </c>
      <c r="AR397" s="11">
        <v>2951</v>
      </c>
      <c r="AS397" s="11">
        <v>53.86</v>
      </c>
      <c r="AT397" s="11">
        <v>49.3</v>
      </c>
      <c r="AU397" s="11">
        <v>55</v>
      </c>
      <c r="AV397" s="11">
        <v>47.75</v>
      </c>
      <c r="BP397" s="11">
        <v>56.05</v>
      </c>
      <c r="BQ397" s="25">
        <v>180</v>
      </c>
      <c r="BR397" s="11">
        <v>2951</v>
      </c>
      <c r="BS397" s="11">
        <v>57.11</v>
      </c>
      <c r="BT397" s="11">
        <v>56.33</v>
      </c>
      <c r="BU397" s="11">
        <v>50.72</v>
      </c>
      <c r="BV397" s="11">
        <v>45.58</v>
      </c>
      <c r="CN397" s="3"/>
    </row>
    <row r="398" spans="1:92" ht="30.75" customHeight="1" x14ac:dyDescent="0.25">
      <c r="A398" s="8">
        <v>43684</v>
      </c>
      <c r="B398" s="25">
        <v>1249</v>
      </c>
      <c r="C398" s="25">
        <v>70</v>
      </c>
      <c r="F398" s="26">
        <v>54754</v>
      </c>
      <c r="G398" s="26" t="s">
        <v>404</v>
      </c>
      <c r="H398" s="26" t="s">
        <v>47</v>
      </c>
      <c r="I398" s="26" t="s">
        <v>47</v>
      </c>
      <c r="J398" s="26" t="s">
        <v>47</v>
      </c>
      <c r="O398" s="37">
        <v>55.8</v>
      </c>
      <c r="P398" s="25" t="s">
        <v>885</v>
      </c>
      <c r="Q398" s="25">
        <v>3011</v>
      </c>
      <c r="R398" s="11">
        <v>49.33</v>
      </c>
      <c r="S398" s="11">
        <v>49.36</v>
      </c>
      <c r="T398" s="11">
        <v>54.18</v>
      </c>
      <c r="U398" s="11">
        <v>49.12</v>
      </c>
      <c r="AP398" s="11">
        <v>55.9</v>
      </c>
      <c r="AQ398" s="25">
        <v>90</v>
      </c>
      <c r="AR398" s="11">
        <v>2951</v>
      </c>
      <c r="AS398" s="11">
        <v>53.86</v>
      </c>
      <c r="AT398" s="11">
        <v>49.3</v>
      </c>
      <c r="AU398" s="11">
        <v>55</v>
      </c>
      <c r="AV398" s="11">
        <v>47.75</v>
      </c>
      <c r="BP398" s="11">
        <v>56.05</v>
      </c>
      <c r="BQ398" s="25">
        <v>180</v>
      </c>
      <c r="BR398" s="11">
        <v>2951</v>
      </c>
      <c r="BS398" s="11">
        <v>57.11</v>
      </c>
      <c r="BT398" s="11">
        <v>56.33</v>
      </c>
      <c r="BU398" s="11">
        <v>50.72</v>
      </c>
      <c r="BV398" s="11">
        <v>45.58</v>
      </c>
      <c r="CN398" s="3"/>
    </row>
    <row r="399" spans="1:92" ht="30.75" customHeight="1" x14ac:dyDescent="0.25">
      <c r="A399" s="8">
        <v>43684</v>
      </c>
      <c r="B399" s="25">
        <v>1249</v>
      </c>
      <c r="C399" s="25">
        <v>70</v>
      </c>
      <c r="F399" s="26">
        <v>54755</v>
      </c>
      <c r="G399" s="26" t="s">
        <v>404</v>
      </c>
      <c r="H399" s="26" t="s">
        <v>47</v>
      </c>
      <c r="I399" s="26" t="s">
        <v>47</v>
      </c>
      <c r="J399" s="26" t="s">
        <v>47</v>
      </c>
      <c r="O399" s="37">
        <v>55.8</v>
      </c>
      <c r="P399" s="25" t="s">
        <v>885</v>
      </c>
      <c r="Q399" s="25">
        <v>3011</v>
      </c>
      <c r="R399" s="11">
        <v>49.33</v>
      </c>
      <c r="S399" s="11">
        <v>49.36</v>
      </c>
      <c r="T399" s="11">
        <v>54.18</v>
      </c>
      <c r="U399" s="11">
        <v>49.12</v>
      </c>
      <c r="AP399" s="11">
        <v>55.9</v>
      </c>
      <c r="AQ399" s="25">
        <v>90</v>
      </c>
      <c r="AR399" s="11">
        <v>2951</v>
      </c>
      <c r="AS399" s="11">
        <v>53.86</v>
      </c>
      <c r="AT399" s="11">
        <v>49.3</v>
      </c>
      <c r="AU399" s="11">
        <v>55</v>
      </c>
      <c r="AV399" s="11">
        <v>47.75</v>
      </c>
      <c r="BP399" s="11">
        <v>56.05</v>
      </c>
      <c r="BQ399" s="25">
        <v>180</v>
      </c>
      <c r="BR399" s="11">
        <v>2951</v>
      </c>
      <c r="BS399" s="11">
        <v>57.11</v>
      </c>
      <c r="BT399" s="11">
        <v>56.33</v>
      </c>
      <c r="BU399" s="11">
        <v>50.72</v>
      </c>
      <c r="BV399" s="11">
        <v>45.58</v>
      </c>
      <c r="CN399" s="3"/>
    </row>
    <row r="400" spans="1:92" ht="30.75" customHeight="1" x14ac:dyDescent="0.25">
      <c r="A400" s="8">
        <v>43684</v>
      </c>
      <c r="B400" s="25">
        <v>1249</v>
      </c>
      <c r="C400" s="25">
        <v>70</v>
      </c>
      <c r="F400" s="26">
        <v>54756</v>
      </c>
      <c r="G400" s="26" t="s">
        <v>404</v>
      </c>
      <c r="H400" s="26" t="s">
        <v>47</v>
      </c>
      <c r="I400" s="26" t="s">
        <v>47</v>
      </c>
      <c r="J400" s="26" t="s">
        <v>47</v>
      </c>
      <c r="O400" s="37">
        <v>55.8</v>
      </c>
      <c r="P400" s="25" t="s">
        <v>885</v>
      </c>
      <c r="Q400" s="25">
        <v>3011</v>
      </c>
      <c r="R400" s="11">
        <v>49.33</v>
      </c>
      <c r="S400" s="11">
        <v>49.36</v>
      </c>
      <c r="T400" s="11">
        <v>54.18</v>
      </c>
      <c r="U400" s="11">
        <v>49.12</v>
      </c>
      <c r="AP400" s="11">
        <v>55.9</v>
      </c>
      <c r="AQ400" s="25">
        <v>90</v>
      </c>
      <c r="AR400" s="11">
        <v>2951</v>
      </c>
      <c r="AS400" s="11">
        <v>53.86</v>
      </c>
      <c r="AT400" s="11">
        <v>49.3</v>
      </c>
      <c r="AU400" s="11">
        <v>55</v>
      </c>
      <c r="AV400" s="11">
        <v>47.75</v>
      </c>
      <c r="BP400" s="11">
        <v>56.05</v>
      </c>
      <c r="BQ400" s="25">
        <v>180</v>
      </c>
      <c r="BR400" s="11">
        <v>2951</v>
      </c>
      <c r="BS400" s="11">
        <v>57.11</v>
      </c>
      <c r="BT400" s="11">
        <v>56.33</v>
      </c>
      <c r="BU400" s="11">
        <v>50.72</v>
      </c>
      <c r="BV400" s="11">
        <v>45.58</v>
      </c>
      <c r="CN400" s="3"/>
    </row>
    <row r="401" spans="1:92" ht="30.75" customHeight="1" x14ac:dyDescent="0.25">
      <c r="A401" s="8">
        <v>43684</v>
      </c>
      <c r="B401" s="25">
        <v>1249</v>
      </c>
      <c r="C401" s="25">
        <v>70</v>
      </c>
      <c r="F401" s="26">
        <v>54757</v>
      </c>
      <c r="G401" s="26" t="s">
        <v>404</v>
      </c>
      <c r="H401" s="26" t="s">
        <v>47</v>
      </c>
      <c r="I401" s="26" t="s">
        <v>47</v>
      </c>
      <c r="J401" s="26" t="s">
        <v>47</v>
      </c>
      <c r="O401" s="37">
        <v>55.8</v>
      </c>
      <c r="P401" s="25" t="s">
        <v>885</v>
      </c>
      <c r="Q401" s="25">
        <v>3011</v>
      </c>
      <c r="R401" s="11">
        <v>49.33</v>
      </c>
      <c r="S401" s="11">
        <v>49.36</v>
      </c>
      <c r="T401" s="11">
        <v>54.18</v>
      </c>
      <c r="U401" s="11">
        <v>49.12</v>
      </c>
      <c r="AP401" s="11">
        <v>55.9</v>
      </c>
      <c r="AQ401" s="25">
        <v>90</v>
      </c>
      <c r="AR401" s="11">
        <v>2951</v>
      </c>
      <c r="AS401" s="11">
        <v>53.86</v>
      </c>
      <c r="AT401" s="11">
        <v>49.3</v>
      </c>
      <c r="AU401" s="11">
        <v>55</v>
      </c>
      <c r="AV401" s="11">
        <v>47.75</v>
      </c>
      <c r="BP401" s="11">
        <v>56.05</v>
      </c>
      <c r="BQ401" s="25">
        <v>180</v>
      </c>
      <c r="BR401" s="11">
        <v>2951</v>
      </c>
      <c r="BS401" s="11">
        <v>57.11</v>
      </c>
      <c r="BT401" s="11">
        <v>56.33</v>
      </c>
      <c r="BU401" s="11">
        <v>50.72</v>
      </c>
      <c r="BV401" s="11">
        <v>45.58</v>
      </c>
      <c r="CN401" s="3"/>
    </row>
    <row r="402" spans="1:92" ht="30.75" customHeight="1" x14ac:dyDescent="0.25">
      <c r="A402" s="8">
        <v>43684</v>
      </c>
      <c r="B402" s="25">
        <v>1249</v>
      </c>
      <c r="C402" s="25">
        <v>70</v>
      </c>
      <c r="F402" s="26">
        <v>54758</v>
      </c>
      <c r="G402" s="26" t="s">
        <v>404</v>
      </c>
      <c r="H402" s="26" t="s">
        <v>47</v>
      </c>
      <c r="I402" s="26" t="s">
        <v>47</v>
      </c>
      <c r="J402" s="26" t="s">
        <v>47</v>
      </c>
      <c r="O402" s="37">
        <v>55.8</v>
      </c>
      <c r="P402" s="25" t="s">
        <v>885</v>
      </c>
      <c r="Q402" s="25">
        <v>3011</v>
      </c>
      <c r="R402" s="11">
        <v>49.33</v>
      </c>
      <c r="S402" s="11">
        <v>49.36</v>
      </c>
      <c r="T402" s="11">
        <v>54.18</v>
      </c>
      <c r="U402" s="11">
        <v>49.12</v>
      </c>
      <c r="AP402" s="11">
        <v>55.9</v>
      </c>
      <c r="AQ402" s="25">
        <v>90</v>
      </c>
      <c r="AR402" s="11">
        <v>2951</v>
      </c>
      <c r="AS402" s="11">
        <v>53.86</v>
      </c>
      <c r="AT402" s="11">
        <v>49.3</v>
      </c>
      <c r="AU402" s="11">
        <v>55</v>
      </c>
      <c r="AV402" s="11">
        <v>47.75</v>
      </c>
      <c r="BP402" s="11">
        <v>56.05</v>
      </c>
      <c r="BQ402" s="25">
        <v>180</v>
      </c>
      <c r="BR402" s="11">
        <v>2951</v>
      </c>
      <c r="BS402" s="11">
        <v>57.11</v>
      </c>
      <c r="BT402" s="11">
        <v>56.33</v>
      </c>
      <c r="BU402" s="11">
        <v>50.72</v>
      </c>
      <c r="BV402" s="11">
        <v>45.58</v>
      </c>
      <c r="CN402" s="3"/>
    </row>
    <row r="403" spans="1:92" ht="30.75" customHeight="1" x14ac:dyDescent="0.25">
      <c r="A403" s="8">
        <v>43684</v>
      </c>
      <c r="B403" s="25">
        <v>1249</v>
      </c>
      <c r="C403" s="25">
        <v>70</v>
      </c>
      <c r="F403" s="26">
        <v>54759</v>
      </c>
      <c r="G403" s="26" t="s">
        <v>404</v>
      </c>
      <c r="H403" s="26" t="s">
        <v>47</v>
      </c>
      <c r="I403" s="26" t="s">
        <v>47</v>
      </c>
      <c r="J403" s="26" t="s">
        <v>47</v>
      </c>
      <c r="O403" s="37">
        <v>55.8</v>
      </c>
      <c r="P403" s="25" t="s">
        <v>885</v>
      </c>
      <c r="Q403" s="25">
        <v>3011</v>
      </c>
      <c r="R403" s="11">
        <v>49.33</v>
      </c>
      <c r="S403" s="11">
        <v>49.36</v>
      </c>
      <c r="T403" s="11">
        <v>54.18</v>
      </c>
      <c r="U403" s="11">
        <v>49.12</v>
      </c>
      <c r="AP403" s="11">
        <v>55.9</v>
      </c>
      <c r="AQ403" s="25">
        <v>90</v>
      </c>
      <c r="AR403" s="11">
        <v>2951</v>
      </c>
      <c r="AS403" s="11">
        <v>53.86</v>
      </c>
      <c r="AT403" s="11">
        <v>49.3</v>
      </c>
      <c r="AU403" s="11">
        <v>55</v>
      </c>
      <c r="AV403" s="11">
        <v>47.75</v>
      </c>
      <c r="BP403" s="11">
        <v>56.05</v>
      </c>
      <c r="BQ403" s="25">
        <v>180</v>
      </c>
      <c r="BR403" s="11">
        <v>2951</v>
      </c>
      <c r="BS403" s="11">
        <v>57.11</v>
      </c>
      <c r="BT403" s="11">
        <v>56.33</v>
      </c>
      <c r="BU403" s="11">
        <v>50.72</v>
      </c>
      <c r="BV403" s="11">
        <v>45.58</v>
      </c>
      <c r="CN403" s="3"/>
    </row>
    <row r="404" spans="1:92" s="78" customFormat="1" ht="30.75" customHeight="1" x14ac:dyDescent="0.25">
      <c r="A404" s="73"/>
      <c r="B404" s="74"/>
      <c r="C404" s="74"/>
      <c r="D404" s="75"/>
      <c r="E404" s="75"/>
      <c r="F404" s="76"/>
      <c r="G404" s="76"/>
      <c r="H404" s="76"/>
      <c r="I404" s="76"/>
      <c r="J404" s="76"/>
      <c r="K404" s="77"/>
      <c r="L404" s="77"/>
      <c r="M404" s="77"/>
      <c r="O404" s="79"/>
      <c r="P404" s="74"/>
      <c r="Q404" s="74"/>
      <c r="R404" s="80"/>
      <c r="S404" s="80"/>
      <c r="T404" s="80"/>
      <c r="U404" s="80"/>
      <c r="V404" s="80"/>
      <c r="W404" s="80"/>
      <c r="X404" s="77"/>
      <c r="Y404" s="80"/>
      <c r="Z404" s="80"/>
      <c r="AA404" s="80"/>
      <c r="AB404" s="80"/>
      <c r="AC404" s="80"/>
      <c r="AD404" s="80"/>
      <c r="AE404" s="80"/>
      <c r="AF404" s="80"/>
      <c r="AG404" s="80"/>
      <c r="AH404" s="80"/>
      <c r="AI404" s="80"/>
      <c r="AJ404" s="80"/>
      <c r="AK404" s="80"/>
      <c r="AL404" s="80"/>
      <c r="AM404" s="80"/>
      <c r="AN404" s="80"/>
      <c r="AO404" s="80"/>
      <c r="AP404" s="80"/>
      <c r="AQ404" s="74"/>
      <c r="AR404" s="80"/>
      <c r="AS404" s="80"/>
      <c r="AT404" s="80"/>
      <c r="AU404" s="80"/>
      <c r="AV404" s="80"/>
      <c r="AW404" s="80"/>
      <c r="AX404" s="80"/>
      <c r="AY404" s="77"/>
      <c r="AZ404" s="80"/>
      <c r="BA404" s="80"/>
      <c r="BB404" s="80"/>
      <c r="BC404" s="80"/>
      <c r="BD404" s="80"/>
      <c r="BE404" s="80"/>
      <c r="BF404" s="80"/>
      <c r="BG404" s="80"/>
      <c r="BH404" s="80"/>
      <c r="BI404" s="80"/>
      <c r="BJ404" s="80"/>
      <c r="BK404" s="80"/>
      <c r="BL404" s="80"/>
      <c r="BM404" s="80"/>
      <c r="BN404" s="80"/>
      <c r="BO404" s="80"/>
      <c r="BP404" s="80"/>
      <c r="BQ404" s="74"/>
      <c r="BR404" s="80"/>
      <c r="BS404" s="80"/>
      <c r="BT404" s="80"/>
      <c r="BU404" s="80"/>
      <c r="BV404" s="80"/>
      <c r="BW404" s="80"/>
      <c r="BX404" s="77"/>
      <c r="BY404" s="77"/>
    </row>
    <row r="405" spans="1:92" ht="30.75" customHeight="1" x14ac:dyDescent="0.3">
      <c r="F405" s="26">
        <v>54779</v>
      </c>
      <c r="G405" s="26" t="s">
        <v>404</v>
      </c>
      <c r="H405" s="26" t="s">
        <v>47</v>
      </c>
      <c r="I405" s="26" t="s">
        <v>47</v>
      </c>
      <c r="J405" s="26" t="s">
        <v>47</v>
      </c>
      <c r="L405" s="140" t="s">
        <v>888</v>
      </c>
      <c r="M405" s="1" t="s">
        <v>889</v>
      </c>
      <c r="O405" s="37">
        <v>55.8</v>
      </c>
      <c r="P405" s="25" t="s">
        <v>885</v>
      </c>
      <c r="Q405" s="25">
        <v>3011</v>
      </c>
      <c r="R405" s="11">
        <v>49.33</v>
      </c>
      <c r="S405" s="11">
        <v>49.36</v>
      </c>
      <c r="T405" s="11">
        <v>54.18</v>
      </c>
      <c r="U405" s="11">
        <v>49.12</v>
      </c>
      <c r="X405" s="140"/>
      <c r="AP405" s="11">
        <v>55.9</v>
      </c>
      <c r="AQ405" s="25">
        <v>90</v>
      </c>
      <c r="AR405" s="11">
        <v>2951</v>
      </c>
      <c r="AS405" s="11">
        <v>53.86</v>
      </c>
      <c r="AT405" s="11">
        <v>49.3</v>
      </c>
      <c r="AU405" s="11">
        <v>55</v>
      </c>
      <c r="AV405" s="11">
        <v>47.75</v>
      </c>
      <c r="AY405" s="140"/>
      <c r="BP405" s="11">
        <v>56.05</v>
      </c>
      <c r="BQ405" s="25">
        <v>180</v>
      </c>
      <c r="BR405" s="11">
        <v>2951</v>
      </c>
      <c r="BS405" s="11">
        <v>57.11</v>
      </c>
      <c r="BT405" s="11">
        <v>56.33</v>
      </c>
      <c r="BU405" s="11">
        <v>50.72</v>
      </c>
      <c r="BV405" s="11">
        <v>45.58</v>
      </c>
      <c r="CN405" s="3"/>
    </row>
    <row r="406" spans="1:92" ht="30.75" customHeight="1" x14ac:dyDescent="0.25">
      <c r="F406" s="26">
        <v>54780</v>
      </c>
      <c r="G406" s="26" t="s">
        <v>404</v>
      </c>
      <c r="H406" s="26" t="s">
        <v>47</v>
      </c>
      <c r="I406" s="26" t="s">
        <v>47</v>
      </c>
      <c r="J406" s="26" t="s">
        <v>47</v>
      </c>
      <c r="O406" s="37">
        <v>55.8</v>
      </c>
      <c r="P406" s="25" t="s">
        <v>885</v>
      </c>
      <c r="Q406" s="25">
        <v>3011</v>
      </c>
      <c r="R406" s="11">
        <v>49.33</v>
      </c>
      <c r="S406" s="11">
        <v>49.36</v>
      </c>
      <c r="T406" s="11">
        <v>54.18</v>
      </c>
      <c r="U406" s="11">
        <v>49.12</v>
      </c>
      <c r="X406" s="140"/>
      <c r="AP406" s="11">
        <v>55.9</v>
      </c>
      <c r="AQ406" s="25">
        <v>90</v>
      </c>
      <c r="AR406" s="11">
        <v>2951</v>
      </c>
      <c r="AS406" s="11">
        <v>53.86</v>
      </c>
      <c r="AT406" s="11">
        <v>49.3</v>
      </c>
      <c r="AU406" s="11">
        <v>55</v>
      </c>
      <c r="AV406" s="11">
        <v>47.75</v>
      </c>
      <c r="AY406" s="140"/>
      <c r="BP406" s="11">
        <v>56.05</v>
      </c>
      <c r="BQ406" s="25">
        <v>180</v>
      </c>
      <c r="BR406" s="11">
        <v>2951</v>
      </c>
      <c r="BS406" s="11">
        <v>57.11</v>
      </c>
      <c r="BT406" s="11">
        <v>56.33</v>
      </c>
      <c r="BU406" s="11">
        <v>50.72</v>
      </c>
      <c r="BV406" s="11">
        <v>45.58</v>
      </c>
      <c r="CN406" s="3"/>
    </row>
    <row r="407" spans="1:92" ht="30.75" customHeight="1" x14ac:dyDescent="0.3">
      <c r="F407" s="26">
        <v>54781</v>
      </c>
      <c r="G407" s="26" t="s">
        <v>404</v>
      </c>
      <c r="H407" s="26" t="s">
        <v>47</v>
      </c>
      <c r="I407" s="26" t="s">
        <v>47</v>
      </c>
      <c r="J407" s="26" t="s">
        <v>47</v>
      </c>
      <c r="K407" s="67" t="s">
        <v>892</v>
      </c>
      <c r="CN407" s="3"/>
    </row>
    <row r="408" spans="1:92" ht="30.75" customHeight="1" x14ac:dyDescent="0.3">
      <c r="F408" s="26">
        <v>54782</v>
      </c>
      <c r="G408" s="26" t="s">
        <v>404</v>
      </c>
      <c r="H408" s="26" t="s">
        <v>47</v>
      </c>
      <c r="I408" s="26" t="s">
        <v>47</v>
      </c>
      <c r="J408" s="26" t="s">
        <v>47</v>
      </c>
      <c r="K408" s="67" t="s">
        <v>891</v>
      </c>
      <c r="L408" s="1" t="s">
        <v>890</v>
      </c>
      <c r="CN408" s="3"/>
    </row>
    <row r="409" spans="1:92" ht="30.75" customHeight="1" x14ac:dyDescent="0.3">
      <c r="F409" s="26">
        <v>54783</v>
      </c>
      <c r="G409" s="26" t="s">
        <v>31</v>
      </c>
      <c r="H409" s="99">
        <v>800</v>
      </c>
      <c r="I409" s="100">
        <v>400</v>
      </c>
      <c r="J409" s="101">
        <v>0</v>
      </c>
      <c r="K409" s="67" t="s">
        <v>893</v>
      </c>
      <c r="L409" s="1" t="s">
        <v>894</v>
      </c>
      <c r="O409" s="37">
        <v>55.8</v>
      </c>
      <c r="P409" s="25" t="s">
        <v>885</v>
      </c>
      <c r="Q409" s="25">
        <v>3011</v>
      </c>
      <c r="R409" s="11">
        <v>49.33</v>
      </c>
      <c r="S409" s="11">
        <v>49.36</v>
      </c>
      <c r="T409" s="11">
        <v>54.18</v>
      </c>
      <c r="U409" s="11">
        <v>49.12</v>
      </c>
      <c r="X409" s="140"/>
      <c r="AP409" s="11">
        <v>55.9</v>
      </c>
      <c r="AQ409" s="25">
        <v>90</v>
      </c>
      <c r="AR409" s="11">
        <v>2951</v>
      </c>
      <c r="AS409" s="11">
        <v>53.86</v>
      </c>
      <c r="AT409" s="11">
        <v>49.3</v>
      </c>
      <c r="AU409" s="11">
        <v>55</v>
      </c>
      <c r="AV409" s="11">
        <v>47.75</v>
      </c>
      <c r="AY409" s="140"/>
      <c r="BP409" s="11">
        <v>56.05</v>
      </c>
      <c r="BQ409" s="25">
        <v>180</v>
      </c>
      <c r="BR409" s="11">
        <v>2951</v>
      </c>
      <c r="BS409" s="11">
        <v>57.11</v>
      </c>
      <c r="BT409" s="11">
        <v>56.33</v>
      </c>
      <c r="BU409" s="11">
        <v>50.72</v>
      </c>
      <c r="BV409" s="11">
        <v>45.58</v>
      </c>
      <c r="CN409" s="3"/>
    </row>
    <row r="410" spans="1:92" ht="30.75" customHeight="1" x14ac:dyDescent="0.25">
      <c r="F410" s="26">
        <v>54784</v>
      </c>
      <c r="G410" s="26" t="s">
        <v>404</v>
      </c>
      <c r="H410" s="26" t="s">
        <v>47</v>
      </c>
      <c r="I410" s="26" t="s">
        <v>47</v>
      </c>
      <c r="J410" s="26" t="s">
        <v>47</v>
      </c>
      <c r="K410" s="67" t="s">
        <v>895</v>
      </c>
      <c r="O410" s="37">
        <v>55.8</v>
      </c>
      <c r="P410" s="25" t="s">
        <v>896</v>
      </c>
      <c r="Q410" s="25">
        <v>3011</v>
      </c>
      <c r="R410" s="11">
        <v>49.33</v>
      </c>
      <c r="S410" s="11">
        <v>49.36</v>
      </c>
      <c r="T410" s="11">
        <v>54.18</v>
      </c>
      <c r="U410" s="11">
        <v>49.12</v>
      </c>
      <c r="X410" s="140"/>
      <c r="AP410" s="11">
        <v>55.9</v>
      </c>
      <c r="AQ410" s="25">
        <v>90</v>
      </c>
      <c r="AR410" s="11">
        <v>2951</v>
      </c>
      <c r="AS410" s="11">
        <v>53.86</v>
      </c>
      <c r="AT410" s="11">
        <v>49.3</v>
      </c>
      <c r="AU410" s="11">
        <v>55</v>
      </c>
      <c r="AV410" s="11">
        <v>47.75</v>
      </c>
      <c r="AY410" s="140"/>
      <c r="BP410" s="11">
        <v>56.05</v>
      </c>
      <c r="BQ410" s="25">
        <v>180</v>
      </c>
      <c r="BR410" s="11">
        <v>2951</v>
      </c>
      <c r="BS410" s="11">
        <v>57.11</v>
      </c>
      <c r="BT410" s="11">
        <v>56.33</v>
      </c>
      <c r="BU410" s="11">
        <v>50.72</v>
      </c>
      <c r="BV410" s="11">
        <v>45.58</v>
      </c>
      <c r="CN410" s="3"/>
    </row>
    <row r="411" spans="1:92" ht="36.75" customHeight="1" x14ac:dyDescent="0.25">
      <c r="F411" s="26">
        <v>54784</v>
      </c>
      <c r="G411" s="26" t="s">
        <v>404</v>
      </c>
      <c r="H411" s="26" t="s">
        <v>47</v>
      </c>
      <c r="I411" s="26" t="s">
        <v>47</v>
      </c>
      <c r="J411" s="26" t="s">
        <v>47</v>
      </c>
      <c r="K411" s="140"/>
      <c r="L411" s="140" t="s">
        <v>897</v>
      </c>
      <c r="CN411" s="3"/>
    </row>
    <row r="412" spans="1:92" ht="36.75" customHeight="1" x14ac:dyDescent="0.3">
      <c r="F412" s="26">
        <v>54785</v>
      </c>
      <c r="G412" s="26" t="s">
        <v>31</v>
      </c>
      <c r="H412" s="100">
        <v>500</v>
      </c>
      <c r="I412" s="26" t="s">
        <v>47</v>
      </c>
      <c r="J412" s="100">
        <v>500</v>
      </c>
      <c r="K412" s="67" t="s">
        <v>898</v>
      </c>
      <c r="L412" s="1" t="s">
        <v>899</v>
      </c>
      <c r="O412" s="37">
        <v>55.8</v>
      </c>
      <c r="P412" s="25" t="s">
        <v>896</v>
      </c>
      <c r="Q412" s="25">
        <v>3011</v>
      </c>
      <c r="R412" s="11">
        <v>49.33</v>
      </c>
      <c r="S412" s="11">
        <v>49.36</v>
      </c>
      <c r="T412" s="11">
        <v>54.18</v>
      </c>
      <c r="U412" s="11">
        <v>49.12</v>
      </c>
      <c r="X412" s="141"/>
      <c r="AP412" s="11">
        <v>55.9</v>
      </c>
      <c r="AQ412" s="25">
        <v>90</v>
      </c>
      <c r="AR412" s="11">
        <v>2951</v>
      </c>
      <c r="AS412" s="11">
        <v>53.86</v>
      </c>
      <c r="AT412" s="11">
        <v>49.3</v>
      </c>
      <c r="AU412" s="11">
        <v>55</v>
      </c>
      <c r="AV412" s="11">
        <v>47.75</v>
      </c>
      <c r="AY412" s="141"/>
      <c r="BP412" s="11">
        <v>56.05</v>
      </c>
      <c r="BQ412" s="25">
        <v>180</v>
      </c>
      <c r="BR412" s="11">
        <v>2951</v>
      </c>
      <c r="BS412" s="11">
        <v>57.11</v>
      </c>
      <c r="BT412" s="11">
        <v>56.33</v>
      </c>
      <c r="BU412" s="11">
        <v>50.72</v>
      </c>
      <c r="BV412" s="11">
        <v>45.58</v>
      </c>
      <c r="CN412" s="3"/>
    </row>
    <row r="413" spans="1:92" ht="36.75" customHeight="1" x14ac:dyDescent="0.25">
      <c r="F413" s="26">
        <v>54786</v>
      </c>
      <c r="G413" s="26" t="s">
        <v>404</v>
      </c>
      <c r="H413" s="26" t="s">
        <v>47</v>
      </c>
      <c r="I413" s="26" t="s">
        <v>47</v>
      </c>
      <c r="J413" s="26" t="s">
        <v>47</v>
      </c>
      <c r="L413" s="141" t="s">
        <v>897</v>
      </c>
      <c r="BX413" s="141"/>
      <c r="BY413" s="141"/>
      <c r="CN413" s="3"/>
    </row>
    <row r="414" spans="1:92" ht="36.75" customHeight="1" x14ac:dyDescent="0.25">
      <c r="F414" s="26">
        <v>54787</v>
      </c>
      <c r="G414" s="26" t="s">
        <v>404</v>
      </c>
      <c r="H414" s="26" t="s">
        <v>47</v>
      </c>
      <c r="I414" s="26" t="s">
        <v>47</v>
      </c>
      <c r="J414" s="26" t="s">
        <v>47</v>
      </c>
      <c r="K414" s="141" t="s">
        <v>900</v>
      </c>
      <c r="CN414" s="3"/>
    </row>
    <row r="415" spans="1:92" ht="36.75" customHeight="1" x14ac:dyDescent="0.25">
      <c r="F415" s="26">
        <v>54788</v>
      </c>
      <c r="G415" s="26" t="s">
        <v>31</v>
      </c>
      <c r="H415" s="100">
        <v>500</v>
      </c>
      <c r="I415" s="26" t="s">
        <v>47</v>
      </c>
      <c r="J415" s="100">
        <v>500</v>
      </c>
      <c r="K415" s="67" t="s">
        <v>901</v>
      </c>
      <c r="L415" s="1" t="s">
        <v>902</v>
      </c>
      <c r="O415" s="37">
        <v>55.8</v>
      </c>
      <c r="P415" s="25" t="s">
        <v>896</v>
      </c>
      <c r="Q415" s="25">
        <v>3011</v>
      </c>
      <c r="R415" s="11">
        <v>49.33</v>
      </c>
      <c r="S415" s="11">
        <v>49.36</v>
      </c>
      <c r="T415" s="11">
        <v>54.18</v>
      </c>
      <c r="U415" s="11">
        <v>49.12</v>
      </c>
      <c r="X415" s="141"/>
      <c r="AP415" s="11">
        <v>55.9</v>
      </c>
      <c r="AQ415" s="25">
        <v>90</v>
      </c>
      <c r="AR415" s="11">
        <v>2951</v>
      </c>
      <c r="AS415" s="11">
        <v>53.86</v>
      </c>
      <c r="AT415" s="11">
        <v>49.3</v>
      </c>
      <c r="AU415" s="11">
        <v>55</v>
      </c>
      <c r="AV415" s="11">
        <v>47.75</v>
      </c>
      <c r="AY415" s="141"/>
      <c r="BP415" s="11">
        <v>56.05</v>
      </c>
      <c r="BQ415" s="25">
        <v>180</v>
      </c>
      <c r="BR415" s="11">
        <v>2951</v>
      </c>
      <c r="BS415" s="11">
        <v>57.11</v>
      </c>
      <c r="BT415" s="11">
        <v>56.33</v>
      </c>
      <c r="BU415" s="11">
        <v>50.72</v>
      </c>
      <c r="BV415" s="11">
        <v>45.58</v>
      </c>
      <c r="CN415" s="3"/>
    </row>
    <row r="416" spans="1:92" ht="36.75" customHeight="1" x14ac:dyDescent="0.3">
      <c r="F416" s="26">
        <v>54789</v>
      </c>
      <c r="G416" s="26" t="s">
        <v>404</v>
      </c>
      <c r="H416" s="26" t="s">
        <v>47</v>
      </c>
      <c r="I416" s="26" t="s">
        <v>47</v>
      </c>
      <c r="J416" s="26" t="s">
        <v>47</v>
      </c>
      <c r="K416" s="141"/>
      <c r="L416" s="1" t="s">
        <v>903</v>
      </c>
      <c r="CN416" s="3"/>
    </row>
    <row r="417" spans="1:92" ht="36.75" customHeight="1" x14ac:dyDescent="0.3">
      <c r="F417" s="26">
        <v>54790</v>
      </c>
      <c r="G417" s="26" t="s">
        <v>404</v>
      </c>
      <c r="H417" s="26" t="s">
        <v>47</v>
      </c>
      <c r="I417" s="26" t="s">
        <v>47</v>
      </c>
      <c r="J417" s="26" t="s">
        <v>47</v>
      </c>
      <c r="K417" s="67" t="s">
        <v>904</v>
      </c>
      <c r="L417" s="141" t="s">
        <v>903</v>
      </c>
      <c r="CN417" s="3"/>
    </row>
    <row r="418" spans="1:92" ht="36.75" customHeight="1" x14ac:dyDescent="0.25">
      <c r="F418" s="26">
        <v>54791</v>
      </c>
      <c r="G418" s="26" t="s">
        <v>404</v>
      </c>
      <c r="H418" s="26" t="s">
        <v>47</v>
      </c>
      <c r="I418" s="26" t="s">
        <v>47</v>
      </c>
      <c r="J418" s="26" t="s">
        <v>47</v>
      </c>
      <c r="L418" s="141" t="s">
        <v>897</v>
      </c>
      <c r="CN418" s="3"/>
    </row>
    <row r="419" spans="1:92" ht="36.75" customHeight="1" x14ac:dyDescent="0.25">
      <c r="F419" s="26">
        <v>54792</v>
      </c>
      <c r="G419" s="26" t="s">
        <v>31</v>
      </c>
      <c r="H419" s="100">
        <v>500</v>
      </c>
      <c r="I419" s="26" t="s">
        <v>47</v>
      </c>
      <c r="J419" s="100">
        <v>500</v>
      </c>
      <c r="L419" s="141" t="s">
        <v>902</v>
      </c>
      <c r="O419" s="37">
        <v>55.8</v>
      </c>
      <c r="P419" s="25" t="s">
        <v>896</v>
      </c>
      <c r="Q419" s="25">
        <v>3011</v>
      </c>
      <c r="R419" s="11">
        <v>49.33</v>
      </c>
      <c r="S419" s="11">
        <v>49.36</v>
      </c>
      <c r="T419" s="11">
        <v>54.18</v>
      </c>
      <c r="U419" s="11">
        <v>49.12</v>
      </c>
      <c r="X419" s="141"/>
      <c r="AP419" s="11">
        <v>55.9</v>
      </c>
      <c r="AQ419" s="25">
        <v>90</v>
      </c>
      <c r="AR419" s="11">
        <v>2951</v>
      </c>
      <c r="AS419" s="11">
        <v>53.86</v>
      </c>
      <c r="AT419" s="11">
        <v>49.3</v>
      </c>
      <c r="AU419" s="11">
        <v>55</v>
      </c>
      <c r="AV419" s="11">
        <v>47.75</v>
      </c>
      <c r="AY419" s="141"/>
      <c r="BP419" s="11">
        <v>56.05</v>
      </c>
      <c r="BQ419" s="25">
        <v>180</v>
      </c>
      <c r="BR419" s="11">
        <v>2951</v>
      </c>
      <c r="BS419" s="11">
        <v>57.11</v>
      </c>
      <c r="BT419" s="11">
        <v>56.33</v>
      </c>
      <c r="BU419" s="11">
        <v>50.72</v>
      </c>
      <c r="BV419" s="11">
        <v>45.58</v>
      </c>
      <c r="CN419" s="3"/>
    </row>
    <row r="420" spans="1:92" s="129" customFormat="1" ht="36.75" customHeight="1" x14ac:dyDescent="0.25">
      <c r="A420" s="124"/>
      <c r="B420" s="125"/>
      <c r="C420" s="125"/>
      <c r="D420" s="126"/>
      <c r="E420" s="126"/>
      <c r="F420" s="127"/>
      <c r="G420" s="127"/>
      <c r="H420" s="127"/>
      <c r="I420" s="127"/>
      <c r="J420" s="127"/>
      <c r="K420" s="128"/>
      <c r="L420" s="128"/>
      <c r="M420" s="128"/>
      <c r="O420" s="130"/>
      <c r="P420" s="125"/>
      <c r="Q420" s="125"/>
      <c r="R420" s="131"/>
      <c r="S420" s="131"/>
      <c r="T420" s="131"/>
      <c r="U420" s="131"/>
      <c r="V420" s="131"/>
      <c r="W420" s="131"/>
      <c r="X420" s="128"/>
      <c r="Y420" s="131"/>
      <c r="Z420" s="131"/>
      <c r="AA420" s="131"/>
      <c r="AB420" s="131"/>
      <c r="AC420" s="131"/>
      <c r="AD420" s="131"/>
      <c r="AE420" s="131"/>
      <c r="AF420" s="131"/>
      <c r="AG420" s="131"/>
      <c r="AH420" s="131"/>
      <c r="AI420" s="131"/>
      <c r="AJ420" s="131"/>
      <c r="AK420" s="131"/>
      <c r="AL420" s="131"/>
      <c r="AM420" s="131"/>
      <c r="AN420" s="131"/>
      <c r="AO420" s="131"/>
      <c r="AP420" s="131"/>
      <c r="AQ420" s="125"/>
      <c r="AR420" s="131"/>
      <c r="AS420" s="131"/>
      <c r="AT420" s="131"/>
      <c r="AU420" s="131"/>
      <c r="AV420" s="131"/>
      <c r="AW420" s="131"/>
      <c r="AX420" s="131"/>
      <c r="AY420" s="128"/>
      <c r="AZ420" s="131"/>
      <c r="BA420" s="131"/>
      <c r="BB420" s="131"/>
      <c r="BC420" s="131"/>
      <c r="BD420" s="131"/>
      <c r="BE420" s="131"/>
      <c r="BF420" s="131"/>
      <c r="BG420" s="131"/>
      <c r="BH420" s="131"/>
      <c r="BI420" s="131"/>
      <c r="BJ420" s="131"/>
      <c r="BK420" s="131"/>
      <c r="BL420" s="131"/>
      <c r="BM420" s="131"/>
      <c r="BN420" s="131"/>
      <c r="BO420" s="131"/>
      <c r="BP420" s="131"/>
      <c r="BQ420" s="125"/>
      <c r="BR420" s="131"/>
      <c r="BS420" s="131"/>
      <c r="BT420" s="131"/>
      <c r="BU420" s="131"/>
      <c r="BV420" s="131"/>
      <c r="BW420" s="131"/>
      <c r="BX420" s="128"/>
      <c r="BY420" s="128"/>
    </row>
    <row r="421" spans="1:92" ht="73.5" customHeight="1" x14ac:dyDescent="0.3">
      <c r="A421" s="8">
        <v>43711</v>
      </c>
      <c r="B421" s="25">
        <v>1250</v>
      </c>
      <c r="C421" s="25">
        <v>70.099999999999994</v>
      </c>
      <c r="F421" s="26">
        <v>54881</v>
      </c>
      <c r="G421" s="26" t="s">
        <v>404</v>
      </c>
      <c r="H421" s="26" t="s">
        <v>47</v>
      </c>
      <c r="I421" s="26" t="s">
        <v>47</v>
      </c>
      <c r="J421" s="26" t="s">
        <v>47</v>
      </c>
      <c r="K421" s="67" t="s">
        <v>926</v>
      </c>
      <c r="L421" s="1" t="s">
        <v>906</v>
      </c>
      <c r="M421" s="1" t="s">
        <v>919</v>
      </c>
      <c r="O421" s="37">
        <v>55.8</v>
      </c>
      <c r="P421" s="25" t="s">
        <v>896</v>
      </c>
      <c r="Q421" s="25">
        <v>2950</v>
      </c>
      <c r="R421" s="11">
        <v>49.41</v>
      </c>
      <c r="S421" s="11">
        <v>49.36</v>
      </c>
      <c r="T421" s="11">
        <v>54.2</v>
      </c>
      <c r="U421" s="11">
        <v>49.12</v>
      </c>
      <c r="AP421" s="11">
        <v>55.9</v>
      </c>
      <c r="AQ421" s="25">
        <v>90</v>
      </c>
      <c r="AR421" s="11">
        <v>2950</v>
      </c>
      <c r="AS421" s="11">
        <v>53.94</v>
      </c>
      <c r="AT421" s="11">
        <v>49.31</v>
      </c>
      <c r="AU421" s="146">
        <v>55.11</v>
      </c>
      <c r="AV421" s="11">
        <v>47.75</v>
      </c>
      <c r="AY421" s="1" t="s">
        <v>954</v>
      </c>
      <c r="BP421" s="11">
        <v>56.05</v>
      </c>
      <c r="BQ421" s="25">
        <v>180</v>
      </c>
      <c r="BR421" s="11">
        <v>2950</v>
      </c>
      <c r="BS421" s="11">
        <v>57.11</v>
      </c>
      <c r="BT421" s="11">
        <v>56.36</v>
      </c>
      <c r="BU421" s="11">
        <v>50.72</v>
      </c>
      <c r="BV421" s="11">
        <v>45.58</v>
      </c>
      <c r="CN421" s="3"/>
    </row>
    <row r="422" spans="1:92" ht="36.75" customHeight="1" x14ac:dyDescent="0.3">
      <c r="A422" s="8">
        <v>43711</v>
      </c>
      <c r="F422" s="26">
        <v>54882</v>
      </c>
      <c r="G422" s="26" t="s">
        <v>31</v>
      </c>
      <c r="H422" s="26" t="s">
        <v>47</v>
      </c>
      <c r="I422" s="26" t="s">
        <v>47</v>
      </c>
      <c r="J422" s="101">
        <v>500</v>
      </c>
      <c r="K422" s="142" t="s">
        <v>905</v>
      </c>
      <c r="L422" s="1" t="s">
        <v>907</v>
      </c>
      <c r="M422" s="1" t="s">
        <v>908</v>
      </c>
      <c r="O422" s="37">
        <v>55.8</v>
      </c>
      <c r="P422" s="25" t="s">
        <v>896</v>
      </c>
      <c r="Q422" s="25">
        <v>2950</v>
      </c>
      <c r="R422" s="11">
        <v>49.41</v>
      </c>
      <c r="S422" s="11">
        <v>49.36</v>
      </c>
      <c r="T422" s="11">
        <v>54.2</v>
      </c>
      <c r="U422" s="11">
        <v>49.12</v>
      </c>
      <c r="X422" s="142"/>
      <c r="AP422" s="11">
        <v>55.9</v>
      </c>
      <c r="AQ422" s="25">
        <v>90</v>
      </c>
      <c r="AR422" s="11">
        <v>2950</v>
      </c>
      <c r="AS422" s="11">
        <v>53.94</v>
      </c>
      <c r="AT422" s="11">
        <v>49.31</v>
      </c>
      <c r="AU422" s="146">
        <v>55.11</v>
      </c>
      <c r="AV422" s="11">
        <v>47.75</v>
      </c>
      <c r="AY422" s="142"/>
      <c r="BP422" s="11">
        <v>56.05</v>
      </c>
      <c r="BQ422" s="25">
        <v>180</v>
      </c>
      <c r="BR422" s="11">
        <v>2950</v>
      </c>
      <c r="BS422" s="11">
        <v>57.11</v>
      </c>
      <c r="BT422" s="11">
        <v>56.36</v>
      </c>
      <c r="BU422" s="11">
        <v>50.72</v>
      </c>
      <c r="BV422" s="11">
        <v>45.58</v>
      </c>
      <c r="CN422" s="3"/>
    </row>
    <row r="423" spans="1:92" ht="36.75" customHeight="1" x14ac:dyDescent="0.3">
      <c r="A423" s="8">
        <v>43711</v>
      </c>
      <c r="F423" s="26">
        <v>54883</v>
      </c>
      <c r="G423" s="26" t="s">
        <v>31</v>
      </c>
      <c r="H423" s="26" t="s">
        <v>47</v>
      </c>
      <c r="I423" s="26" t="s">
        <v>47</v>
      </c>
      <c r="J423" s="101">
        <v>500</v>
      </c>
      <c r="K423" s="142" t="s">
        <v>909</v>
      </c>
      <c r="L423" s="1" t="s">
        <v>910</v>
      </c>
      <c r="M423" s="1" t="s">
        <v>911</v>
      </c>
      <c r="O423" s="37">
        <v>55.8</v>
      </c>
      <c r="P423" s="25" t="s">
        <v>896</v>
      </c>
      <c r="Q423" s="25">
        <v>2950</v>
      </c>
      <c r="R423" s="11">
        <v>49.41</v>
      </c>
      <c r="S423" s="11">
        <v>49.36</v>
      </c>
      <c r="T423" s="11">
        <v>54.2</v>
      </c>
      <c r="U423" s="11">
        <v>49.12</v>
      </c>
      <c r="X423" s="142"/>
      <c r="AP423" s="11">
        <v>55.9</v>
      </c>
      <c r="AQ423" s="25">
        <v>90</v>
      </c>
      <c r="AR423" s="11">
        <v>2950</v>
      </c>
      <c r="AS423" s="11">
        <v>53.94</v>
      </c>
      <c r="AT423" s="11">
        <v>49.31</v>
      </c>
      <c r="AU423" s="146">
        <v>55.11</v>
      </c>
      <c r="AV423" s="11">
        <v>47.75</v>
      </c>
      <c r="AY423" s="142"/>
      <c r="BP423" s="11">
        <v>56.05</v>
      </c>
      <c r="BQ423" s="25">
        <v>180</v>
      </c>
      <c r="BR423" s="11">
        <v>2950</v>
      </c>
      <c r="BS423" s="11">
        <v>57.11</v>
      </c>
      <c r="BT423" s="11">
        <v>56.36</v>
      </c>
      <c r="BU423" s="11">
        <v>50.72</v>
      </c>
      <c r="BV423" s="11">
        <v>45.58</v>
      </c>
      <c r="CN423" s="3"/>
    </row>
    <row r="424" spans="1:92" ht="36.75" customHeight="1" x14ac:dyDescent="0.3">
      <c r="A424" s="8">
        <v>43711</v>
      </c>
      <c r="F424" s="26">
        <v>54884</v>
      </c>
      <c r="G424" s="26" t="s">
        <v>31</v>
      </c>
      <c r="H424" s="26" t="s">
        <v>47</v>
      </c>
      <c r="I424" s="26" t="s">
        <v>47</v>
      </c>
      <c r="J424" s="101">
        <v>500</v>
      </c>
      <c r="K424" s="67" t="s">
        <v>912</v>
      </c>
      <c r="L424" s="1" t="s">
        <v>913</v>
      </c>
      <c r="M424" s="1" t="s">
        <v>915</v>
      </c>
      <c r="O424" s="37">
        <v>55.8</v>
      </c>
      <c r="P424" s="25" t="s">
        <v>896</v>
      </c>
      <c r="Q424" s="25">
        <v>2950</v>
      </c>
      <c r="R424" s="11">
        <v>49.41</v>
      </c>
      <c r="S424" s="11">
        <v>49.36</v>
      </c>
      <c r="T424" s="11">
        <v>54.2</v>
      </c>
      <c r="U424" s="11">
        <v>49.12</v>
      </c>
      <c r="X424" s="142"/>
      <c r="AP424" s="11">
        <v>55.9</v>
      </c>
      <c r="AQ424" s="25">
        <v>90</v>
      </c>
      <c r="AR424" s="11">
        <v>2950</v>
      </c>
      <c r="AS424" s="11">
        <v>53.94</v>
      </c>
      <c r="AT424" s="11">
        <v>49.31</v>
      </c>
      <c r="AU424" s="146">
        <v>55.11</v>
      </c>
      <c r="AV424" s="11">
        <v>47.75</v>
      </c>
      <c r="AY424" s="142"/>
      <c r="BP424" s="11">
        <v>56.05</v>
      </c>
      <c r="BQ424" s="25">
        <v>180</v>
      </c>
      <c r="BR424" s="11">
        <v>2950</v>
      </c>
      <c r="BS424" s="11">
        <v>57.11</v>
      </c>
      <c r="BT424" s="11">
        <v>56.36</v>
      </c>
      <c r="BU424" s="11">
        <v>50.72</v>
      </c>
      <c r="BV424" s="11">
        <v>45.58</v>
      </c>
      <c r="CN424" s="3"/>
    </row>
    <row r="425" spans="1:92" ht="36.75" customHeight="1" x14ac:dyDescent="0.3">
      <c r="A425" s="8">
        <v>43711</v>
      </c>
      <c r="F425" s="26">
        <v>54885</v>
      </c>
      <c r="G425" s="26" t="s">
        <v>404</v>
      </c>
      <c r="H425" s="26" t="s">
        <v>47</v>
      </c>
      <c r="I425" s="26" t="s">
        <v>47</v>
      </c>
      <c r="J425" s="26" t="s">
        <v>47</v>
      </c>
      <c r="K425" s="142" t="s">
        <v>914</v>
      </c>
      <c r="L425" s="1" t="s">
        <v>916</v>
      </c>
      <c r="O425" s="37">
        <v>55.8</v>
      </c>
      <c r="P425" s="25" t="s">
        <v>896</v>
      </c>
      <c r="Q425" s="25">
        <v>2950</v>
      </c>
      <c r="R425" s="11">
        <v>49.41</v>
      </c>
      <c r="S425" s="11">
        <v>49.36</v>
      </c>
      <c r="T425" s="11">
        <v>54.2</v>
      </c>
      <c r="U425" s="11">
        <v>49.12</v>
      </c>
      <c r="X425" s="142"/>
      <c r="AP425" s="11">
        <v>55.9</v>
      </c>
      <c r="AQ425" s="25">
        <v>90</v>
      </c>
      <c r="AR425" s="11">
        <v>2950</v>
      </c>
      <c r="AS425" s="11">
        <v>53.94</v>
      </c>
      <c r="AT425" s="11">
        <v>49.31</v>
      </c>
      <c r="AU425" s="146">
        <v>55.11</v>
      </c>
      <c r="AV425" s="11">
        <v>47.75</v>
      </c>
      <c r="AY425" s="142"/>
      <c r="BP425" s="11">
        <v>56.05</v>
      </c>
      <c r="BQ425" s="25">
        <v>180</v>
      </c>
      <c r="BR425" s="11">
        <v>2950</v>
      </c>
      <c r="BS425" s="11">
        <v>57.11</v>
      </c>
      <c r="BT425" s="11">
        <v>56.36</v>
      </c>
      <c r="BU425" s="11">
        <v>50.72</v>
      </c>
      <c r="BV425" s="11">
        <v>45.58</v>
      </c>
      <c r="CN425" s="3"/>
    </row>
    <row r="426" spans="1:92" ht="36.75" customHeight="1" x14ac:dyDescent="0.3">
      <c r="A426" s="8">
        <v>43711</v>
      </c>
      <c r="F426" s="26">
        <v>54886</v>
      </c>
      <c r="G426" s="26" t="s">
        <v>31</v>
      </c>
      <c r="H426" s="100">
        <v>500</v>
      </c>
      <c r="I426" s="26" t="s">
        <v>47</v>
      </c>
      <c r="J426" s="100">
        <v>500</v>
      </c>
      <c r="K426" s="67" t="s">
        <v>914</v>
      </c>
      <c r="L426" s="1" t="s">
        <v>917</v>
      </c>
      <c r="O426" s="37">
        <v>55.8</v>
      </c>
      <c r="P426" s="25" t="s">
        <v>896</v>
      </c>
      <c r="Q426" s="25">
        <v>2950</v>
      </c>
      <c r="R426" s="11">
        <v>49.41</v>
      </c>
      <c r="S426" s="11">
        <v>49.36</v>
      </c>
      <c r="T426" s="11">
        <v>54.2</v>
      </c>
      <c r="U426" s="11">
        <v>49.12</v>
      </c>
      <c r="X426" s="142"/>
      <c r="AP426" s="11">
        <v>55.9</v>
      </c>
      <c r="AQ426" s="25">
        <v>90</v>
      </c>
      <c r="AR426" s="11">
        <v>2950</v>
      </c>
      <c r="AS426" s="11">
        <v>53.94</v>
      </c>
      <c r="AT426" s="11">
        <v>49.31</v>
      </c>
      <c r="AU426" s="146">
        <v>55.11</v>
      </c>
      <c r="AV426" s="11">
        <v>47.75</v>
      </c>
      <c r="AY426" s="142"/>
      <c r="BP426" s="11">
        <v>56.05</v>
      </c>
      <c r="BQ426" s="25">
        <v>180</v>
      </c>
      <c r="BR426" s="11">
        <v>2950</v>
      </c>
      <c r="BS426" s="11">
        <v>57.11</v>
      </c>
      <c r="BT426" s="11">
        <v>56.36</v>
      </c>
      <c r="BU426" s="11">
        <v>50.72</v>
      </c>
      <c r="BV426" s="11">
        <v>45.58</v>
      </c>
      <c r="CN426" s="3"/>
    </row>
    <row r="427" spans="1:92" ht="52.5" customHeight="1" x14ac:dyDescent="0.3">
      <c r="A427" s="8">
        <v>43711</v>
      </c>
      <c r="F427" s="26">
        <v>54887</v>
      </c>
      <c r="G427" s="26" t="s">
        <v>31</v>
      </c>
      <c r="H427" s="26" t="s">
        <v>47</v>
      </c>
      <c r="I427" s="101">
        <v>500</v>
      </c>
      <c r="J427" s="100">
        <v>1500</v>
      </c>
      <c r="K427" s="67" t="s">
        <v>918</v>
      </c>
      <c r="L427" s="1" t="s">
        <v>921</v>
      </c>
      <c r="O427" s="37">
        <v>55.8</v>
      </c>
      <c r="P427" s="25" t="s">
        <v>896</v>
      </c>
      <c r="Q427" s="25">
        <v>2950</v>
      </c>
      <c r="R427" s="11">
        <v>49.41</v>
      </c>
      <c r="S427" s="11">
        <v>49.36</v>
      </c>
      <c r="T427" s="11">
        <v>54.2</v>
      </c>
      <c r="U427" s="11">
        <v>49.12</v>
      </c>
      <c r="X427" s="142"/>
      <c r="AP427" s="11">
        <v>55.9</v>
      </c>
      <c r="AQ427" s="25">
        <v>90</v>
      </c>
      <c r="AR427" s="11">
        <v>2950</v>
      </c>
      <c r="AS427" s="11">
        <v>53.94</v>
      </c>
      <c r="AT427" s="11">
        <v>49.31</v>
      </c>
      <c r="AU427" s="146">
        <v>55.11</v>
      </c>
      <c r="AV427" s="11">
        <v>47.75</v>
      </c>
      <c r="AY427" s="142"/>
      <c r="BP427" s="11">
        <v>56.05</v>
      </c>
      <c r="BQ427" s="25">
        <v>180</v>
      </c>
      <c r="BR427" s="11">
        <v>2950</v>
      </c>
      <c r="BS427" s="11">
        <v>57.11</v>
      </c>
      <c r="BT427" s="11">
        <v>56.36</v>
      </c>
      <c r="BU427" s="11">
        <v>50.72</v>
      </c>
      <c r="BV427" s="11">
        <v>45.58</v>
      </c>
      <c r="CN427" s="3"/>
    </row>
    <row r="428" spans="1:92" ht="36.75" customHeight="1" x14ac:dyDescent="0.25">
      <c r="A428" s="8">
        <v>43711</v>
      </c>
      <c r="F428" s="26">
        <v>54888</v>
      </c>
      <c r="G428" s="26" t="s">
        <v>404</v>
      </c>
      <c r="H428" s="26" t="s">
        <v>47</v>
      </c>
      <c r="I428" s="26" t="s">
        <v>47</v>
      </c>
      <c r="J428" s="26" t="s">
        <v>47</v>
      </c>
      <c r="K428" s="142" t="s">
        <v>920</v>
      </c>
      <c r="L428" s="1" t="s">
        <v>916</v>
      </c>
      <c r="O428" s="37">
        <v>55.8</v>
      </c>
      <c r="P428" s="25" t="s">
        <v>896</v>
      </c>
      <c r="Q428" s="25">
        <v>2950</v>
      </c>
      <c r="R428" s="11">
        <v>49.41</v>
      </c>
      <c r="S428" s="11">
        <v>49.36</v>
      </c>
      <c r="T428" s="11">
        <v>54.2</v>
      </c>
      <c r="U428" s="11">
        <v>49.12</v>
      </c>
      <c r="X428" s="142"/>
      <c r="AP428" s="11">
        <v>55.9</v>
      </c>
      <c r="AQ428" s="25">
        <v>90</v>
      </c>
      <c r="AR428" s="11">
        <v>2950</v>
      </c>
      <c r="AS428" s="11">
        <v>53.94</v>
      </c>
      <c r="AT428" s="11">
        <v>49.31</v>
      </c>
      <c r="AU428" s="146">
        <v>55.11</v>
      </c>
      <c r="AV428" s="11">
        <v>47.75</v>
      </c>
      <c r="AY428" s="142"/>
      <c r="BP428" s="11">
        <v>56.05</v>
      </c>
      <c r="BQ428" s="25">
        <v>180</v>
      </c>
      <c r="BR428" s="11">
        <v>2950</v>
      </c>
      <c r="BS428" s="11">
        <v>57.11</v>
      </c>
      <c r="BT428" s="11">
        <v>56.36</v>
      </c>
      <c r="BU428" s="11">
        <v>50.72</v>
      </c>
      <c r="BV428" s="11">
        <v>45.58</v>
      </c>
      <c r="CN428" s="3"/>
    </row>
    <row r="429" spans="1:92" ht="36.75" customHeight="1" x14ac:dyDescent="0.25">
      <c r="A429" s="8">
        <v>43711</v>
      </c>
      <c r="F429" s="26">
        <v>54889</v>
      </c>
      <c r="G429" s="26" t="s">
        <v>404</v>
      </c>
      <c r="H429" s="26" t="s">
        <v>47</v>
      </c>
      <c r="I429" s="26" t="s">
        <v>47</v>
      </c>
      <c r="J429" s="26" t="s">
        <v>47</v>
      </c>
      <c r="K429" s="67" t="s">
        <v>920</v>
      </c>
      <c r="L429" s="142" t="s">
        <v>916</v>
      </c>
      <c r="O429" s="37">
        <v>55.8</v>
      </c>
      <c r="P429" s="25" t="s">
        <v>896</v>
      </c>
      <c r="Q429" s="25">
        <v>2950</v>
      </c>
      <c r="R429" s="11">
        <v>49.41</v>
      </c>
      <c r="S429" s="11">
        <v>49.36</v>
      </c>
      <c r="T429" s="11">
        <v>54.2</v>
      </c>
      <c r="U429" s="11">
        <v>49.12</v>
      </c>
      <c r="X429" s="142"/>
      <c r="AP429" s="11">
        <v>55.9</v>
      </c>
      <c r="AQ429" s="25">
        <v>90</v>
      </c>
      <c r="AR429" s="11">
        <v>2950</v>
      </c>
      <c r="AS429" s="11">
        <v>53.94</v>
      </c>
      <c r="AT429" s="11">
        <v>49.31</v>
      </c>
      <c r="AU429" s="146">
        <v>55.11</v>
      </c>
      <c r="AV429" s="11">
        <v>47.75</v>
      </c>
      <c r="AY429" s="142"/>
      <c r="BP429" s="11">
        <v>56.05</v>
      </c>
      <c r="BQ429" s="25">
        <v>180</v>
      </c>
      <c r="BR429" s="11">
        <v>2950</v>
      </c>
      <c r="BS429" s="11">
        <v>57.11</v>
      </c>
      <c r="BT429" s="11">
        <v>56.36</v>
      </c>
      <c r="BU429" s="11">
        <v>50.72</v>
      </c>
      <c r="BV429" s="11">
        <v>45.58</v>
      </c>
      <c r="CN429" s="3"/>
    </row>
    <row r="430" spans="1:92" ht="36.75" customHeight="1" x14ac:dyDescent="0.25">
      <c r="A430" s="8">
        <v>43711</v>
      </c>
      <c r="F430" s="26">
        <v>54890</v>
      </c>
      <c r="G430" s="26" t="s">
        <v>404</v>
      </c>
      <c r="H430" s="26" t="s">
        <v>47</v>
      </c>
      <c r="I430" s="26" t="s">
        <v>47</v>
      </c>
      <c r="J430" s="26" t="s">
        <v>47</v>
      </c>
      <c r="K430" s="142" t="s">
        <v>920</v>
      </c>
      <c r="L430" s="142" t="s">
        <v>916</v>
      </c>
      <c r="O430" s="37">
        <v>55.8</v>
      </c>
      <c r="P430" s="25" t="s">
        <v>896</v>
      </c>
      <c r="Q430" s="25">
        <v>2950</v>
      </c>
      <c r="R430" s="11">
        <v>49.41</v>
      </c>
      <c r="S430" s="11">
        <v>49.36</v>
      </c>
      <c r="T430" s="11">
        <v>54.2</v>
      </c>
      <c r="U430" s="11">
        <v>49.12</v>
      </c>
      <c r="X430" s="142"/>
      <c r="AP430" s="11">
        <v>55.9</v>
      </c>
      <c r="AQ430" s="25">
        <v>90</v>
      </c>
      <c r="AR430" s="11">
        <v>2950</v>
      </c>
      <c r="AS430" s="11">
        <v>53.94</v>
      </c>
      <c r="AT430" s="11">
        <v>49.31</v>
      </c>
      <c r="AU430" s="146">
        <v>55.11</v>
      </c>
      <c r="AV430" s="11">
        <v>47.75</v>
      </c>
      <c r="AY430" s="142"/>
      <c r="BP430" s="11">
        <v>56.05</v>
      </c>
      <c r="BQ430" s="25">
        <v>180</v>
      </c>
      <c r="BR430" s="11">
        <v>2950</v>
      </c>
      <c r="BS430" s="11">
        <v>57.11</v>
      </c>
      <c r="BT430" s="11">
        <v>56.36</v>
      </c>
      <c r="BU430" s="11">
        <v>50.72</v>
      </c>
      <c r="BV430" s="11">
        <v>45.58</v>
      </c>
      <c r="CN430" s="3"/>
    </row>
    <row r="431" spans="1:92" ht="36.75" customHeight="1" x14ac:dyDescent="0.3">
      <c r="A431" s="8">
        <v>43711</v>
      </c>
      <c r="F431" s="26">
        <v>54891</v>
      </c>
      <c r="G431" s="26" t="s">
        <v>31</v>
      </c>
      <c r="H431" s="26" t="s">
        <v>47</v>
      </c>
      <c r="I431" s="26" t="s">
        <v>47</v>
      </c>
      <c r="J431" s="99">
        <v>1500</v>
      </c>
      <c r="K431" s="142" t="s">
        <v>920</v>
      </c>
      <c r="L431" s="1" t="s">
        <v>922</v>
      </c>
      <c r="M431" s="1" t="s">
        <v>924</v>
      </c>
      <c r="O431" s="37">
        <v>55.8</v>
      </c>
      <c r="P431" s="25" t="s">
        <v>896</v>
      </c>
      <c r="Q431" s="25">
        <v>3062</v>
      </c>
      <c r="R431" s="11" t="s">
        <v>47</v>
      </c>
      <c r="S431" s="11" t="s">
        <v>47</v>
      </c>
      <c r="T431" s="11" t="s">
        <v>47</v>
      </c>
      <c r="U431" s="11" t="s">
        <v>47</v>
      </c>
      <c r="X431" s="142"/>
      <c r="AP431" s="11">
        <v>55.9</v>
      </c>
      <c r="AQ431" s="25">
        <v>90</v>
      </c>
      <c r="AR431" s="11">
        <v>2950</v>
      </c>
      <c r="AS431" s="11">
        <v>53.94</v>
      </c>
      <c r="AT431" s="11">
        <v>49.31</v>
      </c>
      <c r="AU431" s="146">
        <v>55.11</v>
      </c>
      <c r="AV431" s="11">
        <v>47.75</v>
      </c>
      <c r="AY431" s="142"/>
      <c r="BP431" s="11">
        <v>56.05</v>
      </c>
      <c r="BQ431" s="25">
        <v>180</v>
      </c>
      <c r="BR431" s="11">
        <v>2950</v>
      </c>
      <c r="BS431" s="11">
        <v>57.11</v>
      </c>
      <c r="BT431" s="11">
        <v>56.36</v>
      </c>
      <c r="BU431" s="11">
        <v>50.72</v>
      </c>
      <c r="BV431" s="11">
        <v>45.58</v>
      </c>
      <c r="BW431" s="11" t="s">
        <v>923</v>
      </c>
      <c r="BX431" s="1" t="s">
        <v>923</v>
      </c>
      <c r="CN431" s="3"/>
    </row>
    <row r="432" spans="1:92" ht="36.75" customHeight="1" x14ac:dyDescent="0.3">
      <c r="A432" s="8">
        <v>43711</v>
      </c>
      <c r="F432" s="26">
        <v>54892</v>
      </c>
      <c r="G432" s="26" t="s">
        <v>31</v>
      </c>
      <c r="H432" s="26" t="s">
        <v>47</v>
      </c>
      <c r="I432" s="26" t="s">
        <v>47</v>
      </c>
      <c r="J432" s="100">
        <v>1500</v>
      </c>
      <c r="K432" s="67" t="s">
        <v>927</v>
      </c>
      <c r="L432" s="1" t="s">
        <v>925</v>
      </c>
      <c r="O432" s="37">
        <v>55.8</v>
      </c>
      <c r="P432" s="25" t="s">
        <v>896</v>
      </c>
      <c r="Q432" s="25">
        <v>3062</v>
      </c>
      <c r="R432" s="11" t="s">
        <v>47</v>
      </c>
      <c r="S432" s="11" t="s">
        <v>47</v>
      </c>
      <c r="T432" s="11" t="s">
        <v>47</v>
      </c>
      <c r="U432" s="11" t="s">
        <v>47</v>
      </c>
      <c r="X432" s="142"/>
      <c r="AP432" s="11">
        <v>55.9</v>
      </c>
      <c r="AQ432" s="25">
        <v>90</v>
      </c>
      <c r="AR432" s="11">
        <v>2950</v>
      </c>
      <c r="AS432" s="11">
        <v>53.94</v>
      </c>
      <c r="AT432" s="11">
        <v>49.31</v>
      </c>
      <c r="AU432" s="146">
        <v>55.11</v>
      </c>
      <c r="AV432" s="11">
        <v>47.75</v>
      </c>
      <c r="AY432" s="142"/>
      <c r="BP432" s="11">
        <v>56.05</v>
      </c>
      <c r="BQ432" s="25">
        <v>180</v>
      </c>
      <c r="BR432" s="11">
        <v>2950</v>
      </c>
      <c r="BS432" s="11">
        <v>57.11</v>
      </c>
      <c r="BT432" s="11">
        <v>56.36</v>
      </c>
      <c r="BU432" s="11">
        <v>50.72</v>
      </c>
      <c r="BV432" s="11">
        <v>45.58</v>
      </c>
      <c r="CN432" s="3"/>
    </row>
    <row r="433" spans="1:92" ht="36.75" customHeight="1" x14ac:dyDescent="0.3">
      <c r="A433" s="8">
        <v>43711</v>
      </c>
      <c r="F433" s="26">
        <v>54893</v>
      </c>
      <c r="G433" s="26" t="s">
        <v>31</v>
      </c>
      <c r="H433" s="26" t="s">
        <v>47</v>
      </c>
      <c r="I433" s="26" t="s">
        <v>47</v>
      </c>
      <c r="J433" s="100">
        <v>1500</v>
      </c>
      <c r="K433" s="67" t="s">
        <v>928</v>
      </c>
      <c r="L433" s="1" t="s">
        <v>929</v>
      </c>
      <c r="O433" s="37">
        <v>55.8</v>
      </c>
      <c r="P433" s="25" t="s">
        <v>896</v>
      </c>
      <c r="Q433" s="25">
        <v>3062</v>
      </c>
      <c r="R433" s="11" t="s">
        <v>47</v>
      </c>
      <c r="S433" s="11" t="s">
        <v>47</v>
      </c>
      <c r="T433" s="11" t="s">
        <v>47</v>
      </c>
      <c r="U433" s="11" t="s">
        <v>47</v>
      </c>
      <c r="X433" s="142"/>
      <c r="AP433" s="11">
        <v>55.9</v>
      </c>
      <c r="AQ433" s="25">
        <v>90</v>
      </c>
      <c r="AR433" s="11">
        <v>2950</v>
      </c>
      <c r="AS433" s="11">
        <v>53.94</v>
      </c>
      <c r="AT433" s="11">
        <v>49.31</v>
      </c>
      <c r="AU433" s="146">
        <v>55.11</v>
      </c>
      <c r="AV433" s="11">
        <v>47.75</v>
      </c>
      <c r="AY433" s="142"/>
      <c r="BP433" s="11">
        <v>56.05</v>
      </c>
      <c r="BQ433" s="25">
        <v>180</v>
      </c>
      <c r="BR433" s="11">
        <v>2950</v>
      </c>
      <c r="BS433" s="11">
        <v>57.11</v>
      </c>
      <c r="BT433" s="11">
        <v>56.36</v>
      </c>
      <c r="BU433" s="11">
        <v>50.72</v>
      </c>
      <c r="BV433" s="11">
        <v>45.58</v>
      </c>
      <c r="BY433" s="72" t="s">
        <v>955</v>
      </c>
      <c r="CN433" s="3"/>
    </row>
    <row r="434" spans="1:92" ht="36.75" customHeight="1" x14ac:dyDescent="0.3">
      <c r="A434" s="8">
        <v>43711</v>
      </c>
      <c r="F434" s="26">
        <v>54894</v>
      </c>
      <c r="G434" s="26" t="s">
        <v>31</v>
      </c>
      <c r="H434" s="26" t="s">
        <v>47</v>
      </c>
      <c r="I434" s="101">
        <v>1000</v>
      </c>
      <c r="J434" s="99">
        <v>2000</v>
      </c>
      <c r="K434" s="67" t="s">
        <v>930</v>
      </c>
      <c r="L434" s="1" t="s">
        <v>931</v>
      </c>
      <c r="O434" s="37">
        <v>55.8</v>
      </c>
      <c r="P434" s="25" t="s">
        <v>896</v>
      </c>
      <c r="Q434" s="25">
        <v>3062</v>
      </c>
      <c r="R434" s="11" t="s">
        <v>47</v>
      </c>
      <c r="S434" s="11" t="s">
        <v>47</v>
      </c>
      <c r="T434" s="11" t="s">
        <v>47</v>
      </c>
      <c r="U434" s="11" t="s">
        <v>47</v>
      </c>
      <c r="X434" s="142"/>
      <c r="AP434" s="11">
        <v>55.9</v>
      </c>
      <c r="AQ434" s="25">
        <v>90</v>
      </c>
      <c r="AR434" s="11">
        <v>2950</v>
      </c>
      <c r="AS434" s="11">
        <v>53.94</v>
      </c>
      <c r="AT434" s="11">
        <v>49.31</v>
      </c>
      <c r="AU434" s="146">
        <v>55.11</v>
      </c>
      <c r="AV434" s="11">
        <v>47.75</v>
      </c>
      <c r="AY434" s="142"/>
      <c r="BP434" s="11">
        <v>56.05</v>
      </c>
      <c r="BQ434" s="25">
        <v>180</v>
      </c>
      <c r="BR434" s="11">
        <v>2950</v>
      </c>
      <c r="BS434" s="11">
        <v>57.11</v>
      </c>
      <c r="BT434" s="11">
        <v>56.36</v>
      </c>
      <c r="BU434" s="11">
        <v>50.72</v>
      </c>
      <c r="BV434" s="11">
        <v>45.58</v>
      </c>
      <c r="CN434" s="3"/>
    </row>
    <row r="435" spans="1:92" ht="48" customHeight="1" x14ac:dyDescent="0.3">
      <c r="A435" s="8">
        <v>43711</v>
      </c>
      <c r="F435" s="26">
        <v>54895</v>
      </c>
      <c r="G435" s="26" t="s">
        <v>31</v>
      </c>
      <c r="H435" s="26" t="s">
        <v>47</v>
      </c>
      <c r="I435" s="100">
        <v>1000</v>
      </c>
      <c r="J435" s="99">
        <v>1800</v>
      </c>
      <c r="K435" s="67" t="s">
        <v>932</v>
      </c>
      <c r="L435" s="1" t="s">
        <v>933</v>
      </c>
      <c r="O435" s="37">
        <v>55.8</v>
      </c>
      <c r="P435" s="25" t="s">
        <v>896</v>
      </c>
      <c r="Q435" s="25">
        <v>3062</v>
      </c>
      <c r="R435" s="11" t="s">
        <v>47</v>
      </c>
      <c r="S435" s="11" t="s">
        <v>47</v>
      </c>
      <c r="T435" s="11" t="s">
        <v>47</v>
      </c>
      <c r="U435" s="11" t="s">
        <v>47</v>
      </c>
      <c r="AP435" s="11">
        <v>55.9</v>
      </c>
      <c r="AQ435" s="25">
        <v>90</v>
      </c>
      <c r="AR435" s="11">
        <v>2950</v>
      </c>
      <c r="AS435" s="11">
        <v>53.94</v>
      </c>
      <c r="AT435" s="11">
        <v>49.31</v>
      </c>
      <c r="AU435" s="146">
        <v>55.11</v>
      </c>
      <c r="AV435" s="11">
        <v>47.78</v>
      </c>
      <c r="BP435" s="11">
        <v>56.05</v>
      </c>
      <c r="BQ435" s="25">
        <v>180</v>
      </c>
      <c r="BR435" s="11">
        <v>2950</v>
      </c>
      <c r="BS435" s="11">
        <v>57.11</v>
      </c>
      <c r="BT435" s="11">
        <v>56.36</v>
      </c>
      <c r="BU435" s="11">
        <v>50.72</v>
      </c>
      <c r="BV435" s="11">
        <v>45.58</v>
      </c>
      <c r="CN435" s="3"/>
    </row>
    <row r="436" spans="1:92" ht="36.75" customHeight="1" x14ac:dyDescent="0.3">
      <c r="A436" s="8">
        <v>43711</v>
      </c>
      <c r="F436" s="26">
        <v>54896</v>
      </c>
      <c r="G436" s="26" t="s">
        <v>31</v>
      </c>
      <c r="H436" s="26" t="s">
        <v>47</v>
      </c>
      <c r="I436" s="99">
        <v>1000</v>
      </c>
      <c r="J436" s="26" t="s">
        <v>47</v>
      </c>
      <c r="K436" s="67" t="s">
        <v>934</v>
      </c>
      <c r="L436" s="1" t="s">
        <v>937</v>
      </c>
      <c r="O436" s="37">
        <v>55.8</v>
      </c>
      <c r="P436" s="25" t="s">
        <v>896</v>
      </c>
      <c r="Q436" s="25">
        <v>3062</v>
      </c>
      <c r="R436" s="11" t="s">
        <v>47</v>
      </c>
      <c r="S436" s="11" t="s">
        <v>47</v>
      </c>
      <c r="T436" s="11" t="s">
        <v>47</v>
      </c>
      <c r="U436" s="11" t="s">
        <v>47</v>
      </c>
      <c r="AP436" s="11">
        <v>55.9</v>
      </c>
      <c r="AQ436" s="25">
        <v>90</v>
      </c>
      <c r="AR436" s="11">
        <v>2950</v>
      </c>
      <c r="AS436" s="11">
        <v>53.94</v>
      </c>
      <c r="AT436" s="11">
        <v>49.31</v>
      </c>
      <c r="AU436" s="146">
        <v>55.11</v>
      </c>
      <c r="AV436" s="11">
        <v>47.78</v>
      </c>
      <c r="BP436" s="11">
        <v>56.05</v>
      </c>
      <c r="BQ436" s="25">
        <v>180</v>
      </c>
      <c r="BR436" s="11">
        <v>2950</v>
      </c>
      <c r="BS436" s="11">
        <v>57.11</v>
      </c>
      <c r="BT436" s="11">
        <v>56.36</v>
      </c>
      <c r="BU436" s="11">
        <v>50.72</v>
      </c>
      <c r="BV436" s="11">
        <v>45.58</v>
      </c>
      <c r="CN436" s="3"/>
    </row>
    <row r="437" spans="1:92" ht="36.75" customHeight="1" x14ac:dyDescent="0.3">
      <c r="A437" s="8">
        <v>43711</v>
      </c>
      <c r="F437" s="26">
        <v>54897</v>
      </c>
      <c r="G437" s="26" t="s">
        <v>31</v>
      </c>
      <c r="H437" s="100">
        <v>1500</v>
      </c>
      <c r="I437" s="26" t="s">
        <v>47</v>
      </c>
      <c r="J437" s="26" t="s">
        <v>47</v>
      </c>
      <c r="K437" s="67" t="s">
        <v>935</v>
      </c>
      <c r="L437" s="1" t="s">
        <v>939</v>
      </c>
      <c r="M437" s="1" t="s">
        <v>936</v>
      </c>
      <c r="O437" s="37">
        <v>55.8</v>
      </c>
      <c r="P437" s="25" t="s">
        <v>896</v>
      </c>
      <c r="Q437" s="25">
        <v>2950</v>
      </c>
      <c r="R437" s="11">
        <v>49.41</v>
      </c>
      <c r="S437" s="11">
        <v>49.36</v>
      </c>
      <c r="T437" s="11">
        <v>54.2</v>
      </c>
      <c r="U437" s="11">
        <v>49.12</v>
      </c>
      <c r="AP437" s="11">
        <v>55.9</v>
      </c>
      <c r="AQ437" s="25">
        <v>90</v>
      </c>
      <c r="AR437" s="11">
        <v>2950</v>
      </c>
      <c r="AS437" s="11">
        <v>53.94</v>
      </c>
      <c r="AT437" s="11">
        <v>49.31</v>
      </c>
      <c r="AU437" s="146">
        <v>55.11</v>
      </c>
      <c r="AV437" s="11">
        <v>47.78</v>
      </c>
      <c r="BP437" s="11">
        <v>56.05</v>
      </c>
      <c r="BQ437" s="25">
        <v>180</v>
      </c>
      <c r="BR437" s="11">
        <v>2950</v>
      </c>
      <c r="BS437" s="11">
        <v>57.11</v>
      </c>
      <c r="BT437" s="11">
        <v>56.36</v>
      </c>
      <c r="BU437" s="11">
        <v>50.72</v>
      </c>
      <c r="BV437" s="11">
        <v>45.58</v>
      </c>
      <c r="CN437" s="3"/>
    </row>
    <row r="438" spans="1:92" ht="36.75" customHeight="1" x14ac:dyDescent="0.3">
      <c r="A438" s="8">
        <v>43711</v>
      </c>
      <c r="F438" s="26">
        <v>54898</v>
      </c>
      <c r="G438" s="26" t="s">
        <v>31</v>
      </c>
      <c r="H438" s="100">
        <v>1500</v>
      </c>
      <c r="I438" s="26" t="s">
        <v>47</v>
      </c>
      <c r="J438" s="26" t="s">
        <v>47</v>
      </c>
      <c r="K438" s="67" t="s">
        <v>938</v>
      </c>
      <c r="L438" s="1" t="s">
        <v>940</v>
      </c>
      <c r="O438" s="37">
        <v>55.8</v>
      </c>
      <c r="P438" s="25" t="s">
        <v>896</v>
      </c>
      <c r="Q438" s="25">
        <v>2950</v>
      </c>
      <c r="R438" s="11">
        <v>49.41</v>
      </c>
      <c r="S438" s="11">
        <v>49.36</v>
      </c>
      <c r="T438" s="11">
        <v>54.2</v>
      </c>
      <c r="U438" s="11">
        <v>49.12</v>
      </c>
      <c r="AP438" s="11">
        <v>55.9</v>
      </c>
      <c r="AQ438" s="25">
        <v>90</v>
      </c>
      <c r="AR438" s="11">
        <v>2950</v>
      </c>
      <c r="AS438" s="11">
        <v>53.94</v>
      </c>
      <c r="AT438" s="11">
        <v>49.31</v>
      </c>
      <c r="AU438" s="146">
        <v>55.11</v>
      </c>
      <c r="AV438" s="11">
        <v>47.78</v>
      </c>
      <c r="BP438" s="11">
        <v>56.05</v>
      </c>
      <c r="BQ438" s="25">
        <v>180</v>
      </c>
      <c r="BR438" s="11">
        <v>2950</v>
      </c>
      <c r="BS438" s="11">
        <v>57.11</v>
      </c>
      <c r="BT438" s="11">
        <v>56.36</v>
      </c>
      <c r="BU438" s="11">
        <v>50.72</v>
      </c>
      <c r="BV438" s="11">
        <v>45.58</v>
      </c>
      <c r="CN438" s="3"/>
    </row>
    <row r="439" spans="1:92" ht="36.75" customHeight="1" x14ac:dyDescent="0.3">
      <c r="A439" s="8">
        <v>43711</v>
      </c>
      <c r="F439" s="26">
        <v>54899</v>
      </c>
      <c r="G439" s="26" t="s">
        <v>31</v>
      </c>
      <c r="H439" s="100">
        <v>1500</v>
      </c>
      <c r="I439" s="26" t="s">
        <v>47</v>
      </c>
      <c r="J439" s="26" t="s">
        <v>47</v>
      </c>
      <c r="K439" s="67" t="s">
        <v>941</v>
      </c>
      <c r="L439" s="1" t="s">
        <v>944</v>
      </c>
      <c r="O439" s="37">
        <v>55.8</v>
      </c>
      <c r="P439" s="25" t="s">
        <v>896</v>
      </c>
      <c r="Q439" s="25">
        <v>2950</v>
      </c>
      <c r="R439" s="11">
        <v>49.41</v>
      </c>
      <c r="S439" s="11">
        <v>49.36</v>
      </c>
      <c r="T439" s="11">
        <v>54.2</v>
      </c>
      <c r="U439" s="11">
        <v>49.12</v>
      </c>
      <c r="AP439" s="11">
        <v>55.9</v>
      </c>
      <c r="AQ439" s="25">
        <v>90</v>
      </c>
      <c r="AR439" s="11">
        <v>2950</v>
      </c>
      <c r="AS439" s="11">
        <v>53.94</v>
      </c>
      <c r="AT439" s="11">
        <v>49.31</v>
      </c>
      <c r="AU439" s="146">
        <v>55.11</v>
      </c>
      <c r="AV439" s="11">
        <v>47.78</v>
      </c>
      <c r="BP439" s="11">
        <v>56.05</v>
      </c>
      <c r="BQ439" s="25">
        <v>180</v>
      </c>
      <c r="BR439" s="11">
        <v>2950</v>
      </c>
      <c r="BS439" s="11">
        <v>57.11</v>
      </c>
      <c r="BT439" s="11">
        <v>56.36</v>
      </c>
      <c r="BU439" s="11">
        <v>50.72</v>
      </c>
      <c r="BV439" s="11">
        <v>45.58</v>
      </c>
      <c r="CN439" s="3"/>
    </row>
    <row r="440" spans="1:92" ht="36.75" customHeight="1" x14ac:dyDescent="0.3">
      <c r="A440" s="8">
        <v>43711</v>
      </c>
      <c r="F440" s="26">
        <v>54900</v>
      </c>
      <c r="G440" s="26" t="s">
        <v>31</v>
      </c>
      <c r="H440" s="100">
        <v>1200</v>
      </c>
      <c r="I440" s="100">
        <v>800</v>
      </c>
      <c r="J440" s="99">
        <v>1800</v>
      </c>
      <c r="K440" s="67" t="s">
        <v>943</v>
      </c>
      <c r="L440" s="1" t="s">
        <v>945</v>
      </c>
      <c r="O440" s="37">
        <v>55.8</v>
      </c>
      <c r="P440" s="25" t="s">
        <v>942</v>
      </c>
      <c r="Q440" s="25">
        <v>2950</v>
      </c>
      <c r="R440" s="11">
        <v>49.41</v>
      </c>
      <c r="S440" s="11">
        <v>49.36</v>
      </c>
      <c r="T440" s="11">
        <v>54.2</v>
      </c>
      <c r="U440" s="11">
        <v>49.12</v>
      </c>
      <c r="AP440" s="11">
        <v>55.9</v>
      </c>
      <c r="AQ440" s="25">
        <v>90</v>
      </c>
      <c r="AR440" s="11">
        <v>2950</v>
      </c>
      <c r="AS440" s="11">
        <v>53.94</v>
      </c>
      <c r="AT440" s="11">
        <v>49.31</v>
      </c>
      <c r="AU440" s="146">
        <v>55.11</v>
      </c>
      <c r="AV440" s="11">
        <v>47.78</v>
      </c>
      <c r="BP440" s="11">
        <v>56.05</v>
      </c>
      <c r="BQ440" s="25">
        <v>180</v>
      </c>
      <c r="BR440" s="11">
        <v>2950</v>
      </c>
      <c r="BS440" s="11">
        <v>57.11</v>
      </c>
      <c r="BT440" s="11">
        <v>56.36</v>
      </c>
      <c r="BU440" s="11">
        <v>50.72</v>
      </c>
      <c r="BV440" s="11">
        <v>45.58</v>
      </c>
      <c r="CN440" s="3"/>
    </row>
    <row r="441" spans="1:92" ht="36.75" customHeight="1" x14ac:dyDescent="0.3">
      <c r="A441" s="8">
        <v>43711</v>
      </c>
      <c r="F441" s="26">
        <v>54901</v>
      </c>
      <c r="G441" s="26" t="s">
        <v>404</v>
      </c>
      <c r="H441" s="26" t="s">
        <v>47</v>
      </c>
      <c r="I441" s="26" t="s">
        <v>47</v>
      </c>
      <c r="J441" s="26" t="s">
        <v>47</v>
      </c>
      <c r="K441" s="67" t="s">
        <v>946</v>
      </c>
      <c r="L441" s="1" t="s">
        <v>947</v>
      </c>
      <c r="O441" s="37">
        <v>55.8</v>
      </c>
      <c r="P441" s="25" t="s">
        <v>948</v>
      </c>
      <c r="Q441" s="25">
        <v>2950</v>
      </c>
      <c r="R441" s="11">
        <v>49.41</v>
      </c>
      <c r="S441" s="11">
        <v>49.36</v>
      </c>
      <c r="T441" s="11">
        <v>54.2</v>
      </c>
      <c r="U441" s="11">
        <v>49.12</v>
      </c>
      <c r="AP441" s="11">
        <v>55.9</v>
      </c>
      <c r="AQ441" s="25">
        <v>90</v>
      </c>
      <c r="AR441" s="11">
        <v>2950</v>
      </c>
      <c r="AS441" s="11">
        <v>53.94</v>
      </c>
      <c r="AT441" s="11">
        <v>49.31</v>
      </c>
      <c r="AU441" s="146">
        <v>55.11</v>
      </c>
      <c r="AV441" s="11">
        <v>47.78</v>
      </c>
      <c r="BP441" s="11">
        <v>56.05</v>
      </c>
      <c r="BQ441" s="25">
        <v>180</v>
      </c>
      <c r="BR441" s="11">
        <v>2950</v>
      </c>
      <c r="BS441" s="11">
        <v>57.11</v>
      </c>
      <c r="BT441" s="11">
        <v>56.36</v>
      </c>
      <c r="BU441" s="11">
        <v>50.72</v>
      </c>
      <c r="BV441" s="11">
        <v>45.58</v>
      </c>
      <c r="CN441" s="3"/>
    </row>
    <row r="442" spans="1:92" ht="36.75" customHeight="1" x14ac:dyDescent="0.3">
      <c r="A442" s="8">
        <v>43711</v>
      </c>
      <c r="F442" s="26">
        <v>54902</v>
      </c>
      <c r="G442" s="26" t="s">
        <v>31</v>
      </c>
      <c r="H442" s="99">
        <v>1200</v>
      </c>
      <c r="I442" s="100">
        <v>800</v>
      </c>
      <c r="J442" s="99">
        <v>1800</v>
      </c>
      <c r="K442" s="142" t="s">
        <v>946</v>
      </c>
      <c r="L442" s="142" t="s">
        <v>949</v>
      </c>
      <c r="M442" s="1" t="s">
        <v>950</v>
      </c>
      <c r="O442" s="37">
        <v>55.8</v>
      </c>
      <c r="P442" s="25" t="s">
        <v>948</v>
      </c>
      <c r="Q442" s="25">
        <v>2950</v>
      </c>
      <c r="R442" s="11">
        <v>49.41</v>
      </c>
      <c r="S442" s="11">
        <v>49.36</v>
      </c>
      <c r="T442" s="11">
        <v>54.2</v>
      </c>
      <c r="U442" s="11">
        <v>49.12</v>
      </c>
      <c r="AP442" s="11">
        <v>55.9</v>
      </c>
      <c r="AQ442" s="25">
        <v>90</v>
      </c>
      <c r="AR442" s="11">
        <v>2950</v>
      </c>
      <c r="AS442" s="11">
        <v>53.94</v>
      </c>
      <c r="AT442" s="11">
        <v>49.31</v>
      </c>
      <c r="AU442" s="146">
        <v>55.11</v>
      </c>
      <c r="AV442" s="11">
        <v>47.78</v>
      </c>
      <c r="BP442" s="11">
        <v>56.05</v>
      </c>
      <c r="BQ442" s="25">
        <v>180</v>
      </c>
      <c r="BR442" s="11">
        <v>2950</v>
      </c>
      <c r="BS442" s="11">
        <v>57.11</v>
      </c>
      <c r="BT442" s="11">
        <v>56.36</v>
      </c>
      <c r="BU442" s="11">
        <v>50.72</v>
      </c>
      <c r="BV442" s="11">
        <v>45.58</v>
      </c>
      <c r="CN442" s="3"/>
    </row>
    <row r="443" spans="1:92" ht="36.75" customHeight="1" x14ac:dyDescent="0.3">
      <c r="A443" s="8">
        <v>43711</v>
      </c>
      <c r="F443" s="26">
        <v>54903</v>
      </c>
      <c r="G443" s="26" t="s">
        <v>31</v>
      </c>
      <c r="H443" s="101">
        <v>1200</v>
      </c>
      <c r="I443" s="100">
        <v>800</v>
      </c>
      <c r="J443" s="101">
        <v>1800</v>
      </c>
      <c r="K443" s="67" t="s">
        <v>951</v>
      </c>
      <c r="L443" s="1" t="s">
        <v>952</v>
      </c>
      <c r="O443" s="37">
        <v>55.8</v>
      </c>
      <c r="P443" s="25" t="s">
        <v>948</v>
      </c>
      <c r="Q443" s="25">
        <v>2950</v>
      </c>
      <c r="R443" s="11">
        <v>49.41</v>
      </c>
      <c r="S443" s="11">
        <v>49.36</v>
      </c>
      <c r="T443" s="11">
        <v>54.2</v>
      </c>
      <c r="U443" s="11">
        <v>49.12</v>
      </c>
      <c r="AP443" s="11">
        <v>55.9</v>
      </c>
      <c r="AQ443" s="25">
        <v>90</v>
      </c>
      <c r="AR443" s="11">
        <v>2950</v>
      </c>
      <c r="AS443" s="11">
        <v>53.94</v>
      </c>
      <c r="AT443" s="11">
        <v>49.31</v>
      </c>
      <c r="AU443" s="146">
        <v>55.11</v>
      </c>
      <c r="AV443" s="11">
        <v>47.78</v>
      </c>
      <c r="BP443" s="11">
        <v>56.05</v>
      </c>
      <c r="BQ443" s="25">
        <v>180</v>
      </c>
      <c r="BR443" s="11">
        <v>2950</v>
      </c>
      <c r="BS443" s="11">
        <v>57.11</v>
      </c>
      <c r="BT443" s="11">
        <v>56.36</v>
      </c>
      <c r="BU443" s="11">
        <v>50.72</v>
      </c>
      <c r="BV443" s="11">
        <v>45.58</v>
      </c>
      <c r="CN443" s="3"/>
    </row>
    <row r="444" spans="1:92" ht="36.75" customHeight="1" x14ac:dyDescent="0.25">
      <c r="A444" s="8">
        <v>43711</v>
      </c>
      <c r="F444" s="26">
        <v>54904</v>
      </c>
      <c r="G444" s="26" t="s">
        <v>31</v>
      </c>
      <c r="H444" s="100">
        <v>1200</v>
      </c>
      <c r="I444" s="100">
        <v>800</v>
      </c>
      <c r="J444" s="101">
        <v>1800</v>
      </c>
      <c r="K444" s="67" t="s">
        <v>521</v>
      </c>
      <c r="L444" s="1" t="s">
        <v>953</v>
      </c>
      <c r="O444" s="37">
        <v>55.8</v>
      </c>
      <c r="P444" s="25" t="s">
        <v>948</v>
      </c>
      <c r="Q444" s="25">
        <v>2950</v>
      </c>
      <c r="R444" s="11">
        <v>49.41</v>
      </c>
      <c r="S444" s="11">
        <v>49.36</v>
      </c>
      <c r="T444" s="11">
        <v>54.2</v>
      </c>
      <c r="U444" s="11">
        <v>49.12</v>
      </c>
      <c r="AP444" s="11">
        <v>55.9</v>
      </c>
      <c r="AQ444" s="25">
        <v>90</v>
      </c>
      <c r="AR444" s="11">
        <v>2950</v>
      </c>
      <c r="AS444" s="11">
        <v>53.94</v>
      </c>
      <c r="AT444" s="11">
        <v>49.31</v>
      </c>
      <c r="AU444" s="146">
        <v>55.11</v>
      </c>
      <c r="AV444" s="11">
        <v>47.78</v>
      </c>
      <c r="BP444" s="11">
        <v>56.05</v>
      </c>
      <c r="BQ444" s="25">
        <v>180</v>
      </c>
      <c r="BR444" s="11">
        <v>2950</v>
      </c>
      <c r="BS444" s="11">
        <v>57.11</v>
      </c>
      <c r="BT444" s="11">
        <v>56.36</v>
      </c>
      <c r="BU444" s="11">
        <v>50.72</v>
      </c>
      <c r="BV444" s="11">
        <v>45.58</v>
      </c>
      <c r="CN444" s="3"/>
    </row>
    <row r="445" spans="1:92" s="78" customFormat="1" ht="36.75" customHeight="1" x14ac:dyDescent="0.25">
      <c r="A445" s="73"/>
      <c r="B445" s="74"/>
      <c r="C445" s="74"/>
      <c r="D445" s="75"/>
      <c r="E445" s="75"/>
      <c r="F445" s="76"/>
      <c r="G445" s="76"/>
      <c r="H445" s="76"/>
      <c r="I445" s="76"/>
      <c r="J445" s="76"/>
      <c r="K445" s="77"/>
      <c r="L445" s="77"/>
      <c r="M445" s="77"/>
      <c r="O445" s="79"/>
      <c r="P445" s="74"/>
      <c r="Q445" s="74"/>
      <c r="R445" s="80"/>
      <c r="S445" s="80"/>
      <c r="T445" s="80"/>
      <c r="U445" s="80"/>
      <c r="V445" s="80"/>
      <c r="W445" s="80"/>
      <c r="X445" s="77"/>
      <c r="Y445" s="80"/>
      <c r="Z445" s="80"/>
      <c r="AA445" s="80"/>
      <c r="AB445" s="80"/>
      <c r="AC445" s="80"/>
      <c r="AD445" s="80"/>
      <c r="AE445" s="80"/>
      <c r="AF445" s="80"/>
      <c r="AG445" s="80"/>
      <c r="AH445" s="80"/>
      <c r="AI445" s="80"/>
      <c r="AJ445" s="80"/>
      <c r="AK445" s="80"/>
      <c r="AL445" s="80"/>
      <c r="AM445" s="80"/>
      <c r="AN445" s="80"/>
      <c r="AO445" s="80"/>
      <c r="AP445" s="80"/>
      <c r="AQ445" s="74"/>
      <c r="AR445" s="80"/>
      <c r="AS445" s="80"/>
      <c r="AT445" s="80"/>
      <c r="AU445" s="80"/>
      <c r="AV445" s="80"/>
      <c r="AW445" s="80"/>
      <c r="AX445" s="80"/>
      <c r="AY445" s="77"/>
      <c r="AZ445" s="80"/>
      <c r="BA445" s="80"/>
      <c r="BB445" s="80"/>
      <c r="BC445" s="80"/>
      <c r="BD445" s="80"/>
      <c r="BE445" s="80"/>
      <c r="BF445" s="80"/>
      <c r="BG445" s="80"/>
      <c r="BH445" s="80"/>
      <c r="BI445" s="80"/>
      <c r="BJ445" s="80"/>
      <c r="BK445" s="80"/>
      <c r="BL445" s="80"/>
      <c r="BM445" s="80"/>
      <c r="BN445" s="80"/>
      <c r="BO445" s="80"/>
      <c r="BP445" s="80"/>
      <c r="BQ445" s="74"/>
      <c r="BR445" s="80"/>
      <c r="BS445" s="80"/>
      <c r="BT445" s="80"/>
      <c r="BU445" s="80"/>
      <c r="BV445" s="80"/>
      <c r="BW445" s="80"/>
      <c r="BX445" s="77"/>
      <c r="BY445" s="77"/>
    </row>
    <row r="446" spans="1:92" ht="51" customHeight="1" x14ac:dyDescent="0.3">
      <c r="A446" s="8">
        <v>43714</v>
      </c>
      <c r="E446" s="19">
        <v>0.69791666666666663</v>
      </c>
      <c r="F446" s="26">
        <v>54954</v>
      </c>
      <c r="G446" s="26" t="s">
        <v>31</v>
      </c>
      <c r="H446" s="104" t="s">
        <v>47</v>
      </c>
      <c r="I446" s="100">
        <v>800</v>
      </c>
      <c r="J446" s="101">
        <v>1800</v>
      </c>
      <c r="K446" s="67" t="s">
        <v>959</v>
      </c>
      <c r="L446" s="1" t="s">
        <v>957</v>
      </c>
      <c r="M446" s="147" t="s">
        <v>956</v>
      </c>
      <c r="O446" s="37">
        <v>55.8</v>
      </c>
      <c r="P446" s="25" t="s">
        <v>948</v>
      </c>
      <c r="Q446" s="25">
        <v>2950</v>
      </c>
      <c r="R446" s="11">
        <v>49.41</v>
      </c>
      <c r="S446" s="11">
        <v>49.36</v>
      </c>
      <c r="T446" s="11">
        <v>54.2</v>
      </c>
      <c r="U446" s="11">
        <v>49.12</v>
      </c>
      <c r="AP446" s="11">
        <v>55.9</v>
      </c>
      <c r="AQ446" s="25">
        <v>90</v>
      </c>
      <c r="AR446" s="11">
        <v>2950</v>
      </c>
      <c r="AS446" s="11">
        <v>53.94</v>
      </c>
      <c r="AT446" s="11">
        <v>49.31</v>
      </c>
      <c r="AU446" s="146">
        <v>55.11</v>
      </c>
      <c r="AV446" s="11">
        <v>47.8</v>
      </c>
      <c r="BP446" s="11">
        <v>56.05</v>
      </c>
      <c r="BQ446" s="25">
        <v>180</v>
      </c>
      <c r="BR446" s="11">
        <v>2950</v>
      </c>
      <c r="BS446" s="11">
        <v>57.11</v>
      </c>
      <c r="BT446" s="11">
        <v>56.36</v>
      </c>
      <c r="BU446" s="11">
        <v>50.72</v>
      </c>
      <c r="BV446" s="11">
        <v>45.58</v>
      </c>
      <c r="CN446" s="3"/>
    </row>
    <row r="447" spans="1:92" ht="36.75" customHeight="1" x14ac:dyDescent="0.25">
      <c r="A447" s="8">
        <v>43714</v>
      </c>
      <c r="F447" s="26">
        <v>54985</v>
      </c>
      <c r="G447" s="26" t="s">
        <v>404</v>
      </c>
      <c r="H447" s="26" t="s">
        <v>47</v>
      </c>
      <c r="I447" s="26" t="s">
        <v>47</v>
      </c>
      <c r="J447" s="26" t="s">
        <v>47</v>
      </c>
      <c r="K447" s="67" t="s">
        <v>521</v>
      </c>
      <c r="L447" s="1" t="s">
        <v>958</v>
      </c>
      <c r="O447" s="37">
        <v>55.8</v>
      </c>
      <c r="P447" s="25" t="s">
        <v>948</v>
      </c>
      <c r="Q447" s="25">
        <v>2950</v>
      </c>
      <c r="R447" s="11">
        <v>49.41</v>
      </c>
      <c r="S447" s="11">
        <v>49.36</v>
      </c>
      <c r="T447" s="11">
        <v>54.2</v>
      </c>
      <c r="U447" s="11">
        <v>49.12</v>
      </c>
      <c r="AP447" s="11">
        <v>55.9</v>
      </c>
      <c r="AQ447" s="25">
        <v>90</v>
      </c>
      <c r="AR447" s="11">
        <v>2950</v>
      </c>
      <c r="AS447" s="11">
        <v>53.94</v>
      </c>
      <c r="AT447" s="11">
        <v>49.31</v>
      </c>
      <c r="AU447" s="146">
        <v>55.11</v>
      </c>
      <c r="AV447" s="11">
        <v>47.8</v>
      </c>
      <c r="BP447" s="11">
        <v>56.05</v>
      </c>
      <c r="BQ447" s="25">
        <v>180</v>
      </c>
      <c r="BR447" s="11">
        <v>2950</v>
      </c>
      <c r="BS447" s="11">
        <v>57.11</v>
      </c>
      <c r="BT447" s="11">
        <v>56.36</v>
      </c>
      <c r="BU447" s="11">
        <v>50.72</v>
      </c>
      <c r="BV447" s="11">
        <v>45.58</v>
      </c>
      <c r="CN447" s="3"/>
    </row>
    <row r="448" spans="1:92" ht="36.75" customHeight="1" x14ac:dyDescent="0.3">
      <c r="A448" s="8">
        <v>43714</v>
      </c>
      <c r="E448" s="19">
        <v>0.7284722222222223</v>
      </c>
      <c r="F448" s="26">
        <v>54986</v>
      </c>
      <c r="G448" s="26" t="s">
        <v>31</v>
      </c>
      <c r="H448" s="26" t="s">
        <v>47</v>
      </c>
      <c r="I448" s="100">
        <v>800</v>
      </c>
      <c r="J448" s="101">
        <v>1800</v>
      </c>
      <c r="K448" s="67" t="s">
        <v>960</v>
      </c>
      <c r="L448" s="1" t="s">
        <v>965</v>
      </c>
      <c r="M448" s="147" t="s">
        <v>966</v>
      </c>
      <c r="O448" s="37">
        <v>55.8</v>
      </c>
      <c r="P448" s="25" t="s">
        <v>948</v>
      </c>
      <c r="Q448" s="25">
        <v>2950</v>
      </c>
      <c r="R448" s="11">
        <v>49.41</v>
      </c>
      <c r="S448" s="11">
        <v>49.36</v>
      </c>
      <c r="T448" s="11">
        <v>54.2</v>
      </c>
      <c r="U448" s="11">
        <v>49.12</v>
      </c>
      <c r="AP448" s="11">
        <v>55.9</v>
      </c>
      <c r="AQ448" s="25">
        <v>90</v>
      </c>
      <c r="AR448" s="11">
        <v>2950</v>
      </c>
      <c r="AS448" s="11">
        <v>53.94</v>
      </c>
      <c r="AT448" s="11">
        <v>49.31</v>
      </c>
      <c r="AU448" s="146">
        <v>55.11</v>
      </c>
      <c r="AV448" s="11">
        <v>47.8</v>
      </c>
      <c r="BP448" s="11">
        <v>56.05</v>
      </c>
      <c r="BQ448" s="25">
        <v>180</v>
      </c>
      <c r="BR448" s="11">
        <v>2950</v>
      </c>
      <c r="BS448" s="11">
        <v>57.11</v>
      </c>
      <c r="BT448" s="11">
        <v>56.36</v>
      </c>
      <c r="BU448" s="11">
        <v>50.72</v>
      </c>
      <c r="BV448" s="11">
        <v>45.58</v>
      </c>
      <c r="CN448" s="3"/>
    </row>
    <row r="449" spans="1:92" ht="36.75" customHeight="1" x14ac:dyDescent="0.3">
      <c r="A449" s="8">
        <v>43714</v>
      </c>
      <c r="F449" s="26">
        <v>54987</v>
      </c>
      <c r="G449" s="26" t="s">
        <v>31</v>
      </c>
      <c r="H449" s="99">
        <v>1200</v>
      </c>
      <c r="I449" s="26" t="s">
        <v>47</v>
      </c>
      <c r="J449" s="99">
        <v>1800</v>
      </c>
      <c r="K449" s="67" t="s">
        <v>961</v>
      </c>
      <c r="L449" s="1" t="s">
        <v>963</v>
      </c>
      <c r="O449" s="37">
        <v>55.8</v>
      </c>
      <c r="P449" s="25" t="s">
        <v>948</v>
      </c>
      <c r="Q449" s="25">
        <v>2950</v>
      </c>
      <c r="R449" s="11">
        <v>49.41</v>
      </c>
      <c r="S449" s="11">
        <v>49.36</v>
      </c>
      <c r="T449" s="11">
        <v>54.2</v>
      </c>
      <c r="U449" s="11">
        <v>49.12</v>
      </c>
      <c r="AP449" s="11">
        <v>55.9</v>
      </c>
      <c r="AQ449" s="25">
        <v>90</v>
      </c>
      <c r="AR449" s="11">
        <v>2950</v>
      </c>
      <c r="AS449" s="11">
        <v>53.94</v>
      </c>
      <c r="AT449" s="11">
        <v>49.31</v>
      </c>
      <c r="AU449" s="146">
        <v>55.11</v>
      </c>
      <c r="AV449" s="11">
        <v>47.8</v>
      </c>
      <c r="BP449" s="11">
        <v>56.05</v>
      </c>
      <c r="BQ449" s="25">
        <v>180</v>
      </c>
      <c r="BR449" s="11">
        <v>2950</v>
      </c>
      <c r="BS449" s="11">
        <v>57.11</v>
      </c>
      <c r="BT449" s="11">
        <v>56.36</v>
      </c>
      <c r="BU449" s="11">
        <v>50.72</v>
      </c>
      <c r="BV449" s="11">
        <v>45.58</v>
      </c>
      <c r="CN449" s="3"/>
    </row>
    <row r="450" spans="1:92" ht="36.75" customHeight="1" x14ac:dyDescent="0.3">
      <c r="A450" s="8">
        <v>43714</v>
      </c>
      <c r="F450" s="26">
        <v>54988</v>
      </c>
      <c r="G450" s="26" t="s">
        <v>404</v>
      </c>
      <c r="H450" s="26" t="s">
        <v>47</v>
      </c>
      <c r="I450" s="26" t="s">
        <v>47</v>
      </c>
      <c r="J450" s="26" t="s">
        <v>47</v>
      </c>
      <c r="K450" s="67" t="s">
        <v>962</v>
      </c>
      <c r="L450" s="1" t="s">
        <v>964</v>
      </c>
      <c r="O450" s="37">
        <v>55.8</v>
      </c>
      <c r="P450" s="25" t="s">
        <v>948</v>
      </c>
      <c r="Q450" s="25">
        <v>2950</v>
      </c>
      <c r="R450" s="11">
        <v>49.41</v>
      </c>
      <c r="S450" s="11">
        <v>49.36</v>
      </c>
      <c r="T450" s="11">
        <v>54.2</v>
      </c>
      <c r="U450" s="11">
        <v>49.12</v>
      </c>
      <c r="AP450" s="11">
        <v>55.9</v>
      </c>
      <c r="AQ450" s="25">
        <v>90</v>
      </c>
      <c r="AR450" s="11">
        <v>2950</v>
      </c>
      <c r="AS450" s="11">
        <v>53.94</v>
      </c>
      <c r="AT450" s="11">
        <v>49.31</v>
      </c>
      <c r="AU450" s="146">
        <v>55.11</v>
      </c>
      <c r="AV450" s="11">
        <v>47.8</v>
      </c>
      <c r="BP450" s="11">
        <v>56.05</v>
      </c>
      <c r="BQ450" s="25">
        <v>180</v>
      </c>
      <c r="BR450" s="11">
        <v>2950</v>
      </c>
      <c r="BS450" s="11">
        <v>57.11</v>
      </c>
      <c r="BT450" s="11">
        <v>56.36</v>
      </c>
      <c r="BU450" s="11">
        <v>50.72</v>
      </c>
      <c r="BV450" s="11">
        <v>45.58</v>
      </c>
      <c r="CN450" s="3"/>
    </row>
    <row r="451" spans="1:92" ht="54.75" customHeight="1" x14ac:dyDescent="0.3">
      <c r="A451" s="8">
        <v>43714</v>
      </c>
      <c r="F451" s="26">
        <v>54989</v>
      </c>
      <c r="G451" s="26" t="s">
        <v>31</v>
      </c>
      <c r="H451" s="99">
        <v>1200</v>
      </c>
      <c r="I451" s="99">
        <v>800</v>
      </c>
      <c r="J451" s="99">
        <v>1800</v>
      </c>
      <c r="K451" s="143" t="s">
        <v>962</v>
      </c>
      <c r="L451" s="1" t="s">
        <v>969</v>
      </c>
      <c r="M451" s="147" t="s">
        <v>967</v>
      </c>
      <c r="O451" s="37">
        <v>55.8</v>
      </c>
      <c r="P451" s="25" t="s">
        <v>948</v>
      </c>
      <c r="Q451" s="25">
        <v>2950</v>
      </c>
      <c r="R451" s="11">
        <v>49.41</v>
      </c>
      <c r="S451" s="11">
        <v>49.36</v>
      </c>
      <c r="T451" s="11">
        <v>54.2</v>
      </c>
      <c r="U451" s="11">
        <v>49.12</v>
      </c>
      <c r="AP451" s="11">
        <v>55.9</v>
      </c>
      <c r="AQ451" s="25">
        <v>90</v>
      </c>
      <c r="AR451" s="11">
        <v>2950</v>
      </c>
      <c r="AS451" s="11">
        <v>53.94</v>
      </c>
      <c r="AT451" s="11">
        <v>49.31</v>
      </c>
      <c r="AU451" s="146">
        <v>55.11</v>
      </c>
      <c r="AV451" s="11">
        <v>47.8</v>
      </c>
      <c r="BP451" s="11">
        <v>56.05</v>
      </c>
      <c r="BQ451" s="25">
        <v>180</v>
      </c>
      <c r="BR451" s="11">
        <v>2950</v>
      </c>
      <c r="BS451" s="11">
        <v>57.11</v>
      </c>
      <c r="BT451" s="11">
        <v>56.36</v>
      </c>
      <c r="BU451" s="11">
        <v>50.72</v>
      </c>
      <c r="BV451" s="11">
        <v>45.58</v>
      </c>
      <c r="CN451" s="3"/>
    </row>
    <row r="452" spans="1:92" ht="36.75" customHeight="1" x14ac:dyDescent="0.25">
      <c r="A452" s="8">
        <v>43714</v>
      </c>
      <c r="F452" s="26">
        <v>54990</v>
      </c>
      <c r="G452" s="26" t="s">
        <v>404</v>
      </c>
      <c r="H452" s="26" t="s">
        <v>47</v>
      </c>
      <c r="I452" s="26" t="s">
        <v>47</v>
      </c>
      <c r="J452" s="26" t="s">
        <v>47</v>
      </c>
      <c r="K452" s="67" t="s">
        <v>968</v>
      </c>
      <c r="L452" s="1" t="s">
        <v>970</v>
      </c>
      <c r="O452" s="37">
        <v>55.8</v>
      </c>
      <c r="P452" s="25" t="s">
        <v>948</v>
      </c>
      <c r="Q452" s="25">
        <v>2950</v>
      </c>
      <c r="R452" s="11">
        <v>49.41</v>
      </c>
      <c r="S452" s="11">
        <v>49.36</v>
      </c>
      <c r="T452" s="11">
        <v>54.2</v>
      </c>
      <c r="U452" s="11">
        <v>49.12</v>
      </c>
      <c r="AP452" s="11">
        <v>55.9</v>
      </c>
      <c r="AQ452" s="25">
        <v>90</v>
      </c>
      <c r="AR452" s="11">
        <v>2950</v>
      </c>
      <c r="AS452" s="11">
        <v>53.94</v>
      </c>
      <c r="AT452" s="11">
        <v>49.31</v>
      </c>
      <c r="AU452" s="146">
        <v>55.11</v>
      </c>
      <c r="AV452" s="11">
        <v>47.8</v>
      </c>
      <c r="BP452" s="11">
        <v>56.05</v>
      </c>
      <c r="BQ452" s="25">
        <v>180</v>
      </c>
      <c r="BR452" s="11">
        <v>2950</v>
      </c>
      <c r="BS452" s="11">
        <v>57.11</v>
      </c>
      <c r="BT452" s="11">
        <v>56.36</v>
      </c>
      <c r="BU452" s="11">
        <v>50.72</v>
      </c>
      <c r="BV452" s="11">
        <v>45.58</v>
      </c>
      <c r="CN452" s="3"/>
    </row>
    <row r="453" spans="1:92" ht="36.75" customHeight="1" x14ac:dyDescent="0.3">
      <c r="A453" s="8">
        <v>43714</v>
      </c>
      <c r="F453" s="26">
        <v>54991</v>
      </c>
      <c r="G453" s="26" t="s">
        <v>31</v>
      </c>
      <c r="H453" s="99">
        <v>12000</v>
      </c>
      <c r="I453" s="101">
        <v>0</v>
      </c>
      <c r="J453" s="99">
        <v>1800</v>
      </c>
      <c r="K453" s="67" t="s">
        <v>971</v>
      </c>
      <c r="L453" s="1" t="s">
        <v>972</v>
      </c>
      <c r="O453" s="37">
        <v>55.8</v>
      </c>
      <c r="P453" s="25" t="s">
        <v>948</v>
      </c>
      <c r="Q453" s="25">
        <v>2950</v>
      </c>
      <c r="R453" s="11">
        <v>49.41</v>
      </c>
      <c r="S453" s="11">
        <v>49.36</v>
      </c>
      <c r="T453" s="11">
        <v>54.2</v>
      </c>
      <c r="U453" s="11">
        <v>49.12</v>
      </c>
      <c r="AP453" s="11">
        <v>55.9</v>
      </c>
      <c r="AQ453" s="25">
        <v>90</v>
      </c>
      <c r="AR453" s="11">
        <v>2950</v>
      </c>
      <c r="AS453" s="11">
        <v>53.94</v>
      </c>
      <c r="AT453" s="11">
        <v>49.31</v>
      </c>
      <c r="AU453" s="146">
        <v>55.11</v>
      </c>
      <c r="AV453" s="11">
        <v>47.8</v>
      </c>
      <c r="BP453" s="11">
        <v>56.05</v>
      </c>
      <c r="BQ453" s="25">
        <v>180</v>
      </c>
      <c r="BR453" s="11">
        <v>2950</v>
      </c>
      <c r="BS453" s="11">
        <v>57.11</v>
      </c>
      <c r="BT453" s="11">
        <v>56.36</v>
      </c>
      <c r="BU453" s="11">
        <v>50.72</v>
      </c>
      <c r="BV453" s="11">
        <v>45.58</v>
      </c>
      <c r="CN453" s="3"/>
    </row>
    <row r="454" spans="1:92" s="129" customFormat="1" ht="36.75" customHeight="1" x14ac:dyDescent="0.25">
      <c r="A454" s="124"/>
      <c r="B454" s="125"/>
      <c r="C454" s="125"/>
      <c r="D454" s="126"/>
      <c r="E454" s="126"/>
      <c r="F454" s="127"/>
      <c r="G454" s="127"/>
      <c r="H454" s="127"/>
      <c r="I454" s="127"/>
      <c r="J454" s="127"/>
      <c r="K454" s="128"/>
      <c r="L454" s="128"/>
      <c r="M454" s="128"/>
      <c r="O454" s="130"/>
      <c r="P454" s="125"/>
      <c r="Q454" s="125"/>
      <c r="R454" s="131"/>
      <c r="S454" s="131"/>
      <c r="T454" s="131"/>
      <c r="U454" s="131"/>
      <c r="V454" s="131"/>
      <c r="W454" s="131"/>
      <c r="X454" s="128"/>
      <c r="Y454" s="131"/>
      <c r="Z454" s="131"/>
      <c r="AA454" s="131"/>
      <c r="AB454" s="131"/>
      <c r="AC454" s="131"/>
      <c r="AD454" s="131"/>
      <c r="AE454" s="131"/>
      <c r="AF454" s="131"/>
      <c r="AG454" s="131"/>
      <c r="AH454" s="131"/>
      <c r="AI454" s="131"/>
      <c r="AJ454" s="131"/>
      <c r="AK454" s="131"/>
      <c r="AL454" s="131"/>
      <c r="AM454" s="131"/>
      <c r="AN454" s="131"/>
      <c r="AO454" s="131"/>
      <c r="AP454" s="131"/>
      <c r="AQ454" s="125"/>
      <c r="AR454" s="131"/>
      <c r="AS454" s="131"/>
      <c r="AT454" s="131"/>
      <c r="AU454" s="131"/>
      <c r="AV454" s="131"/>
      <c r="AW454" s="131"/>
      <c r="AX454" s="131"/>
      <c r="AY454" s="128"/>
      <c r="AZ454" s="131"/>
      <c r="BA454" s="131"/>
      <c r="BB454" s="131"/>
      <c r="BC454" s="131"/>
      <c r="BD454" s="131"/>
      <c r="BE454" s="131"/>
      <c r="BF454" s="131"/>
      <c r="BG454" s="131"/>
      <c r="BH454" s="131"/>
      <c r="BI454" s="131"/>
      <c r="BJ454" s="131"/>
      <c r="BK454" s="131"/>
      <c r="BL454" s="131"/>
      <c r="BM454" s="131"/>
      <c r="BN454" s="131"/>
      <c r="BO454" s="131"/>
      <c r="BP454" s="131"/>
      <c r="BQ454" s="125"/>
      <c r="BR454" s="131"/>
      <c r="BS454" s="131"/>
      <c r="BT454" s="131"/>
      <c r="BU454" s="131"/>
      <c r="BV454" s="131"/>
      <c r="BW454" s="131"/>
      <c r="BX454" s="128"/>
      <c r="BY454" s="128"/>
    </row>
    <row r="455" spans="1:92" ht="36.75" customHeight="1" x14ac:dyDescent="0.3">
      <c r="D455" s="144"/>
      <c r="E455" s="144"/>
      <c r="K455" s="145"/>
      <c r="L455" s="148" t="s">
        <v>979</v>
      </c>
      <c r="M455" s="87" t="s">
        <v>976</v>
      </c>
      <c r="X455" s="87"/>
      <c r="AU455" s="149"/>
      <c r="AY455" s="87"/>
      <c r="BX455" s="145"/>
      <c r="BY455" s="145"/>
      <c r="CN455" s="3"/>
    </row>
    <row r="456" spans="1:92" ht="42" customHeight="1" x14ac:dyDescent="0.3">
      <c r="A456" s="8">
        <v>43718</v>
      </c>
      <c r="F456" s="26">
        <v>55000</v>
      </c>
      <c r="G456" s="26" t="s">
        <v>31</v>
      </c>
      <c r="H456" s="26" t="s">
        <v>47</v>
      </c>
      <c r="I456" s="26" t="s">
        <v>47</v>
      </c>
      <c r="J456" s="26" t="s">
        <v>47</v>
      </c>
      <c r="K456" s="67" t="s">
        <v>977</v>
      </c>
      <c r="L456" s="1" t="s">
        <v>982</v>
      </c>
      <c r="M456" s="3" t="s">
        <v>978</v>
      </c>
      <c r="O456" s="37">
        <v>55.8</v>
      </c>
      <c r="P456" s="25" t="s">
        <v>948</v>
      </c>
      <c r="Q456" s="25">
        <v>3060</v>
      </c>
      <c r="R456" s="11">
        <v>49.85</v>
      </c>
      <c r="S456" s="11">
        <v>49.36</v>
      </c>
      <c r="T456" s="11">
        <v>54.2</v>
      </c>
      <c r="U456" s="11">
        <v>49.12</v>
      </c>
      <c r="X456" s="87" t="s">
        <v>974</v>
      </c>
      <c r="AP456" s="11">
        <v>55.9</v>
      </c>
      <c r="AQ456" s="25">
        <v>90</v>
      </c>
      <c r="AR456" s="11">
        <v>2950</v>
      </c>
      <c r="AS456" s="11">
        <v>53.94</v>
      </c>
      <c r="AT456" s="11">
        <v>49.31</v>
      </c>
      <c r="AU456" s="149">
        <v>55.11</v>
      </c>
      <c r="AV456" s="11">
        <v>47.8</v>
      </c>
      <c r="AY456" s="87" t="s">
        <v>975</v>
      </c>
      <c r="BP456" s="11">
        <v>56.05</v>
      </c>
      <c r="BQ456" s="25">
        <v>180</v>
      </c>
      <c r="BR456" s="11">
        <v>2950</v>
      </c>
      <c r="BS456" s="11">
        <v>57.08</v>
      </c>
      <c r="BT456" s="11">
        <v>56.39</v>
      </c>
      <c r="BU456" s="11">
        <v>50.75</v>
      </c>
      <c r="BV456" s="11">
        <v>45.58</v>
      </c>
      <c r="BY456" s="72" t="s">
        <v>973</v>
      </c>
      <c r="CN456" s="3"/>
    </row>
    <row r="457" spans="1:92" ht="36.75" customHeight="1" x14ac:dyDescent="0.3">
      <c r="A457" s="8">
        <v>43718</v>
      </c>
      <c r="F457" s="26">
        <v>55001</v>
      </c>
      <c r="G457" s="26" t="s">
        <v>31</v>
      </c>
      <c r="H457" s="26" t="s">
        <v>47</v>
      </c>
      <c r="I457" s="26" t="s">
        <v>47</v>
      </c>
      <c r="J457" s="26" t="s">
        <v>47</v>
      </c>
      <c r="K457" s="67" t="s">
        <v>521</v>
      </c>
      <c r="L457" s="1" t="s">
        <v>284</v>
      </c>
      <c r="M457" s="3"/>
      <c r="O457" s="37">
        <v>55.8</v>
      </c>
      <c r="P457" s="25" t="s">
        <v>948</v>
      </c>
      <c r="Q457" s="25">
        <v>3060</v>
      </c>
      <c r="R457" s="11">
        <v>49.85</v>
      </c>
      <c r="S457" s="11">
        <v>49.36</v>
      </c>
      <c r="T457" s="11">
        <v>54.2</v>
      </c>
      <c r="U457" s="11">
        <v>49.12</v>
      </c>
      <c r="AP457" s="11">
        <v>55.9</v>
      </c>
      <c r="AQ457" s="25">
        <v>90</v>
      </c>
      <c r="AR457" s="11">
        <v>2950</v>
      </c>
      <c r="AS457" s="11">
        <v>53.94</v>
      </c>
      <c r="AT457" s="11">
        <v>49.31</v>
      </c>
      <c r="AU457" s="149">
        <v>55.11</v>
      </c>
      <c r="AV457" s="11">
        <v>47.8</v>
      </c>
      <c r="BP457" s="11">
        <v>56.05</v>
      </c>
      <c r="BQ457" s="25">
        <v>180</v>
      </c>
      <c r="BR457" s="11">
        <v>2950</v>
      </c>
      <c r="BS457" s="11">
        <v>57.08</v>
      </c>
      <c r="BT457" s="11">
        <v>56.39</v>
      </c>
      <c r="BU457" s="11">
        <v>50.75</v>
      </c>
      <c r="BV457" s="11">
        <v>45.58</v>
      </c>
      <c r="CN457" s="3"/>
    </row>
    <row r="458" spans="1:92" ht="28.8" x14ac:dyDescent="0.3">
      <c r="A458" s="8">
        <v>43718</v>
      </c>
      <c r="F458" s="26">
        <v>55002</v>
      </c>
      <c r="G458" s="26" t="s">
        <v>31</v>
      </c>
      <c r="H458" s="26" t="s">
        <v>47</v>
      </c>
      <c r="I458" s="26" t="s">
        <v>47</v>
      </c>
      <c r="J458" s="26" t="s">
        <v>47</v>
      </c>
      <c r="K458" s="67" t="s">
        <v>986</v>
      </c>
      <c r="L458" s="1" t="s">
        <v>284</v>
      </c>
      <c r="M458" s="1" t="s">
        <v>984</v>
      </c>
      <c r="O458" s="37">
        <v>55.8</v>
      </c>
      <c r="P458" s="25" t="s">
        <v>948</v>
      </c>
      <c r="Q458" s="25">
        <v>3060</v>
      </c>
      <c r="R458" s="11">
        <v>49.85</v>
      </c>
      <c r="S458" s="11">
        <v>49.36</v>
      </c>
      <c r="T458" s="11">
        <v>54.2</v>
      </c>
      <c r="U458" s="11">
        <v>49.12</v>
      </c>
      <c r="AP458" s="11">
        <v>55.9</v>
      </c>
      <c r="AQ458" s="25">
        <v>90</v>
      </c>
      <c r="AR458" s="11">
        <v>2950</v>
      </c>
      <c r="AS458" s="11">
        <v>53.94</v>
      </c>
      <c r="AT458" s="11">
        <v>49.31</v>
      </c>
      <c r="AU458" s="149">
        <v>55.11</v>
      </c>
      <c r="AV458" s="11">
        <v>47.8</v>
      </c>
      <c r="BP458" s="11">
        <v>56.05</v>
      </c>
      <c r="BQ458" s="25">
        <v>180</v>
      </c>
      <c r="BR458" s="11">
        <v>2950</v>
      </c>
      <c r="BS458" s="11">
        <v>57.08</v>
      </c>
      <c r="BT458" s="11">
        <v>56.39</v>
      </c>
      <c r="BU458" s="11">
        <v>50.75</v>
      </c>
      <c r="BV458" s="11">
        <v>45.58</v>
      </c>
      <c r="CN458" s="3"/>
    </row>
    <row r="459" spans="1:92" ht="28.8" x14ac:dyDescent="0.3">
      <c r="A459" s="8">
        <v>43718</v>
      </c>
      <c r="F459" s="26">
        <v>55003</v>
      </c>
      <c r="G459" s="26" t="s">
        <v>404</v>
      </c>
      <c r="H459" s="26" t="s">
        <v>47</v>
      </c>
      <c r="I459" s="26" t="s">
        <v>47</v>
      </c>
      <c r="J459" s="26" t="s">
        <v>47</v>
      </c>
      <c r="K459" s="67" t="s">
        <v>980</v>
      </c>
      <c r="L459" s="1" t="s">
        <v>981</v>
      </c>
      <c r="O459" s="37">
        <v>55.8</v>
      </c>
      <c r="P459" s="25" t="s">
        <v>948</v>
      </c>
      <c r="Q459" s="25">
        <v>3060</v>
      </c>
      <c r="R459" s="11">
        <v>49.85</v>
      </c>
      <c r="S459" s="11">
        <v>49.36</v>
      </c>
      <c r="T459" s="11">
        <v>54.2</v>
      </c>
      <c r="U459" s="11">
        <v>49.12</v>
      </c>
      <c r="AP459" s="11">
        <v>55.9</v>
      </c>
      <c r="AQ459" s="25">
        <v>90</v>
      </c>
      <c r="AR459" s="11">
        <v>2951</v>
      </c>
      <c r="AS459" s="11">
        <v>53.94</v>
      </c>
      <c r="AT459" s="11">
        <v>49.31</v>
      </c>
      <c r="AU459" s="149">
        <v>55.11</v>
      </c>
      <c r="AV459" s="11">
        <v>47.8</v>
      </c>
      <c r="BP459" s="11">
        <v>56.05</v>
      </c>
      <c r="BQ459" s="25">
        <v>180</v>
      </c>
      <c r="BR459" s="11">
        <v>2951</v>
      </c>
      <c r="BS459" s="11">
        <v>57.08</v>
      </c>
      <c r="BT459" s="11">
        <v>56.39</v>
      </c>
      <c r="BU459" s="11">
        <v>50.75</v>
      </c>
      <c r="BV459" s="11">
        <v>45.58</v>
      </c>
      <c r="CN459" s="3"/>
    </row>
    <row r="460" spans="1:92" ht="28.8" x14ac:dyDescent="0.3">
      <c r="A460" s="8">
        <v>43718</v>
      </c>
      <c r="F460" s="26">
        <v>55004</v>
      </c>
      <c r="G460" s="26" t="s">
        <v>31</v>
      </c>
      <c r="H460" s="26" t="s">
        <v>47</v>
      </c>
      <c r="I460" s="26" t="s">
        <v>47</v>
      </c>
      <c r="J460" s="26" t="s">
        <v>47</v>
      </c>
      <c r="K460" s="67" t="s">
        <v>983</v>
      </c>
      <c r="L460" s="145" t="s">
        <v>982</v>
      </c>
      <c r="M460" s="1" t="s">
        <v>985</v>
      </c>
      <c r="O460" s="37">
        <v>55.8</v>
      </c>
      <c r="P460" s="25" t="s">
        <v>948</v>
      </c>
      <c r="Q460" s="25">
        <v>3060</v>
      </c>
      <c r="R460" s="11">
        <v>49.85</v>
      </c>
      <c r="S460" s="11">
        <v>49.36</v>
      </c>
      <c r="T460" s="11">
        <v>54.2</v>
      </c>
      <c r="U460" s="11">
        <v>49.12</v>
      </c>
      <c r="AP460" s="11">
        <v>55.9</v>
      </c>
      <c r="AQ460" s="25">
        <v>90</v>
      </c>
      <c r="AR460" s="11">
        <v>2951</v>
      </c>
      <c r="AS460" s="11">
        <v>53.94</v>
      </c>
      <c r="AT460" s="11">
        <v>49.31</v>
      </c>
      <c r="AU460" s="149">
        <v>55.11</v>
      </c>
      <c r="AV460" s="11">
        <v>47.8</v>
      </c>
      <c r="BP460" s="11">
        <v>56.05</v>
      </c>
      <c r="BQ460" s="25">
        <v>180</v>
      </c>
      <c r="BR460" s="11">
        <v>2951</v>
      </c>
      <c r="BS460" s="11">
        <v>57.08</v>
      </c>
      <c r="BT460" s="11">
        <v>56.39</v>
      </c>
      <c r="BU460" s="11">
        <v>50.75</v>
      </c>
      <c r="BV460" s="11">
        <v>45.58</v>
      </c>
      <c r="CN460" s="3"/>
    </row>
    <row r="461" spans="1:92" ht="30.75" customHeight="1" x14ac:dyDescent="0.3">
      <c r="A461" s="8">
        <v>43718</v>
      </c>
      <c r="F461" s="26">
        <v>55005</v>
      </c>
      <c r="G461" s="26" t="s">
        <v>404</v>
      </c>
      <c r="H461" s="26" t="s">
        <v>47</v>
      </c>
      <c r="I461" s="26" t="s">
        <v>47</v>
      </c>
      <c r="J461" s="26" t="s">
        <v>47</v>
      </c>
      <c r="K461" s="67" t="s">
        <v>987</v>
      </c>
      <c r="L461" s="1" t="s">
        <v>988</v>
      </c>
      <c r="M461" s="1" t="s">
        <v>990</v>
      </c>
      <c r="O461" s="37">
        <v>55.8</v>
      </c>
      <c r="P461" s="25" t="s">
        <v>948</v>
      </c>
      <c r="Q461" s="25">
        <v>3060</v>
      </c>
      <c r="R461" s="11">
        <v>49.85</v>
      </c>
      <c r="S461" s="11">
        <v>49.36</v>
      </c>
      <c r="T461" s="11">
        <v>54.2</v>
      </c>
      <c r="U461" s="11">
        <v>49.12</v>
      </c>
      <c r="AP461" s="11">
        <v>55.9</v>
      </c>
      <c r="AQ461" s="25">
        <v>90</v>
      </c>
      <c r="AR461" s="11">
        <v>2951</v>
      </c>
      <c r="AS461" s="11">
        <v>53.94</v>
      </c>
      <c r="AT461" s="11">
        <v>49.31</v>
      </c>
      <c r="AU461" s="149">
        <v>55.11</v>
      </c>
      <c r="AV461" s="11">
        <v>47.8</v>
      </c>
      <c r="BP461" s="11">
        <v>56.05</v>
      </c>
      <c r="BQ461" s="25">
        <v>180</v>
      </c>
      <c r="BR461" s="11">
        <v>2951</v>
      </c>
      <c r="BS461" s="11">
        <v>57.08</v>
      </c>
      <c r="BT461" s="11">
        <v>56.39</v>
      </c>
      <c r="BU461" s="11">
        <v>50.75</v>
      </c>
      <c r="BV461" s="11">
        <v>45.58</v>
      </c>
      <c r="CN461" s="3"/>
    </row>
    <row r="462" spans="1:92" ht="30.75" customHeight="1" x14ac:dyDescent="0.3">
      <c r="A462" s="8">
        <v>43718</v>
      </c>
      <c r="F462" s="26">
        <v>55006</v>
      </c>
      <c r="G462" s="26" t="s">
        <v>31</v>
      </c>
      <c r="H462" s="26" t="s">
        <v>47</v>
      </c>
      <c r="I462" s="26" t="s">
        <v>47</v>
      </c>
      <c r="J462" s="26" t="s">
        <v>47</v>
      </c>
      <c r="K462" s="67" t="s">
        <v>521</v>
      </c>
      <c r="L462" s="1" t="s">
        <v>989</v>
      </c>
      <c r="O462" s="37">
        <v>55.8</v>
      </c>
      <c r="P462" s="25" t="s">
        <v>948</v>
      </c>
      <c r="Q462" s="25">
        <v>3060</v>
      </c>
      <c r="R462" s="11">
        <v>49.85</v>
      </c>
      <c r="S462" s="11">
        <v>49.36</v>
      </c>
      <c r="T462" s="11">
        <v>54.2</v>
      </c>
      <c r="U462" s="11">
        <v>49.12</v>
      </c>
      <c r="AP462" s="11">
        <v>55.9</v>
      </c>
      <c r="AQ462" s="25">
        <v>90</v>
      </c>
      <c r="AR462" s="11">
        <v>2951</v>
      </c>
      <c r="AS462" s="11">
        <v>53.94</v>
      </c>
      <c r="AT462" s="11">
        <v>49.31</v>
      </c>
      <c r="AU462" s="149">
        <v>55.11</v>
      </c>
      <c r="AV462" s="11">
        <v>47.8</v>
      </c>
      <c r="BP462" s="11">
        <v>56.05</v>
      </c>
      <c r="BQ462" s="25">
        <v>180</v>
      </c>
      <c r="BR462" s="11">
        <v>2951</v>
      </c>
      <c r="BS462" s="11">
        <v>57.08</v>
      </c>
      <c r="BT462" s="11">
        <v>56.39</v>
      </c>
      <c r="BU462" s="11">
        <v>50.75</v>
      </c>
      <c r="BV462" s="11">
        <v>45.58</v>
      </c>
      <c r="CN462" s="3"/>
    </row>
    <row r="463" spans="1:92" ht="30.75" customHeight="1" x14ac:dyDescent="0.3">
      <c r="A463" s="8">
        <v>43718</v>
      </c>
      <c r="F463" s="26">
        <v>55007</v>
      </c>
      <c r="G463" s="26" t="s">
        <v>404</v>
      </c>
      <c r="H463" s="26" t="s">
        <v>47</v>
      </c>
      <c r="I463" s="26" t="s">
        <v>47</v>
      </c>
      <c r="J463" s="26" t="s">
        <v>47</v>
      </c>
      <c r="K463" s="145" t="s">
        <v>521</v>
      </c>
      <c r="L463" s="145" t="s">
        <v>981</v>
      </c>
      <c r="O463" s="37">
        <v>55.8</v>
      </c>
      <c r="P463" s="25" t="s">
        <v>948</v>
      </c>
      <c r="Q463" s="25">
        <v>3060</v>
      </c>
      <c r="R463" s="11">
        <v>49.85</v>
      </c>
      <c r="S463" s="11">
        <v>49.36</v>
      </c>
      <c r="T463" s="11">
        <v>54.2</v>
      </c>
      <c r="U463" s="11">
        <v>49.12</v>
      </c>
      <c r="AP463" s="11">
        <v>55.9</v>
      </c>
      <c r="AQ463" s="25">
        <v>90</v>
      </c>
      <c r="AR463" s="11">
        <v>2951</v>
      </c>
      <c r="AS463" s="11">
        <v>53.94</v>
      </c>
      <c r="AT463" s="11">
        <v>49.31</v>
      </c>
      <c r="AU463" s="149">
        <v>55.11</v>
      </c>
      <c r="AV463" s="11">
        <v>47.8</v>
      </c>
      <c r="BP463" s="11">
        <v>56.05</v>
      </c>
      <c r="BQ463" s="25">
        <v>180</v>
      </c>
      <c r="BR463" s="11">
        <v>2951</v>
      </c>
      <c r="BS463" s="11">
        <v>57.08</v>
      </c>
      <c r="BT463" s="11">
        <v>56.39</v>
      </c>
      <c r="BU463" s="11">
        <v>50.75</v>
      </c>
      <c r="BV463" s="11">
        <v>45.58</v>
      </c>
      <c r="CN463" s="3"/>
    </row>
    <row r="464" spans="1:92" ht="30.75" customHeight="1" x14ac:dyDescent="0.3">
      <c r="A464" s="8">
        <v>43718</v>
      </c>
      <c r="F464" s="26">
        <v>55008</v>
      </c>
      <c r="G464" s="26" t="s">
        <v>31</v>
      </c>
      <c r="H464" s="26" t="s">
        <v>47</v>
      </c>
      <c r="I464" s="26" t="s">
        <v>47</v>
      </c>
      <c r="J464" s="26" t="s">
        <v>47</v>
      </c>
      <c r="K464" s="145" t="s">
        <v>521</v>
      </c>
      <c r="L464" s="145" t="s">
        <v>989</v>
      </c>
      <c r="O464" s="37">
        <v>55.8</v>
      </c>
      <c r="P464" s="25" t="s">
        <v>948</v>
      </c>
      <c r="Q464" s="25">
        <v>3060</v>
      </c>
      <c r="R464" s="11">
        <v>49.85</v>
      </c>
      <c r="S464" s="11">
        <v>49.36</v>
      </c>
      <c r="T464" s="11">
        <v>54.2</v>
      </c>
      <c r="U464" s="11">
        <v>49.12</v>
      </c>
      <c r="AP464" s="11">
        <v>55.9</v>
      </c>
      <c r="AQ464" s="25">
        <v>90</v>
      </c>
      <c r="AR464" s="11">
        <v>2951</v>
      </c>
      <c r="AS464" s="11">
        <v>53.94</v>
      </c>
      <c r="AT464" s="11">
        <v>49.31</v>
      </c>
      <c r="AU464" s="149">
        <v>55.11</v>
      </c>
      <c r="AV464" s="11">
        <v>47.8</v>
      </c>
      <c r="BP464" s="11">
        <v>56.05</v>
      </c>
      <c r="BQ464" s="25">
        <v>180</v>
      </c>
      <c r="BR464" s="11">
        <v>2951</v>
      </c>
      <c r="BS464" s="11">
        <v>57.08</v>
      </c>
      <c r="BT464" s="11">
        <v>56.39</v>
      </c>
      <c r="BU464" s="11">
        <v>50.75</v>
      </c>
      <c r="BV464" s="11">
        <v>45.58</v>
      </c>
      <c r="CN464" s="3"/>
    </row>
    <row r="465" spans="1:92" ht="30.75" customHeight="1" x14ac:dyDescent="0.3">
      <c r="A465" s="8">
        <v>43718</v>
      </c>
      <c r="F465" s="26">
        <v>55009</v>
      </c>
      <c r="G465" s="26" t="s">
        <v>31</v>
      </c>
      <c r="H465" s="26" t="s">
        <v>47</v>
      </c>
      <c r="I465" s="99">
        <v>500</v>
      </c>
      <c r="J465" s="99">
        <v>700</v>
      </c>
      <c r="K465" s="67" t="s">
        <v>951</v>
      </c>
      <c r="L465" s="1" t="s">
        <v>1021</v>
      </c>
      <c r="O465" s="37">
        <v>55.8</v>
      </c>
      <c r="P465" s="25" t="s">
        <v>948</v>
      </c>
      <c r="Q465" s="25">
        <v>3060</v>
      </c>
      <c r="R465" s="11">
        <v>49.85</v>
      </c>
      <c r="S465" s="11">
        <v>49.36</v>
      </c>
      <c r="T465" s="11">
        <v>54.2</v>
      </c>
      <c r="U465" s="11">
        <v>49.12</v>
      </c>
      <c r="AP465" s="11">
        <v>55.9</v>
      </c>
      <c r="AQ465" s="25">
        <v>90</v>
      </c>
      <c r="AR465" s="11">
        <v>2951</v>
      </c>
      <c r="AS465" s="11">
        <v>53.94</v>
      </c>
      <c r="AT465" s="11">
        <v>49.31</v>
      </c>
      <c r="AU465" s="149">
        <v>55.11</v>
      </c>
      <c r="AV465" s="11">
        <v>47.8</v>
      </c>
      <c r="BP465" s="11">
        <v>56.05</v>
      </c>
      <c r="BQ465" s="25">
        <v>180</v>
      </c>
      <c r="BR465" s="11">
        <v>2951</v>
      </c>
      <c r="BS465" s="11">
        <v>57.08</v>
      </c>
      <c r="BT465" s="11">
        <v>56.39</v>
      </c>
      <c r="BU465" s="11">
        <v>50.75</v>
      </c>
      <c r="BV465" s="11">
        <v>45.58</v>
      </c>
      <c r="CN465" s="3"/>
    </row>
    <row r="466" spans="1:92" ht="30.75" customHeight="1" x14ac:dyDescent="0.3">
      <c r="A466" s="8">
        <v>43718</v>
      </c>
      <c r="F466" s="26">
        <v>55010</v>
      </c>
      <c r="G466" s="26" t="s">
        <v>31</v>
      </c>
      <c r="H466" s="26" t="s">
        <v>47</v>
      </c>
      <c r="I466" s="26" t="s">
        <v>47</v>
      </c>
      <c r="J466" s="26" t="s">
        <v>47</v>
      </c>
      <c r="K466" s="67" t="s">
        <v>991</v>
      </c>
      <c r="L466" s="1" t="s">
        <v>992</v>
      </c>
      <c r="O466" s="37">
        <v>55.8</v>
      </c>
      <c r="P466" s="25" t="s">
        <v>948</v>
      </c>
      <c r="Q466" s="25">
        <v>3060</v>
      </c>
      <c r="R466" s="11">
        <v>49.85</v>
      </c>
      <c r="S466" s="11">
        <v>49.36</v>
      </c>
      <c r="T466" s="11">
        <v>54.2</v>
      </c>
      <c r="U466" s="11">
        <v>49.12</v>
      </c>
      <c r="AP466" s="11">
        <v>55.9</v>
      </c>
      <c r="AQ466" s="25">
        <v>90</v>
      </c>
      <c r="AR466" s="11">
        <v>2946.1</v>
      </c>
      <c r="AS466" s="11">
        <v>53.94</v>
      </c>
      <c r="AT466" s="11">
        <v>49.31</v>
      </c>
      <c r="AU466" s="149">
        <v>55.11</v>
      </c>
      <c r="AV466" s="11">
        <v>47.8</v>
      </c>
      <c r="BP466" s="11">
        <v>56.05</v>
      </c>
      <c r="BQ466" s="25">
        <v>180</v>
      </c>
      <c r="BR466" s="11">
        <v>2945.9</v>
      </c>
      <c r="BS466" s="11">
        <v>57.08</v>
      </c>
      <c r="BT466" s="11">
        <v>56.39</v>
      </c>
      <c r="BU466" s="11">
        <v>50.75</v>
      </c>
      <c r="BV466" s="11">
        <v>45.58</v>
      </c>
      <c r="CN466" s="3"/>
    </row>
    <row r="467" spans="1:92" ht="30.75" customHeight="1" x14ac:dyDescent="0.3">
      <c r="A467" s="8">
        <v>43718</v>
      </c>
      <c r="F467" s="26">
        <v>55011</v>
      </c>
      <c r="G467" s="26" t="s">
        <v>31</v>
      </c>
      <c r="H467" s="26" t="s">
        <v>47</v>
      </c>
      <c r="I467" s="26" t="s">
        <v>47</v>
      </c>
      <c r="J467" s="26" t="s">
        <v>47</v>
      </c>
      <c r="K467" s="67" t="s">
        <v>521</v>
      </c>
      <c r="L467" s="1" t="s">
        <v>989</v>
      </c>
      <c r="O467" s="37">
        <v>55.8</v>
      </c>
      <c r="P467" s="25" t="s">
        <v>948</v>
      </c>
      <c r="Q467" s="25">
        <v>3060</v>
      </c>
      <c r="R467" s="11">
        <v>49.85</v>
      </c>
      <c r="S467" s="11">
        <v>49.36</v>
      </c>
      <c r="T467" s="11">
        <v>54.2</v>
      </c>
      <c r="U467" s="11">
        <v>49.12</v>
      </c>
      <c r="X467" s="145"/>
      <c r="AP467" s="11">
        <v>55.9</v>
      </c>
      <c r="AQ467" s="25">
        <v>90</v>
      </c>
      <c r="AR467" s="11">
        <v>2946.1</v>
      </c>
      <c r="AS467" s="11">
        <v>53.94</v>
      </c>
      <c r="AT467" s="11">
        <v>49.31</v>
      </c>
      <c r="AU467" s="149">
        <v>55.11</v>
      </c>
      <c r="AV467" s="11">
        <v>47.8</v>
      </c>
      <c r="AY467" s="145"/>
      <c r="BP467" s="11">
        <v>56.05</v>
      </c>
      <c r="BQ467" s="25">
        <v>180</v>
      </c>
      <c r="BR467" s="11">
        <v>2945.9</v>
      </c>
      <c r="BS467" s="11">
        <v>57.08</v>
      </c>
      <c r="BT467" s="11">
        <v>56.39</v>
      </c>
      <c r="BU467" s="11">
        <v>50.75</v>
      </c>
      <c r="BV467" s="11">
        <v>45.58</v>
      </c>
      <c r="CN467" s="3"/>
    </row>
    <row r="468" spans="1:92" ht="30.75" customHeight="1" x14ac:dyDescent="0.3">
      <c r="A468" s="8">
        <v>43718</v>
      </c>
      <c r="D468" s="144"/>
      <c r="E468" s="144"/>
      <c r="F468" s="26">
        <v>55012</v>
      </c>
      <c r="G468" s="26" t="s">
        <v>404</v>
      </c>
      <c r="H468" s="26" t="s">
        <v>47</v>
      </c>
      <c r="I468" s="26" t="s">
        <v>47</v>
      </c>
      <c r="J468" s="26" t="s">
        <v>47</v>
      </c>
      <c r="K468" s="145"/>
      <c r="L468" s="145" t="s">
        <v>981</v>
      </c>
      <c r="M468" s="145"/>
      <c r="Q468" s="25">
        <v>3060</v>
      </c>
      <c r="X468" s="145"/>
      <c r="AU468" s="149"/>
      <c r="AY468" s="145"/>
      <c r="BX468" s="145"/>
      <c r="BY468" s="145"/>
      <c r="CN468" s="3"/>
    </row>
    <row r="469" spans="1:92" ht="30.75" customHeight="1" x14ac:dyDescent="0.3">
      <c r="A469" s="8">
        <v>43718</v>
      </c>
      <c r="F469" s="26">
        <v>55013</v>
      </c>
      <c r="G469" s="26" t="s">
        <v>404</v>
      </c>
      <c r="H469" s="26" t="s">
        <v>47</v>
      </c>
      <c r="I469" s="26" t="s">
        <v>47</v>
      </c>
      <c r="J469" s="26" t="s">
        <v>47</v>
      </c>
      <c r="K469" s="67" t="s">
        <v>995</v>
      </c>
      <c r="L469" s="1" t="s">
        <v>994</v>
      </c>
      <c r="O469" s="37">
        <v>55.8</v>
      </c>
      <c r="P469" s="25" t="s">
        <v>948</v>
      </c>
      <c r="Q469" s="102">
        <v>3006</v>
      </c>
      <c r="R469" s="11">
        <v>49.85</v>
      </c>
      <c r="S469" s="11">
        <v>49.36</v>
      </c>
      <c r="T469" s="11">
        <v>54.2</v>
      </c>
      <c r="U469" s="11">
        <v>49.12</v>
      </c>
      <c r="X469" s="145"/>
      <c r="AP469" s="11">
        <v>55.9</v>
      </c>
      <c r="AQ469" s="25">
        <v>90</v>
      </c>
      <c r="AR469" s="11">
        <v>2946.1</v>
      </c>
      <c r="AS469" s="11">
        <v>53.94</v>
      </c>
      <c r="AT469" s="11">
        <v>49.31</v>
      </c>
      <c r="AU469" s="149">
        <v>55.11</v>
      </c>
      <c r="AV469" s="11">
        <v>47.8</v>
      </c>
      <c r="AY469" s="145"/>
      <c r="BP469" s="11">
        <v>56.05</v>
      </c>
      <c r="BQ469" s="25">
        <v>180</v>
      </c>
      <c r="BR469" s="11">
        <v>2945.9</v>
      </c>
      <c r="BS469" s="11">
        <v>57.08</v>
      </c>
      <c r="BT469" s="11">
        <v>56.39</v>
      </c>
      <c r="BU469" s="11">
        <v>50.75</v>
      </c>
      <c r="BV469" s="11">
        <v>45.58</v>
      </c>
      <c r="CN469" s="3"/>
    </row>
    <row r="470" spans="1:92" ht="30.75" customHeight="1" x14ac:dyDescent="0.3">
      <c r="A470" s="8">
        <v>43718</v>
      </c>
      <c r="F470" s="26">
        <v>55014</v>
      </c>
      <c r="G470" s="26" t="s">
        <v>31</v>
      </c>
      <c r="H470" s="100">
        <v>700</v>
      </c>
      <c r="I470" s="100">
        <v>700</v>
      </c>
      <c r="J470" s="99">
        <v>1200</v>
      </c>
      <c r="K470" s="67" t="s">
        <v>521</v>
      </c>
      <c r="L470" s="1" t="s">
        <v>993</v>
      </c>
      <c r="O470" s="37">
        <v>55.8</v>
      </c>
      <c r="P470" s="25" t="s">
        <v>948</v>
      </c>
      <c r="Q470" s="102">
        <v>3006</v>
      </c>
      <c r="R470" s="11">
        <v>49.85</v>
      </c>
      <c r="S470" s="11">
        <v>49.36</v>
      </c>
      <c r="T470" s="11">
        <v>54.2</v>
      </c>
      <c r="U470" s="11">
        <v>49.12</v>
      </c>
      <c r="X470" s="145"/>
      <c r="AP470" s="11">
        <v>55.9</v>
      </c>
      <c r="AQ470" s="25">
        <v>90</v>
      </c>
      <c r="AR470" s="11">
        <v>2946.1</v>
      </c>
      <c r="AS470" s="11">
        <v>53.94</v>
      </c>
      <c r="AT470" s="11">
        <v>49.31</v>
      </c>
      <c r="AU470" s="149">
        <v>55.11</v>
      </c>
      <c r="AV470" s="11">
        <v>47.8</v>
      </c>
      <c r="AY470" s="145"/>
      <c r="BP470" s="11">
        <v>56.05</v>
      </c>
      <c r="BQ470" s="25">
        <v>180</v>
      </c>
      <c r="BR470" s="11">
        <v>2945.9</v>
      </c>
      <c r="BS470" s="11">
        <v>57.08</v>
      </c>
      <c r="BT470" s="11">
        <v>56.39</v>
      </c>
      <c r="BU470" s="11">
        <v>50.75</v>
      </c>
      <c r="BV470" s="11">
        <v>45.58</v>
      </c>
      <c r="CN470" s="3"/>
    </row>
    <row r="471" spans="1:92" ht="30.75" customHeight="1" x14ac:dyDescent="0.3">
      <c r="A471" s="8">
        <v>43718</v>
      </c>
      <c r="F471" s="26">
        <v>55015</v>
      </c>
      <c r="G471" s="26" t="s">
        <v>31</v>
      </c>
      <c r="H471" s="99">
        <v>700</v>
      </c>
      <c r="I471" s="99">
        <v>700</v>
      </c>
      <c r="J471" s="99">
        <v>1200</v>
      </c>
      <c r="K471" s="67" t="s">
        <v>996</v>
      </c>
      <c r="L471" s="1" t="s">
        <v>998</v>
      </c>
      <c r="M471" s="1" t="s">
        <v>999</v>
      </c>
      <c r="O471" s="37">
        <v>55.8</v>
      </c>
      <c r="P471" s="25" t="s">
        <v>1000</v>
      </c>
      <c r="Q471" s="102">
        <v>3006</v>
      </c>
      <c r="R471" s="11">
        <v>49.85</v>
      </c>
      <c r="S471" s="11">
        <v>49.36</v>
      </c>
      <c r="T471" s="11">
        <v>54.2</v>
      </c>
      <c r="U471" s="11">
        <v>49.12</v>
      </c>
      <c r="X471" s="145"/>
      <c r="AP471" s="11">
        <v>55.9</v>
      </c>
      <c r="AQ471" s="25">
        <v>90</v>
      </c>
      <c r="AR471" s="149">
        <v>3006</v>
      </c>
      <c r="AS471" s="11">
        <v>53.94</v>
      </c>
      <c r="AT471" s="11">
        <v>49.31</v>
      </c>
      <c r="AU471" s="149">
        <v>55.11</v>
      </c>
      <c r="AV471" s="11">
        <v>47.8</v>
      </c>
      <c r="BP471" s="11">
        <v>56.05</v>
      </c>
      <c r="BQ471" s="25">
        <v>180</v>
      </c>
      <c r="BR471" s="149">
        <v>3006</v>
      </c>
      <c r="BS471" s="11">
        <v>57.08</v>
      </c>
      <c r="BT471" s="11">
        <v>56.39</v>
      </c>
      <c r="BU471" s="11">
        <v>50.75</v>
      </c>
      <c r="BV471" s="11">
        <v>45.58</v>
      </c>
      <c r="CN471" s="3"/>
    </row>
    <row r="472" spans="1:92" ht="30.75" customHeight="1" x14ac:dyDescent="0.3">
      <c r="A472" s="8">
        <v>43718</v>
      </c>
      <c r="F472" s="26">
        <v>55016</v>
      </c>
      <c r="G472" s="26" t="s">
        <v>404</v>
      </c>
      <c r="H472" s="26" t="s">
        <v>47</v>
      </c>
      <c r="I472" s="26" t="s">
        <v>47</v>
      </c>
      <c r="J472" s="26" t="s">
        <v>47</v>
      </c>
      <c r="K472" s="67" t="s">
        <v>997</v>
      </c>
      <c r="L472" s="1" t="s">
        <v>365</v>
      </c>
      <c r="O472" s="37">
        <v>55.8</v>
      </c>
      <c r="P472" s="25" t="s">
        <v>1000</v>
      </c>
      <c r="Q472" s="102">
        <v>3006</v>
      </c>
      <c r="R472" s="11">
        <v>49.85</v>
      </c>
      <c r="S472" s="11">
        <v>49.36</v>
      </c>
      <c r="T472" s="11">
        <v>54.2</v>
      </c>
      <c r="U472" s="11">
        <v>49.12</v>
      </c>
      <c r="X472" s="145"/>
      <c r="AP472" s="11">
        <v>55.9</v>
      </c>
      <c r="AQ472" s="25">
        <v>90</v>
      </c>
      <c r="AS472" s="11">
        <v>53.94</v>
      </c>
      <c r="AT472" s="11">
        <v>49.31</v>
      </c>
      <c r="AU472" s="149">
        <v>55.11</v>
      </c>
      <c r="AV472" s="11">
        <v>47.8</v>
      </c>
      <c r="BP472" s="11">
        <v>56.05</v>
      </c>
      <c r="BQ472" s="25">
        <v>180</v>
      </c>
      <c r="BS472" s="11">
        <v>57.08</v>
      </c>
      <c r="BT472" s="11">
        <v>56.39</v>
      </c>
      <c r="BU472" s="11">
        <v>50.75</v>
      </c>
      <c r="BV472" s="11">
        <v>45.58</v>
      </c>
      <c r="CN472" s="3"/>
    </row>
    <row r="473" spans="1:92" ht="30.75" customHeight="1" x14ac:dyDescent="0.3">
      <c r="A473" s="8">
        <v>43718</v>
      </c>
      <c r="F473" s="26">
        <v>55017</v>
      </c>
      <c r="G473" s="26" t="s">
        <v>404</v>
      </c>
      <c r="H473" s="26" t="s">
        <v>47</v>
      </c>
      <c r="I473" s="26" t="s">
        <v>47</v>
      </c>
      <c r="J473" s="26" t="s">
        <v>47</v>
      </c>
      <c r="K473" s="145" t="s">
        <v>997</v>
      </c>
      <c r="L473" s="1" t="s">
        <v>1001</v>
      </c>
      <c r="O473" s="37">
        <v>55.8</v>
      </c>
      <c r="P473" s="25" t="s">
        <v>1000</v>
      </c>
      <c r="Q473" s="102">
        <v>3006</v>
      </c>
      <c r="R473" s="11">
        <v>49.85</v>
      </c>
      <c r="S473" s="11">
        <v>49.36</v>
      </c>
      <c r="T473" s="11">
        <v>54.2</v>
      </c>
      <c r="U473" s="11">
        <v>49.12</v>
      </c>
      <c r="X473" s="145"/>
      <c r="AP473" s="11">
        <v>55.9</v>
      </c>
      <c r="AQ473" s="25">
        <v>90</v>
      </c>
      <c r="AS473" s="11">
        <v>53.94</v>
      </c>
      <c r="AT473" s="11">
        <v>49.31</v>
      </c>
      <c r="AU473" s="149">
        <v>55.11</v>
      </c>
      <c r="AV473" s="11">
        <v>47.8</v>
      </c>
      <c r="BP473" s="11">
        <v>56.05</v>
      </c>
      <c r="BQ473" s="25">
        <v>180</v>
      </c>
      <c r="BS473" s="11">
        <v>57.08</v>
      </c>
      <c r="BT473" s="11">
        <v>56.39</v>
      </c>
      <c r="BU473" s="11">
        <v>50.75</v>
      </c>
      <c r="BV473" s="11">
        <v>45.58</v>
      </c>
      <c r="CN473" s="3"/>
    </row>
    <row r="474" spans="1:92" ht="30.75" customHeight="1" x14ac:dyDescent="0.3">
      <c r="A474" s="8">
        <v>43718</v>
      </c>
      <c r="F474" s="26">
        <v>55018</v>
      </c>
      <c r="G474" s="26" t="s">
        <v>404</v>
      </c>
      <c r="H474" s="26" t="s">
        <v>47</v>
      </c>
      <c r="I474" s="26" t="s">
        <v>47</v>
      </c>
      <c r="J474" s="26" t="s">
        <v>47</v>
      </c>
      <c r="K474" s="145" t="s">
        <v>997</v>
      </c>
      <c r="L474" s="145" t="s">
        <v>1001</v>
      </c>
      <c r="O474" s="37">
        <v>55.8</v>
      </c>
      <c r="P474" s="25" t="s">
        <v>1000</v>
      </c>
      <c r="Q474" s="102">
        <v>3006</v>
      </c>
      <c r="R474" s="11">
        <v>49.85</v>
      </c>
      <c r="S474" s="11">
        <v>49.36</v>
      </c>
      <c r="T474" s="11">
        <v>54.2</v>
      </c>
      <c r="U474" s="11">
        <v>49.12</v>
      </c>
      <c r="X474" s="145"/>
      <c r="AP474" s="11">
        <v>55.9</v>
      </c>
      <c r="AQ474" s="25">
        <v>90</v>
      </c>
      <c r="AS474" s="11">
        <v>53.94</v>
      </c>
      <c r="AT474" s="11">
        <v>49.31</v>
      </c>
      <c r="AU474" s="149">
        <v>55.11</v>
      </c>
      <c r="AV474" s="11">
        <v>47.8</v>
      </c>
      <c r="BP474" s="11">
        <v>56.05</v>
      </c>
      <c r="BQ474" s="25">
        <v>180</v>
      </c>
      <c r="BS474" s="11">
        <v>57.08</v>
      </c>
      <c r="BT474" s="11">
        <v>56.39</v>
      </c>
      <c r="BU474" s="11">
        <v>50.75</v>
      </c>
      <c r="BV474" s="11">
        <v>45.58</v>
      </c>
      <c r="CN474" s="3"/>
    </row>
    <row r="475" spans="1:92" s="78" customFormat="1" ht="30.75" customHeight="1" x14ac:dyDescent="0.25">
      <c r="A475" s="73"/>
      <c r="B475" s="74"/>
      <c r="C475" s="74"/>
      <c r="D475" s="75"/>
      <c r="E475" s="75"/>
      <c r="F475" s="76"/>
      <c r="G475" s="76"/>
      <c r="H475" s="76"/>
      <c r="I475" s="76"/>
      <c r="J475" s="76"/>
      <c r="K475" s="77"/>
      <c r="L475" s="77"/>
      <c r="M475" s="77"/>
      <c r="O475" s="79"/>
      <c r="P475" s="74"/>
      <c r="Q475" s="74"/>
      <c r="R475" s="80"/>
      <c r="S475" s="80"/>
      <c r="T475" s="80"/>
      <c r="U475" s="80"/>
      <c r="V475" s="80"/>
      <c r="W475" s="80"/>
      <c r="X475" s="77"/>
      <c r="Y475" s="80"/>
      <c r="Z475" s="80"/>
      <c r="AA475" s="80"/>
      <c r="AB475" s="80"/>
      <c r="AC475" s="80"/>
      <c r="AD475" s="80"/>
      <c r="AE475" s="80"/>
      <c r="AF475" s="80"/>
      <c r="AG475" s="80"/>
      <c r="AH475" s="80"/>
      <c r="AI475" s="80"/>
      <c r="AJ475" s="80"/>
      <c r="AK475" s="80"/>
      <c r="AL475" s="80"/>
      <c r="AM475" s="80"/>
      <c r="AN475" s="80"/>
      <c r="AO475" s="80"/>
      <c r="AP475" s="80"/>
      <c r="AQ475" s="74"/>
      <c r="AR475" s="80"/>
      <c r="AS475" s="80"/>
      <c r="AT475" s="80"/>
      <c r="AU475" s="80"/>
      <c r="AV475" s="80"/>
      <c r="AW475" s="80"/>
      <c r="AX475" s="80"/>
      <c r="AY475" s="77"/>
      <c r="AZ475" s="80"/>
      <c r="BA475" s="80"/>
      <c r="BB475" s="80"/>
      <c r="BC475" s="80"/>
      <c r="BD475" s="80"/>
      <c r="BE475" s="80"/>
      <c r="BF475" s="80"/>
      <c r="BG475" s="80"/>
      <c r="BH475" s="80"/>
      <c r="BI475" s="80"/>
      <c r="BJ475" s="80"/>
      <c r="BK475" s="80"/>
      <c r="BL475" s="80"/>
      <c r="BM475" s="80"/>
      <c r="BN475" s="80"/>
      <c r="BO475" s="80"/>
      <c r="BP475" s="80"/>
      <c r="BQ475" s="74"/>
      <c r="BR475" s="80"/>
      <c r="BS475" s="80"/>
      <c r="BT475" s="80"/>
      <c r="BU475" s="80"/>
      <c r="BV475" s="80"/>
      <c r="BW475" s="80"/>
      <c r="BX475" s="77"/>
      <c r="BY475" s="77"/>
    </row>
    <row r="476" spans="1:92" ht="71.25" customHeight="1" x14ac:dyDescent="0.3">
      <c r="A476" s="8">
        <v>43721</v>
      </c>
      <c r="L476" s="87" t="s">
        <v>1006</v>
      </c>
      <c r="M476" s="87" t="s">
        <v>1002</v>
      </c>
      <c r="CN476" s="3"/>
    </row>
    <row r="477" spans="1:92" ht="30.75" customHeight="1" x14ac:dyDescent="0.3">
      <c r="E477" s="19">
        <v>0.61805555555555558</v>
      </c>
      <c r="F477" s="26">
        <v>55104</v>
      </c>
      <c r="G477" s="26" t="s">
        <v>404</v>
      </c>
      <c r="H477" s="26" t="s">
        <v>47</v>
      </c>
      <c r="I477" s="26" t="s">
        <v>47</v>
      </c>
      <c r="J477" s="26" t="s">
        <v>47</v>
      </c>
      <c r="K477" s="67" t="s">
        <v>1008</v>
      </c>
      <c r="L477" s="1" t="s">
        <v>1004</v>
      </c>
      <c r="M477" s="1" t="s">
        <v>1003</v>
      </c>
      <c r="O477" s="37">
        <v>55.8</v>
      </c>
      <c r="P477" s="25" t="s">
        <v>1000</v>
      </c>
      <c r="Q477" s="25">
        <v>3004.1</v>
      </c>
      <c r="R477" s="149">
        <v>51.23</v>
      </c>
      <c r="S477" s="11">
        <v>49.36</v>
      </c>
      <c r="T477" s="11">
        <v>54.2</v>
      </c>
      <c r="U477" s="11">
        <v>49.12</v>
      </c>
      <c r="X477" s="87" t="s">
        <v>1005</v>
      </c>
      <c r="AP477" s="11">
        <v>55.9</v>
      </c>
      <c r="AQ477" s="25">
        <v>90</v>
      </c>
      <c r="AR477" s="11">
        <v>3004</v>
      </c>
      <c r="AS477" s="11">
        <v>53.94</v>
      </c>
      <c r="AT477" s="11">
        <v>49.31</v>
      </c>
      <c r="AU477" s="149">
        <v>55.11</v>
      </c>
      <c r="AV477" s="11">
        <v>47.8</v>
      </c>
      <c r="BP477" s="11">
        <v>56.05</v>
      </c>
      <c r="BQ477" s="25">
        <v>180</v>
      </c>
      <c r="BR477" s="11">
        <v>3004</v>
      </c>
      <c r="BS477" s="11">
        <v>57.08</v>
      </c>
      <c r="BT477" s="11">
        <v>56.42</v>
      </c>
      <c r="BU477" s="11">
        <v>50.75</v>
      </c>
      <c r="BV477" s="11">
        <v>45.58</v>
      </c>
      <c r="CN477" s="3"/>
    </row>
    <row r="478" spans="1:92" ht="30.75" customHeight="1" x14ac:dyDescent="0.3">
      <c r="F478" s="26">
        <v>55105</v>
      </c>
      <c r="G478" s="26" t="s">
        <v>404</v>
      </c>
      <c r="H478" s="26" t="s">
        <v>47</v>
      </c>
      <c r="I478" s="26" t="s">
        <v>47</v>
      </c>
      <c r="J478" s="26" t="s">
        <v>47</v>
      </c>
      <c r="K478" s="67" t="s">
        <v>521</v>
      </c>
      <c r="L478" s="1" t="s">
        <v>1007</v>
      </c>
      <c r="O478" s="37">
        <v>55.8</v>
      </c>
      <c r="P478" s="25" t="s">
        <v>1000</v>
      </c>
      <c r="Q478" s="25">
        <v>3004.1</v>
      </c>
      <c r="R478" s="149">
        <v>51.23</v>
      </c>
      <c r="S478" s="11">
        <v>49.36</v>
      </c>
      <c r="T478" s="11">
        <v>54.2</v>
      </c>
      <c r="U478" s="11">
        <v>49.12</v>
      </c>
      <c r="AP478" s="11">
        <v>55.9</v>
      </c>
      <c r="AQ478" s="25">
        <v>90</v>
      </c>
      <c r="AR478" s="11">
        <v>3004</v>
      </c>
      <c r="AS478" s="11">
        <v>53.94</v>
      </c>
      <c r="AT478" s="11">
        <v>49.31</v>
      </c>
      <c r="AU478" s="149">
        <v>55.11</v>
      </c>
      <c r="AV478" s="11">
        <v>47.8</v>
      </c>
      <c r="BP478" s="11">
        <v>56.05</v>
      </c>
      <c r="BQ478" s="25">
        <v>180</v>
      </c>
      <c r="BR478" s="11">
        <v>3004</v>
      </c>
      <c r="BS478" s="11">
        <v>57.08</v>
      </c>
      <c r="BT478" s="11">
        <v>56.42</v>
      </c>
      <c r="BU478" s="11">
        <v>50.75</v>
      </c>
      <c r="BV478" s="11">
        <v>45.58</v>
      </c>
      <c r="CN478" s="3"/>
    </row>
    <row r="479" spans="1:92" ht="30.75" customHeight="1" x14ac:dyDescent="0.3">
      <c r="F479" s="26">
        <v>55106</v>
      </c>
      <c r="G479" s="26" t="s">
        <v>31</v>
      </c>
      <c r="H479" s="26">
        <v>0</v>
      </c>
      <c r="I479" s="26">
        <v>0</v>
      </c>
      <c r="J479" s="26">
        <v>0</v>
      </c>
      <c r="K479" s="67" t="s">
        <v>521</v>
      </c>
      <c r="L479" s="145" t="s">
        <v>533</v>
      </c>
      <c r="O479" s="37">
        <v>55.8</v>
      </c>
      <c r="P479" s="25" t="s">
        <v>1000</v>
      </c>
      <c r="Q479" s="25">
        <v>3004.1</v>
      </c>
      <c r="R479" s="149">
        <v>51.23</v>
      </c>
      <c r="S479" s="11">
        <v>49.36</v>
      </c>
      <c r="T479" s="11">
        <v>54.2</v>
      </c>
      <c r="U479" s="11">
        <v>49.12</v>
      </c>
      <c r="AP479" s="11">
        <v>55.9</v>
      </c>
      <c r="AQ479" s="25">
        <v>90</v>
      </c>
      <c r="AR479" s="11">
        <v>3004</v>
      </c>
      <c r="AS479" s="11">
        <v>53.94</v>
      </c>
      <c r="AT479" s="11">
        <v>49.31</v>
      </c>
      <c r="AU479" s="149">
        <v>55.11</v>
      </c>
      <c r="AV479" s="11">
        <v>47.8</v>
      </c>
      <c r="BP479" s="11">
        <v>56.05</v>
      </c>
      <c r="BQ479" s="25">
        <v>180</v>
      </c>
      <c r="BR479" s="11">
        <v>3004</v>
      </c>
      <c r="BS479" s="11">
        <v>57.08</v>
      </c>
      <c r="BT479" s="11">
        <v>56.42</v>
      </c>
      <c r="BU479" s="11">
        <v>50.75</v>
      </c>
      <c r="BV479" s="11">
        <v>45.58</v>
      </c>
      <c r="CN479" s="3"/>
    </row>
    <row r="480" spans="1:92" ht="30.75" customHeight="1" x14ac:dyDescent="0.3">
      <c r="D480" s="152"/>
      <c r="E480" s="152"/>
      <c r="F480" s="26">
        <v>55107</v>
      </c>
      <c r="K480" s="153"/>
      <c r="L480" s="153"/>
      <c r="M480" s="153"/>
      <c r="R480" s="149"/>
      <c r="X480" s="153"/>
      <c r="AU480" s="149"/>
      <c r="AY480" s="153"/>
      <c r="BX480" s="153"/>
      <c r="BY480" s="153"/>
      <c r="CN480" s="3"/>
    </row>
    <row r="481" spans="1:92" ht="30.75" customHeight="1" x14ac:dyDescent="0.3">
      <c r="F481" s="26">
        <v>55108</v>
      </c>
      <c r="G481" s="26" t="s">
        <v>31</v>
      </c>
      <c r="H481" s="100">
        <v>500</v>
      </c>
      <c r="I481" s="99">
        <v>500</v>
      </c>
      <c r="J481" s="99">
        <v>500</v>
      </c>
      <c r="K481" s="67" t="s">
        <v>1009</v>
      </c>
      <c r="L481" s="145" t="s">
        <v>1016</v>
      </c>
      <c r="M481" s="1" t="s">
        <v>1011</v>
      </c>
      <c r="O481" s="37">
        <v>55.8</v>
      </c>
      <c r="P481" s="25" t="s">
        <v>948</v>
      </c>
      <c r="Q481" s="25">
        <v>3006</v>
      </c>
      <c r="R481" s="149">
        <v>51.23</v>
      </c>
      <c r="S481" s="11">
        <v>49.36</v>
      </c>
      <c r="T481" s="11">
        <v>54.2</v>
      </c>
      <c r="U481" s="11">
        <v>49.12</v>
      </c>
      <c r="X481" s="1" t="s">
        <v>1010</v>
      </c>
      <c r="AP481" s="11">
        <v>55.9</v>
      </c>
      <c r="AQ481" s="25">
        <v>90</v>
      </c>
      <c r="AR481" s="11">
        <v>3006</v>
      </c>
      <c r="AS481" s="11">
        <v>53.94</v>
      </c>
      <c r="AT481" s="11">
        <v>49.31</v>
      </c>
      <c r="AU481" s="149">
        <v>55.11</v>
      </c>
      <c r="AV481" s="11">
        <v>47.8</v>
      </c>
      <c r="BP481" s="11">
        <v>56.05</v>
      </c>
      <c r="BQ481" s="25">
        <v>180</v>
      </c>
      <c r="BR481" s="11">
        <v>3006</v>
      </c>
      <c r="BS481" s="11">
        <v>57.08</v>
      </c>
      <c r="BT481" s="11">
        <v>56.42</v>
      </c>
      <c r="BU481" s="11">
        <v>50.75</v>
      </c>
      <c r="BV481" s="11">
        <v>45.58</v>
      </c>
      <c r="CN481" s="3"/>
    </row>
    <row r="482" spans="1:92" ht="30.75" customHeight="1" x14ac:dyDescent="0.3">
      <c r="F482" s="26">
        <v>55109</v>
      </c>
      <c r="G482" s="26" t="s">
        <v>31</v>
      </c>
      <c r="H482" s="100">
        <v>500</v>
      </c>
      <c r="I482" s="99">
        <v>500</v>
      </c>
      <c r="J482" s="99">
        <v>500</v>
      </c>
      <c r="K482" s="145" t="s">
        <v>521</v>
      </c>
      <c r="L482" s="145" t="s">
        <v>1016</v>
      </c>
      <c r="M482" s="145" t="s">
        <v>1011</v>
      </c>
      <c r="O482" s="37">
        <v>55.8</v>
      </c>
      <c r="P482" s="25" t="s">
        <v>948</v>
      </c>
      <c r="Q482" s="25">
        <v>3006</v>
      </c>
      <c r="R482" s="149">
        <v>51.23</v>
      </c>
      <c r="S482" s="11">
        <v>49.36</v>
      </c>
      <c r="T482" s="11">
        <v>54.2</v>
      </c>
      <c r="U482" s="11">
        <v>49.12</v>
      </c>
      <c r="AP482" s="11">
        <v>55.9</v>
      </c>
      <c r="AQ482" s="25">
        <v>90</v>
      </c>
      <c r="AR482" s="11">
        <v>3006</v>
      </c>
      <c r="AS482" s="11">
        <v>53.94</v>
      </c>
      <c r="AT482" s="11">
        <v>49.31</v>
      </c>
      <c r="AU482" s="149">
        <v>55.11</v>
      </c>
      <c r="AV482" s="11">
        <v>47.8</v>
      </c>
      <c r="BP482" s="11">
        <v>56.05</v>
      </c>
      <c r="BQ482" s="25">
        <v>180</v>
      </c>
      <c r="BR482" s="11">
        <v>3006</v>
      </c>
      <c r="BS482" s="11">
        <v>57.08</v>
      </c>
      <c r="BT482" s="11">
        <v>56.42</v>
      </c>
      <c r="BU482" s="11">
        <v>50.75</v>
      </c>
      <c r="BV482" s="11">
        <v>45.58</v>
      </c>
      <c r="CN482" s="3"/>
    </row>
    <row r="483" spans="1:92" ht="30.75" customHeight="1" x14ac:dyDescent="0.3">
      <c r="F483" s="26">
        <v>55110</v>
      </c>
      <c r="G483" s="26" t="s">
        <v>31</v>
      </c>
      <c r="H483" s="100">
        <v>500</v>
      </c>
      <c r="I483" s="99">
        <v>500</v>
      </c>
      <c r="J483" s="99">
        <v>500</v>
      </c>
      <c r="K483" s="67" t="s">
        <v>521</v>
      </c>
      <c r="L483" s="145" t="s">
        <v>1016</v>
      </c>
      <c r="M483" s="145" t="s">
        <v>1011</v>
      </c>
      <c r="O483" s="37">
        <v>55.8</v>
      </c>
      <c r="P483" s="25" t="s">
        <v>1012</v>
      </c>
      <c r="Q483" s="25">
        <v>3006</v>
      </c>
      <c r="R483" s="149">
        <v>51.23</v>
      </c>
      <c r="S483" s="11">
        <v>49.36</v>
      </c>
      <c r="T483" s="11">
        <v>54.2</v>
      </c>
      <c r="U483" s="11">
        <v>49.12</v>
      </c>
      <c r="X483" s="1" t="s">
        <v>1013</v>
      </c>
      <c r="AP483" s="11">
        <v>55.9</v>
      </c>
      <c r="AQ483" s="25">
        <v>90</v>
      </c>
      <c r="AR483" s="11">
        <v>3006</v>
      </c>
      <c r="AS483" s="11">
        <v>53.94</v>
      </c>
      <c r="AT483" s="11">
        <v>49.31</v>
      </c>
      <c r="AU483" s="149">
        <v>55.11</v>
      </c>
      <c r="AV483" s="11">
        <v>47.8</v>
      </c>
      <c r="BP483" s="11">
        <v>55.9</v>
      </c>
      <c r="BQ483" s="25">
        <v>90</v>
      </c>
      <c r="BR483" s="11">
        <v>3006</v>
      </c>
      <c r="BS483" s="11">
        <v>53.94</v>
      </c>
      <c r="BT483" s="11">
        <v>49.31</v>
      </c>
      <c r="BU483" s="149">
        <v>55.11</v>
      </c>
      <c r="BV483" s="11">
        <v>47.8</v>
      </c>
      <c r="CN483" s="3"/>
    </row>
    <row r="484" spans="1:92" ht="87" customHeight="1" x14ac:dyDescent="0.3">
      <c r="F484" s="26">
        <v>55111</v>
      </c>
      <c r="H484" s="100">
        <v>500</v>
      </c>
      <c r="I484" s="99">
        <v>500</v>
      </c>
      <c r="J484" s="99">
        <v>500</v>
      </c>
      <c r="K484" s="145" t="s">
        <v>521</v>
      </c>
      <c r="L484" s="145" t="s">
        <v>1016</v>
      </c>
      <c r="M484" s="150" t="s">
        <v>1015</v>
      </c>
      <c r="O484" s="37">
        <v>55.8</v>
      </c>
      <c r="P484" s="25" t="s">
        <v>1012</v>
      </c>
      <c r="Q484" s="25">
        <v>3006</v>
      </c>
      <c r="R484" s="149">
        <v>51.23</v>
      </c>
      <c r="S484" s="11">
        <v>49.36</v>
      </c>
      <c r="T484" s="11">
        <v>54.2</v>
      </c>
      <c r="U484" s="11">
        <v>49.12</v>
      </c>
      <c r="AP484" s="11">
        <v>55.9</v>
      </c>
      <c r="AQ484" s="25">
        <v>90</v>
      </c>
      <c r="AR484" s="11">
        <v>3006</v>
      </c>
      <c r="AS484" s="11">
        <v>53.94</v>
      </c>
      <c r="AT484" s="11">
        <v>49.31</v>
      </c>
      <c r="AU484" s="149">
        <v>55.11</v>
      </c>
      <c r="AV484" s="11">
        <v>47.8</v>
      </c>
      <c r="BP484" s="11">
        <v>55.9</v>
      </c>
      <c r="BQ484" s="25">
        <v>90</v>
      </c>
      <c r="BR484" s="11">
        <v>3006</v>
      </c>
      <c r="BS484" s="11">
        <v>53.94</v>
      </c>
      <c r="BT484" s="11">
        <v>49.31</v>
      </c>
      <c r="BU484" s="149">
        <v>55.11</v>
      </c>
      <c r="BV484" s="11">
        <v>47.8</v>
      </c>
      <c r="CN484" s="3"/>
    </row>
    <row r="485" spans="1:92" ht="30.75" customHeight="1" x14ac:dyDescent="0.3">
      <c r="F485" s="26">
        <v>55112</v>
      </c>
      <c r="H485" s="100">
        <v>500</v>
      </c>
      <c r="I485" s="99">
        <v>500</v>
      </c>
      <c r="J485" s="99">
        <v>500</v>
      </c>
      <c r="K485" s="145" t="s">
        <v>521</v>
      </c>
      <c r="L485" s="145" t="s">
        <v>1018</v>
      </c>
      <c r="M485" s="151" t="s">
        <v>1014</v>
      </c>
      <c r="O485" s="37">
        <v>55.8</v>
      </c>
      <c r="P485" s="25" t="s">
        <v>1012</v>
      </c>
      <c r="Q485" s="25">
        <v>3006</v>
      </c>
      <c r="R485" s="149">
        <v>51.23</v>
      </c>
      <c r="S485" s="11">
        <v>49.36</v>
      </c>
      <c r="T485" s="11">
        <v>54.2</v>
      </c>
      <c r="U485" s="11">
        <v>49.12</v>
      </c>
      <c r="AP485" s="11">
        <v>55.9</v>
      </c>
      <c r="AQ485" s="25">
        <v>90</v>
      </c>
      <c r="AR485" s="11">
        <v>3006</v>
      </c>
      <c r="AS485" s="11">
        <v>53.94</v>
      </c>
      <c r="AT485" s="11">
        <v>49.31</v>
      </c>
      <c r="AU485" s="149">
        <v>55.11</v>
      </c>
      <c r="AV485" s="11">
        <v>47.8</v>
      </c>
      <c r="BP485" s="11">
        <v>55.9</v>
      </c>
      <c r="BQ485" s="25">
        <v>90</v>
      </c>
      <c r="BR485" s="11">
        <v>3006</v>
      </c>
      <c r="BS485" s="11">
        <v>53.94</v>
      </c>
      <c r="BT485" s="11">
        <v>49.31</v>
      </c>
      <c r="BU485" s="149">
        <v>55.11</v>
      </c>
      <c r="BV485" s="11">
        <v>47.8</v>
      </c>
      <c r="CN485" s="3"/>
    </row>
    <row r="486" spans="1:92" ht="30.75" customHeight="1" x14ac:dyDescent="0.3">
      <c r="F486" s="26">
        <v>55113</v>
      </c>
      <c r="H486" s="100">
        <v>500</v>
      </c>
      <c r="I486" s="99">
        <v>500</v>
      </c>
      <c r="J486" s="99">
        <v>500</v>
      </c>
      <c r="K486" s="145" t="s">
        <v>521</v>
      </c>
      <c r="L486" s="145" t="s">
        <v>1022</v>
      </c>
      <c r="M486" s="151" t="s">
        <v>1017</v>
      </c>
      <c r="O486" s="37">
        <v>55.8</v>
      </c>
      <c r="P486" s="25" t="s">
        <v>1012</v>
      </c>
      <c r="Q486" s="25">
        <v>3006</v>
      </c>
      <c r="R486" s="149">
        <v>51.23</v>
      </c>
      <c r="S486" s="11">
        <v>49.36</v>
      </c>
      <c r="T486" s="11">
        <v>54.2</v>
      </c>
      <c r="U486" s="11">
        <v>49.12</v>
      </c>
      <c r="AP486" s="11">
        <v>55.9</v>
      </c>
      <c r="AQ486" s="25">
        <v>90</v>
      </c>
      <c r="AR486" s="11">
        <v>3006</v>
      </c>
      <c r="AS486" s="11">
        <v>53.94</v>
      </c>
      <c r="AT486" s="11">
        <v>49.31</v>
      </c>
      <c r="AU486" s="149">
        <v>55.11</v>
      </c>
      <c r="AV486" s="11">
        <v>47.8</v>
      </c>
      <c r="BP486" s="11">
        <v>55.9</v>
      </c>
      <c r="BQ486" s="25">
        <v>90</v>
      </c>
      <c r="BR486" s="11">
        <v>3006</v>
      </c>
      <c r="BS486" s="11">
        <v>53.94</v>
      </c>
      <c r="BT486" s="11">
        <v>49.31</v>
      </c>
      <c r="BU486" s="149">
        <v>55.11</v>
      </c>
      <c r="BV486" s="11">
        <v>47.8</v>
      </c>
      <c r="CN486" s="3"/>
    </row>
    <row r="487" spans="1:92" ht="30.75" customHeight="1" x14ac:dyDescent="0.3">
      <c r="F487" s="26">
        <v>55114</v>
      </c>
      <c r="H487" s="100">
        <v>500</v>
      </c>
      <c r="I487" s="99">
        <v>500</v>
      </c>
      <c r="J487" s="99">
        <v>500</v>
      </c>
      <c r="K487" s="145" t="s">
        <v>521</v>
      </c>
      <c r="L487" s="1" t="s">
        <v>1019</v>
      </c>
      <c r="M487" s="1" t="s">
        <v>1020</v>
      </c>
      <c r="O487" s="37">
        <v>55.8</v>
      </c>
      <c r="P487" s="25" t="s">
        <v>1012</v>
      </c>
      <c r="Q487" s="25">
        <v>3006</v>
      </c>
      <c r="R487" s="149">
        <v>51.23</v>
      </c>
      <c r="S487" s="11">
        <v>49.36</v>
      </c>
      <c r="T487" s="11">
        <v>54.2</v>
      </c>
      <c r="U487" s="11">
        <v>49.12</v>
      </c>
      <c r="AP487" s="11">
        <v>55.9</v>
      </c>
      <c r="AQ487" s="25">
        <v>90</v>
      </c>
      <c r="AR487" s="11">
        <v>3006</v>
      </c>
      <c r="AS487" s="11">
        <v>53.94</v>
      </c>
      <c r="AT487" s="11">
        <v>49.31</v>
      </c>
      <c r="AU487" s="149">
        <v>55.11</v>
      </c>
      <c r="AV487" s="11">
        <v>47.8</v>
      </c>
      <c r="BP487" s="11">
        <v>55.9</v>
      </c>
      <c r="BQ487" s="25">
        <v>90</v>
      </c>
      <c r="BR487" s="11">
        <v>3006</v>
      </c>
      <c r="BS487" s="11">
        <v>53.94</v>
      </c>
      <c r="BT487" s="11">
        <v>49.31</v>
      </c>
      <c r="BU487" s="149">
        <v>55.11</v>
      </c>
      <c r="BV487" s="11">
        <v>47.8</v>
      </c>
      <c r="CN487" s="3"/>
    </row>
    <row r="488" spans="1:92" s="78" customFormat="1" ht="30.75" customHeight="1" x14ac:dyDescent="0.3">
      <c r="A488" s="73"/>
      <c r="B488" s="74"/>
      <c r="C488" s="74"/>
      <c r="D488" s="75"/>
      <c r="E488" s="75"/>
      <c r="F488" s="76"/>
      <c r="G488" s="76"/>
      <c r="H488" s="76"/>
      <c r="I488" s="76"/>
      <c r="J488" s="76"/>
      <c r="K488" s="77"/>
      <c r="L488" s="77"/>
      <c r="M488" s="77"/>
      <c r="O488" s="79"/>
      <c r="P488" s="74"/>
      <c r="Q488" s="74"/>
      <c r="R488" s="80"/>
      <c r="S488" s="80"/>
      <c r="T488" s="80"/>
      <c r="U488" s="80"/>
      <c r="V488" s="80"/>
      <c r="W488" s="80"/>
      <c r="X488" s="77"/>
      <c r="Y488" s="80"/>
      <c r="Z488" s="80"/>
      <c r="AA488" s="80"/>
      <c r="AB488" s="80"/>
      <c r="AC488" s="80"/>
      <c r="AD488" s="80"/>
      <c r="AE488" s="80"/>
      <c r="AF488" s="80"/>
      <c r="AG488" s="80"/>
      <c r="AH488" s="80"/>
      <c r="AI488" s="80"/>
      <c r="AJ488" s="80"/>
      <c r="AK488" s="80"/>
      <c r="AL488" s="80"/>
      <c r="AM488" s="80"/>
      <c r="AN488" s="80"/>
      <c r="AO488" s="80"/>
      <c r="AP488" s="80"/>
      <c r="AQ488" s="74"/>
      <c r="AR488" s="80"/>
      <c r="AS488" s="80"/>
      <c r="AT488" s="80"/>
      <c r="AU488" s="80"/>
      <c r="AV488" s="80"/>
      <c r="AW488" s="80"/>
      <c r="AX488" s="80"/>
      <c r="AY488" s="77"/>
      <c r="AZ488" s="80"/>
      <c r="BA488" s="80"/>
      <c r="BB488" s="80"/>
      <c r="BC488" s="80"/>
      <c r="BD488" s="80"/>
      <c r="BE488" s="80"/>
      <c r="BF488" s="80"/>
      <c r="BG488" s="80"/>
      <c r="BH488" s="80"/>
      <c r="BI488" s="80"/>
      <c r="BJ488" s="80"/>
      <c r="BK488" s="80"/>
      <c r="BL488" s="80"/>
      <c r="BM488" s="80"/>
      <c r="BN488" s="80"/>
      <c r="BO488" s="80"/>
      <c r="BP488" s="80"/>
      <c r="BQ488" s="74"/>
      <c r="BR488" s="80"/>
      <c r="BS488" s="80"/>
      <c r="BT488" s="80"/>
      <c r="BU488" s="80"/>
      <c r="BV488" s="80"/>
      <c r="BW488" s="80"/>
      <c r="BX488" s="77"/>
      <c r="BY488" s="77"/>
    </row>
    <row r="489" spans="1:92" ht="30.75" customHeight="1" x14ac:dyDescent="0.3">
      <c r="M489" s="1" t="s">
        <v>1023</v>
      </c>
      <c r="CN489" s="3"/>
    </row>
    <row r="490" spans="1:92" ht="30.75" customHeight="1" x14ac:dyDescent="0.3">
      <c r="CN490" s="3"/>
    </row>
    <row r="491" spans="1:92" ht="30.75" customHeight="1" x14ac:dyDescent="0.3">
      <c r="CN491" s="3"/>
    </row>
    <row r="492" spans="1:92" ht="30.75" customHeight="1" x14ac:dyDescent="0.3">
      <c r="CN492" s="3"/>
    </row>
    <row r="493" spans="1:92" x14ac:dyDescent="0.3">
      <c r="CN493" s="3"/>
    </row>
    <row r="494" spans="1:92" x14ac:dyDescent="0.3">
      <c r="CN494" s="3"/>
    </row>
    <row r="495" spans="1:92" x14ac:dyDescent="0.3">
      <c r="CN495" s="3"/>
    </row>
    <row r="496" spans="1:92" x14ac:dyDescent="0.3">
      <c r="CN496" s="3"/>
    </row>
    <row r="497" spans="92:92" x14ac:dyDescent="0.3">
      <c r="CN497" s="3"/>
    </row>
    <row r="498" spans="92:92" x14ac:dyDescent="0.3">
      <c r="CN498" s="3"/>
    </row>
  </sheetData>
  <autoFilter ref="A4:CN33"/>
  <mergeCells count="81">
    <mergeCell ref="CH3:CN3"/>
    <mergeCell ref="BY2:BY4"/>
    <mergeCell ref="BR2:BR4"/>
    <mergeCell ref="BW2:BW4"/>
    <mergeCell ref="BX2:BX4"/>
    <mergeCell ref="BZ2:BZ4"/>
    <mergeCell ref="BS3:BS4"/>
    <mergeCell ref="BT3:BT4"/>
    <mergeCell ref="BU3:BU4"/>
    <mergeCell ref="AZ2:AZ4"/>
    <mergeCell ref="BP2:BP4"/>
    <mergeCell ref="BQ2:BQ4"/>
    <mergeCell ref="O1:AM1"/>
    <mergeCell ref="BP1:CN1"/>
    <mergeCell ref="R2:U2"/>
    <mergeCell ref="Z2:AM2"/>
    <mergeCell ref="BA2:BN2"/>
    <mergeCell ref="BS2:BV2"/>
    <mergeCell ref="CA2:CN2"/>
    <mergeCell ref="AO1:AO4"/>
    <mergeCell ref="BO1:BO4"/>
    <mergeCell ref="O2:O4"/>
    <mergeCell ref="P2:P4"/>
    <mergeCell ref="Q2:Q4"/>
    <mergeCell ref="CA3:CG3"/>
    <mergeCell ref="W2:W4"/>
    <mergeCell ref="X2:X4"/>
    <mergeCell ref="Y2:Y4"/>
    <mergeCell ref="AV3:AV4"/>
    <mergeCell ref="AY2:AY4"/>
    <mergeCell ref="A3:A4"/>
    <mergeCell ref="B3:B4"/>
    <mergeCell ref="D3:D4"/>
    <mergeCell ref="AP1:BN1"/>
    <mergeCell ref="AS2:AV2"/>
    <mergeCell ref="AS3:AS4"/>
    <mergeCell ref="AT3:AT4"/>
    <mergeCell ref="AU3:AU4"/>
    <mergeCell ref="AP2:AP4"/>
    <mergeCell ref="AQ2:AQ4"/>
    <mergeCell ref="AR2:AR4"/>
    <mergeCell ref="AW2:AW4"/>
    <mergeCell ref="AX2:AX4"/>
    <mergeCell ref="BA3:BG3"/>
    <mergeCell ref="BH3:BN3"/>
    <mergeCell ref="R3:R4"/>
    <mergeCell ref="C3:C4"/>
    <mergeCell ref="L3:L4"/>
    <mergeCell ref="E3:E4"/>
    <mergeCell ref="U3:U4"/>
    <mergeCell ref="S3:S4"/>
    <mergeCell ref="T3:T4"/>
    <mergeCell ref="H3:H4"/>
    <mergeCell ref="N1:N4"/>
    <mergeCell ref="I3:I4"/>
    <mergeCell ref="J3:J4"/>
    <mergeCell ref="K3:K4"/>
    <mergeCell ref="F3:F4"/>
    <mergeCell ref="D132:D156"/>
    <mergeCell ref="BV3:BV4"/>
    <mergeCell ref="D71:D88"/>
    <mergeCell ref="D35:D69"/>
    <mergeCell ref="M9:M18"/>
    <mergeCell ref="D5:D33"/>
    <mergeCell ref="M27:M29"/>
    <mergeCell ref="M30:M33"/>
    <mergeCell ref="M5:M8"/>
    <mergeCell ref="M20:M24"/>
    <mergeCell ref="M25:M26"/>
    <mergeCell ref="G3:G4"/>
    <mergeCell ref="M3:M4"/>
    <mergeCell ref="Z3:AF3"/>
    <mergeCell ref="AG3:AM3"/>
    <mergeCell ref="V2:V4"/>
    <mergeCell ref="D269:D286"/>
    <mergeCell ref="D159:D173"/>
    <mergeCell ref="D178:D190"/>
    <mergeCell ref="D192:D215"/>
    <mergeCell ref="D217:D227"/>
    <mergeCell ref="D247:D267"/>
    <mergeCell ref="D230:D24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2:H32"/>
  <sheetViews>
    <sheetView workbookViewId="0">
      <selection activeCell="E12" sqref="E12"/>
    </sheetView>
  </sheetViews>
  <sheetFormatPr baseColWidth="10" defaultColWidth="11.44140625" defaultRowHeight="21.75" customHeight="1" x14ac:dyDescent="0.3"/>
  <cols>
    <col min="1" max="1" width="3.33203125" style="24" customWidth="1"/>
    <col min="2" max="2" width="41.88671875" style="24" customWidth="1"/>
    <col min="3" max="3" width="26" style="24" customWidth="1"/>
    <col min="4" max="4" width="23.44140625" style="24" customWidth="1"/>
    <col min="5" max="5" width="17.33203125" style="24" customWidth="1"/>
    <col min="6" max="6" width="32.33203125" style="24" customWidth="1"/>
    <col min="7" max="7" width="16.88671875" style="86" customWidth="1"/>
    <col min="8" max="8" width="64.33203125" style="24" customWidth="1"/>
    <col min="9" max="16384" width="11.44140625" style="24"/>
  </cols>
  <sheetData>
    <row r="2" spans="2:8" ht="27.75" customHeight="1" x14ac:dyDescent="0.3">
      <c r="B2" s="22" t="s">
        <v>37</v>
      </c>
      <c r="C2" s="22"/>
      <c r="D2" s="22" t="s">
        <v>46</v>
      </c>
      <c r="E2" s="22" t="s">
        <v>56</v>
      </c>
      <c r="F2" s="22" t="s">
        <v>38</v>
      </c>
      <c r="G2" s="21" t="s">
        <v>39</v>
      </c>
      <c r="H2" s="81"/>
    </row>
    <row r="3" spans="2:8" ht="21.75" customHeight="1" x14ac:dyDescent="0.25">
      <c r="B3" s="23" t="s">
        <v>40</v>
      </c>
      <c r="C3" s="23"/>
      <c r="D3" s="82"/>
      <c r="E3" s="83">
        <v>3.5000000000000001E-3</v>
      </c>
      <c r="F3" s="23"/>
      <c r="G3" s="84"/>
      <c r="H3" s="23"/>
    </row>
    <row r="4" spans="2:8" ht="21.75" customHeight="1" x14ac:dyDescent="0.3">
      <c r="B4" s="23" t="s">
        <v>41</v>
      </c>
      <c r="C4" s="23"/>
      <c r="D4" s="82" t="s">
        <v>42</v>
      </c>
      <c r="E4" s="23" t="s">
        <v>61</v>
      </c>
      <c r="F4" s="23"/>
      <c r="G4" s="84">
        <v>43651</v>
      </c>
      <c r="H4" s="23"/>
    </row>
    <row r="5" spans="2:8" ht="21.75" customHeight="1" x14ac:dyDescent="0.3">
      <c r="B5" s="23" t="s">
        <v>73</v>
      </c>
      <c r="C5" s="23"/>
      <c r="D5" s="82" t="s">
        <v>72</v>
      </c>
      <c r="E5" s="23">
        <v>1</v>
      </c>
      <c r="F5" s="23"/>
      <c r="G5" s="84"/>
      <c r="H5" s="23"/>
    </row>
    <row r="6" spans="2:8" ht="21.75" customHeight="1" x14ac:dyDescent="0.3">
      <c r="B6" s="23" t="s">
        <v>44</v>
      </c>
      <c r="C6" s="23"/>
      <c r="D6" s="82" t="s">
        <v>58</v>
      </c>
      <c r="E6" s="23">
        <v>0.6</v>
      </c>
      <c r="F6" s="23"/>
      <c r="G6" s="84">
        <v>43651</v>
      </c>
      <c r="H6" s="23" t="s">
        <v>48</v>
      </c>
    </row>
    <row r="7" spans="2:8" ht="21.75" customHeight="1" x14ac:dyDescent="0.3">
      <c r="B7" s="23" t="s">
        <v>59</v>
      </c>
      <c r="C7" s="23"/>
      <c r="D7" s="82"/>
      <c r="E7" s="23" t="s">
        <v>60</v>
      </c>
      <c r="F7" s="23"/>
      <c r="G7" s="84"/>
      <c r="H7" s="23"/>
    </row>
    <row r="8" spans="2:8" ht="21.75" customHeight="1" x14ac:dyDescent="0.25">
      <c r="B8" s="23" t="s">
        <v>43</v>
      </c>
      <c r="C8" s="23"/>
      <c r="D8" s="82" t="s">
        <v>47</v>
      </c>
      <c r="E8" s="23"/>
      <c r="F8" s="23"/>
      <c r="G8" s="84"/>
      <c r="H8" s="23" t="s">
        <v>49</v>
      </c>
    </row>
    <row r="9" spans="2:8" ht="21.75" customHeight="1" x14ac:dyDescent="0.25">
      <c r="B9" s="23" t="s">
        <v>45</v>
      </c>
      <c r="C9" s="23"/>
      <c r="D9" s="82" t="s">
        <v>47</v>
      </c>
      <c r="E9" s="23"/>
      <c r="F9" s="23"/>
      <c r="G9" s="84"/>
      <c r="H9" s="23" t="s">
        <v>49</v>
      </c>
    </row>
    <row r="10" spans="2:8" ht="21.75" customHeight="1" x14ac:dyDescent="0.25">
      <c r="B10" s="23" t="s">
        <v>84</v>
      </c>
      <c r="C10" s="23"/>
      <c r="D10" s="82" t="s">
        <v>82</v>
      </c>
      <c r="E10" s="23" t="s">
        <v>81</v>
      </c>
      <c r="F10" s="23"/>
      <c r="G10" s="84">
        <v>43651</v>
      </c>
      <c r="H10" s="23"/>
    </row>
    <row r="11" spans="2:8" ht="21.75" customHeight="1" x14ac:dyDescent="0.25">
      <c r="B11" s="23" t="s">
        <v>83</v>
      </c>
      <c r="C11" s="23"/>
      <c r="D11" s="82" t="s">
        <v>85</v>
      </c>
      <c r="E11" s="23" t="s">
        <v>86</v>
      </c>
      <c r="F11" s="23"/>
      <c r="G11" s="84">
        <v>43651</v>
      </c>
      <c r="H11" s="23"/>
    </row>
    <row r="12" spans="2:8" ht="21.75" customHeight="1" x14ac:dyDescent="0.25">
      <c r="B12" s="23" t="s">
        <v>62</v>
      </c>
      <c r="C12" s="23"/>
      <c r="D12" s="82" t="s">
        <v>63</v>
      </c>
      <c r="E12" s="23">
        <v>1</v>
      </c>
      <c r="F12" s="23"/>
      <c r="G12" s="84">
        <v>43651</v>
      </c>
      <c r="H12" s="23"/>
    </row>
    <row r="13" spans="2:8" ht="21.75" customHeight="1" x14ac:dyDescent="0.25">
      <c r="B13" s="23" t="s">
        <v>55</v>
      </c>
      <c r="C13" s="23"/>
      <c r="D13" s="82" t="s">
        <v>87</v>
      </c>
      <c r="E13" s="23">
        <v>1</v>
      </c>
      <c r="F13" s="23"/>
      <c r="G13" s="84"/>
      <c r="H13" s="23"/>
    </row>
    <row r="14" spans="2:8" ht="21.75" customHeight="1" x14ac:dyDescent="0.25">
      <c r="B14" s="23"/>
      <c r="C14" s="23"/>
      <c r="D14" s="82"/>
      <c r="E14" s="23"/>
      <c r="F14" s="23"/>
      <c r="G14" s="84"/>
      <c r="H14" s="23"/>
    </row>
    <row r="15" spans="2:8" ht="21.75" customHeight="1" x14ac:dyDescent="0.25">
      <c r="B15" s="23" t="s">
        <v>50</v>
      </c>
      <c r="C15" s="23" t="s">
        <v>51</v>
      </c>
      <c r="D15" s="82"/>
      <c r="E15" s="23"/>
      <c r="F15" s="23" t="s">
        <v>52</v>
      </c>
      <c r="G15" s="84">
        <v>43651</v>
      </c>
      <c r="H15" s="23"/>
    </row>
    <row r="16" spans="2:8" ht="21.75" customHeight="1" x14ac:dyDescent="0.3">
      <c r="B16" s="23" t="s">
        <v>53</v>
      </c>
      <c r="C16" s="23" t="s">
        <v>54</v>
      </c>
      <c r="D16" s="82" t="s">
        <v>57</v>
      </c>
      <c r="E16" s="23">
        <v>1</v>
      </c>
      <c r="F16" s="23"/>
      <c r="G16" s="84"/>
      <c r="H16" s="23"/>
    </row>
    <row r="17" spans="2:8" ht="28.8" x14ac:dyDescent="0.3">
      <c r="B17" s="23" t="s">
        <v>361</v>
      </c>
      <c r="C17" s="23"/>
      <c r="D17" s="82" t="s">
        <v>360</v>
      </c>
      <c r="E17" s="23">
        <v>10</v>
      </c>
      <c r="F17" s="23"/>
      <c r="G17" s="84">
        <v>43662</v>
      </c>
      <c r="H17" s="23"/>
    </row>
    <row r="18" spans="2:8" ht="21.75" customHeight="1" x14ac:dyDescent="0.25">
      <c r="B18" s="23"/>
      <c r="C18" s="23"/>
      <c r="D18" s="82"/>
      <c r="E18" s="23"/>
      <c r="F18" s="23"/>
      <c r="G18" s="84"/>
      <c r="H18" s="23"/>
    </row>
    <row r="19" spans="2:8" ht="21.75" customHeight="1" x14ac:dyDescent="0.25">
      <c r="B19" s="23"/>
      <c r="C19" s="23"/>
      <c r="D19" s="82"/>
      <c r="E19" s="23"/>
      <c r="F19" s="23"/>
      <c r="G19" s="84"/>
      <c r="H19" s="23"/>
    </row>
    <row r="20" spans="2:8" ht="21.75" customHeight="1" x14ac:dyDescent="0.25">
      <c r="B20" s="23"/>
      <c r="C20" s="23"/>
      <c r="D20" s="82"/>
      <c r="E20" s="23"/>
      <c r="F20" s="23"/>
      <c r="G20" s="84"/>
      <c r="H20" s="23"/>
    </row>
    <row r="21" spans="2:8" ht="21.75" customHeight="1" x14ac:dyDescent="0.3">
      <c r="B21" s="23"/>
      <c r="C21" s="23"/>
      <c r="D21" s="82"/>
      <c r="E21" s="23"/>
      <c r="F21" s="23"/>
      <c r="G21" s="84"/>
      <c r="H21" s="23"/>
    </row>
    <row r="22" spans="2:8" ht="21.75" customHeight="1" x14ac:dyDescent="0.3">
      <c r="B22" s="23"/>
      <c r="C22" s="23"/>
      <c r="D22" s="82"/>
      <c r="E22" s="23"/>
      <c r="F22" s="23"/>
      <c r="G22" s="84"/>
      <c r="H22" s="23"/>
    </row>
    <row r="23" spans="2:8" ht="21.75" customHeight="1" x14ac:dyDescent="0.3">
      <c r="D23" s="85"/>
    </row>
    <row r="24" spans="2:8" ht="21.75" customHeight="1" x14ac:dyDescent="0.3">
      <c r="D24" s="85"/>
    </row>
    <row r="25" spans="2:8" ht="21.75" customHeight="1" x14ac:dyDescent="0.3">
      <c r="D25" s="85"/>
    </row>
    <row r="26" spans="2:8" ht="21.75" customHeight="1" x14ac:dyDescent="0.3">
      <c r="D26" s="85"/>
    </row>
    <row r="27" spans="2:8" ht="21.75" customHeight="1" x14ac:dyDescent="0.3">
      <c r="D27" s="85"/>
    </row>
    <row r="28" spans="2:8" ht="21.75" customHeight="1" x14ac:dyDescent="0.3">
      <c r="D28" s="85"/>
    </row>
    <row r="29" spans="2:8" ht="21.75" customHeight="1" x14ac:dyDescent="0.3">
      <c r="D29" s="85"/>
    </row>
    <row r="30" spans="2:8" ht="21.75" customHeight="1" x14ac:dyDescent="0.3">
      <c r="D30" s="85"/>
    </row>
    <row r="31" spans="2:8" ht="21.75" customHeight="1" x14ac:dyDescent="0.3">
      <c r="D31" s="85"/>
    </row>
    <row r="32" spans="2:8" ht="21.75" customHeight="1" x14ac:dyDescent="0.3">
      <c r="D32" s="8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D13"/>
  <sheetViews>
    <sheetView workbookViewId="0">
      <selection activeCell="B9" sqref="B9"/>
    </sheetView>
  </sheetViews>
  <sheetFormatPr baseColWidth="10" defaultRowHeight="14.4" x14ac:dyDescent="0.3"/>
  <cols>
    <col min="2" max="2" width="20.109375" customWidth="1"/>
    <col min="3" max="3" width="24.33203125" customWidth="1"/>
  </cols>
  <sheetData>
    <row r="2" spans="2:4" x14ac:dyDescent="0.3">
      <c r="B2" s="98" t="s">
        <v>417</v>
      </c>
      <c r="C2" s="59" t="s">
        <v>418</v>
      </c>
    </row>
    <row r="3" spans="2:4" s="106" customFormat="1" x14ac:dyDescent="0.3">
      <c r="B3" s="107">
        <v>1</v>
      </c>
      <c r="C3" s="108" t="s">
        <v>536</v>
      </c>
      <c r="D3" s="106" t="s">
        <v>633</v>
      </c>
    </row>
    <row r="4" spans="2:4" s="106" customFormat="1" x14ac:dyDescent="0.3">
      <c r="B4" s="107">
        <v>2</v>
      </c>
      <c r="C4" s="108" t="s">
        <v>550</v>
      </c>
      <c r="D4" s="107" t="s">
        <v>546</v>
      </c>
    </row>
    <row r="5" spans="2:4" s="106" customFormat="1" ht="15" x14ac:dyDescent="0.25">
      <c r="B5" s="107">
        <v>6</v>
      </c>
      <c r="C5" s="108" t="s">
        <v>567</v>
      </c>
      <c r="D5" s="107"/>
    </row>
    <row r="6" spans="2:4" ht="15" x14ac:dyDescent="0.25">
      <c r="B6">
        <v>7</v>
      </c>
      <c r="C6" s="4" t="s">
        <v>419</v>
      </c>
    </row>
    <row r="7" spans="2:4" ht="15" x14ac:dyDescent="0.25">
      <c r="B7">
        <v>8</v>
      </c>
      <c r="C7" s="4" t="s">
        <v>420</v>
      </c>
    </row>
    <row r="8" spans="2:4" x14ac:dyDescent="0.3">
      <c r="B8">
        <v>9</v>
      </c>
      <c r="C8" s="4" t="s">
        <v>422</v>
      </c>
      <c r="D8" t="s">
        <v>525</v>
      </c>
    </row>
    <row r="9" spans="2:4" x14ac:dyDescent="0.3">
      <c r="B9">
        <v>10</v>
      </c>
      <c r="C9" s="4" t="s">
        <v>421</v>
      </c>
      <c r="D9" t="s">
        <v>524</v>
      </c>
    </row>
    <row r="10" spans="2:4" ht="15" x14ac:dyDescent="0.25">
      <c r="B10">
        <v>11</v>
      </c>
      <c r="C10" s="4" t="s">
        <v>702</v>
      </c>
      <c r="D10" t="s">
        <v>703</v>
      </c>
    </row>
    <row r="13" spans="2:4" ht="43.2" x14ac:dyDescent="0.3">
      <c r="C13" s="105" t="s">
        <v>526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39" sqref="D39"/>
    </sheetView>
  </sheetViews>
  <sheetFormatPr baseColWidth="10" defaultRowHeight="14.4" x14ac:dyDescent="0.3"/>
  <cols>
    <col min="4" max="4" width="19" customWidth="1"/>
  </cols>
  <sheetData>
    <row r="1" spans="1:6" x14ac:dyDescent="0.25">
      <c r="A1" t="s">
        <v>294</v>
      </c>
      <c r="B1">
        <v>5</v>
      </c>
    </row>
    <row r="2" spans="1:6" x14ac:dyDescent="0.25">
      <c r="A2" t="s">
        <v>293</v>
      </c>
      <c r="B2" s="58">
        <v>1E-3</v>
      </c>
    </row>
    <row r="3" spans="1:6" x14ac:dyDescent="0.25">
      <c r="A3" t="s">
        <v>295</v>
      </c>
      <c r="B3" s="58">
        <v>0.01</v>
      </c>
    </row>
    <row r="4" spans="1:6" x14ac:dyDescent="0.25">
      <c r="A4" t="s">
        <v>296</v>
      </c>
      <c r="B4" s="58">
        <v>0.1</v>
      </c>
    </row>
    <row r="5" spans="1:6" x14ac:dyDescent="0.25">
      <c r="A5" t="s">
        <v>297</v>
      </c>
      <c r="B5" s="58">
        <v>0.02</v>
      </c>
      <c r="E5" s="59" t="s">
        <v>300</v>
      </c>
      <c r="F5" s="59" t="s">
        <v>301</v>
      </c>
    </row>
    <row r="6" spans="1:6" x14ac:dyDescent="0.25">
      <c r="E6">
        <v>0</v>
      </c>
      <c r="F6">
        <v>0</v>
      </c>
    </row>
    <row r="7" spans="1:6" x14ac:dyDescent="0.25">
      <c r="E7">
        <f>eps</f>
        <v>1E-3</v>
      </c>
      <c r="F7">
        <f>power</f>
        <v>0.02</v>
      </c>
    </row>
    <row r="8" spans="1:6" x14ac:dyDescent="0.25">
      <c r="E8">
        <f>d_tir</f>
        <v>0.01</v>
      </c>
      <c r="F8">
        <f>power</f>
        <v>0.02</v>
      </c>
    </row>
    <row r="9" spans="1:6" x14ac:dyDescent="0.25">
      <c r="E9">
        <f>d_tir+eps</f>
        <v>1.0999999999999999E-2</v>
      </c>
      <c r="F9">
        <v>0</v>
      </c>
    </row>
    <row r="10" spans="1:6" x14ac:dyDescent="0.25">
      <c r="E10">
        <f>d_tir</f>
        <v>0.01</v>
      </c>
      <c r="F10">
        <v>0</v>
      </c>
    </row>
    <row r="11" spans="1:6" x14ac:dyDescent="0.25">
      <c r="E11">
        <f>d_inter</f>
        <v>0.1</v>
      </c>
      <c r="F11">
        <v>0</v>
      </c>
    </row>
    <row r="12" spans="1:6" x14ac:dyDescent="0.25">
      <c r="E12">
        <f>d_inter+eps</f>
        <v>0.10100000000000001</v>
      </c>
      <c r="F12">
        <f>power</f>
        <v>0.02</v>
      </c>
    </row>
    <row r="13" spans="1:6" x14ac:dyDescent="0.25">
      <c r="E13">
        <f>d_inter+d_tir</f>
        <v>0.11</v>
      </c>
      <c r="F13">
        <f>power</f>
        <v>0.02</v>
      </c>
    </row>
    <row r="14" spans="1:6" x14ac:dyDescent="0.25">
      <c r="D14" t="s">
        <v>306</v>
      </c>
      <c r="E14">
        <f>d_inter+d_tir+eps</f>
        <v>0.111</v>
      </c>
      <c r="F14">
        <v>0</v>
      </c>
    </row>
    <row r="15" spans="1:6" x14ac:dyDescent="0.25">
      <c r="D15" t="s">
        <v>305</v>
      </c>
      <c r="E15">
        <f>2*d_inter</f>
        <v>0.2</v>
      </c>
      <c r="F15">
        <v>0</v>
      </c>
    </row>
    <row r="16" spans="1:6" x14ac:dyDescent="0.25">
      <c r="D16" t="s">
        <v>304</v>
      </c>
      <c r="E16">
        <f>2*d_inter+eps</f>
        <v>0.20100000000000001</v>
      </c>
      <c r="F16">
        <f>power</f>
        <v>0.02</v>
      </c>
    </row>
    <row r="17" spans="4:6" x14ac:dyDescent="0.25">
      <c r="D17" t="s">
        <v>303</v>
      </c>
      <c r="E17">
        <f>2*d_inter+d_tir</f>
        <v>0.21000000000000002</v>
      </c>
      <c r="F17">
        <f>power</f>
        <v>0.02</v>
      </c>
    </row>
    <row r="18" spans="4:6" x14ac:dyDescent="0.25">
      <c r="D18" t="s">
        <v>302</v>
      </c>
      <c r="E18">
        <f>2*d_inter+d_tir+eps</f>
        <v>0.21100000000000002</v>
      </c>
      <c r="F18">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2"/>
  <sheetViews>
    <sheetView workbookViewId="0">
      <selection activeCell="C13" sqref="C13"/>
    </sheetView>
  </sheetViews>
  <sheetFormatPr baseColWidth="10" defaultRowHeight="14.4" x14ac:dyDescent="0.3"/>
  <sheetData>
    <row r="2" spans="1:4" ht="15" x14ac:dyDescent="0.25">
      <c r="B2" t="s">
        <v>482</v>
      </c>
      <c r="C2" t="s">
        <v>483</v>
      </c>
      <c r="D2" t="s">
        <v>486</v>
      </c>
    </row>
    <row r="3" spans="1:4" ht="15" x14ac:dyDescent="0.25">
      <c r="A3">
        <v>0</v>
      </c>
      <c r="D3">
        <f>100-360</f>
        <v>-260</v>
      </c>
    </row>
    <row r="4" spans="1:4" ht="15" x14ac:dyDescent="0.25">
      <c r="A4">
        <v>10</v>
      </c>
      <c r="B4">
        <v>-107</v>
      </c>
      <c r="C4">
        <v>-60</v>
      </c>
    </row>
    <row r="5" spans="1:4" ht="15" x14ac:dyDescent="0.25">
      <c r="A5">
        <v>90</v>
      </c>
    </row>
    <row r="6" spans="1:4" ht="15" x14ac:dyDescent="0.25">
      <c r="A6">
        <v>200</v>
      </c>
      <c r="B6">
        <v>30</v>
      </c>
    </row>
    <row r="7" spans="1:4" ht="15" x14ac:dyDescent="0.25">
      <c r="A7">
        <v>250</v>
      </c>
      <c r="B7">
        <v>60</v>
      </c>
    </row>
    <row r="10" spans="1:4" x14ac:dyDescent="0.3">
      <c r="B10" t="s">
        <v>422</v>
      </c>
      <c r="C10" t="s">
        <v>882</v>
      </c>
    </row>
    <row r="11" spans="1:4" x14ac:dyDescent="0.3">
      <c r="B11" t="s">
        <v>421</v>
      </c>
      <c r="C11" t="s">
        <v>883</v>
      </c>
    </row>
    <row r="12" spans="1:4" x14ac:dyDescent="0.3">
      <c r="B12" t="s">
        <v>420</v>
      </c>
      <c r="C12" t="s">
        <v>883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Summary</vt:lpstr>
      <vt:lpstr>Pulse list</vt:lpstr>
      <vt:lpstr>Liste des sécurités</vt:lpstr>
      <vt:lpstr>Rappels Vannes</vt:lpstr>
      <vt:lpstr>Top</vt:lpstr>
      <vt:lpstr>phases</vt:lpstr>
      <vt:lpstr>d_inter</vt:lpstr>
      <vt:lpstr>d_tir</vt:lpstr>
      <vt:lpstr>eps</vt:lpstr>
      <vt:lpstr>nb_cycle</vt:lpstr>
      <vt:lpstr>power</vt:lpstr>
    </vt:vector>
  </TitlesOfParts>
  <Company>CEA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HELOU Walid 235530</dc:creator>
  <cp:lastModifiedBy>HILLAIRET Julien 218595</cp:lastModifiedBy>
  <cp:lastPrinted>2018-11-18T21:36:45Z</cp:lastPrinted>
  <dcterms:created xsi:type="dcterms:W3CDTF">2018-11-18T20:30:35Z</dcterms:created>
  <dcterms:modified xsi:type="dcterms:W3CDTF">2019-09-17T08:23:29Z</dcterms:modified>
</cp:coreProperties>
</file>