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w712\Desktop\pid\data\"/>
    </mc:Choice>
  </mc:AlternateContent>
  <xr:revisionPtr revIDLastSave="0" documentId="13_ncr:1_{A7C525AF-82EF-456D-9E76-5325F1CB43CC}" xr6:coauthVersionLast="47" xr6:coauthVersionMax="47" xr10:uidLastSave="{00000000-0000-0000-0000-000000000000}"/>
  <bookViews>
    <workbookView xWindow="-108" yWindow="-108" windowWidth="23256" windowHeight="12576" xr2:uid="{359E6946-D112-4A96-9B14-CD44F10410C7}"/>
  </bookViews>
  <sheets>
    <sheet name="Indicators" sheetId="1" r:id="rId1"/>
    <sheet name="Histogram" sheetId="3" r:id="rId2"/>
    <sheet name="Africa nodes" sheetId="4" r:id="rId3"/>
    <sheet name="Asia nodes" sheetId="5" r:id="rId4"/>
    <sheet name="ECA nodes" sheetId="6" r:id="rId5"/>
    <sheet name="LAC nodes" sheetId="7" r:id="rId6"/>
    <sheet name="North American nodes" sheetId="8" r:id="rId7"/>
    <sheet name="Oceania nodes" sheetId="9" r:id="rId8"/>
    <sheet name="Vocabulary" sheetId="2" r:id="rId9"/>
  </sheets>
  <definedNames>
    <definedName name="_xlnm._FilterDatabase" localSheetId="0" hidden="1">Indicators!$A$1:$P$64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G3" i="9"/>
  <c r="G2" i="9"/>
  <c r="G3" i="8"/>
  <c r="G2" i="8"/>
  <c r="G11" i="7"/>
  <c r="G10" i="7"/>
  <c r="G9" i="7"/>
  <c r="G8" i="7"/>
  <c r="G7" i="7"/>
  <c r="G6" i="7"/>
  <c r="G5" i="7"/>
  <c r="G4" i="7"/>
  <c r="G3" i="7"/>
  <c r="G2" i="7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" i="5"/>
  <c r="G3" i="5"/>
  <c r="G2" i="5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C53" i="1"/>
  <c r="CC52" i="1"/>
  <c r="BS53" i="1"/>
  <c r="BS52" i="1"/>
  <c r="BI53" i="1"/>
  <c r="BI52" i="1"/>
  <c r="AY53" i="1"/>
  <c r="AY52" i="1"/>
  <c r="AO53" i="1"/>
  <c r="AO52" i="1"/>
  <c r="AE53" i="1"/>
  <c r="AE52" i="1"/>
  <c r="CC37" i="1" l="1"/>
  <c r="CC36" i="1"/>
  <c r="BS37" i="1"/>
  <c r="BS36" i="1"/>
  <c r="BI37" i="1"/>
  <c r="BI36" i="1"/>
  <c r="AY37" i="1"/>
  <c r="AY36" i="1"/>
  <c r="AO37" i="1"/>
  <c r="AO36" i="1"/>
  <c r="AE37" i="1"/>
  <c r="AE36" i="1"/>
  <c r="CC54" i="1"/>
  <c r="BS54" i="1"/>
  <c r="BI54" i="1"/>
  <c r="AY54" i="1"/>
  <c r="AO54" i="1"/>
  <c r="AE54" i="1"/>
  <c r="CC21" i="1"/>
  <c r="CC20" i="1"/>
  <c r="BS21" i="1"/>
  <c r="BS20" i="1"/>
  <c r="BI21" i="1"/>
  <c r="BI20" i="1"/>
  <c r="AY21" i="1"/>
  <c r="AY20" i="1"/>
  <c r="AO21" i="1"/>
  <c r="AO20" i="1"/>
  <c r="AE21" i="1"/>
  <c r="AE20" i="1"/>
  <c r="CC4" i="1"/>
  <c r="CC3" i="1"/>
  <c r="BS4" i="1"/>
  <c r="BS3" i="1"/>
  <c r="BS5" i="1" s="1"/>
  <c r="BI4" i="1"/>
  <c r="BI3" i="1"/>
  <c r="AY4" i="1"/>
  <c r="AY3" i="1"/>
  <c r="AY5" i="1" s="1"/>
  <c r="AO4" i="1"/>
  <c r="AO3" i="1"/>
  <c r="AE3" i="1"/>
  <c r="U53" i="1"/>
  <c r="U52" i="1"/>
  <c r="U37" i="1"/>
  <c r="U36" i="1"/>
  <c r="U21" i="1"/>
  <c r="U20" i="1"/>
  <c r="AE4" i="1"/>
  <c r="U4" i="1"/>
  <c r="U3" i="1"/>
  <c r="U5" i="1" l="1"/>
  <c r="AE5" i="1"/>
  <c r="CC38" i="1"/>
  <c r="BS38" i="1"/>
  <c r="AY38" i="1"/>
  <c r="AO38" i="1"/>
  <c r="AE38" i="1"/>
  <c r="BI38" i="1"/>
  <c r="CC22" i="1"/>
  <c r="BS22" i="1"/>
  <c r="BI22" i="1"/>
  <c r="AY22" i="1"/>
  <c r="AO22" i="1"/>
  <c r="AE22" i="1"/>
  <c r="BI5" i="1"/>
  <c r="AO5" i="1"/>
  <c r="CC5" i="1"/>
  <c r="U54" i="1"/>
  <c r="U38" i="1"/>
  <c r="U22" i="1"/>
</calcChain>
</file>

<file path=xl/sharedStrings.xml><?xml version="1.0" encoding="utf-8"?>
<sst xmlns="http://schemas.openxmlformats.org/spreadsheetml/2006/main" count="618" uniqueCount="172">
  <si>
    <t>Node name</t>
  </si>
  <si>
    <t>Participant name</t>
  </si>
  <si>
    <t>Participation status</t>
  </si>
  <si>
    <t>Region</t>
  </si>
  <si>
    <t>A. 
Did the node participate in GBIF-organized events or GBIF-funded capacity enhancement projects in 2021?</t>
  </si>
  <si>
    <t>A.
Link to source of verification</t>
  </si>
  <si>
    <t>A.
Comments</t>
  </si>
  <si>
    <t>B.
Were new records published in 2021 by institutions endorsed by the node?</t>
  </si>
  <si>
    <t>B.
Link to source of verification</t>
  </si>
  <si>
    <t>B.
Comments</t>
  </si>
  <si>
    <t>C.
Did the node deal with all endorsement requests received in the last year within a month of their receipt?</t>
  </si>
  <si>
    <t>C.
Link to source of verification</t>
  </si>
  <si>
    <t>C.
Comments</t>
  </si>
  <si>
    <t>D.
Are any nodes support staff listed in the GBIF Directory?</t>
  </si>
  <si>
    <t>D.
Link to source of verification</t>
  </si>
  <si>
    <t>D.
Comments</t>
  </si>
  <si>
    <t>GBIF Andorra</t>
  </si>
  <si>
    <t>Andorra</t>
  </si>
  <si>
    <t>Voting</t>
  </si>
  <si>
    <t>Europe and Central Asia</t>
  </si>
  <si>
    <t>GBIF Angola</t>
  </si>
  <si>
    <t>Angola, Republic of</t>
  </si>
  <si>
    <t>Associate Country</t>
  </si>
  <si>
    <t>Africa</t>
  </si>
  <si>
    <t>GBIF Argentina</t>
  </si>
  <si>
    <t>Argentina</t>
  </si>
  <si>
    <t>Latin America and the Caribbean</t>
  </si>
  <si>
    <t>GBIF Armenia</t>
  </si>
  <si>
    <t>Armenia, Republic of   (NEW)</t>
  </si>
  <si>
    <t>Atlas of Living Australia</t>
  </si>
  <si>
    <t>Australia</t>
  </si>
  <si>
    <t>Oceania</t>
  </si>
  <si>
    <t>GBIF Republic of Belarus</t>
  </si>
  <si>
    <t>Belarus, Republic of</t>
  </si>
  <si>
    <t>Belgian Biodiversity Platform</t>
  </si>
  <si>
    <t>Belgium</t>
  </si>
  <si>
    <t>GBIF Benin</t>
  </si>
  <si>
    <t>Benin</t>
  </si>
  <si>
    <t>GBIF Brazil</t>
  </si>
  <si>
    <t>Brazil</t>
  </si>
  <si>
    <t>GBIF Cambodia</t>
  </si>
  <si>
    <t>Asia</t>
  </si>
  <si>
    <t>GBIF Cameroon</t>
  </si>
  <si>
    <t>Cameroon</t>
  </si>
  <si>
    <t>Canada Biodiversity Information Facility</t>
  </si>
  <si>
    <t>Canada</t>
  </si>
  <si>
    <t>North America</t>
  </si>
  <si>
    <t>GBIF Central Africa Republic</t>
  </si>
  <si>
    <t>Central African Republic</t>
  </si>
  <si>
    <t>GBIF Chile</t>
  </si>
  <si>
    <t>Chile</t>
  </si>
  <si>
    <t>Colombian Biodiversity Information System</t>
  </si>
  <si>
    <t>Colombia</t>
  </si>
  <si>
    <t>Costa Rica Biodiversity Facility</t>
  </si>
  <si>
    <t>Costa Rica</t>
  </si>
  <si>
    <t>DanBIF - Danish Biodiversity Information Facility</t>
  </si>
  <si>
    <t>Denmark</t>
  </si>
  <si>
    <t>GBIF Ecquador</t>
  </si>
  <si>
    <t>Ecuador</t>
  </si>
  <si>
    <t>GBIF Estonia</t>
  </si>
  <si>
    <t>Estonia</t>
  </si>
  <si>
    <t>GBIF Finland</t>
  </si>
  <si>
    <t>Finland</t>
  </si>
  <si>
    <t>GBIF France</t>
  </si>
  <si>
    <t>France</t>
  </si>
  <si>
    <t>GBIF Germany</t>
  </si>
  <si>
    <t>Germany</t>
  </si>
  <si>
    <t>Ghana Biodiveristy Information Facility</t>
  </si>
  <si>
    <t>Ghana</t>
  </si>
  <si>
    <t>GBIF Guinea</t>
  </si>
  <si>
    <t>Guinea</t>
  </si>
  <si>
    <t>GBIF Iceland</t>
  </si>
  <si>
    <t>Iceland</t>
  </si>
  <si>
    <t>National Biodiversity Data Centre</t>
  </si>
  <si>
    <t>Ireland</t>
  </si>
  <si>
    <t>GBIF Kenya</t>
  </si>
  <si>
    <t>Kenya</t>
  </si>
  <si>
    <t>Korean Biodiversity Information Facility</t>
  </si>
  <si>
    <t>Korea, Republic of</t>
  </si>
  <si>
    <t>GBIF Liberia</t>
  </si>
  <si>
    <t>Liberia</t>
  </si>
  <si>
    <t>GBIF Luxembourg</t>
  </si>
  <si>
    <t>Luxembourg</t>
  </si>
  <si>
    <t>GBIF Madagascar</t>
  </si>
  <si>
    <t>Madagascar</t>
  </si>
  <si>
    <t>GBIF Malawi</t>
  </si>
  <si>
    <t>Malawi</t>
  </si>
  <si>
    <t>GBIF Mali</t>
  </si>
  <si>
    <t>Mali</t>
  </si>
  <si>
    <t>GBIF Mauritania</t>
  </si>
  <si>
    <t>Mauritania</t>
  </si>
  <si>
    <t>Biodiversity Information System of Mexico</t>
  </si>
  <si>
    <t>Mexico</t>
  </si>
  <si>
    <t>Netherlands Biodiversity Information Facility</t>
  </si>
  <si>
    <t>Netherlands</t>
  </si>
  <si>
    <t>GBIF New Zealand</t>
  </si>
  <si>
    <t>New Zealand</t>
  </si>
  <si>
    <t>GBIF Niger</t>
  </si>
  <si>
    <t>Niger</t>
  </si>
  <si>
    <t>GBIF Nigeria</t>
  </si>
  <si>
    <t>Nigeria</t>
  </si>
  <si>
    <t>GBIF Norway</t>
  </si>
  <si>
    <t>Norway</t>
  </si>
  <si>
    <t>GBIF Peru</t>
  </si>
  <si>
    <t>Peru</t>
  </si>
  <si>
    <t>GBIF Portugal</t>
  </si>
  <si>
    <t>Portugal</t>
  </si>
  <si>
    <t>Polish Biodiversity Information Network</t>
  </si>
  <si>
    <t>Poland</t>
  </si>
  <si>
    <t>GBIF Slovakia</t>
  </si>
  <si>
    <t>Slovakia</t>
  </si>
  <si>
    <t>GBIF Slovenia</t>
  </si>
  <si>
    <t>Slovenia</t>
  </si>
  <si>
    <t>South African Biodiversity Information Facility</t>
  </si>
  <si>
    <t>South Africa</t>
  </si>
  <si>
    <t>GBIF  South Sudan</t>
  </si>
  <si>
    <t>South Sudan</t>
  </si>
  <si>
    <t>GBIF Spain</t>
  </si>
  <si>
    <t>Spain</t>
  </si>
  <si>
    <t>GBIF Sweden</t>
  </si>
  <si>
    <t>Sweden</t>
  </si>
  <si>
    <t>GBIF Switzerland</t>
  </si>
  <si>
    <t>Switzerland</t>
  </si>
  <si>
    <t>Tanzania Biodiversity Information Facility</t>
  </si>
  <si>
    <t>Tanzania, United Republic of</t>
  </si>
  <si>
    <t>GBIF Togo</t>
  </si>
  <si>
    <t>Togo</t>
  </si>
  <si>
    <t>GBIF Tonga</t>
  </si>
  <si>
    <t>GBIF Uganda</t>
  </si>
  <si>
    <t>Uganda</t>
  </si>
  <si>
    <t>National Biodiversity Network</t>
  </si>
  <si>
    <t>United Kingdom</t>
  </si>
  <si>
    <t>U.S. Geological Survey</t>
  </si>
  <si>
    <t>United States</t>
  </si>
  <si>
    <t>GBIF Uruguay</t>
  </si>
  <si>
    <t>Uruguay</t>
  </si>
  <si>
    <t>GBIF Uzbekistan</t>
  </si>
  <si>
    <t>GBIF Viet Nam</t>
  </si>
  <si>
    <t>Viet Nam</t>
  </si>
  <si>
    <t>GBIF Zimbabwe</t>
  </si>
  <si>
    <t>Zimbabwe</t>
  </si>
  <si>
    <t>GBIF Namibia</t>
  </si>
  <si>
    <t xml:space="preserve">Cambodia </t>
  </si>
  <si>
    <t>GBIF Tajikistan</t>
  </si>
  <si>
    <t>Tajikistan (NEW)</t>
  </si>
  <si>
    <t xml:space="preserve">Uzbekistan </t>
  </si>
  <si>
    <t>Namibia (NEW)</t>
  </si>
  <si>
    <t>Guatemala, Republic of</t>
  </si>
  <si>
    <t>GBIF Guatemala</t>
  </si>
  <si>
    <t>Tonga, Kingdom of</t>
  </si>
  <si>
    <t>Yes</t>
  </si>
  <si>
    <t>No</t>
  </si>
  <si>
    <t>ALL:</t>
  </si>
  <si>
    <t xml:space="preserve">Yes: </t>
  </si>
  <si>
    <t xml:space="preserve">No: </t>
  </si>
  <si>
    <t>AFRICA:</t>
  </si>
  <si>
    <t>Yes:</t>
  </si>
  <si>
    <t>No:</t>
  </si>
  <si>
    <t>ASIA:</t>
  </si>
  <si>
    <t>EUROPE AND CENTRAL ASIA:</t>
  </si>
  <si>
    <t>LATIN AMERICA AND THE CARIBBEAN:</t>
  </si>
  <si>
    <t>NORTH AMERICA:</t>
  </si>
  <si>
    <t>OCEANIA:</t>
  </si>
  <si>
    <t>B. Were new records published in 2021 by institutions endorsed by the node?</t>
  </si>
  <si>
    <t>A. Did the node participate in GBIF-organized events or GBIF-funded capacity enhancement projects in 2021?</t>
  </si>
  <si>
    <t>C. Did the node deal with all endorsement requests received in the last year within a month of their receipt?</t>
  </si>
  <si>
    <t>D. Are any nodes support staff listed in the GBIF Directory?</t>
  </si>
  <si>
    <t>Total:</t>
  </si>
  <si>
    <t>n/a</t>
  </si>
  <si>
    <t>Total score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</si>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</sst>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</a:t>
            </a:r>
            <a:r>
              <a:rPr lang="en-US" baseline="0"/>
              <a:t> events or GBIF-funded capacity enhancement projects in 2021?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7-4081-B350-61A6BE8D410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5-4FEC-832B-D0192432E9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Indicators!$T$3:$T$4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Indicators!$U$3:$U$4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FEC-832B-D0192432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7-47E1-99BE-822DF2DDF54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0F-41F8-AB1B-10BD967BE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Indicators!$AN$20:$AN$21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Indicators!$AO$20:$AO$21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F-41F8-AB1B-10BD967B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Europe and Central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3-4E09-93E9-AB1A80DF2CC8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6B-4DC7-B9E0-0B6E31DF3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Indicators!$AX$20:$AX$21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Indicators!$AY$20:$AY$21</c:f>
              <c:numCache>
                <c:formatCode>General</c:formatCode>
                <c:ptCount val="2"/>
                <c:pt idx="0">
                  <c:v>18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B-4DC7-B9E0-0B6E31DF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D-4CC0-97BF-0995D35EE7C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6-4490-AF4C-E2D81115F1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Indicators!$BH$20:$BH$21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Indicators!$BI$20:$BI$21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490-AF4C-E2D81115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F-4474-AF4B-E2C7E53420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D6-48B8-B921-81E446EBA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Indicators!$BR$20:$BR$21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Indicators!$BS$20:$BS$21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6-48B8-B921-81E446EB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3-48D1-ABFE-8A03FBD577F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29-4EAD-A06E-385684DA3B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Indicators!$CB$20:$CB$21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Indicators!$CC$20:$CC$21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9-4EAD-A06E-385684DA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deal with all endorsement requests received in the last year within a month of their receipt?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7-4522-839E-E315213652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7-4522-839E-E31521365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Indicators!$T$36:$T$37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Indicators!$U$36:$U$37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C69-A45B-9CEF9C6B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</a:p>
          <a:p>
            <a:pPr>
              <a:defRPr/>
            </a:pPr>
            <a:r>
              <a:rPr lang="en-US" sz="1800" b="0" i="1" baseline="0">
                <a:effectLst/>
              </a:rPr>
              <a:t>Africa</a:t>
            </a:r>
            <a:endParaRPr lang="en-US" i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7-4D2C-A42C-13FE00A0FDA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11-483F-9EC4-F6E9CDC9C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Indicators!$AD$36:$AD$37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Indicators!$AE$36:$AE$37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83F-9EC4-F6E9CDC9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03A-B9D1-0D29590D529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3-484D-B2FA-6BD595AD9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Indicators!$AN$36:$AN$37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Indicators!$AO$36:$AO$37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3-484D-B2FA-6BD595A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Europe and Central 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3-4B07-BCDA-BF116FFE9D0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A-4633-A00F-C9810E67A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Indicators!$AX$36:$AX$37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Indicators!$AY$36:$AY$37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633-A00F-C9810E67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Latin America and the Caribbean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D-414A-B45F-174B47660AB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ED-4E8E-9938-E7AAEA3C7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Indicators!$BH$36:$BH$37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Indicators!$BI$36:$BI$37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D-4E8E-9938-E7AAEA3C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</a:t>
            </a:r>
            <a:r>
              <a:rPr lang="en-US" baseline="0"/>
              <a:t> enhancement projects in 2021?</a:t>
            </a:r>
          </a:p>
          <a:p>
            <a:pPr>
              <a:defRPr/>
            </a:pPr>
            <a:r>
              <a:rPr lang="en-US" i="1" baseline="0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A-4E4F-AAD4-5E51E90C2C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8-4E7C-8D39-7D74E8312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Indicators!$AD$3:$AD$4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Indicators!$AE$3:$AE$4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8-4E7C-8D39-7D74E831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North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E-48F4-A1D4-168784BB68D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42-45E1-B5EC-ECFB4FAAE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Indicators!$BR$36:$BR$37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Indicators!$BS$36:$BS$37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2-45E1-B5EC-ECFB4FAA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Oceania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6-4111-A14B-E115CFF3AF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75-4660-89C9-FA4E1E56F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Indicators!$CB$36:$CB$37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Indicators!$CC$36:$CC$37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660-89C9-FA4E1E56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any nodes support staff listed in the GBIF Directory?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8-49B2-B875-23CF776A911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54-435B-9C6F-0AA6594821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Indicators!$T$52:$T$53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Indicators!$U$52:$U$53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4-435B-9C6F-0AA65948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</a:p>
          <a:p>
            <a:pPr>
              <a:defRPr/>
            </a:pPr>
            <a:r>
              <a:rPr lang="en-US" sz="1800" b="0" i="1" baseline="0">
                <a:effectLst/>
              </a:rPr>
              <a:t>Africa</a:t>
            </a:r>
            <a:endParaRPr lang="en-US" i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4-4F2A-978E-830A1C9B6E3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B6-4288-84F6-336FF1D58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Indicators!$AD$52:$AD$53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Indicators!$AE$52:$AE$53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288-84F6-336FF1D5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2-4D8F-89CC-AD42B3914F3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84-43F0-89B4-8014DA750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Indicators!$AN$52:$AN$53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Indicators!$AO$52:$AO$53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3F0-89B4-8014DA75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Europe and Central 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C-402F-B361-DE8A7FEC6E6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52-46B1-AE98-92468CF99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Indicators!$AX$52:$AX$53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Indicators!$AY$52:$AY$53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2-46B1-AE98-92468CF9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Latin America and the Caribbean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9-411A-A538-98D1AA12197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2B-441F-95C9-5ABFBF250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Indicators!$BH$52:$BH$53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Indicators!$BI$52:$BI$53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41F-95C9-5ABFBF25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North America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F-465D-A1A3-F7386FD2318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C6-4181-9AB1-BC80F16C2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Indicators!$BR$52:$BR$53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Indicators!$BS$52:$BS$53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181-9AB1-BC80F16C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Oceania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5-46A8-A198-0F789A82CF50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1-4F70-A107-0CEA43B426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Indicators!$CB$52:$CB$53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Indicators!$CC$52:$CC$53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1-4F70-A107-0CEA43B4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</a:t>
            </a:r>
            <a:r>
              <a:rPr lang="en-US" baseline="0"/>
              <a:t> node participate in GBIF-organized events or GBIF-funded capacity enhancement projects in 2021?</a:t>
            </a:r>
          </a:p>
          <a:p>
            <a:pPr>
              <a:defRPr/>
            </a:pPr>
            <a:r>
              <a:rPr lang="en-US" i="1" baseline="0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5-49FD-BBCE-D8BF2666A01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7-4E54-BB92-3D04FD8C5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Indicators!$AN$3:$AN$4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Indicators!$AO$3:$AO$4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4E54-BB92-3D04FD8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</a:t>
            </a:r>
            <a:r>
              <a:rPr lang="en-US" baseline="0"/>
              <a:t> in GBIF-organized events or GBIF-funded capacity enhancement projects in 2021?</a:t>
            </a:r>
          </a:p>
          <a:p>
            <a:pPr>
              <a:defRPr/>
            </a:pPr>
            <a:r>
              <a:rPr lang="en-US" i="1" baseline="0"/>
              <a:t>Europe and Central Asia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2-48E1-8D8F-8B006D7BDA6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76-4CDA-A807-9E92AF24A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Indicators!$AX$3:$AX$4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Indicators!$AY$3:$AY$4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6-4CDA-A807-9E92AF24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 enhancement projects in 2021?</a:t>
            </a:r>
          </a:p>
          <a:p>
            <a:pPr>
              <a:defRPr/>
            </a:pPr>
            <a:r>
              <a:rPr lang="en-US" i="1"/>
              <a:t>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0-41A9-91B2-467E481764F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74-47D9-ABF5-373095153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Indicators!$BH$3:$BH$4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7D9-ABF5-37309515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 enhancement projects in 2021?</a:t>
            </a:r>
          </a:p>
          <a:p>
            <a:pPr>
              <a:defRPr/>
            </a:pPr>
            <a:r>
              <a:rPr lang="en-US" i="1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7-4DAB-9D07-32AFB861B18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5D-4684-B049-941D73D5ED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Indicators!$BR$3:$BR$4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Indicators!$BS$3:$BS$4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684-B049-941D73D5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</a:t>
            </a:r>
            <a:r>
              <a:rPr lang="en-US" baseline="0"/>
              <a:t> enhancement projects in 2021?</a:t>
            </a:r>
          </a:p>
          <a:p>
            <a:pPr>
              <a:defRPr/>
            </a:pPr>
            <a:r>
              <a:rPr lang="en-US" baseline="0"/>
              <a:t>Oceania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E-4D88-8A77-45FA3857930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2B-40BD-8FA9-D06D4C0FF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Indicators!$CB$3:$CB$4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Indicators!$CC$3:$CC$4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0BD-8FA9-D06D4C0F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7-4696-AA4F-80765C12A5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7E-4494-8D76-21F2B078D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Indicators!$T$20:$T$21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Indicators!$U$20:$U$21</c:f>
              <c:numCache>
                <c:formatCode>General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E-4494-8D76-21F2B078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F-460D-83D0-80C50EB999C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5-4FA9-B056-2A63BA743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Indicators!$AD$20:$AD$21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Indicators!$AE$20:$AE$21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4FA9-B056-2A63BA74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1</xdr:row>
      <xdr:rowOff>14287</xdr:rowOff>
    </xdr:from>
    <xdr:to>
      <xdr:col>28</xdr:col>
      <xdr:colOff>409575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9431-77FB-4904-B1D5-095E04F6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80962</xdr:colOff>
      <xdr:row>1</xdr:row>
      <xdr:rowOff>4762</xdr:rowOff>
    </xdr:from>
    <xdr:to>
      <xdr:col>38</xdr:col>
      <xdr:colOff>385762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F9894-5DA8-4B86-BF12-3C26B331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119062</xdr:colOff>
      <xdr:row>1</xdr:row>
      <xdr:rowOff>4762</xdr:rowOff>
    </xdr:from>
    <xdr:to>
      <xdr:col>48</xdr:col>
      <xdr:colOff>423862</xdr:colOff>
      <xdr:row>16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D14E2-D928-4E5F-8D34-4D631941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147637</xdr:colOff>
      <xdr:row>1</xdr:row>
      <xdr:rowOff>4761</xdr:rowOff>
    </xdr:from>
    <xdr:to>
      <xdr:col>58</xdr:col>
      <xdr:colOff>452437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5594E-AE7A-4D67-AB85-AC149CA4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42862</xdr:colOff>
      <xdr:row>0</xdr:row>
      <xdr:rowOff>1138237</xdr:rowOff>
    </xdr:from>
    <xdr:to>
      <xdr:col>68</xdr:col>
      <xdr:colOff>347662</xdr:colOff>
      <xdr:row>16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B96CC-9D3F-4789-A56F-96A777C7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109537</xdr:colOff>
      <xdr:row>1</xdr:row>
      <xdr:rowOff>23812</xdr:rowOff>
    </xdr:from>
    <xdr:to>
      <xdr:col>78</xdr:col>
      <xdr:colOff>414337</xdr:colOff>
      <xdr:row>15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92180E-9C54-42BD-A1EC-38E8AEC7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147637</xdr:colOff>
      <xdr:row>1</xdr:row>
      <xdr:rowOff>4762</xdr:rowOff>
    </xdr:from>
    <xdr:to>
      <xdr:col>88</xdr:col>
      <xdr:colOff>452437</xdr:colOff>
      <xdr:row>16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49151-6F79-43F0-B9E6-8E243AB0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100012</xdr:colOff>
      <xdr:row>18</xdr:row>
      <xdr:rowOff>14287</xdr:rowOff>
    </xdr:from>
    <xdr:to>
      <xdr:col>28</xdr:col>
      <xdr:colOff>404812</xdr:colOff>
      <xdr:row>33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94DFA2-B6EB-42C0-AA1B-3873C85F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100012</xdr:colOff>
      <xdr:row>18</xdr:row>
      <xdr:rowOff>23812</xdr:rowOff>
    </xdr:from>
    <xdr:to>
      <xdr:col>38</xdr:col>
      <xdr:colOff>404812</xdr:colOff>
      <xdr:row>33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DB988-E5EC-4E20-837B-6F6D8D4D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138112</xdr:colOff>
      <xdr:row>17</xdr:row>
      <xdr:rowOff>185736</xdr:rowOff>
    </xdr:from>
    <xdr:to>
      <xdr:col>48</xdr:col>
      <xdr:colOff>442912</xdr:colOff>
      <xdr:row>32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7604C4-3FDA-4086-B8D9-B99E896B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119062</xdr:colOff>
      <xdr:row>18</xdr:row>
      <xdr:rowOff>14287</xdr:rowOff>
    </xdr:from>
    <xdr:to>
      <xdr:col>58</xdr:col>
      <xdr:colOff>423862</xdr:colOff>
      <xdr:row>32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AE38CF-8B40-4236-8008-DD391731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109537</xdr:colOff>
      <xdr:row>17</xdr:row>
      <xdr:rowOff>185737</xdr:rowOff>
    </xdr:from>
    <xdr:to>
      <xdr:col>68</xdr:col>
      <xdr:colOff>414337</xdr:colOff>
      <xdr:row>33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314C83-DF16-4D69-BE5B-822626BD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71437</xdr:colOff>
      <xdr:row>18</xdr:row>
      <xdr:rowOff>4762</xdr:rowOff>
    </xdr:from>
    <xdr:to>
      <xdr:col>78</xdr:col>
      <xdr:colOff>376237</xdr:colOff>
      <xdr:row>33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3CF3C6-240E-4B86-BF71-3C45F00D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81</xdr:col>
      <xdr:colOff>176212</xdr:colOff>
      <xdr:row>17</xdr:row>
      <xdr:rowOff>185736</xdr:rowOff>
    </xdr:from>
    <xdr:to>
      <xdr:col>88</xdr:col>
      <xdr:colOff>481012</xdr:colOff>
      <xdr:row>33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795EE6-83FF-4377-AC37-38EB1583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119062</xdr:colOff>
      <xdr:row>34</xdr:row>
      <xdr:rowOff>33336</xdr:rowOff>
    </xdr:from>
    <xdr:to>
      <xdr:col>28</xdr:col>
      <xdr:colOff>423862</xdr:colOff>
      <xdr:row>49</xdr:row>
      <xdr:rowOff>19049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96F967-5167-4CDC-ACB1-D2C84D90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90487</xdr:colOff>
      <xdr:row>34</xdr:row>
      <xdr:rowOff>14287</xdr:rowOff>
    </xdr:from>
    <xdr:to>
      <xdr:col>38</xdr:col>
      <xdr:colOff>395287</xdr:colOff>
      <xdr:row>49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AB9651-519A-491F-B980-8C94406C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157162</xdr:colOff>
      <xdr:row>33</xdr:row>
      <xdr:rowOff>176212</xdr:rowOff>
    </xdr:from>
    <xdr:to>
      <xdr:col>48</xdr:col>
      <xdr:colOff>461962</xdr:colOff>
      <xdr:row>49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33398F-62A0-4C7B-9248-3692EFBC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128587</xdr:colOff>
      <xdr:row>33</xdr:row>
      <xdr:rowOff>185737</xdr:rowOff>
    </xdr:from>
    <xdr:to>
      <xdr:col>58</xdr:col>
      <xdr:colOff>433387</xdr:colOff>
      <xdr:row>49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8503C1-BB65-4665-8B44-9C4D7991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61</xdr:col>
      <xdr:colOff>109537</xdr:colOff>
      <xdr:row>33</xdr:row>
      <xdr:rowOff>185737</xdr:rowOff>
    </xdr:from>
    <xdr:to>
      <xdr:col>68</xdr:col>
      <xdr:colOff>414337</xdr:colOff>
      <xdr:row>48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9F0894-E3CE-4F96-B53B-9B77EEC83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71437</xdr:colOff>
      <xdr:row>34</xdr:row>
      <xdr:rowOff>4762</xdr:rowOff>
    </xdr:from>
    <xdr:to>
      <xdr:col>78</xdr:col>
      <xdr:colOff>376237</xdr:colOff>
      <xdr:row>49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AE94F3-0019-4CD2-AB88-3A945639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81</xdr:col>
      <xdr:colOff>185737</xdr:colOff>
      <xdr:row>34</xdr:row>
      <xdr:rowOff>14287</xdr:rowOff>
    </xdr:from>
    <xdr:to>
      <xdr:col>88</xdr:col>
      <xdr:colOff>490537</xdr:colOff>
      <xdr:row>49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4BDBC1-9307-42A4-87DB-AD7F74C6D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109537</xdr:colOff>
      <xdr:row>50</xdr:row>
      <xdr:rowOff>23811</xdr:rowOff>
    </xdr:from>
    <xdr:to>
      <xdr:col>28</xdr:col>
      <xdr:colOff>414337</xdr:colOff>
      <xdr:row>64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FE963F-7548-4CF3-A99F-54ECC226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100012</xdr:colOff>
      <xdr:row>50</xdr:row>
      <xdr:rowOff>14287</xdr:rowOff>
    </xdr:from>
    <xdr:to>
      <xdr:col>38</xdr:col>
      <xdr:colOff>404812</xdr:colOff>
      <xdr:row>65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065E97-79DD-4836-9648-8457832A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128587</xdr:colOff>
      <xdr:row>49</xdr:row>
      <xdr:rowOff>185737</xdr:rowOff>
    </xdr:from>
    <xdr:to>
      <xdr:col>48</xdr:col>
      <xdr:colOff>433387</xdr:colOff>
      <xdr:row>64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9D607E5-58FB-4DF2-8672-0FBD6018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128587</xdr:colOff>
      <xdr:row>50</xdr:row>
      <xdr:rowOff>23811</xdr:rowOff>
    </xdr:from>
    <xdr:to>
      <xdr:col>58</xdr:col>
      <xdr:colOff>433387</xdr:colOff>
      <xdr:row>65</xdr:row>
      <xdr:rowOff>9524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AB4A1B-8CBD-463E-BB96-014CF970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128587</xdr:colOff>
      <xdr:row>49</xdr:row>
      <xdr:rowOff>185737</xdr:rowOff>
    </xdr:from>
    <xdr:to>
      <xdr:col>68</xdr:col>
      <xdr:colOff>433387</xdr:colOff>
      <xdr:row>65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969B64-9B0B-4D93-9547-67AC8646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52387</xdr:colOff>
      <xdr:row>50</xdr:row>
      <xdr:rowOff>14287</xdr:rowOff>
    </xdr:from>
    <xdr:to>
      <xdr:col>78</xdr:col>
      <xdr:colOff>357187</xdr:colOff>
      <xdr:row>64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04193A-0670-4D09-AB49-B9A2B970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81</xdr:col>
      <xdr:colOff>204787</xdr:colOff>
      <xdr:row>50</xdr:row>
      <xdr:rowOff>4762</xdr:rowOff>
    </xdr:from>
    <xdr:to>
      <xdr:col>88</xdr:col>
      <xdr:colOff>509587</xdr:colOff>
      <xdr:row>64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368FB7-0DA6-4C88-BD7B-3A222091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7452-946F-4378-BB4E-CEB34FAA743D}">
  <dimension ref="A1:CC65"/>
  <sheetViews>
    <sheetView tabSelected="1" topLeftCell="B1" zoomScaleNormal="100" workbookViewId="0">
      <selection activeCell="H3" sqref="H3"/>
    </sheetView>
  </sheetViews>
  <sheetFormatPr defaultRowHeight="14.4" x14ac:dyDescent="0.3"/>
  <cols>
    <col min="1" max="1" width="44.5546875" bestFit="1" customWidth="1"/>
    <col min="2" max="2" width="27.109375" bestFit="1" customWidth="1"/>
    <col min="3" max="3" width="19.88671875" customWidth="1"/>
    <col min="4" max="4" width="30.33203125" bestFit="1" customWidth="1"/>
    <col min="5" max="16" width="25.6640625" customWidth="1"/>
    <col min="18" max="18" width="85.6640625" style="10" customWidth="1"/>
    <col min="20" max="81" width="9.109375" style="9"/>
  </cols>
  <sheetData>
    <row r="1" spans="1:81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81" ht="72" x14ac:dyDescent="0.3">
      <c r="A2" s="16" t="s">
        <v>16</v>
      </c>
      <c r="B2" s="16" t="s">
        <v>17</v>
      </c>
      <c r="C2" s="16" t="s">
        <v>18</v>
      </c>
      <c r="D2" s="16" t="s">
        <v>19</v>
      </c>
      <c r="E2" s="16"/>
      <c r="F2" s="16"/>
      <c r="G2" s="16"/>
      <c r="H2" s="16" t="s">
        <v>170</v>
      </c>
      <c r="I2" s="16"/>
      <c r="J2" s="16"/>
      <c r="K2" s="16"/>
      <c r="L2" s="16"/>
      <c r="M2" s="16"/>
      <c r="N2" s="16"/>
      <c r="O2" s="16"/>
      <c r="P2" s="16"/>
      <c r="R2" s="12" t="s">
        <v>164</v>
      </c>
      <c r="T2" s="10" t="s">
        <v>152</v>
      </c>
      <c r="AD2" s="10" t="s">
        <v>155</v>
      </c>
      <c r="AN2" s="10" t="s">
        <v>158</v>
      </c>
      <c r="AX2" s="12" t="s">
        <v>159</v>
      </c>
      <c r="BH2" s="12" t="s">
        <v>160</v>
      </c>
      <c r="BR2" s="10" t="s">
        <v>161</v>
      </c>
      <c r="CB2" s="10" t="s">
        <v>162</v>
      </c>
    </row>
    <row r="3" spans="1:81" x14ac:dyDescent="0.3">
      <c r="A3" s="16" t="s">
        <v>20</v>
      </c>
      <c r="B3" s="16" t="s">
        <v>21</v>
      </c>
      <c r="C3" s="16" t="s">
        <v>22</v>
      </c>
      <c r="D3" s="16" t="s">
        <v>23</v>
      </c>
      <c r="E3" s="16"/>
      <c r="F3" s="16"/>
      <c r="G3" s="16"/>
      <c r="H3" s="16" t="s">
        <v>170</v>
      </c>
      <c r="I3" s="16"/>
      <c r="J3" s="16"/>
      <c r="K3" s="16"/>
      <c r="L3" s="16"/>
      <c r="M3" s="16"/>
      <c r="N3" s="16"/>
      <c r="O3" s="16"/>
      <c r="P3" s="16"/>
      <c r="T3" s="15" t="s">
        <v>153</v>
      </c>
      <c r="U3" s="15">
        <f>COUNTIF(E2:E64,"Yes")</f>
        <v>0</v>
      </c>
      <c r="AD3" s="11" t="s">
        <v>156</v>
      </c>
      <c r="AE3" s="11">
        <f>COUNTIFS(E2:E64,"Yes",D2:D64,"Africa")</f>
        <v>0</v>
      </c>
      <c r="AN3" s="11" t="s">
        <v>156</v>
      </c>
      <c r="AO3" s="11">
        <f>COUNTIFS(E2:E64,"Yes",D2:D64,"Asia")</f>
        <v>0</v>
      </c>
      <c r="AX3" s="11" t="s">
        <v>156</v>
      </c>
      <c r="AY3" s="11">
        <f>COUNTIFS(E2:E64,"Yes",D2:D64,"Europe and Central Asia")</f>
        <v>0</v>
      </c>
      <c r="BH3" s="11" t="s">
        <v>156</v>
      </c>
      <c r="BI3" s="11">
        <f>COUNTIFS(E2:E64,"Yes",D2:D64,"Latin America and the Caribbean")</f>
        <v>0</v>
      </c>
      <c r="BR3" s="11" t="s">
        <v>156</v>
      </c>
      <c r="BS3" s="11">
        <f>COUNTIFS(E2:E64,"Yes",D2:D64,"North America")</f>
        <v>0</v>
      </c>
      <c r="CB3" s="11" t="s">
        <v>156</v>
      </c>
      <c r="CC3" s="11">
        <f>COUNTIFS(E2:E64,"Yes",D2:D64,"Oceania")</f>
        <v>0</v>
      </c>
    </row>
    <row r="4" spans="1:81" x14ac:dyDescent="0.3">
      <c r="A4" s="16" t="s">
        <v>24</v>
      </c>
      <c r="B4" s="16" t="s">
        <v>25</v>
      </c>
      <c r="C4" s="16" t="s">
        <v>22</v>
      </c>
      <c r="D4" s="16" t="s">
        <v>26</v>
      </c>
      <c r="E4" s="16"/>
      <c r="F4" s="16"/>
      <c r="G4" s="16"/>
      <c r="H4" s="16" t="s">
        <v>171</v>
      </c>
      <c r="I4" s="16"/>
      <c r="J4" s="16"/>
      <c r="K4" s="16"/>
      <c r="L4" s="16"/>
      <c r="M4" s="16"/>
      <c r="N4" s="16"/>
      <c r="O4" s="16"/>
      <c r="P4" s="16"/>
      <c r="T4" s="15" t="s">
        <v>154</v>
      </c>
      <c r="U4" s="15">
        <f>COUNTIF(E2:E64,"No")</f>
        <v>0</v>
      </c>
      <c r="AD4" s="11" t="s">
        <v>157</v>
      </c>
      <c r="AE4" s="11">
        <f>COUNTIFS(E2:E64,"No",D2:D64,"Africa")</f>
        <v>0</v>
      </c>
      <c r="AN4" s="11" t="s">
        <v>157</v>
      </c>
      <c r="AO4" s="11">
        <f>COUNTIFS(E2:E64,"No",D2:D64,"Asia")</f>
        <v>0</v>
      </c>
      <c r="AX4" s="11" t="s">
        <v>157</v>
      </c>
      <c r="AY4" s="11">
        <f>COUNTIFS(E2:E64,"No",D2:D64,"Europe and Central Asia")</f>
        <v>0</v>
      </c>
      <c r="BH4" s="11" t="s">
        <v>157</v>
      </c>
      <c r="BI4" s="11">
        <f>COUNTIFS(E2:E64,"No",D2:D64,"Latin America and the Caribbean")</f>
        <v>0</v>
      </c>
      <c r="BR4" s="11" t="s">
        <v>157</v>
      </c>
      <c r="BS4" s="11">
        <f>COUNTIFS(E2:E64,"No",D2:D64,"North America")</f>
        <v>0</v>
      </c>
      <c r="CB4" s="11" t="s">
        <v>157</v>
      </c>
      <c r="CC4" s="11">
        <f>COUNTIFS(E2:E64,"No",D2:D64,"Oceania")</f>
        <v>0</v>
      </c>
    </row>
    <row r="5" spans="1:81" x14ac:dyDescent="0.3">
      <c r="A5" s="16" t="s">
        <v>27</v>
      </c>
      <c r="B5" s="16" t="s">
        <v>28</v>
      </c>
      <c r="C5" s="16" t="s">
        <v>22</v>
      </c>
      <c r="D5" s="16" t="s">
        <v>19</v>
      </c>
      <c r="E5" s="16"/>
      <c r="F5" s="16"/>
      <c r="G5" s="16"/>
      <c r="H5" s="16" t="s">
        <v>170</v>
      </c>
      <c r="I5" s="16"/>
      <c r="J5" s="16"/>
      <c r="K5" s="16"/>
      <c r="L5" s="16"/>
      <c r="M5" s="16"/>
      <c r="N5" s="16"/>
      <c r="O5" s="16"/>
      <c r="P5" s="16"/>
      <c r="T5" s="9" t="s">
        <v>167</v>
      </c>
      <c r="U5" s="9">
        <f>SUM(U3:U4)</f>
        <v>0</v>
      </c>
      <c r="AD5" s="14" t="s">
        <v>167</v>
      </c>
      <c r="AE5" s="14">
        <f>SUM(AE3:AE4)</f>
        <v>0</v>
      </c>
      <c r="AN5" s="14" t="s">
        <v>167</v>
      </c>
      <c r="AO5" s="14">
        <f>SUM(AO3:AO4)</f>
        <v>0</v>
      </c>
      <c r="AX5" s="14" t="s">
        <v>167</v>
      </c>
      <c r="AY5" s="14">
        <f>SUM(AY3:AY4)</f>
        <v>0</v>
      </c>
      <c r="BH5" s="14" t="s">
        <v>167</v>
      </c>
      <c r="BI5" s="14">
        <f>SUM(BI3:BI4)</f>
        <v>0</v>
      </c>
      <c r="BR5" s="14" t="s">
        <v>167</v>
      </c>
      <c r="BS5" s="14">
        <f>SUM(BS3:BS4)</f>
        <v>0</v>
      </c>
      <c r="CB5" s="14" t="s">
        <v>167</v>
      </c>
      <c r="CC5" s="14">
        <f>SUM(CC3:CC4)</f>
        <v>0</v>
      </c>
    </row>
    <row r="6" spans="1:81" x14ac:dyDescent="0.3">
      <c r="A6" s="16" t="s">
        <v>29</v>
      </c>
      <c r="B6" s="16" t="s">
        <v>30</v>
      </c>
      <c r="C6" s="16" t="s">
        <v>18</v>
      </c>
      <c r="D6" s="17" t="s">
        <v>31</v>
      </c>
      <c r="E6" s="16"/>
      <c r="F6" s="16"/>
      <c r="G6" s="16"/>
      <c r="H6" s="16" t="s">
        <v>171</v>
      </c>
      <c r="I6" s="16"/>
      <c r="J6" s="16"/>
      <c r="K6" s="16"/>
      <c r="L6" s="16"/>
      <c r="M6" s="16"/>
      <c r="N6" s="16"/>
      <c r="O6" s="16"/>
      <c r="P6" s="16"/>
      <c r="AD6" s="14"/>
      <c r="AE6" s="14"/>
      <c r="AN6" s="14"/>
      <c r="AO6" s="14"/>
      <c r="AX6" s="14"/>
      <c r="AY6" s="14"/>
      <c r="BH6" s="14"/>
      <c r="BI6" s="14"/>
      <c r="BR6" s="14"/>
      <c r="BS6" s="14"/>
      <c r="CB6" s="14"/>
      <c r="CC6" s="14"/>
    </row>
    <row r="7" spans="1:81" x14ac:dyDescent="0.3">
      <c r="A7" s="16" t="s">
        <v>32</v>
      </c>
      <c r="B7" s="16" t="s">
        <v>33</v>
      </c>
      <c r="C7" s="16" t="s">
        <v>22</v>
      </c>
      <c r="D7" s="16" t="s">
        <v>19</v>
      </c>
      <c r="E7" s="16"/>
      <c r="F7" s="16"/>
      <c r="G7" s="16"/>
      <c r="H7" s="16" t="s">
        <v>170</v>
      </c>
      <c r="I7" s="16"/>
      <c r="J7" s="16"/>
      <c r="K7" s="16"/>
      <c r="L7" s="16"/>
      <c r="M7" s="16"/>
      <c r="N7" s="16"/>
      <c r="O7" s="16"/>
      <c r="P7" s="16"/>
    </row>
    <row r="8" spans="1:81" x14ac:dyDescent="0.3">
      <c r="A8" s="16" t="s">
        <v>34</v>
      </c>
      <c r="B8" s="16" t="s">
        <v>35</v>
      </c>
      <c r="C8" s="16" t="s">
        <v>18</v>
      </c>
      <c r="D8" s="16" t="s">
        <v>19</v>
      </c>
      <c r="E8" s="16"/>
      <c r="F8" s="16"/>
      <c r="G8" s="16"/>
      <c r="H8" s="16" t="s">
        <v>171</v>
      </c>
      <c r="I8" s="16"/>
      <c r="J8" s="16"/>
      <c r="K8" s="16"/>
      <c r="L8" s="16"/>
      <c r="M8" s="16"/>
      <c r="N8" s="16"/>
      <c r="O8" s="16"/>
      <c r="P8" s="16"/>
    </row>
    <row r="9" spans="1:81" x14ac:dyDescent="0.3">
      <c r="A9" s="16" t="s">
        <v>36</v>
      </c>
      <c r="B9" s="16" t="s">
        <v>37</v>
      </c>
      <c r="C9" s="16" t="s">
        <v>18</v>
      </c>
      <c r="D9" s="16" t="s">
        <v>23</v>
      </c>
      <c r="E9" s="16"/>
      <c r="F9" s="16"/>
      <c r="G9" s="16"/>
      <c r="H9" s="16" t="s">
        <v>171</v>
      </c>
      <c r="I9" s="16"/>
      <c r="J9" s="16"/>
      <c r="K9" s="16"/>
      <c r="L9" s="16"/>
      <c r="M9" s="16"/>
      <c r="N9" s="16"/>
      <c r="O9" s="16"/>
      <c r="P9" s="16"/>
    </row>
    <row r="10" spans="1:81" x14ac:dyDescent="0.3">
      <c r="A10" s="16" t="s">
        <v>38</v>
      </c>
      <c r="B10" s="16" t="s">
        <v>39</v>
      </c>
      <c r="C10" s="16" t="s">
        <v>18</v>
      </c>
      <c r="D10" s="16" t="s">
        <v>26</v>
      </c>
      <c r="E10" s="16"/>
      <c r="F10" s="16"/>
      <c r="G10" s="16"/>
      <c r="H10" s="16" t="s">
        <v>171</v>
      </c>
      <c r="I10" s="16"/>
      <c r="J10" s="16"/>
      <c r="K10" s="16"/>
      <c r="L10" s="16"/>
      <c r="M10" s="16"/>
      <c r="N10" s="16"/>
      <c r="O10" s="16"/>
      <c r="P10" s="16"/>
    </row>
    <row r="11" spans="1:81" x14ac:dyDescent="0.3">
      <c r="A11" s="16" t="s">
        <v>40</v>
      </c>
      <c r="B11" s="16" t="s">
        <v>142</v>
      </c>
      <c r="C11" s="16" t="s">
        <v>22</v>
      </c>
      <c r="D11" s="16" t="s">
        <v>41</v>
      </c>
      <c r="E11" s="16"/>
      <c r="F11" s="16"/>
      <c r="G11" s="16"/>
      <c r="H11" s="16" t="s">
        <v>170</v>
      </c>
      <c r="I11" s="16"/>
      <c r="J11" s="16"/>
      <c r="K11" s="16"/>
      <c r="L11" s="16"/>
      <c r="M11" s="16"/>
      <c r="N11" s="16"/>
      <c r="O11" s="16"/>
      <c r="P11" s="16"/>
    </row>
    <row r="12" spans="1:81" x14ac:dyDescent="0.3">
      <c r="A12" s="16" t="s">
        <v>42</v>
      </c>
      <c r="B12" s="16" t="s">
        <v>43</v>
      </c>
      <c r="C12" s="16" t="s">
        <v>22</v>
      </c>
      <c r="D12" s="16" t="s">
        <v>23</v>
      </c>
      <c r="E12" s="16"/>
      <c r="F12" s="16"/>
      <c r="G12" s="16"/>
      <c r="H12" s="16" t="s">
        <v>170</v>
      </c>
      <c r="I12" s="16"/>
      <c r="J12" s="16"/>
      <c r="K12" s="16"/>
      <c r="L12" s="16"/>
      <c r="M12" s="16"/>
      <c r="N12" s="16"/>
      <c r="O12" s="16"/>
      <c r="P12" s="16"/>
    </row>
    <row r="13" spans="1:81" x14ac:dyDescent="0.3">
      <c r="A13" s="16" t="s">
        <v>44</v>
      </c>
      <c r="B13" s="16" t="s">
        <v>45</v>
      </c>
      <c r="C13" s="16" t="s">
        <v>18</v>
      </c>
      <c r="D13" s="16" t="s">
        <v>46</v>
      </c>
      <c r="E13" s="16"/>
      <c r="F13" s="16"/>
      <c r="G13" s="16"/>
      <c r="H13" s="16" t="s">
        <v>171</v>
      </c>
      <c r="I13" s="16"/>
      <c r="J13" s="16"/>
      <c r="K13" s="16"/>
      <c r="L13" s="16"/>
      <c r="M13" s="16"/>
      <c r="N13" s="16"/>
      <c r="O13" s="16"/>
      <c r="P13" s="16"/>
    </row>
    <row r="14" spans="1:81" x14ac:dyDescent="0.3">
      <c r="A14" s="16" t="s">
        <v>47</v>
      </c>
      <c r="B14" s="16" t="s">
        <v>48</v>
      </c>
      <c r="C14" s="16" t="s">
        <v>18</v>
      </c>
      <c r="D14" s="16" t="s">
        <v>23</v>
      </c>
      <c r="E14" s="16"/>
      <c r="F14" s="16"/>
      <c r="G14" s="16"/>
      <c r="H14" s="16" t="s">
        <v>170</v>
      </c>
      <c r="I14" s="16"/>
      <c r="J14" s="16"/>
      <c r="K14" s="16"/>
      <c r="L14" s="16"/>
      <c r="M14" s="16"/>
      <c r="N14" s="16"/>
      <c r="O14" s="16"/>
      <c r="P14" s="16"/>
    </row>
    <row r="15" spans="1:81" x14ac:dyDescent="0.3">
      <c r="A15" s="16" t="s">
        <v>49</v>
      </c>
      <c r="B15" s="16" t="s">
        <v>50</v>
      </c>
      <c r="C15" s="16" t="s">
        <v>18</v>
      </c>
      <c r="D15" s="16" t="s">
        <v>26</v>
      </c>
      <c r="E15" s="16"/>
      <c r="F15" s="16"/>
      <c r="G15" s="16"/>
      <c r="H15" s="16" t="s">
        <v>171</v>
      </c>
      <c r="I15" s="16"/>
      <c r="J15" s="16"/>
      <c r="K15" s="16"/>
      <c r="L15" s="16"/>
      <c r="M15" s="16"/>
      <c r="N15" s="16"/>
      <c r="O15" s="16"/>
      <c r="P15" s="16"/>
    </row>
    <row r="16" spans="1:81" x14ac:dyDescent="0.3">
      <c r="A16" s="16" t="s">
        <v>51</v>
      </c>
      <c r="B16" s="16" t="s">
        <v>52</v>
      </c>
      <c r="C16" s="16" t="s">
        <v>22</v>
      </c>
      <c r="D16" s="16" t="s">
        <v>26</v>
      </c>
      <c r="E16" s="16"/>
      <c r="F16" s="16"/>
      <c r="G16" s="16"/>
      <c r="H16" s="16" t="s">
        <v>171</v>
      </c>
      <c r="I16" s="16"/>
      <c r="J16" s="16"/>
      <c r="K16" s="16"/>
      <c r="L16" s="16"/>
      <c r="M16" s="16"/>
      <c r="N16" s="16"/>
      <c r="O16" s="16"/>
      <c r="P16" s="16"/>
    </row>
    <row r="17" spans="1:81" x14ac:dyDescent="0.3">
      <c r="A17" s="16" t="s">
        <v>53</v>
      </c>
      <c r="B17" s="16" t="s">
        <v>54</v>
      </c>
      <c r="C17" s="16" t="s">
        <v>18</v>
      </c>
      <c r="D17" s="16" t="s">
        <v>26</v>
      </c>
      <c r="E17" s="16"/>
      <c r="F17" s="16"/>
      <c r="G17" s="16"/>
      <c r="H17" s="16" t="s">
        <v>170</v>
      </c>
      <c r="I17" s="16"/>
      <c r="J17" s="16"/>
      <c r="K17" s="16"/>
      <c r="L17" s="16"/>
      <c r="M17" s="16"/>
      <c r="N17" s="16"/>
      <c r="O17" s="16"/>
      <c r="P17" s="16"/>
    </row>
    <row r="18" spans="1:81" x14ac:dyDescent="0.3">
      <c r="A18" s="16" t="s">
        <v>55</v>
      </c>
      <c r="B18" s="16" t="s">
        <v>56</v>
      </c>
      <c r="C18" s="16" t="s">
        <v>18</v>
      </c>
      <c r="D18" s="16" t="s">
        <v>19</v>
      </c>
      <c r="E18" s="16"/>
      <c r="F18" s="16"/>
      <c r="G18" s="16"/>
      <c r="H18" s="16" t="s">
        <v>171</v>
      </c>
      <c r="I18" s="16"/>
      <c r="J18" s="16"/>
      <c r="K18" s="16"/>
      <c r="L18" s="16"/>
      <c r="M18" s="16"/>
      <c r="N18" s="16"/>
      <c r="O18" s="16"/>
      <c r="P18" s="16"/>
      <c r="R18" s="10" t="s">
        <v>163</v>
      </c>
    </row>
    <row r="19" spans="1:81" ht="72" x14ac:dyDescent="0.3">
      <c r="A19" s="16" t="s">
        <v>57</v>
      </c>
      <c r="B19" s="16" t="s">
        <v>58</v>
      </c>
      <c r="C19" s="16" t="s">
        <v>22</v>
      </c>
      <c r="D19" s="16" t="s">
        <v>26</v>
      </c>
      <c r="E19" s="16"/>
      <c r="F19" s="16"/>
      <c r="G19" s="16"/>
      <c r="H19" s="16" t="s">
        <v>170</v>
      </c>
      <c r="I19" s="16"/>
      <c r="J19" s="16"/>
      <c r="K19" s="16"/>
      <c r="L19" s="16"/>
      <c r="M19" s="16"/>
      <c r="N19" s="16"/>
      <c r="O19" s="16"/>
      <c r="P19" s="16"/>
      <c r="T19" s="10" t="s">
        <v>152</v>
      </c>
      <c r="U19" s="13"/>
      <c r="V19" s="13"/>
      <c r="W19" s="14"/>
      <c r="AD19" s="10" t="s">
        <v>155</v>
      </c>
      <c r="AN19" s="10" t="s">
        <v>158</v>
      </c>
      <c r="AX19" s="12" t="s">
        <v>159</v>
      </c>
      <c r="BH19" s="12" t="s">
        <v>160</v>
      </c>
      <c r="BR19" s="10" t="s">
        <v>161</v>
      </c>
      <c r="CB19" s="10" t="s">
        <v>162</v>
      </c>
    </row>
    <row r="20" spans="1:81" x14ac:dyDescent="0.3">
      <c r="A20" s="16" t="s">
        <v>59</v>
      </c>
      <c r="B20" s="16" t="s">
        <v>60</v>
      </c>
      <c r="C20" s="16" t="s">
        <v>18</v>
      </c>
      <c r="D20" s="16" t="s">
        <v>19</v>
      </c>
      <c r="E20" s="16"/>
      <c r="F20" s="16"/>
      <c r="G20" s="16"/>
      <c r="H20" s="16" t="s">
        <v>171</v>
      </c>
      <c r="I20" s="16"/>
      <c r="J20" s="16"/>
      <c r="K20" s="16"/>
      <c r="L20" s="16"/>
      <c r="M20" s="16"/>
      <c r="N20" s="16"/>
      <c r="O20" s="16"/>
      <c r="P20" s="16"/>
      <c r="T20" s="15" t="s">
        <v>153</v>
      </c>
      <c r="U20" s="15">
        <f>COUNTIF(H2:H64,"Yes")</f>
        <v>36</v>
      </c>
      <c r="V20" s="13"/>
      <c r="W20" s="14"/>
      <c r="AD20" s="11" t="s">
        <v>156</v>
      </c>
      <c r="AE20" s="11">
        <f>COUNTIFS(H2:H64,"Yes",D2:D64,"Africa")</f>
        <v>7</v>
      </c>
      <c r="AN20" s="11" t="s">
        <v>156</v>
      </c>
      <c r="AO20" s="11">
        <f>COUNTIFS(H2:H64,"Yes",D2:D64,"Asia")</f>
        <v>1</v>
      </c>
      <c r="AX20" s="11" t="s">
        <v>156</v>
      </c>
      <c r="AY20" s="11">
        <f>COUNTIFS(H2:H64,"Yes",D2:D64,"Europe and Central Asia")</f>
        <v>18</v>
      </c>
      <c r="BH20" s="11" t="s">
        <v>156</v>
      </c>
      <c r="BI20" s="11">
        <f>COUNTIFS(H2:H64,"Yes",D2:D64,"Latin America and the Caribbean")</f>
        <v>6</v>
      </c>
      <c r="BR20" s="11" t="s">
        <v>156</v>
      </c>
      <c r="BS20" s="11">
        <f>COUNTIFS(H2:H64,"Yes",D2:D64,"North America")</f>
        <v>2</v>
      </c>
      <c r="CB20" s="11" t="s">
        <v>156</v>
      </c>
      <c r="CC20" s="11">
        <f>COUNTIFS(H2:H64,"Yes",D2:D64,"Oceania")</f>
        <v>2</v>
      </c>
    </row>
    <row r="21" spans="1:81" x14ac:dyDescent="0.3">
      <c r="A21" s="16" t="s">
        <v>61</v>
      </c>
      <c r="B21" s="16" t="s">
        <v>62</v>
      </c>
      <c r="C21" s="16" t="s">
        <v>18</v>
      </c>
      <c r="D21" s="16" t="s">
        <v>19</v>
      </c>
      <c r="E21" s="16"/>
      <c r="F21" s="16"/>
      <c r="G21" s="16"/>
      <c r="H21" s="16" t="s">
        <v>171</v>
      </c>
      <c r="I21" s="16"/>
      <c r="J21" s="16"/>
      <c r="K21" s="16"/>
      <c r="L21" s="16"/>
      <c r="M21" s="16"/>
      <c r="N21" s="16"/>
      <c r="O21" s="16"/>
      <c r="P21" s="16"/>
      <c r="T21" s="15" t="s">
        <v>154</v>
      </c>
      <c r="U21" s="15">
        <f>COUNTIF(H2:H64,"No")</f>
        <v>27</v>
      </c>
      <c r="V21" s="13"/>
      <c r="W21" s="14"/>
      <c r="AD21" s="11" t="s">
        <v>157</v>
      </c>
      <c r="AE21" s="11">
        <f>COUNTIFS(H2:H64,"No",D2:D64,"Africa")</f>
        <v>14</v>
      </c>
      <c r="AN21" s="11" t="s">
        <v>157</v>
      </c>
      <c r="AO21" s="11">
        <f>COUNTIFS(H2:H64,"No",D2:D64,"Asia")</f>
        <v>2</v>
      </c>
      <c r="AX21" s="11" t="s">
        <v>157</v>
      </c>
      <c r="AY21" s="11">
        <f>COUNTIFS(H2:H64,"No",D2:D64,"Europe and Central Asia")</f>
        <v>6</v>
      </c>
      <c r="BH21" s="11" t="s">
        <v>157</v>
      </c>
      <c r="BI21" s="11">
        <f>COUNTIFS(H2:H64,"No",D2:D64,"Latin America and the Caribbean")</f>
        <v>4</v>
      </c>
      <c r="BR21" s="11" t="s">
        <v>157</v>
      </c>
      <c r="BS21" s="11">
        <f>COUNTIFS(H2:H64,"No",D2:D64,"North America")</f>
        <v>0</v>
      </c>
      <c r="CB21" s="11" t="s">
        <v>157</v>
      </c>
      <c r="CC21" s="11">
        <f>COUNTIFS(H2:H64,"No",D2:D64,"Oceania")</f>
        <v>1</v>
      </c>
    </row>
    <row r="22" spans="1:81" x14ac:dyDescent="0.3">
      <c r="A22" s="16" t="s">
        <v>63</v>
      </c>
      <c r="B22" s="16" t="s">
        <v>64</v>
      </c>
      <c r="C22" s="16" t="s">
        <v>18</v>
      </c>
      <c r="D22" s="16" t="s">
        <v>19</v>
      </c>
      <c r="E22" s="16"/>
      <c r="F22" s="16"/>
      <c r="G22" s="16"/>
      <c r="H22" s="16" t="s">
        <v>171</v>
      </c>
      <c r="I22" s="16"/>
      <c r="J22" s="16"/>
      <c r="K22" s="16"/>
      <c r="L22" s="16"/>
      <c r="M22" s="16"/>
      <c r="N22" s="16"/>
      <c r="O22" s="16"/>
      <c r="P22" s="16"/>
      <c r="T22" s="9" t="s">
        <v>167</v>
      </c>
      <c r="U22" s="9">
        <f>SUM(U20:U21)</f>
        <v>63</v>
      </c>
      <c r="V22" s="13"/>
      <c r="W22" s="14"/>
      <c r="AD22" s="14" t="s">
        <v>167</v>
      </c>
      <c r="AE22" s="14">
        <f>SUM(AE20:AE21)</f>
        <v>21</v>
      </c>
      <c r="AN22" s="14" t="s">
        <v>167</v>
      </c>
      <c r="AO22" s="14">
        <f>SUM(AO20:AO21)</f>
        <v>3</v>
      </c>
      <c r="AX22" s="14" t="s">
        <v>167</v>
      </c>
      <c r="AY22" s="14">
        <f>SUM(AY20:AY21)</f>
        <v>24</v>
      </c>
      <c r="BH22" s="14" t="s">
        <v>167</v>
      </c>
      <c r="BI22" s="14">
        <f>SUM(BI20:BI21)</f>
        <v>10</v>
      </c>
      <c r="BR22" s="14" t="s">
        <v>167</v>
      </c>
      <c r="BS22" s="14">
        <f>SUM(BS20:BS21)</f>
        <v>2</v>
      </c>
      <c r="CB22" s="14" t="s">
        <v>167</v>
      </c>
      <c r="CC22" s="14">
        <f>SUM(CC20:CC21)</f>
        <v>3</v>
      </c>
    </row>
    <row r="23" spans="1:81" x14ac:dyDescent="0.3">
      <c r="A23" s="16" t="s">
        <v>65</v>
      </c>
      <c r="B23" s="16" t="s">
        <v>66</v>
      </c>
      <c r="C23" s="16" t="s">
        <v>18</v>
      </c>
      <c r="D23" s="16" t="s">
        <v>19</v>
      </c>
      <c r="E23" s="16"/>
      <c r="F23" s="16"/>
      <c r="G23" s="16"/>
      <c r="H23" s="16" t="s">
        <v>171</v>
      </c>
      <c r="I23" s="16"/>
      <c r="J23" s="16"/>
      <c r="K23" s="16"/>
      <c r="L23" s="16"/>
      <c r="M23" s="16"/>
      <c r="N23" s="16"/>
      <c r="O23" s="16"/>
      <c r="P23" s="16"/>
      <c r="U23" s="14"/>
      <c r="V23" s="14"/>
      <c r="W23" s="14"/>
    </row>
    <row r="24" spans="1:81" x14ac:dyDescent="0.3">
      <c r="A24" s="16" t="s">
        <v>67</v>
      </c>
      <c r="B24" s="16" t="s">
        <v>68</v>
      </c>
      <c r="C24" s="16" t="s">
        <v>22</v>
      </c>
      <c r="D24" s="16" t="s">
        <v>23</v>
      </c>
      <c r="E24" s="16"/>
      <c r="F24" s="16"/>
      <c r="G24" s="16"/>
      <c r="H24" s="16" t="s">
        <v>170</v>
      </c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</row>
    <row r="25" spans="1:81" x14ac:dyDescent="0.3">
      <c r="A25" s="18" t="s">
        <v>148</v>
      </c>
      <c r="B25" s="18" t="s">
        <v>147</v>
      </c>
      <c r="C25" s="18" t="s">
        <v>22</v>
      </c>
      <c r="D25" s="18" t="s">
        <v>26</v>
      </c>
      <c r="E25" s="16"/>
      <c r="F25" s="16"/>
      <c r="G25" s="16"/>
      <c r="H25" s="16" t="s">
        <v>170</v>
      </c>
      <c r="I25" s="16"/>
      <c r="J25" s="16"/>
      <c r="K25" s="16"/>
      <c r="L25" s="16"/>
      <c r="M25" s="16"/>
      <c r="N25" s="16"/>
      <c r="O25" s="16"/>
      <c r="P25" s="16"/>
      <c r="U25" s="14"/>
      <c r="V25" s="14"/>
      <c r="W25" s="14"/>
    </row>
    <row r="26" spans="1:81" x14ac:dyDescent="0.3">
      <c r="A26" s="16" t="s">
        <v>69</v>
      </c>
      <c r="B26" s="16" t="s">
        <v>70</v>
      </c>
      <c r="C26" s="16" t="s">
        <v>18</v>
      </c>
      <c r="D26" s="16" t="s">
        <v>23</v>
      </c>
      <c r="E26" s="16"/>
      <c r="F26" s="16"/>
      <c r="G26" s="16"/>
      <c r="H26" s="16" t="s">
        <v>170</v>
      </c>
      <c r="I26" s="16"/>
      <c r="J26" s="16"/>
      <c r="K26" s="16"/>
      <c r="L26" s="16"/>
      <c r="M26" s="16"/>
      <c r="N26" s="16"/>
      <c r="O26" s="16"/>
      <c r="P26" s="16"/>
      <c r="U26" s="14"/>
      <c r="V26" s="14"/>
      <c r="W26" s="14"/>
    </row>
    <row r="27" spans="1:81" x14ac:dyDescent="0.3">
      <c r="A27" s="16" t="s">
        <v>71</v>
      </c>
      <c r="B27" s="16" t="s">
        <v>72</v>
      </c>
      <c r="C27" s="16" t="s">
        <v>18</v>
      </c>
      <c r="D27" s="16" t="s">
        <v>19</v>
      </c>
      <c r="E27" s="16"/>
      <c r="F27" s="16"/>
      <c r="G27" s="16"/>
      <c r="H27" s="16" t="s">
        <v>171</v>
      </c>
      <c r="I27" s="16"/>
      <c r="J27" s="16"/>
      <c r="K27" s="16"/>
      <c r="L27" s="16"/>
      <c r="M27" s="16"/>
      <c r="N27" s="16"/>
      <c r="O27" s="16"/>
      <c r="P27" s="16"/>
      <c r="U27" s="14"/>
      <c r="V27" s="14"/>
      <c r="W27" s="14"/>
    </row>
    <row r="28" spans="1:81" x14ac:dyDescent="0.3">
      <c r="A28" s="16" t="s">
        <v>73</v>
      </c>
      <c r="B28" s="16" t="s">
        <v>74</v>
      </c>
      <c r="C28" s="16" t="s">
        <v>18</v>
      </c>
      <c r="D28" s="16" t="s">
        <v>19</v>
      </c>
      <c r="E28" s="16"/>
      <c r="F28" s="16"/>
      <c r="G28" s="16"/>
      <c r="H28" s="16" t="s">
        <v>171</v>
      </c>
      <c r="I28" s="16"/>
      <c r="J28" s="16"/>
      <c r="K28" s="16"/>
      <c r="L28" s="16"/>
      <c r="M28" s="16"/>
      <c r="N28" s="16"/>
      <c r="O28" s="16"/>
      <c r="P28" s="16"/>
      <c r="U28" s="14"/>
      <c r="V28" s="14"/>
      <c r="W28" s="14"/>
    </row>
    <row r="29" spans="1:81" x14ac:dyDescent="0.3">
      <c r="A29" s="16" t="s">
        <v>75</v>
      </c>
      <c r="B29" s="16" t="s">
        <v>76</v>
      </c>
      <c r="C29" s="16" t="s">
        <v>22</v>
      </c>
      <c r="D29" s="16" t="s">
        <v>23</v>
      </c>
      <c r="E29" s="16"/>
      <c r="F29" s="16"/>
      <c r="G29" s="16"/>
      <c r="H29" s="16" t="s">
        <v>171</v>
      </c>
      <c r="I29" s="16"/>
      <c r="J29" s="16"/>
      <c r="K29" s="16"/>
      <c r="L29" s="16"/>
      <c r="M29" s="16"/>
      <c r="N29" s="16"/>
      <c r="O29" s="16"/>
      <c r="P29" s="16"/>
      <c r="U29" s="14"/>
      <c r="V29" s="14"/>
      <c r="W29" s="14"/>
    </row>
    <row r="30" spans="1:81" x14ac:dyDescent="0.3">
      <c r="A30" s="16" t="s">
        <v>77</v>
      </c>
      <c r="B30" s="16" t="s">
        <v>78</v>
      </c>
      <c r="C30" s="16" t="s">
        <v>18</v>
      </c>
      <c r="D30" s="16" t="s">
        <v>41</v>
      </c>
      <c r="E30" s="16"/>
      <c r="F30" s="16"/>
      <c r="G30" s="16"/>
      <c r="H30" s="16" t="s">
        <v>171</v>
      </c>
      <c r="I30" s="16"/>
      <c r="J30" s="16"/>
      <c r="K30" s="16"/>
      <c r="L30" s="16"/>
      <c r="M30" s="16"/>
      <c r="N30" s="16"/>
      <c r="O30" s="16"/>
      <c r="P30" s="16"/>
      <c r="U30" s="14"/>
      <c r="V30" s="14"/>
      <c r="W30" s="14"/>
    </row>
    <row r="31" spans="1:81" x14ac:dyDescent="0.3">
      <c r="A31" s="16" t="s">
        <v>79</v>
      </c>
      <c r="B31" s="16" t="s">
        <v>80</v>
      </c>
      <c r="C31" s="16" t="s">
        <v>18</v>
      </c>
      <c r="D31" s="16" t="s">
        <v>23</v>
      </c>
      <c r="E31" s="16"/>
      <c r="F31" s="16"/>
      <c r="G31" s="16"/>
      <c r="H31" s="16" t="s">
        <v>170</v>
      </c>
      <c r="I31" s="16"/>
      <c r="J31" s="16"/>
      <c r="K31" s="16"/>
      <c r="L31" s="16"/>
      <c r="M31" s="16"/>
      <c r="N31" s="16"/>
      <c r="O31" s="16"/>
      <c r="P31" s="16"/>
      <c r="U31" s="14"/>
      <c r="V31" s="14"/>
      <c r="W31" s="14"/>
    </row>
    <row r="32" spans="1:81" x14ac:dyDescent="0.3">
      <c r="A32" s="16" t="s">
        <v>81</v>
      </c>
      <c r="B32" s="16" t="s">
        <v>82</v>
      </c>
      <c r="C32" s="16" t="s">
        <v>18</v>
      </c>
      <c r="D32" s="16" t="s">
        <v>19</v>
      </c>
      <c r="E32" s="16"/>
      <c r="F32" s="16"/>
      <c r="G32" s="16"/>
      <c r="H32" s="16" t="s">
        <v>171</v>
      </c>
      <c r="I32" s="16"/>
      <c r="J32" s="16"/>
      <c r="K32" s="16"/>
      <c r="L32" s="16"/>
      <c r="M32" s="16"/>
      <c r="N32" s="16"/>
      <c r="O32" s="16"/>
      <c r="P32" s="16"/>
      <c r="U32" s="14"/>
      <c r="V32" s="14"/>
      <c r="W32" s="14"/>
    </row>
    <row r="33" spans="1:81" x14ac:dyDescent="0.3">
      <c r="A33" s="16" t="s">
        <v>83</v>
      </c>
      <c r="B33" s="16" t="s">
        <v>84</v>
      </c>
      <c r="C33" s="16" t="s">
        <v>18</v>
      </c>
      <c r="D33" s="16" t="s">
        <v>23</v>
      </c>
      <c r="E33" s="16"/>
      <c r="F33" s="16"/>
      <c r="G33" s="16"/>
      <c r="H33" s="16" t="s">
        <v>171</v>
      </c>
      <c r="I33" s="16"/>
      <c r="J33" s="16"/>
      <c r="K33" s="16"/>
      <c r="L33" s="16"/>
      <c r="M33" s="16"/>
      <c r="N33" s="16"/>
      <c r="O33" s="16"/>
      <c r="P33" s="16"/>
      <c r="U33" s="14"/>
      <c r="V33" s="14"/>
      <c r="W33" s="14"/>
    </row>
    <row r="34" spans="1:81" x14ac:dyDescent="0.3">
      <c r="A34" s="16" t="s">
        <v>85</v>
      </c>
      <c r="B34" s="16" t="s">
        <v>86</v>
      </c>
      <c r="C34" s="16" t="s">
        <v>18</v>
      </c>
      <c r="D34" s="16" t="s">
        <v>23</v>
      </c>
      <c r="E34" s="16"/>
      <c r="F34" s="16"/>
      <c r="G34" s="16"/>
      <c r="H34" s="16" t="s">
        <v>171</v>
      </c>
      <c r="I34" s="16"/>
      <c r="J34" s="16"/>
      <c r="K34" s="16"/>
      <c r="L34" s="16"/>
      <c r="M34" s="16"/>
      <c r="N34" s="16"/>
      <c r="O34" s="16"/>
      <c r="P34" s="16"/>
      <c r="R34" s="10" t="s">
        <v>165</v>
      </c>
      <c r="U34" s="14"/>
      <c r="V34" s="14"/>
      <c r="W34" s="14"/>
    </row>
    <row r="35" spans="1:81" ht="72" x14ac:dyDescent="0.3">
      <c r="A35" s="16" t="s">
        <v>87</v>
      </c>
      <c r="B35" s="16" t="s">
        <v>88</v>
      </c>
      <c r="C35" s="16" t="s">
        <v>22</v>
      </c>
      <c r="D35" s="16" t="s">
        <v>23</v>
      </c>
      <c r="E35" s="16"/>
      <c r="F35" s="16"/>
      <c r="G35" s="16"/>
      <c r="H35" s="16" t="s">
        <v>170</v>
      </c>
      <c r="I35" s="16"/>
      <c r="J35" s="16"/>
      <c r="K35" s="16"/>
      <c r="L35" s="16"/>
      <c r="M35" s="16"/>
      <c r="N35" s="16"/>
      <c r="O35" s="16"/>
      <c r="P35" s="16"/>
      <c r="T35" s="10" t="s">
        <v>152</v>
      </c>
      <c r="U35" s="13"/>
      <c r="V35" s="13"/>
      <c r="W35" s="14"/>
      <c r="AD35" s="10" t="s">
        <v>155</v>
      </c>
      <c r="AN35" s="10" t="s">
        <v>158</v>
      </c>
      <c r="AX35" s="12" t="s">
        <v>159</v>
      </c>
      <c r="BH35" s="12" t="s">
        <v>160</v>
      </c>
      <c r="BR35" s="10" t="s">
        <v>161</v>
      </c>
      <c r="CB35" s="10" t="s">
        <v>162</v>
      </c>
    </row>
    <row r="36" spans="1:81" x14ac:dyDescent="0.3">
      <c r="A36" s="16" t="s">
        <v>89</v>
      </c>
      <c r="B36" s="16" t="s">
        <v>90</v>
      </c>
      <c r="C36" s="16" t="s">
        <v>18</v>
      </c>
      <c r="D36" s="16" t="s">
        <v>23</v>
      </c>
      <c r="E36" s="16"/>
      <c r="F36" s="16"/>
      <c r="G36" s="16"/>
      <c r="H36" s="16" t="s">
        <v>170</v>
      </c>
      <c r="I36" s="16"/>
      <c r="J36" s="16"/>
      <c r="K36" s="16"/>
      <c r="L36" s="16"/>
      <c r="M36" s="16"/>
      <c r="N36" s="16"/>
      <c r="O36" s="16"/>
      <c r="P36" s="16"/>
      <c r="T36" s="15" t="s">
        <v>153</v>
      </c>
      <c r="U36" s="15">
        <f>COUNTIF(K2:K64,"Yes")</f>
        <v>0</v>
      </c>
      <c r="V36" s="13"/>
      <c r="W36" s="14"/>
      <c r="AD36" s="11" t="s">
        <v>156</v>
      </c>
      <c r="AE36" s="11">
        <f>COUNTIFS(K2:K64,"Yes",D2:D64,"Africa")</f>
        <v>0</v>
      </c>
      <c r="AN36" s="11" t="s">
        <v>156</v>
      </c>
      <c r="AO36" s="11">
        <f>COUNTIFS(K2:K64,"Yes",D2:D64,"Asia")</f>
        <v>0</v>
      </c>
      <c r="AX36" s="11" t="s">
        <v>156</v>
      </c>
      <c r="AY36" s="11">
        <f>COUNTIFS(K2:K64,"Yes",D2:D64,"Europe and Central Asia")</f>
        <v>0</v>
      </c>
      <c r="BH36" s="11" t="s">
        <v>156</v>
      </c>
      <c r="BI36" s="11">
        <f>COUNTIFS(K2:K64,"Yes",D2:D64,"Latin America and the Caribbean")</f>
        <v>0</v>
      </c>
      <c r="BR36" s="11" t="s">
        <v>156</v>
      </c>
      <c r="BS36" s="11">
        <f>COUNTIFS(K2:K64,"Yes",D2:D64,"North America")</f>
        <v>0</v>
      </c>
      <c r="CB36" s="11" t="s">
        <v>156</v>
      </c>
      <c r="CC36" s="11">
        <f>COUNTIFS(K2:K64,"Yes",D2:D64,"Oceania")</f>
        <v>0</v>
      </c>
    </row>
    <row r="37" spans="1:81" x14ac:dyDescent="0.3">
      <c r="A37" s="16" t="s">
        <v>91</v>
      </c>
      <c r="B37" s="16" t="s">
        <v>92</v>
      </c>
      <c r="C37" s="16" t="s">
        <v>18</v>
      </c>
      <c r="D37" s="16" t="s">
        <v>26</v>
      </c>
      <c r="E37" s="16"/>
      <c r="F37" s="16"/>
      <c r="G37" s="16"/>
      <c r="H37" s="16" t="s">
        <v>171</v>
      </c>
      <c r="I37" s="16"/>
      <c r="J37" s="16"/>
      <c r="K37" s="16"/>
      <c r="L37" s="16"/>
      <c r="M37" s="16"/>
      <c r="N37" s="16"/>
      <c r="O37" s="16"/>
      <c r="P37" s="16"/>
      <c r="T37" s="15" t="s">
        <v>154</v>
      </c>
      <c r="U37" s="15">
        <f>COUNTIF(K2:K64,"No")</f>
        <v>0</v>
      </c>
      <c r="V37" s="13"/>
      <c r="W37" s="14"/>
      <c r="AD37" s="11" t="s">
        <v>157</v>
      </c>
      <c r="AE37" s="11">
        <f>COUNTIFS(K2:K64,"No",D2:D64,"Africa")</f>
        <v>0</v>
      </c>
      <c r="AN37" s="11" t="s">
        <v>157</v>
      </c>
      <c r="AO37" s="11">
        <f>COUNTIFS(K2:K64,"No",D2:D64,"Asia")</f>
        <v>0</v>
      </c>
      <c r="AX37" s="11" t="s">
        <v>157</v>
      </c>
      <c r="AY37" s="11">
        <f>COUNTIFS(K2:K64,"No",D2:D64,"Europe and Central Asia")</f>
        <v>0</v>
      </c>
      <c r="BH37" s="11" t="s">
        <v>157</v>
      </c>
      <c r="BI37" s="11">
        <f>COUNTIFS(K2:K64,"No",D2:D64,"Latin America and the Caribbean")</f>
        <v>0</v>
      </c>
      <c r="BR37" s="11" t="s">
        <v>157</v>
      </c>
      <c r="BS37" s="11">
        <f>COUNTIFS(K2:K64,"No",D2:D64,"North America")</f>
        <v>0</v>
      </c>
      <c r="CB37" s="11" t="s">
        <v>157</v>
      </c>
      <c r="CC37" s="11">
        <f>COUNTIFS(K2:K64,"No",D2:D64,"Oceania")</f>
        <v>0</v>
      </c>
    </row>
    <row r="38" spans="1:81" x14ac:dyDescent="0.3">
      <c r="A38" s="18" t="s">
        <v>141</v>
      </c>
      <c r="B38" s="18" t="s">
        <v>146</v>
      </c>
      <c r="C38" s="18" t="s">
        <v>22</v>
      </c>
      <c r="D38" s="18" t="s">
        <v>23</v>
      </c>
      <c r="E38" s="16"/>
      <c r="F38" s="16"/>
      <c r="G38" s="16"/>
      <c r="H38" s="16" t="s">
        <v>170</v>
      </c>
      <c r="I38" s="16"/>
      <c r="J38" s="16"/>
      <c r="K38" s="16"/>
      <c r="L38" s="16"/>
      <c r="M38" s="16"/>
      <c r="N38" s="16"/>
      <c r="O38" s="16"/>
      <c r="P38" s="16"/>
      <c r="T38" s="9" t="s">
        <v>167</v>
      </c>
      <c r="U38" s="9">
        <f>SUM(U36:U37)</f>
        <v>0</v>
      </c>
      <c r="V38" s="13"/>
      <c r="W38" s="14"/>
      <c r="AD38" s="14" t="s">
        <v>167</v>
      </c>
      <c r="AE38" s="14">
        <f>SUM(AE36:AE37)</f>
        <v>0</v>
      </c>
      <c r="AN38" s="14" t="s">
        <v>167</v>
      </c>
      <c r="AO38" s="14">
        <f>SUM(AO36:AO37)</f>
        <v>0</v>
      </c>
      <c r="AX38" s="14" t="s">
        <v>167</v>
      </c>
      <c r="AY38" s="14">
        <f>SUM(AY36:AY37)</f>
        <v>0</v>
      </c>
      <c r="BH38" s="14" t="s">
        <v>167</v>
      </c>
      <c r="BI38" s="14">
        <f>SUM(BI36:BI37)</f>
        <v>0</v>
      </c>
      <c r="BR38" s="14" t="s">
        <v>167</v>
      </c>
      <c r="BS38" s="14">
        <f>SUM(BS36:BS37)</f>
        <v>0</v>
      </c>
      <c r="CB38" s="14" t="s">
        <v>167</v>
      </c>
      <c r="CC38" s="14">
        <f>SUM(CC36:CC37)</f>
        <v>0</v>
      </c>
    </row>
    <row r="39" spans="1:81" x14ac:dyDescent="0.3">
      <c r="A39" s="16" t="s">
        <v>93</v>
      </c>
      <c r="B39" s="16" t="s">
        <v>94</v>
      </c>
      <c r="C39" s="16" t="s">
        <v>18</v>
      </c>
      <c r="D39" s="16" t="s">
        <v>19</v>
      </c>
      <c r="E39" s="16"/>
      <c r="F39" s="16"/>
      <c r="G39" s="16"/>
      <c r="H39" s="16" t="s">
        <v>171</v>
      </c>
      <c r="I39" s="16"/>
      <c r="J39" s="16"/>
      <c r="K39" s="16"/>
      <c r="L39" s="16"/>
      <c r="M39" s="16"/>
      <c r="N39" s="16"/>
      <c r="O39" s="16"/>
      <c r="P39" s="16"/>
      <c r="U39" s="14"/>
      <c r="V39" s="14"/>
      <c r="W39" s="14"/>
    </row>
    <row r="40" spans="1:81" x14ac:dyDescent="0.3">
      <c r="A40" s="16" t="s">
        <v>95</v>
      </c>
      <c r="B40" s="16" t="s">
        <v>96</v>
      </c>
      <c r="C40" s="16" t="s">
        <v>18</v>
      </c>
      <c r="D40" s="16" t="s">
        <v>31</v>
      </c>
      <c r="E40" s="16"/>
      <c r="F40" s="16"/>
      <c r="G40" s="16"/>
      <c r="H40" s="16" t="s">
        <v>171</v>
      </c>
      <c r="I40" s="16"/>
      <c r="J40" s="16"/>
      <c r="K40" s="16"/>
      <c r="L40" s="16"/>
      <c r="M40" s="16"/>
      <c r="N40" s="16"/>
      <c r="O40" s="16"/>
      <c r="P40" s="16"/>
      <c r="U40" s="14"/>
      <c r="V40" s="14"/>
      <c r="W40" s="14"/>
    </row>
    <row r="41" spans="1:81" x14ac:dyDescent="0.3">
      <c r="A41" s="16" t="s">
        <v>97</v>
      </c>
      <c r="B41" s="16" t="s">
        <v>98</v>
      </c>
      <c r="C41" s="16" t="s">
        <v>22</v>
      </c>
      <c r="D41" s="16" t="s">
        <v>23</v>
      </c>
      <c r="E41" s="16"/>
      <c r="F41" s="16"/>
      <c r="G41" s="16"/>
      <c r="H41" s="16" t="s">
        <v>170</v>
      </c>
      <c r="I41" s="16"/>
      <c r="J41" s="16"/>
      <c r="K41" s="16"/>
      <c r="L41" s="16"/>
      <c r="M41" s="16"/>
      <c r="N41" s="16"/>
      <c r="O41" s="16"/>
      <c r="P41" s="16"/>
      <c r="U41" s="14"/>
      <c r="V41" s="14"/>
      <c r="W41" s="14"/>
    </row>
    <row r="42" spans="1:81" x14ac:dyDescent="0.3">
      <c r="A42" s="16" t="s">
        <v>99</v>
      </c>
      <c r="B42" s="16" t="s">
        <v>100</v>
      </c>
      <c r="C42" s="16" t="s">
        <v>22</v>
      </c>
      <c r="D42" s="16" t="s">
        <v>23</v>
      </c>
      <c r="E42" s="16"/>
      <c r="F42" s="16"/>
      <c r="G42" s="16"/>
      <c r="H42" s="16" t="s">
        <v>170</v>
      </c>
      <c r="I42" s="16"/>
      <c r="J42" s="16"/>
      <c r="K42" s="16"/>
      <c r="L42" s="16"/>
      <c r="M42" s="16"/>
      <c r="N42" s="16"/>
      <c r="O42" s="16"/>
      <c r="P42" s="16"/>
      <c r="U42" s="14"/>
      <c r="V42" s="14"/>
      <c r="W42" s="14"/>
    </row>
    <row r="43" spans="1:81" x14ac:dyDescent="0.3">
      <c r="A43" s="16" t="s">
        <v>101</v>
      </c>
      <c r="B43" s="16" t="s">
        <v>102</v>
      </c>
      <c r="C43" s="16" t="s">
        <v>18</v>
      </c>
      <c r="D43" s="16" t="s">
        <v>19</v>
      </c>
      <c r="E43" s="16"/>
      <c r="F43" s="16"/>
      <c r="G43" s="16"/>
      <c r="H43" s="16" t="s">
        <v>171</v>
      </c>
      <c r="I43" s="16"/>
      <c r="J43" s="16"/>
      <c r="K43" s="16"/>
      <c r="L43" s="16"/>
      <c r="M43" s="16"/>
      <c r="N43" s="16"/>
      <c r="O43" s="16"/>
      <c r="P43" s="16"/>
      <c r="U43" s="14"/>
      <c r="V43" s="14"/>
      <c r="W43" s="14"/>
    </row>
    <row r="44" spans="1:81" x14ac:dyDescent="0.3">
      <c r="A44" s="16" t="s">
        <v>103</v>
      </c>
      <c r="B44" s="16" t="s">
        <v>104</v>
      </c>
      <c r="C44" s="16" t="s">
        <v>18</v>
      </c>
      <c r="D44" s="16" t="s">
        <v>26</v>
      </c>
      <c r="E44" s="16"/>
      <c r="F44" s="16"/>
      <c r="G44" s="16"/>
      <c r="H44" s="16" t="s">
        <v>170</v>
      </c>
      <c r="I44" s="16"/>
      <c r="J44" s="16"/>
      <c r="K44" s="16"/>
      <c r="L44" s="16"/>
      <c r="M44" s="16"/>
      <c r="N44" s="16"/>
      <c r="O44" s="16"/>
      <c r="P44" s="16"/>
      <c r="U44" s="14"/>
      <c r="V44" s="14"/>
      <c r="W44" s="14"/>
    </row>
    <row r="45" spans="1:81" x14ac:dyDescent="0.3">
      <c r="A45" s="16" t="s">
        <v>107</v>
      </c>
      <c r="B45" s="16" t="s">
        <v>108</v>
      </c>
      <c r="C45" s="16" t="s">
        <v>18</v>
      </c>
      <c r="D45" s="16" t="s">
        <v>19</v>
      </c>
      <c r="E45" s="16"/>
      <c r="F45" s="16"/>
      <c r="G45" s="16"/>
      <c r="H45" s="16" t="s">
        <v>171</v>
      </c>
      <c r="I45" s="16"/>
      <c r="J45" s="16"/>
      <c r="K45" s="16"/>
      <c r="L45" s="16"/>
      <c r="M45" s="16"/>
      <c r="N45" s="16"/>
      <c r="O45" s="16"/>
      <c r="P45" s="16"/>
      <c r="U45" s="14"/>
      <c r="V45" s="14"/>
      <c r="W45" s="14"/>
    </row>
    <row r="46" spans="1:81" x14ac:dyDescent="0.3">
      <c r="A46" s="16" t="s">
        <v>105</v>
      </c>
      <c r="B46" s="16" t="s">
        <v>106</v>
      </c>
      <c r="C46" s="16" t="s">
        <v>18</v>
      </c>
      <c r="D46" s="16" t="s">
        <v>19</v>
      </c>
      <c r="E46" s="16"/>
      <c r="F46" s="16"/>
      <c r="G46" s="16"/>
      <c r="H46" s="16" t="s">
        <v>171</v>
      </c>
      <c r="I46" s="16"/>
      <c r="J46" s="16"/>
      <c r="K46" s="16"/>
      <c r="L46" s="16"/>
      <c r="M46" s="16"/>
      <c r="N46" s="16"/>
      <c r="O46" s="16"/>
      <c r="P46" s="16"/>
      <c r="U46" s="14"/>
      <c r="V46" s="14"/>
      <c r="W46" s="14"/>
    </row>
    <row r="47" spans="1:81" x14ac:dyDescent="0.3">
      <c r="A47" s="16" t="s">
        <v>109</v>
      </c>
      <c r="B47" s="16" t="s">
        <v>110</v>
      </c>
      <c r="C47" s="16" t="s">
        <v>18</v>
      </c>
      <c r="D47" s="16" t="s">
        <v>19</v>
      </c>
      <c r="E47" s="16"/>
      <c r="F47" s="16"/>
      <c r="G47" s="16"/>
      <c r="H47" s="16" t="s">
        <v>170</v>
      </c>
      <c r="I47" s="16"/>
      <c r="J47" s="16"/>
      <c r="K47" s="16"/>
      <c r="L47" s="16"/>
      <c r="M47" s="16"/>
      <c r="N47" s="16"/>
      <c r="O47" s="16"/>
      <c r="P47" s="16"/>
    </row>
    <row r="48" spans="1:81" x14ac:dyDescent="0.3">
      <c r="A48" s="16" t="s">
        <v>111</v>
      </c>
      <c r="B48" s="16" t="s">
        <v>112</v>
      </c>
      <c r="C48" s="16" t="s">
        <v>18</v>
      </c>
      <c r="D48" s="16" t="s">
        <v>19</v>
      </c>
      <c r="E48" s="16"/>
      <c r="F48" s="16"/>
      <c r="G48" s="16"/>
      <c r="H48" s="16" t="s">
        <v>171</v>
      </c>
      <c r="I48" s="16"/>
      <c r="J48" s="16"/>
      <c r="K48" s="16"/>
      <c r="L48" s="16"/>
      <c r="M48" s="16"/>
      <c r="N48" s="16"/>
      <c r="O48" s="16"/>
      <c r="P48" s="16"/>
    </row>
    <row r="49" spans="1:81" x14ac:dyDescent="0.3">
      <c r="A49" s="16" t="s">
        <v>113</v>
      </c>
      <c r="B49" s="16" t="s">
        <v>114</v>
      </c>
      <c r="C49" s="16" t="s">
        <v>18</v>
      </c>
      <c r="D49" s="16" t="s">
        <v>23</v>
      </c>
      <c r="E49" s="16"/>
      <c r="F49" s="16"/>
      <c r="G49" s="16"/>
      <c r="H49" s="16" t="s">
        <v>171</v>
      </c>
      <c r="I49" s="16"/>
      <c r="J49" s="16"/>
      <c r="K49" s="16"/>
      <c r="L49" s="16"/>
      <c r="M49" s="16"/>
      <c r="N49" s="16"/>
      <c r="O49" s="16"/>
      <c r="P49" s="16"/>
      <c r="U49" s="14"/>
      <c r="V49" s="14"/>
      <c r="W49" s="14"/>
    </row>
    <row r="50" spans="1:81" x14ac:dyDescent="0.3">
      <c r="A50" s="16" t="s">
        <v>115</v>
      </c>
      <c r="B50" s="16" t="s">
        <v>116</v>
      </c>
      <c r="C50" s="16" t="s">
        <v>22</v>
      </c>
      <c r="D50" s="16" t="s">
        <v>23</v>
      </c>
      <c r="E50" s="16"/>
      <c r="F50" s="16"/>
      <c r="G50" s="16"/>
      <c r="H50" s="16" t="s">
        <v>170</v>
      </c>
      <c r="I50" s="16"/>
      <c r="J50" s="16"/>
      <c r="K50" s="16"/>
      <c r="L50" s="16"/>
      <c r="M50" s="16"/>
      <c r="N50" s="16"/>
      <c r="O50" s="16"/>
      <c r="P50" s="16"/>
      <c r="R50" s="10" t="s">
        <v>166</v>
      </c>
      <c r="U50" s="14"/>
      <c r="V50" s="14"/>
      <c r="W50" s="14"/>
    </row>
    <row r="51" spans="1:81" ht="72" x14ac:dyDescent="0.3">
      <c r="A51" s="16" t="s">
        <v>117</v>
      </c>
      <c r="B51" s="16" t="s">
        <v>118</v>
      </c>
      <c r="C51" s="16" t="s">
        <v>18</v>
      </c>
      <c r="D51" s="16" t="s">
        <v>19</v>
      </c>
      <c r="E51" s="16"/>
      <c r="F51" s="16"/>
      <c r="G51" s="16"/>
      <c r="H51" s="16" t="s">
        <v>171</v>
      </c>
      <c r="I51" s="16"/>
      <c r="J51" s="16"/>
      <c r="K51" s="16"/>
      <c r="L51" s="16"/>
      <c r="M51" s="16"/>
      <c r="N51" s="16"/>
      <c r="O51" s="16"/>
      <c r="P51" s="16"/>
      <c r="T51" s="10" t="s">
        <v>152</v>
      </c>
      <c r="U51" s="13"/>
      <c r="V51" s="13"/>
      <c r="W51" s="14"/>
      <c r="AD51" s="10" t="s">
        <v>155</v>
      </c>
      <c r="AN51" s="10" t="s">
        <v>158</v>
      </c>
      <c r="AX51" s="12" t="s">
        <v>159</v>
      </c>
      <c r="BH51" s="12" t="s">
        <v>160</v>
      </c>
      <c r="BR51" s="10" t="s">
        <v>161</v>
      </c>
      <c r="CB51" s="10" t="s">
        <v>162</v>
      </c>
    </row>
    <row r="52" spans="1:81" x14ac:dyDescent="0.3">
      <c r="A52" s="16" t="s">
        <v>119</v>
      </c>
      <c r="B52" s="16" t="s">
        <v>120</v>
      </c>
      <c r="C52" s="16" t="s">
        <v>18</v>
      </c>
      <c r="D52" s="16" t="s">
        <v>19</v>
      </c>
      <c r="E52" s="16"/>
      <c r="F52" s="16"/>
      <c r="G52" s="16"/>
      <c r="H52" s="16" t="s">
        <v>171</v>
      </c>
      <c r="I52" s="16"/>
      <c r="J52" s="16"/>
      <c r="K52" s="16"/>
      <c r="L52" s="16"/>
      <c r="M52" s="16"/>
      <c r="N52" s="16"/>
      <c r="O52" s="16"/>
      <c r="P52" s="16"/>
      <c r="T52" s="15" t="s">
        <v>153</v>
      </c>
      <c r="U52" s="15">
        <f>COUNTIF(N2:N64,"Yes")</f>
        <v>0</v>
      </c>
      <c r="V52" s="13"/>
      <c r="W52" s="14"/>
      <c r="AD52" s="11" t="s">
        <v>156</v>
      </c>
      <c r="AE52" s="11">
        <f>COUNTIFS(N2:N64,"Yes",D2:D64,"Africa")</f>
        <v>0</v>
      </c>
      <c r="AN52" s="11" t="s">
        <v>156</v>
      </c>
      <c r="AO52" s="11">
        <f>COUNTIFS(N2:N64,"Yes",D2:D64,"Asia")</f>
        <v>0</v>
      </c>
      <c r="AX52" s="11" t="s">
        <v>156</v>
      </c>
      <c r="AY52" s="11">
        <f>COUNTIFS(N2:N64,"Yes",D2:D64,"Europe and Central Asia")</f>
        <v>0</v>
      </c>
      <c r="BH52" s="11" t="s">
        <v>156</v>
      </c>
      <c r="BI52" s="11">
        <f>COUNTIFS(N2:N64,"Yes",D2:D64,"Latin America and the Caribbean")</f>
        <v>0</v>
      </c>
      <c r="BR52" s="11" t="s">
        <v>156</v>
      </c>
      <c r="BS52" s="11">
        <f>COUNTIFS(N2:N64,"Yes",D2:D64,"North America")</f>
        <v>0</v>
      </c>
      <c r="CB52" s="11" t="s">
        <v>156</v>
      </c>
      <c r="CC52" s="11">
        <f>COUNTIFS(N2:N64,"Yes",D2:D64,"Oceania")</f>
        <v>0</v>
      </c>
    </row>
    <row r="53" spans="1:81" x14ac:dyDescent="0.3">
      <c r="A53" s="16" t="s">
        <v>121</v>
      </c>
      <c r="B53" s="16" t="s">
        <v>122</v>
      </c>
      <c r="C53" s="16" t="s">
        <v>18</v>
      </c>
      <c r="D53" s="16" t="s">
        <v>19</v>
      </c>
      <c r="E53" s="16"/>
      <c r="F53" s="16"/>
      <c r="G53" s="16"/>
      <c r="H53" s="16" t="s">
        <v>171</v>
      </c>
      <c r="I53" s="16"/>
      <c r="J53" s="16"/>
      <c r="K53" s="16"/>
      <c r="L53" s="16"/>
      <c r="M53" s="16"/>
      <c r="N53" s="16"/>
      <c r="O53" s="16"/>
      <c r="P53" s="16"/>
      <c r="T53" s="15" t="s">
        <v>154</v>
      </c>
      <c r="U53" s="15">
        <f>COUNTIF(N2:N64,"No")</f>
        <v>0</v>
      </c>
      <c r="V53" s="13"/>
      <c r="W53" s="14"/>
      <c r="AD53" s="11" t="s">
        <v>157</v>
      </c>
      <c r="AE53" s="11">
        <f>COUNTIFS(N2:N64,"No",D2:D64,"Africa")</f>
        <v>0</v>
      </c>
      <c r="AN53" s="11" t="s">
        <v>157</v>
      </c>
      <c r="AO53" s="11">
        <f>COUNTIFS(N2:N64,"No",D2:D64,"Asia")</f>
        <v>0</v>
      </c>
      <c r="AX53" s="11" t="s">
        <v>157</v>
      </c>
      <c r="AY53" s="11">
        <f>COUNTIFS(N2:N64,"No",D2:D64,"Europe and Central Asia")</f>
        <v>0</v>
      </c>
      <c r="BH53" s="11" t="s">
        <v>157</v>
      </c>
      <c r="BI53" s="11">
        <f>COUNTIFS(N2:N64,"No",D2:D64,"Latin America and the Caribbean")</f>
        <v>0</v>
      </c>
      <c r="BR53" s="11" t="s">
        <v>157</v>
      </c>
      <c r="BS53" s="11">
        <f>COUNTIFS(N2:N64,"No",D2:D64,"North America")</f>
        <v>0</v>
      </c>
      <c r="CB53" s="11" t="s">
        <v>157</v>
      </c>
      <c r="CC53" s="11">
        <f>COUNTIFS(N2:N64,"No",D2:D64,"Oceania")</f>
        <v>0</v>
      </c>
    </row>
    <row r="54" spans="1:81" x14ac:dyDescent="0.3">
      <c r="A54" s="18" t="s">
        <v>143</v>
      </c>
      <c r="B54" s="18" t="s">
        <v>144</v>
      </c>
      <c r="C54" s="18" t="s">
        <v>22</v>
      </c>
      <c r="D54" s="18" t="s">
        <v>19</v>
      </c>
      <c r="E54" s="16"/>
      <c r="F54" s="16"/>
      <c r="G54" s="16"/>
      <c r="H54" s="16" t="s">
        <v>170</v>
      </c>
      <c r="I54" s="16"/>
      <c r="J54" s="16"/>
      <c r="K54" s="16"/>
      <c r="L54" s="16"/>
      <c r="M54" s="16"/>
      <c r="N54" s="16"/>
      <c r="O54" s="16"/>
      <c r="P54" s="16"/>
      <c r="T54" s="9" t="s">
        <v>167</v>
      </c>
      <c r="U54" s="9">
        <f>SUM(U52:U53)</f>
        <v>0</v>
      </c>
      <c r="V54" s="13"/>
      <c r="W54" s="14"/>
      <c r="AD54" s="14" t="s">
        <v>167</v>
      </c>
      <c r="AE54" s="14">
        <f>SUM(AE52:AE53)</f>
        <v>0</v>
      </c>
      <c r="AN54" s="14" t="s">
        <v>167</v>
      </c>
      <c r="AO54" s="14">
        <f>SUM(AO52:AO53)</f>
        <v>0</v>
      </c>
      <c r="AX54" s="14" t="s">
        <v>167</v>
      </c>
      <c r="AY54" s="14">
        <f>SUM(AY52:AY53)</f>
        <v>0</v>
      </c>
      <c r="BH54" s="14" t="s">
        <v>167</v>
      </c>
      <c r="BI54" s="14">
        <f>SUM(BI52:BI53)</f>
        <v>0</v>
      </c>
      <c r="BR54" s="14" t="s">
        <v>167</v>
      </c>
      <c r="BS54" s="14">
        <f>SUM(BS52:BS53)</f>
        <v>0</v>
      </c>
      <c r="CB54" s="14" t="s">
        <v>167</v>
      </c>
      <c r="CC54" s="14">
        <f>SUM(CC52:CC53)</f>
        <v>0</v>
      </c>
    </row>
    <row r="55" spans="1:81" x14ac:dyDescent="0.3">
      <c r="A55" s="16" t="s">
        <v>123</v>
      </c>
      <c r="B55" s="16" t="s">
        <v>124</v>
      </c>
      <c r="C55" s="16" t="s">
        <v>18</v>
      </c>
      <c r="D55" s="16" t="s">
        <v>23</v>
      </c>
      <c r="E55" s="16"/>
      <c r="F55" s="16"/>
      <c r="G55" s="16"/>
      <c r="H55" s="16" t="s">
        <v>171</v>
      </c>
      <c r="I55" s="16"/>
      <c r="J55" s="16"/>
      <c r="K55" s="16"/>
      <c r="L55" s="16"/>
      <c r="M55" s="16"/>
      <c r="N55" s="16"/>
      <c r="O55" s="16"/>
      <c r="P55" s="16"/>
      <c r="U55" s="14"/>
      <c r="V55" s="14"/>
      <c r="W55" s="14"/>
    </row>
    <row r="56" spans="1:81" x14ac:dyDescent="0.3">
      <c r="A56" s="16" t="s">
        <v>125</v>
      </c>
      <c r="B56" s="16" t="s">
        <v>126</v>
      </c>
      <c r="C56" s="16" t="s">
        <v>18</v>
      </c>
      <c r="D56" s="16" t="s">
        <v>23</v>
      </c>
      <c r="E56" s="16"/>
      <c r="F56" s="16"/>
      <c r="G56" s="16"/>
      <c r="H56" s="16" t="s">
        <v>170</v>
      </c>
      <c r="I56" s="16"/>
      <c r="J56" s="16"/>
      <c r="K56" s="16"/>
      <c r="L56" s="16"/>
      <c r="M56" s="16"/>
      <c r="N56" s="16"/>
      <c r="O56" s="16"/>
      <c r="P56" s="16"/>
      <c r="U56" s="14"/>
      <c r="V56" s="14"/>
      <c r="W56" s="14"/>
    </row>
    <row r="57" spans="1:81" x14ac:dyDescent="0.3">
      <c r="A57" s="16" t="s">
        <v>127</v>
      </c>
      <c r="B57" s="16" t="s">
        <v>149</v>
      </c>
      <c r="C57" s="16" t="s">
        <v>18</v>
      </c>
      <c r="D57" s="16" t="s">
        <v>31</v>
      </c>
      <c r="E57" s="16"/>
      <c r="F57" s="16"/>
      <c r="G57" s="16"/>
      <c r="H57" s="16" t="s">
        <v>170</v>
      </c>
      <c r="I57" s="16"/>
      <c r="J57" s="16"/>
      <c r="K57" s="16"/>
      <c r="L57" s="16"/>
      <c r="M57" s="16"/>
      <c r="N57" s="16"/>
      <c r="O57" s="16"/>
      <c r="P57" s="16"/>
      <c r="U57" s="14"/>
      <c r="V57" s="14"/>
      <c r="W57" s="14"/>
    </row>
    <row r="58" spans="1:81" x14ac:dyDescent="0.3">
      <c r="A58" s="16" t="s">
        <v>128</v>
      </c>
      <c r="B58" s="16" t="s">
        <v>129</v>
      </c>
      <c r="C58" s="16" t="s">
        <v>22</v>
      </c>
      <c r="D58" s="16" t="s">
        <v>23</v>
      </c>
      <c r="E58" s="16"/>
      <c r="F58" s="16"/>
      <c r="G58" s="16"/>
      <c r="H58" s="16" t="s">
        <v>171</v>
      </c>
      <c r="I58" s="16"/>
      <c r="J58" s="16"/>
      <c r="K58" s="16"/>
      <c r="L58" s="16"/>
      <c r="M58" s="16"/>
      <c r="N58" s="16"/>
      <c r="O58" s="16"/>
      <c r="P58" s="16"/>
      <c r="U58" s="14"/>
      <c r="V58" s="14"/>
      <c r="W58" s="14"/>
    </row>
    <row r="59" spans="1:81" x14ac:dyDescent="0.3">
      <c r="A59" s="16" t="s">
        <v>130</v>
      </c>
      <c r="B59" s="16" t="s">
        <v>131</v>
      </c>
      <c r="C59" s="16" t="s">
        <v>22</v>
      </c>
      <c r="D59" s="16" t="s">
        <v>19</v>
      </c>
      <c r="E59" s="16"/>
      <c r="F59" s="16"/>
      <c r="G59" s="16"/>
      <c r="H59" s="16" t="s">
        <v>171</v>
      </c>
      <c r="I59" s="16"/>
      <c r="J59" s="16"/>
      <c r="K59" s="16"/>
      <c r="L59" s="16"/>
      <c r="M59" s="16"/>
      <c r="N59" s="16"/>
      <c r="O59" s="16"/>
      <c r="P59" s="16"/>
    </row>
    <row r="60" spans="1:81" x14ac:dyDescent="0.3">
      <c r="A60" s="16" t="s">
        <v>132</v>
      </c>
      <c r="B60" s="16" t="s">
        <v>133</v>
      </c>
      <c r="C60" s="16" t="s">
        <v>18</v>
      </c>
      <c r="D60" s="16" t="s">
        <v>46</v>
      </c>
      <c r="E60" s="16"/>
      <c r="F60" s="16"/>
      <c r="G60" s="16"/>
      <c r="H60" s="16" t="s">
        <v>171</v>
      </c>
      <c r="I60" s="16"/>
      <c r="J60" s="16"/>
      <c r="K60" s="16"/>
      <c r="L60" s="16"/>
      <c r="M60" s="16"/>
      <c r="N60" s="16"/>
      <c r="O60" s="16"/>
      <c r="P60" s="16"/>
    </row>
    <row r="61" spans="1:81" x14ac:dyDescent="0.3">
      <c r="A61" s="16" t="s">
        <v>134</v>
      </c>
      <c r="B61" s="16" t="s">
        <v>135</v>
      </c>
      <c r="C61" s="16" t="s">
        <v>18</v>
      </c>
      <c r="D61" s="16" t="s">
        <v>26</v>
      </c>
      <c r="E61" s="16"/>
      <c r="F61" s="16"/>
      <c r="G61" s="16"/>
      <c r="H61" s="16" t="s">
        <v>171</v>
      </c>
      <c r="I61" s="16"/>
      <c r="J61" s="16"/>
      <c r="K61" s="16"/>
      <c r="L61" s="16"/>
      <c r="M61" s="16"/>
      <c r="N61" s="16"/>
      <c r="O61" s="16"/>
      <c r="P61" s="16"/>
    </row>
    <row r="62" spans="1:81" x14ac:dyDescent="0.3">
      <c r="A62" s="16" t="s">
        <v>136</v>
      </c>
      <c r="B62" s="16" t="s">
        <v>145</v>
      </c>
      <c r="C62" s="16" t="s">
        <v>22</v>
      </c>
      <c r="D62" s="16" t="s">
        <v>19</v>
      </c>
      <c r="E62" s="16"/>
      <c r="F62" s="16"/>
      <c r="G62" s="16"/>
      <c r="H62" s="16" t="s">
        <v>170</v>
      </c>
      <c r="I62" s="16"/>
      <c r="J62" s="16"/>
      <c r="K62" s="16"/>
      <c r="L62" s="16"/>
      <c r="M62" s="16"/>
      <c r="N62" s="16"/>
      <c r="O62" s="16"/>
      <c r="P62" s="16"/>
    </row>
    <row r="63" spans="1:81" x14ac:dyDescent="0.3">
      <c r="A63" s="16" t="s">
        <v>137</v>
      </c>
      <c r="B63" s="16" t="s">
        <v>138</v>
      </c>
      <c r="C63" s="16" t="s">
        <v>22</v>
      </c>
      <c r="D63" s="16" t="s">
        <v>41</v>
      </c>
      <c r="E63" s="16"/>
      <c r="F63" s="16"/>
      <c r="G63" s="16"/>
      <c r="H63" s="16" t="s">
        <v>170</v>
      </c>
      <c r="I63" s="16"/>
      <c r="J63" s="16"/>
      <c r="K63" s="16"/>
      <c r="L63" s="16"/>
      <c r="M63" s="16"/>
      <c r="N63" s="16"/>
      <c r="O63" s="16"/>
      <c r="P63" s="16"/>
    </row>
    <row r="64" spans="1:81" x14ac:dyDescent="0.3">
      <c r="A64" s="16" t="s">
        <v>139</v>
      </c>
      <c r="B64" s="16" t="s">
        <v>140</v>
      </c>
      <c r="C64" s="16" t="s">
        <v>22</v>
      </c>
      <c r="D64" s="16" t="s">
        <v>23</v>
      </c>
      <c r="E64" s="16"/>
      <c r="F64" s="16"/>
      <c r="G64" s="16"/>
      <c r="H64" s="16" t="s">
        <v>170</v>
      </c>
      <c r="I64" s="16"/>
      <c r="J64" s="16"/>
      <c r="K64" s="16"/>
      <c r="L64" s="16"/>
      <c r="M64" s="16"/>
      <c r="N64" s="16"/>
      <c r="O64" s="16"/>
      <c r="P64" s="16"/>
    </row>
    <row r="65" spans="1:1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</sheetData>
  <autoFilter ref="A1:P64" xr:uid="{BD0D7452-946F-4378-BB4E-CEB34FAA743D}"/>
  <sortState xmlns:xlrd2="http://schemas.microsoft.com/office/spreadsheetml/2017/richdata2" ref="A2:D64">
    <sortCondition ref="B2:B64"/>
  </sortState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66E8A4-955B-41E3-8F52-D24A35C0A2A6}">
          <x14:formula1>
            <xm:f>Vocabulary!$A$1:$A$3</xm:f>
          </x14:formula1>
          <xm:sqref>N2:N64 E2:E64 H2:H64 K2:K64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63D4-4693-4CF8-B764-E2822F4D58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1CF-8F9A-4E2E-8054-24C1923945C5}">
  <dimension ref="A1:G22"/>
  <sheetViews>
    <sheetView workbookViewId="0">
      <selection activeCell="D31" sqref="D31"/>
    </sheetView>
  </sheetViews>
  <sheetFormatPr defaultRowHeight="14.4" x14ac:dyDescent="0.3"/>
  <cols>
    <col min="1" max="1" width="42.66406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20</v>
      </c>
      <c r="B2" s="2" t="s">
        <v>23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36</v>
      </c>
      <c r="B3" s="2" t="s">
        <v>23</v>
      </c>
      <c r="C3" s="2"/>
      <c r="D3" s="2"/>
      <c r="E3" s="2"/>
      <c r="F3" s="2"/>
      <c r="G3" s="2">
        <f t="shared" ref="G3:G22" si="0">COUNTIF(C3:F3, "yes")</f>
        <v>0</v>
      </c>
    </row>
    <row r="4" spans="1:7" x14ac:dyDescent="0.3">
      <c r="A4" s="2" t="s">
        <v>42</v>
      </c>
      <c r="B4" s="2" t="s">
        <v>23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47</v>
      </c>
      <c r="B5" s="2" t="s">
        <v>23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67</v>
      </c>
      <c r="B6" s="2" t="s">
        <v>23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69</v>
      </c>
      <c r="B7" s="2" t="s">
        <v>23</v>
      </c>
      <c r="C7" s="2"/>
      <c r="D7" s="2"/>
      <c r="E7" s="2"/>
      <c r="F7" s="2"/>
      <c r="G7" s="2">
        <f t="shared" si="0"/>
        <v>0</v>
      </c>
    </row>
    <row r="8" spans="1:7" x14ac:dyDescent="0.3">
      <c r="A8" s="2" t="s">
        <v>75</v>
      </c>
      <c r="B8" s="2" t="s">
        <v>23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79</v>
      </c>
      <c r="B9" s="2" t="s">
        <v>23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83</v>
      </c>
      <c r="B10" s="2" t="s">
        <v>23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85</v>
      </c>
      <c r="B11" s="2" t="s">
        <v>23</v>
      </c>
      <c r="C11" s="2"/>
      <c r="D11" s="2"/>
      <c r="E11" s="2"/>
      <c r="F11" s="2"/>
      <c r="G11" s="2">
        <f t="shared" si="0"/>
        <v>0</v>
      </c>
    </row>
    <row r="12" spans="1:7" x14ac:dyDescent="0.3">
      <c r="A12" s="2" t="s">
        <v>87</v>
      </c>
      <c r="B12" s="2" t="s">
        <v>23</v>
      </c>
      <c r="C12" s="2"/>
      <c r="D12" s="2"/>
      <c r="E12" s="2"/>
      <c r="F12" s="2"/>
      <c r="G12" s="2">
        <f t="shared" si="0"/>
        <v>0</v>
      </c>
    </row>
    <row r="13" spans="1:7" x14ac:dyDescent="0.3">
      <c r="A13" s="2" t="s">
        <v>89</v>
      </c>
      <c r="B13" s="2" t="s">
        <v>23</v>
      </c>
      <c r="C13" s="2"/>
      <c r="D13" s="2"/>
      <c r="E13" s="2"/>
      <c r="F13" s="2"/>
      <c r="G13" s="2">
        <f t="shared" si="0"/>
        <v>0</v>
      </c>
    </row>
    <row r="14" spans="1:7" x14ac:dyDescent="0.3">
      <c r="A14" s="4" t="s">
        <v>141</v>
      </c>
      <c r="B14" s="4" t="s">
        <v>23</v>
      </c>
      <c r="C14" s="2"/>
      <c r="D14" s="2"/>
      <c r="E14" s="2"/>
      <c r="F14" s="2"/>
      <c r="G14" s="2">
        <f t="shared" si="0"/>
        <v>0</v>
      </c>
    </row>
    <row r="15" spans="1:7" x14ac:dyDescent="0.3">
      <c r="A15" s="2" t="s">
        <v>97</v>
      </c>
      <c r="B15" s="2" t="s">
        <v>23</v>
      </c>
      <c r="C15" s="2"/>
      <c r="D15" s="2"/>
      <c r="E15" s="2"/>
      <c r="F15" s="2"/>
      <c r="G15" s="2">
        <f t="shared" si="0"/>
        <v>0</v>
      </c>
    </row>
    <row r="16" spans="1:7" x14ac:dyDescent="0.3">
      <c r="A16" s="2" t="s">
        <v>99</v>
      </c>
      <c r="B16" s="2" t="s">
        <v>23</v>
      </c>
      <c r="C16" s="2"/>
      <c r="D16" s="2"/>
      <c r="E16" s="2"/>
      <c r="F16" s="2"/>
      <c r="G16" s="2">
        <f t="shared" si="0"/>
        <v>0</v>
      </c>
    </row>
    <row r="17" spans="1:7" x14ac:dyDescent="0.3">
      <c r="A17" s="2" t="s">
        <v>113</v>
      </c>
      <c r="B17" s="2" t="s">
        <v>23</v>
      </c>
      <c r="C17" s="2"/>
      <c r="D17" s="2"/>
      <c r="E17" s="2"/>
      <c r="F17" s="2"/>
      <c r="G17" s="2">
        <f t="shared" si="0"/>
        <v>0</v>
      </c>
    </row>
    <row r="18" spans="1:7" x14ac:dyDescent="0.3">
      <c r="A18" s="2" t="s">
        <v>115</v>
      </c>
      <c r="B18" s="2" t="s">
        <v>23</v>
      </c>
      <c r="C18" s="2"/>
      <c r="D18" s="2"/>
      <c r="E18" s="2"/>
      <c r="F18" s="2"/>
      <c r="G18" s="2">
        <f t="shared" si="0"/>
        <v>0</v>
      </c>
    </row>
    <row r="19" spans="1:7" x14ac:dyDescent="0.3">
      <c r="A19" s="2" t="s">
        <v>123</v>
      </c>
      <c r="B19" s="2" t="s">
        <v>23</v>
      </c>
      <c r="C19" s="2"/>
      <c r="D19" s="2"/>
      <c r="E19" s="2"/>
      <c r="F19" s="2"/>
      <c r="G19" s="2">
        <f t="shared" si="0"/>
        <v>0</v>
      </c>
    </row>
    <row r="20" spans="1:7" x14ac:dyDescent="0.3">
      <c r="A20" s="2" t="s">
        <v>125</v>
      </c>
      <c r="B20" s="2" t="s">
        <v>23</v>
      </c>
      <c r="C20" s="2"/>
      <c r="D20" s="2"/>
      <c r="E20" s="2"/>
      <c r="F20" s="2"/>
      <c r="G20" s="2">
        <f t="shared" si="0"/>
        <v>0</v>
      </c>
    </row>
    <row r="21" spans="1:7" x14ac:dyDescent="0.3">
      <c r="A21" s="2" t="s">
        <v>128</v>
      </c>
      <c r="B21" s="2" t="s">
        <v>23</v>
      </c>
      <c r="C21" s="2"/>
      <c r="D21" s="2"/>
      <c r="E21" s="2"/>
      <c r="F21" s="2"/>
      <c r="G21" s="2">
        <f t="shared" si="0"/>
        <v>0</v>
      </c>
    </row>
    <row r="22" spans="1:7" x14ac:dyDescent="0.3">
      <c r="A22" s="2" t="s">
        <v>139</v>
      </c>
      <c r="B22" s="2" t="s">
        <v>23</v>
      </c>
      <c r="C22" s="2"/>
      <c r="D22" s="2"/>
      <c r="E22" s="2"/>
      <c r="F22" s="2"/>
      <c r="G22" s="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8467-1A4C-4D0C-B3CF-9A50F6DCE81B}">
  <dimension ref="A1:G4"/>
  <sheetViews>
    <sheetView workbookViewId="0">
      <selection activeCell="F20" sqref="F20"/>
    </sheetView>
  </sheetViews>
  <sheetFormatPr defaultRowHeight="14.4" x14ac:dyDescent="0.3"/>
  <cols>
    <col min="1" max="1" width="36.8867187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40</v>
      </c>
      <c r="B2" s="2" t="s">
        <v>41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77</v>
      </c>
      <c r="B3" s="2" t="s">
        <v>41</v>
      </c>
      <c r="C3" s="2"/>
      <c r="D3" s="2"/>
      <c r="E3" s="2"/>
      <c r="F3" s="2"/>
      <c r="G3" s="2">
        <f t="shared" ref="G3:G4" si="0">COUNTIF(C3:F3, "yes")</f>
        <v>0</v>
      </c>
    </row>
    <row r="4" spans="1:7" x14ac:dyDescent="0.3">
      <c r="A4" s="2" t="s">
        <v>137</v>
      </c>
      <c r="B4" s="2" t="s">
        <v>41</v>
      </c>
      <c r="C4" s="2"/>
      <c r="D4" s="2"/>
      <c r="E4" s="2"/>
      <c r="F4" s="2"/>
      <c r="G4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1807-7EFF-42FE-80A6-E5E091D57369}">
  <dimension ref="A1:G25"/>
  <sheetViews>
    <sheetView workbookViewId="0">
      <selection activeCell="E23" sqref="E23"/>
    </sheetView>
  </sheetViews>
  <sheetFormatPr defaultRowHeight="14.4" x14ac:dyDescent="0.3"/>
  <cols>
    <col min="1" max="1" width="44.5546875" bestFit="1" customWidth="1"/>
    <col min="2" max="2" width="22.441406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16</v>
      </c>
      <c r="B2" s="2" t="s">
        <v>19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27</v>
      </c>
      <c r="B3" s="2" t="s">
        <v>19</v>
      </c>
      <c r="C3" s="2"/>
      <c r="D3" s="2"/>
      <c r="E3" s="2"/>
      <c r="F3" s="2"/>
      <c r="G3" s="2">
        <f t="shared" ref="G3:G25" si="0">COUNTIF(C3:F3, "yes")</f>
        <v>0</v>
      </c>
    </row>
    <row r="4" spans="1:7" x14ac:dyDescent="0.3">
      <c r="A4" s="2" t="s">
        <v>32</v>
      </c>
      <c r="B4" s="2" t="s">
        <v>19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34</v>
      </c>
      <c r="B5" s="2" t="s">
        <v>19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55</v>
      </c>
      <c r="B6" s="2" t="s">
        <v>19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59</v>
      </c>
      <c r="B7" s="2" t="s">
        <v>19</v>
      </c>
      <c r="C7" s="2"/>
      <c r="D7" s="2"/>
      <c r="E7" s="2"/>
      <c r="F7" s="2"/>
      <c r="G7" s="2">
        <f t="shared" si="0"/>
        <v>0</v>
      </c>
    </row>
    <row r="8" spans="1:7" x14ac:dyDescent="0.3">
      <c r="A8" s="2" t="s">
        <v>61</v>
      </c>
      <c r="B8" s="2" t="s">
        <v>19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63</v>
      </c>
      <c r="B9" s="2" t="s">
        <v>19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65</v>
      </c>
      <c r="B10" s="2" t="s">
        <v>19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71</v>
      </c>
      <c r="B11" s="2" t="s">
        <v>19</v>
      </c>
      <c r="C11" s="2"/>
      <c r="D11" s="2"/>
      <c r="E11" s="2"/>
      <c r="F11" s="2"/>
      <c r="G11" s="2">
        <f t="shared" si="0"/>
        <v>0</v>
      </c>
    </row>
    <row r="12" spans="1:7" x14ac:dyDescent="0.3">
      <c r="A12" s="2" t="s">
        <v>73</v>
      </c>
      <c r="B12" s="2" t="s">
        <v>19</v>
      </c>
      <c r="C12" s="2"/>
      <c r="D12" s="2"/>
      <c r="E12" s="2"/>
      <c r="F12" s="2"/>
      <c r="G12" s="2">
        <f t="shared" si="0"/>
        <v>0</v>
      </c>
    </row>
    <row r="13" spans="1:7" x14ac:dyDescent="0.3">
      <c r="A13" s="2" t="s">
        <v>81</v>
      </c>
      <c r="B13" s="2" t="s">
        <v>19</v>
      </c>
      <c r="C13" s="2"/>
      <c r="D13" s="2"/>
      <c r="E13" s="2"/>
      <c r="F13" s="2"/>
      <c r="G13" s="2">
        <f t="shared" si="0"/>
        <v>0</v>
      </c>
    </row>
    <row r="14" spans="1:7" x14ac:dyDescent="0.3">
      <c r="A14" s="2" t="s">
        <v>93</v>
      </c>
      <c r="B14" s="2" t="s">
        <v>19</v>
      </c>
      <c r="C14" s="2"/>
      <c r="D14" s="2"/>
      <c r="E14" s="2"/>
      <c r="F14" s="2"/>
      <c r="G14" s="2">
        <f t="shared" si="0"/>
        <v>0</v>
      </c>
    </row>
    <row r="15" spans="1:7" x14ac:dyDescent="0.3">
      <c r="A15" s="2" t="s">
        <v>101</v>
      </c>
      <c r="B15" s="2" t="s">
        <v>19</v>
      </c>
      <c r="C15" s="2"/>
      <c r="D15" s="2"/>
      <c r="E15" s="2"/>
      <c r="F15" s="2"/>
      <c r="G15" s="2">
        <f t="shared" si="0"/>
        <v>0</v>
      </c>
    </row>
    <row r="16" spans="1:7" x14ac:dyDescent="0.3">
      <c r="A16" s="2" t="s">
        <v>107</v>
      </c>
      <c r="B16" s="2" t="s">
        <v>19</v>
      </c>
      <c r="C16" s="2"/>
      <c r="D16" s="2"/>
      <c r="E16" s="2"/>
      <c r="F16" s="2"/>
      <c r="G16" s="2">
        <f t="shared" si="0"/>
        <v>0</v>
      </c>
    </row>
    <row r="17" spans="1:7" x14ac:dyDescent="0.3">
      <c r="A17" s="2" t="s">
        <v>105</v>
      </c>
      <c r="B17" s="2" t="s">
        <v>19</v>
      </c>
      <c r="C17" s="2"/>
      <c r="D17" s="2"/>
      <c r="E17" s="2"/>
      <c r="F17" s="2"/>
      <c r="G17" s="2">
        <f t="shared" si="0"/>
        <v>0</v>
      </c>
    </row>
    <row r="18" spans="1:7" x14ac:dyDescent="0.3">
      <c r="A18" s="2" t="s">
        <v>109</v>
      </c>
      <c r="B18" s="2" t="s">
        <v>19</v>
      </c>
      <c r="C18" s="2"/>
      <c r="D18" s="2"/>
      <c r="E18" s="2"/>
      <c r="F18" s="2"/>
      <c r="G18" s="2">
        <f t="shared" si="0"/>
        <v>0</v>
      </c>
    </row>
    <row r="19" spans="1:7" x14ac:dyDescent="0.3">
      <c r="A19" s="2" t="s">
        <v>111</v>
      </c>
      <c r="B19" s="2" t="s">
        <v>19</v>
      </c>
      <c r="C19" s="2"/>
      <c r="D19" s="2"/>
      <c r="E19" s="2"/>
      <c r="F19" s="2"/>
      <c r="G19" s="2">
        <f t="shared" si="0"/>
        <v>0</v>
      </c>
    </row>
    <row r="20" spans="1:7" x14ac:dyDescent="0.3">
      <c r="A20" s="2" t="s">
        <v>117</v>
      </c>
      <c r="B20" s="2" t="s">
        <v>19</v>
      </c>
      <c r="C20" s="2"/>
      <c r="D20" s="2"/>
      <c r="E20" s="2"/>
      <c r="F20" s="2"/>
      <c r="G20" s="2">
        <f t="shared" si="0"/>
        <v>0</v>
      </c>
    </row>
    <row r="21" spans="1:7" x14ac:dyDescent="0.3">
      <c r="A21" s="2" t="s">
        <v>119</v>
      </c>
      <c r="B21" s="2" t="s">
        <v>19</v>
      </c>
      <c r="C21" s="2"/>
      <c r="D21" s="2"/>
      <c r="E21" s="2"/>
      <c r="F21" s="2"/>
      <c r="G21" s="2">
        <f t="shared" si="0"/>
        <v>0</v>
      </c>
    </row>
    <row r="22" spans="1:7" x14ac:dyDescent="0.3">
      <c r="A22" s="2" t="s">
        <v>121</v>
      </c>
      <c r="B22" s="2" t="s">
        <v>19</v>
      </c>
      <c r="C22" s="2"/>
      <c r="D22" s="2"/>
      <c r="E22" s="2"/>
      <c r="F22" s="2"/>
      <c r="G22" s="2">
        <f t="shared" si="0"/>
        <v>0</v>
      </c>
    </row>
    <row r="23" spans="1:7" x14ac:dyDescent="0.3">
      <c r="A23" s="4" t="s">
        <v>143</v>
      </c>
      <c r="B23" s="4" t="s">
        <v>19</v>
      </c>
      <c r="C23" s="2"/>
      <c r="D23" s="2"/>
      <c r="E23" s="2"/>
      <c r="F23" s="2"/>
      <c r="G23" s="2">
        <f t="shared" si="0"/>
        <v>0</v>
      </c>
    </row>
    <row r="24" spans="1:7" x14ac:dyDescent="0.3">
      <c r="A24" s="2" t="s">
        <v>130</v>
      </c>
      <c r="B24" s="2" t="s">
        <v>19</v>
      </c>
      <c r="C24" s="2"/>
      <c r="D24" s="2"/>
      <c r="E24" s="2"/>
      <c r="F24" s="2"/>
      <c r="G24" s="2">
        <f t="shared" si="0"/>
        <v>0</v>
      </c>
    </row>
    <row r="25" spans="1:7" x14ac:dyDescent="0.3">
      <c r="A25" s="2" t="s">
        <v>136</v>
      </c>
      <c r="B25" s="2" t="s">
        <v>19</v>
      </c>
      <c r="C25" s="2"/>
      <c r="D25" s="2"/>
      <c r="E25" s="2"/>
      <c r="F25" s="2"/>
      <c r="G25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C861-242E-46D4-BBED-654583651E04}">
  <dimension ref="A1:G11"/>
  <sheetViews>
    <sheetView workbookViewId="0">
      <selection activeCell="D24" sqref="D24"/>
    </sheetView>
  </sheetViews>
  <sheetFormatPr defaultRowHeight="14.4" x14ac:dyDescent="0.3"/>
  <cols>
    <col min="1" max="1" width="40.44140625" bestFit="1" customWidth="1"/>
    <col min="2" max="2" width="30.332031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24</v>
      </c>
      <c r="B2" s="2" t="s">
        <v>26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38</v>
      </c>
      <c r="B3" s="2" t="s">
        <v>26</v>
      </c>
      <c r="C3" s="2"/>
      <c r="D3" s="2"/>
      <c r="E3" s="2"/>
      <c r="F3" s="2"/>
      <c r="G3" s="2">
        <f t="shared" ref="G3:G11" si="0">COUNTIF(C3:F3, "yes")</f>
        <v>0</v>
      </c>
    </row>
    <row r="4" spans="1:7" x14ac:dyDescent="0.3">
      <c r="A4" s="2" t="s">
        <v>49</v>
      </c>
      <c r="B4" s="2" t="s">
        <v>26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51</v>
      </c>
      <c r="B5" s="2" t="s">
        <v>26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53</v>
      </c>
      <c r="B6" s="2" t="s">
        <v>26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57</v>
      </c>
      <c r="B7" s="2" t="s">
        <v>26</v>
      </c>
      <c r="C7" s="2"/>
      <c r="D7" s="2"/>
      <c r="E7" s="2"/>
      <c r="F7" s="2"/>
      <c r="G7" s="2">
        <f t="shared" si="0"/>
        <v>0</v>
      </c>
    </row>
    <row r="8" spans="1:7" x14ac:dyDescent="0.3">
      <c r="A8" s="4" t="s">
        <v>148</v>
      </c>
      <c r="B8" s="4" t="s">
        <v>26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91</v>
      </c>
      <c r="B9" s="2" t="s">
        <v>26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103</v>
      </c>
      <c r="B10" s="2" t="s">
        <v>26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134</v>
      </c>
      <c r="B11" s="2" t="s">
        <v>26</v>
      </c>
      <c r="C11" s="2"/>
      <c r="D11" s="2"/>
      <c r="E11" s="2"/>
      <c r="F11" s="2"/>
      <c r="G11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3F66-DA1A-4E5E-8895-52FD28CCA3A2}">
  <dimension ref="A1:G3"/>
  <sheetViews>
    <sheetView workbookViewId="0">
      <selection activeCell="G3" sqref="G3"/>
    </sheetView>
  </sheetViews>
  <sheetFormatPr defaultRowHeight="14.4" x14ac:dyDescent="0.3"/>
  <cols>
    <col min="1" max="1" width="37" bestFit="1" customWidth="1"/>
    <col min="2" max="2" width="14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44</v>
      </c>
      <c r="B2" s="2" t="s">
        <v>46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132</v>
      </c>
      <c r="B3" s="2" t="s">
        <v>46</v>
      </c>
      <c r="C3" s="2"/>
      <c r="D3" s="2"/>
      <c r="E3" s="2"/>
      <c r="F3" s="2"/>
      <c r="G3" s="2">
        <f>COUNTIF(C3:F3, "yes")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5211-6F6D-456F-B940-5E806344507A}">
  <dimension ref="A1:G4"/>
  <sheetViews>
    <sheetView workbookViewId="0">
      <selection activeCell="I30" sqref="I30"/>
    </sheetView>
  </sheetViews>
  <sheetFormatPr defaultRowHeight="14.4" x14ac:dyDescent="0.3"/>
  <cols>
    <col min="1" max="1" width="22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29</v>
      </c>
      <c r="B2" s="3" t="s">
        <v>31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95</v>
      </c>
      <c r="B3" s="2" t="s">
        <v>31</v>
      </c>
      <c r="C3" s="2"/>
      <c r="D3" s="2"/>
      <c r="E3" s="2"/>
      <c r="F3" s="2"/>
      <c r="G3" s="2">
        <f>COUNTIF(C3:F3, "yes")</f>
        <v>0</v>
      </c>
    </row>
    <row r="4" spans="1:7" x14ac:dyDescent="0.3">
      <c r="A4" s="2" t="s">
        <v>127</v>
      </c>
      <c r="B4" s="2" t="s">
        <v>31</v>
      </c>
      <c r="C4" s="2"/>
      <c r="D4" s="2"/>
      <c r="E4" s="2"/>
      <c r="F4" s="2"/>
      <c r="G4" s="2">
        <f>COUNTIF(C4:F4, "yes")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C003-53A6-4A74-BCB9-C77D50F245B3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150</v>
      </c>
    </row>
    <row r="2" spans="1:1" x14ac:dyDescent="0.3">
      <c r="A2" t="s">
        <v>151</v>
      </c>
    </row>
    <row r="3" spans="1:1" x14ac:dyDescent="0.3">
      <c r="A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Indicators</vt:lpstr>
      <vt:lpstr>Histogram</vt:lpstr>
      <vt:lpstr>Africa nodes</vt:lpstr>
      <vt:lpstr>Asia nodes</vt:lpstr>
      <vt:lpstr>ECA nodes</vt:lpstr>
      <vt:lpstr>LAC nodes</vt:lpstr>
      <vt:lpstr>North American nodes</vt:lpstr>
      <vt:lpstr>Oceania nodes</vt:lpstr>
      <vt:lpstr>Vocabulary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Mette Nielsen</dc:creator>
  <cp:lastModifiedBy>John Waller</cp:lastModifiedBy>
  <dcterms:created xsi:type="dcterms:W3CDTF">2022-01-10T11:51:10Z</dcterms:created>
  <dcterms:modified xsi:type="dcterms:W3CDTF">2022-01-19T11:01:04Z</dcterms:modified>
</cp:coreProperties>
</file>