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Anexos y formatos (versiones finales) impresión\"/>
    </mc:Choice>
  </mc:AlternateContent>
  <bookViews>
    <workbookView xWindow="0" yWindow="0" windowWidth="21600" windowHeight="10440" tabRatio="770"/>
  </bookViews>
  <sheets>
    <sheet name="MENÚ" sheetId="31" r:id="rId1"/>
    <sheet name="DATOS GENERALES" sheetId="24" r:id="rId2"/>
    <sheet name="AREA DE ESTUDIO" sheetId="25" r:id="rId3"/>
    <sheet name="UNIDAD PRODUCTORA" sheetId="26" r:id="rId4"/>
    <sheet name="PROBLEMA-OBJETIVO" sheetId="6" r:id="rId5"/>
    <sheet name="HORIZONTE DE EVALUACIÓN" sheetId="7" r:id="rId6"/>
    <sheet name="BRECHA DE SERVICIO" sheetId="29" r:id="rId7"/>
    <sheet name="ANALISIS TÉCNICO" sheetId="8" r:id="rId8"/>
    <sheet name="COSTO TOTAL" sheetId="9" r:id="rId9"/>
    <sheet name="EVALUACION SOCIAL" sheetId="10" r:id="rId10"/>
    <sheet name="SOSTENIBILIDAD" sheetId="11" r:id="rId11"/>
    <sheet name="GESTIÓN" sheetId="27" r:id="rId12"/>
    <sheet name="IMPACTO AMBIENTAL" sheetId="28" r:id="rId13"/>
    <sheet name="CONCLUSIONES" sheetId="21" r:id="rId14"/>
    <sheet name="FIRMAS" sheetId="16" r:id="rId15"/>
    <sheet name="DETALLE DEL COSTO TOTAL" sheetId="15" state="hidden" r:id="rId16"/>
    <sheet name="Hoja1" sheetId="13" state="hidden" r:id="rId17"/>
    <sheet name="Hoja2" sheetId="30" state="hidden" r:id="rId18"/>
  </sheets>
  <externalReferences>
    <externalReference r:id="rId19"/>
  </externalReferences>
  <definedNames>
    <definedName name="_xlnm.Print_Area" localSheetId="7">'ANALISIS TÉCNICO'!$A$1:$N$22</definedName>
    <definedName name="_xlnm.Print_Area" localSheetId="2">'AREA DE ESTUDIO'!$A$1:$AB$29</definedName>
    <definedName name="_xlnm.Print_Area" localSheetId="6">'BRECHA DE SERVICIO'!$B$1:$N$43</definedName>
    <definedName name="_xlnm.Print_Area" localSheetId="13">CONCLUSIONES!$A$1:$N$10</definedName>
    <definedName name="_xlnm.Print_Area" localSheetId="8">'COSTO TOTAL'!$B$1:$R$134</definedName>
    <definedName name="_xlnm.Print_Area" localSheetId="1">'DATOS GENERALES'!$A$1:$AC$53</definedName>
    <definedName name="_xlnm.Print_Area" localSheetId="9">'EVALUACION SOCIAL'!$B$1:$M$18</definedName>
    <definedName name="_xlnm.Print_Area" localSheetId="14">FIRMAS!$A$1:$N$19</definedName>
    <definedName name="_xlnm.Print_Area" localSheetId="11">GESTIÓN!$B$1:$N$61</definedName>
    <definedName name="_xlnm.Print_Area" localSheetId="5">'HORIZONTE DE EVALUACIÓN'!$A$1:$N$13</definedName>
    <definedName name="_xlnm.Print_Area" localSheetId="12">'IMPACTO AMBIENTAL'!$B$1:$J$14</definedName>
    <definedName name="_xlnm.Print_Area" localSheetId="4">'PROBLEMA-OBJETIVO'!$A$1:$Q$82</definedName>
    <definedName name="_xlnm.Print_Area" localSheetId="10">SOSTENIBILIDAD!$B$1:$O$23</definedName>
    <definedName name="_xlnm.Print_Area" localSheetId="3">'UNIDAD PRODUCTORA'!$B$1:$T$23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7" l="1"/>
  <c r="H12" i="7"/>
  <c r="M24" i="9" l="1"/>
  <c r="AW90" i="15" l="1"/>
  <c r="AN90" i="15"/>
  <c r="AW89" i="15"/>
  <c r="AN89" i="15"/>
  <c r="W88" i="15"/>
  <c r="V88" i="15"/>
  <c r="N88" i="15"/>
  <c r="I88" i="15"/>
  <c r="H88" i="15"/>
  <c r="W87" i="15"/>
  <c r="V87" i="15"/>
  <c r="N87" i="15"/>
  <c r="I87" i="15"/>
  <c r="G87" i="15"/>
  <c r="H87" i="15" s="1"/>
  <c r="AG87" i="15" s="1"/>
  <c r="AC86" i="15"/>
  <c r="AB86" i="15"/>
  <c r="AA86" i="15"/>
  <c r="Z86" i="15"/>
  <c r="Y86" i="15"/>
  <c r="X86" i="15"/>
  <c r="W86" i="15"/>
  <c r="V86" i="15"/>
  <c r="I86" i="15"/>
  <c r="H86" i="15"/>
  <c r="AL86" i="15" s="1"/>
  <c r="AW85" i="15"/>
  <c r="AN85" i="15"/>
  <c r="AW84" i="15"/>
  <c r="AN84" i="15"/>
  <c r="AC83" i="15"/>
  <c r="AB83" i="15"/>
  <c r="AA83" i="15"/>
  <c r="Z83" i="15"/>
  <c r="Y83" i="15"/>
  <c r="X83" i="15"/>
  <c r="W83" i="15"/>
  <c r="V83" i="15"/>
  <c r="F83" i="15"/>
  <c r="H83" i="15" s="1"/>
  <c r="AL83" i="15" s="1"/>
  <c r="AC82" i="15"/>
  <c r="AB82" i="15"/>
  <c r="AA82" i="15"/>
  <c r="Z82" i="15"/>
  <c r="Y82" i="15"/>
  <c r="X82" i="15"/>
  <c r="W82" i="15"/>
  <c r="V82" i="15"/>
  <c r="F82" i="15"/>
  <c r="H82" i="15" s="1"/>
  <c r="AW81" i="15"/>
  <c r="AN81" i="15"/>
  <c r="AW80" i="15"/>
  <c r="AN80" i="15"/>
  <c r="AW79" i="15"/>
  <c r="AN79" i="15"/>
  <c r="AW78" i="15"/>
  <c r="AN78" i="15"/>
  <c r="AC75" i="15"/>
  <c r="AB75" i="15"/>
  <c r="AA75" i="15"/>
  <c r="Z75" i="15"/>
  <c r="Y75" i="15"/>
  <c r="X75" i="15"/>
  <c r="W75" i="15"/>
  <c r="V75" i="15"/>
  <c r="F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H73" i="15"/>
  <c r="AL73" i="15" s="1"/>
  <c r="AC71" i="15"/>
  <c r="AB71" i="15"/>
  <c r="AA71" i="15"/>
  <c r="Z71" i="15"/>
  <c r="Y71" i="15"/>
  <c r="X71" i="15"/>
  <c r="W71" i="15"/>
  <c r="V71" i="15"/>
  <c r="G71" i="15"/>
  <c r="G75" i="15" s="1"/>
  <c r="F71" i="15"/>
  <c r="AC70" i="15"/>
  <c r="AB70" i="15"/>
  <c r="AA70" i="15"/>
  <c r="Z70" i="15"/>
  <c r="Y70" i="15"/>
  <c r="X70" i="15"/>
  <c r="W70" i="15"/>
  <c r="V70" i="15"/>
  <c r="G70" i="15"/>
  <c r="AC69" i="15"/>
  <c r="AB69" i="15"/>
  <c r="AA69" i="15"/>
  <c r="Z69" i="15"/>
  <c r="Y69" i="15"/>
  <c r="X69" i="15"/>
  <c r="W69" i="15"/>
  <c r="V69" i="15"/>
  <c r="H69" i="15"/>
  <c r="AH69" i="15" s="1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G65" i="15"/>
  <c r="AC64" i="15"/>
  <c r="AB64" i="15"/>
  <c r="AA64" i="15"/>
  <c r="Z64" i="15"/>
  <c r="Y64" i="15"/>
  <c r="X64" i="15"/>
  <c r="W64" i="15"/>
  <c r="V64" i="15"/>
  <c r="H64" i="15"/>
  <c r="AK64" i="15" s="1"/>
  <c r="AC62" i="15"/>
  <c r="AB62" i="15"/>
  <c r="AA62" i="15"/>
  <c r="Z62" i="15"/>
  <c r="Y62" i="15"/>
  <c r="X62" i="15"/>
  <c r="W62" i="15"/>
  <c r="V62" i="15"/>
  <c r="H62" i="15"/>
  <c r="AK62" i="15" s="1"/>
  <c r="AC61" i="15"/>
  <c r="AB61" i="15"/>
  <c r="AA61" i="15"/>
  <c r="Z61" i="15"/>
  <c r="Y61" i="15"/>
  <c r="X61" i="15"/>
  <c r="W61" i="15"/>
  <c r="V61" i="15"/>
  <c r="H61" i="15"/>
  <c r="AL61" i="15" s="1"/>
  <c r="AC60" i="15"/>
  <c r="AB60" i="15"/>
  <c r="AA60" i="15"/>
  <c r="Z60" i="15"/>
  <c r="Y60" i="15"/>
  <c r="X60" i="15"/>
  <c r="W60" i="15"/>
  <c r="V60" i="15"/>
  <c r="H60" i="15"/>
  <c r="AH60" i="15" s="1"/>
  <c r="AC59" i="15"/>
  <c r="AB59" i="15"/>
  <c r="AA59" i="15"/>
  <c r="Z59" i="15"/>
  <c r="Y59" i="15"/>
  <c r="X59" i="15"/>
  <c r="W59" i="15"/>
  <c r="V59" i="15"/>
  <c r="H59" i="15"/>
  <c r="AK59" i="15" s="1"/>
  <c r="AC58" i="15"/>
  <c r="AB58" i="15"/>
  <c r="AA58" i="15"/>
  <c r="Z58" i="15"/>
  <c r="Y58" i="15"/>
  <c r="X58" i="15"/>
  <c r="W58" i="15"/>
  <c r="V58" i="15"/>
  <c r="H58" i="15"/>
  <c r="AM58" i="15" s="1"/>
  <c r="AC57" i="15"/>
  <c r="AB57" i="15"/>
  <c r="AA57" i="15"/>
  <c r="Z57" i="15"/>
  <c r="Y57" i="15"/>
  <c r="X57" i="15"/>
  <c r="W57" i="15"/>
  <c r="V57" i="15"/>
  <c r="H57" i="15"/>
  <c r="AK57" i="15" s="1"/>
  <c r="AC56" i="15"/>
  <c r="AB56" i="15"/>
  <c r="AA56" i="15"/>
  <c r="Z56" i="15"/>
  <c r="Y56" i="15"/>
  <c r="X56" i="15"/>
  <c r="W56" i="15"/>
  <c r="V56" i="15"/>
  <c r="H56" i="15"/>
  <c r="AM56" i="15" s="1"/>
  <c r="AW55" i="15"/>
  <c r="AN55" i="15"/>
  <c r="AC52" i="15"/>
  <c r="AB52" i="15"/>
  <c r="AA52" i="15"/>
  <c r="Z52" i="15"/>
  <c r="Y52" i="15"/>
  <c r="X52" i="15"/>
  <c r="W52" i="15"/>
  <c r="V52" i="15"/>
  <c r="I52" i="15"/>
  <c r="H52" i="15"/>
  <c r="AG52" i="15" s="1"/>
  <c r="AC51" i="15"/>
  <c r="AB51" i="15"/>
  <c r="AA51" i="15"/>
  <c r="Z51" i="15"/>
  <c r="Y51" i="15"/>
  <c r="X51" i="15"/>
  <c r="W51" i="15"/>
  <c r="V51" i="15"/>
  <c r="I51" i="15"/>
  <c r="H51" i="15"/>
  <c r="AG51" i="15" s="1"/>
  <c r="AC50" i="15"/>
  <c r="AB50" i="15"/>
  <c r="AA50" i="15"/>
  <c r="Z50" i="15"/>
  <c r="Y50" i="15"/>
  <c r="X50" i="15"/>
  <c r="W50" i="15"/>
  <c r="V50" i="15"/>
  <c r="I50" i="15"/>
  <c r="G50" i="15"/>
  <c r="H50" i="15" s="1"/>
  <c r="AI50" i="15" s="1"/>
  <c r="AC49" i="15"/>
  <c r="AB49" i="15"/>
  <c r="AA49" i="15"/>
  <c r="Z49" i="15"/>
  <c r="Y49" i="15"/>
  <c r="X49" i="15"/>
  <c r="W49" i="15"/>
  <c r="V49" i="15"/>
  <c r="I49" i="15"/>
  <c r="G49" i="15"/>
  <c r="H49" i="15" s="1"/>
  <c r="AJ49" i="15" s="1"/>
  <c r="AC48" i="15"/>
  <c r="AB48" i="15"/>
  <c r="AA48" i="15"/>
  <c r="Z48" i="15"/>
  <c r="Y48" i="15"/>
  <c r="X48" i="15"/>
  <c r="W48" i="15"/>
  <c r="V48" i="15"/>
  <c r="I48" i="15"/>
  <c r="H48" i="15"/>
  <c r="AK48" i="15" s="1"/>
  <c r="AC47" i="15"/>
  <c r="AB47" i="15"/>
  <c r="AA47" i="15"/>
  <c r="Z47" i="15"/>
  <c r="Y47" i="15"/>
  <c r="X47" i="15"/>
  <c r="W47" i="15"/>
  <c r="V47" i="15"/>
  <c r="I47" i="15"/>
  <c r="H47" i="15"/>
  <c r="AL47" i="15" s="1"/>
  <c r="AC46" i="15"/>
  <c r="AB46" i="15"/>
  <c r="AA46" i="15"/>
  <c r="Z46" i="15"/>
  <c r="Y46" i="15"/>
  <c r="X46" i="15"/>
  <c r="W46" i="15"/>
  <c r="V46" i="15"/>
  <c r="I46" i="15"/>
  <c r="G46" i="15"/>
  <c r="H46" i="15" s="1"/>
  <c r="AF46" i="15" s="1"/>
  <c r="AC45" i="15"/>
  <c r="AB45" i="15"/>
  <c r="AA45" i="15"/>
  <c r="Z45" i="15"/>
  <c r="Y45" i="15"/>
  <c r="X45" i="15"/>
  <c r="W45" i="15"/>
  <c r="V45" i="15"/>
  <c r="I45" i="15"/>
  <c r="G45" i="15"/>
  <c r="H45" i="15" s="1"/>
  <c r="AM45" i="15" s="1"/>
  <c r="AC42" i="15"/>
  <c r="AB42" i="15"/>
  <c r="AA42" i="15"/>
  <c r="Z42" i="15"/>
  <c r="Y42" i="15"/>
  <c r="X42" i="15"/>
  <c r="W42" i="15"/>
  <c r="V42" i="15"/>
  <c r="I42" i="15"/>
  <c r="AC41" i="15"/>
  <c r="AB41" i="15"/>
  <c r="AA41" i="15"/>
  <c r="Z41" i="15"/>
  <c r="Y41" i="15"/>
  <c r="X41" i="15"/>
  <c r="W41" i="15"/>
  <c r="V41" i="15"/>
  <c r="I41" i="15"/>
  <c r="H41" i="15"/>
  <c r="AK41" i="15" s="1"/>
  <c r="AC39" i="15"/>
  <c r="AB39" i="15"/>
  <c r="AA39" i="15"/>
  <c r="Z39" i="15"/>
  <c r="Y39" i="15"/>
  <c r="X39" i="15"/>
  <c r="W39" i="15"/>
  <c r="V39" i="15"/>
  <c r="I39" i="15"/>
  <c r="H39" i="15"/>
  <c r="AG39" i="15" s="1"/>
  <c r="AC38" i="15"/>
  <c r="AB38" i="15"/>
  <c r="AA38" i="15"/>
  <c r="Z38" i="15"/>
  <c r="Y38" i="15"/>
  <c r="X38" i="15"/>
  <c r="W38" i="15"/>
  <c r="V38" i="15"/>
  <c r="I38" i="15"/>
  <c r="G38" i="15"/>
  <c r="G42" i="15" s="1"/>
  <c r="H42" i="15" s="1"/>
  <c r="AC37" i="15"/>
  <c r="AB37" i="15"/>
  <c r="AA37" i="15"/>
  <c r="Z37" i="15"/>
  <c r="Y37" i="15"/>
  <c r="X37" i="15"/>
  <c r="W37" i="15"/>
  <c r="V37" i="15"/>
  <c r="I37" i="15"/>
  <c r="H37" i="15"/>
  <c r="AK37" i="15" s="1"/>
  <c r="AC34" i="15"/>
  <c r="AB34" i="15"/>
  <c r="AA34" i="15"/>
  <c r="Z34" i="15"/>
  <c r="Y34" i="15"/>
  <c r="X34" i="15"/>
  <c r="W34" i="15"/>
  <c r="V34" i="15"/>
  <c r="I34" i="15"/>
  <c r="F34" i="15"/>
  <c r="H34" i="15" s="1"/>
  <c r="AI34" i="15" s="1"/>
  <c r="AC33" i="15"/>
  <c r="AB33" i="15"/>
  <c r="AA33" i="15"/>
  <c r="Z33" i="15"/>
  <c r="Y33" i="15"/>
  <c r="X33" i="15"/>
  <c r="W33" i="15"/>
  <c r="V33" i="15"/>
  <c r="I33" i="15"/>
  <c r="F33" i="15"/>
  <c r="AC32" i="15"/>
  <c r="AB32" i="15"/>
  <c r="AA32" i="15"/>
  <c r="Z32" i="15"/>
  <c r="Y32" i="15"/>
  <c r="X32" i="15"/>
  <c r="W32" i="15"/>
  <c r="V32" i="15"/>
  <c r="I32" i="15"/>
  <c r="G32" i="15"/>
  <c r="H32" i="15" s="1"/>
  <c r="AW31" i="15"/>
  <c r="AN31" i="15"/>
  <c r="AC30" i="15"/>
  <c r="AB30" i="15"/>
  <c r="AA30" i="15"/>
  <c r="Z30" i="15"/>
  <c r="Y30" i="15"/>
  <c r="X30" i="15"/>
  <c r="W30" i="15"/>
  <c r="V30" i="15"/>
  <c r="I30" i="15"/>
  <c r="H30" i="15"/>
  <c r="AK30" i="15" s="1"/>
  <c r="AC29" i="15"/>
  <c r="AB29" i="15"/>
  <c r="AA29" i="15"/>
  <c r="Z29" i="15"/>
  <c r="Y29" i="15"/>
  <c r="X29" i="15"/>
  <c r="W29" i="15"/>
  <c r="V29" i="15"/>
  <c r="I29" i="15"/>
  <c r="H29" i="15"/>
  <c r="AK29" i="15" s="1"/>
  <c r="AC27" i="15"/>
  <c r="AB27" i="15"/>
  <c r="AA27" i="15"/>
  <c r="Z27" i="15"/>
  <c r="Y27" i="15"/>
  <c r="X27" i="15"/>
  <c r="W27" i="15"/>
  <c r="V27" i="15"/>
  <c r="I27" i="15"/>
  <c r="F27" i="15"/>
  <c r="H27" i="15" s="1"/>
  <c r="AC26" i="15"/>
  <c r="AB26" i="15"/>
  <c r="AA26" i="15"/>
  <c r="Z26" i="15"/>
  <c r="Y26" i="15"/>
  <c r="X26" i="15"/>
  <c r="W26" i="15"/>
  <c r="V26" i="15"/>
  <c r="I26" i="15"/>
  <c r="AC25" i="15"/>
  <c r="AB25" i="15"/>
  <c r="AA25" i="15"/>
  <c r="Z25" i="15"/>
  <c r="Y25" i="15"/>
  <c r="X25" i="15"/>
  <c r="W25" i="15"/>
  <c r="V25" i="15"/>
  <c r="I25" i="15"/>
  <c r="AW24" i="15"/>
  <c r="AN24" i="15"/>
  <c r="AC23" i="15"/>
  <c r="AB23" i="15"/>
  <c r="AA23" i="15"/>
  <c r="Z23" i="15"/>
  <c r="Y23" i="15"/>
  <c r="X23" i="15"/>
  <c r="W23" i="15"/>
  <c r="V23" i="15"/>
  <c r="I23" i="15"/>
  <c r="F23" i="15"/>
  <c r="H23" i="15" s="1"/>
  <c r="AC22" i="15"/>
  <c r="AB22" i="15"/>
  <c r="AA22" i="15"/>
  <c r="Z22" i="15"/>
  <c r="Y22" i="15"/>
  <c r="X22" i="15"/>
  <c r="W22" i="15"/>
  <c r="V22" i="15"/>
  <c r="I22" i="15"/>
  <c r="G22" i="15"/>
  <c r="H22" i="15" s="1"/>
  <c r="AM22" i="15" s="1"/>
  <c r="AC21" i="15"/>
  <c r="AB21" i="15"/>
  <c r="AA21" i="15"/>
  <c r="Z21" i="15"/>
  <c r="Y21" i="15"/>
  <c r="X21" i="15"/>
  <c r="W21" i="15"/>
  <c r="V21" i="15"/>
  <c r="I21" i="15"/>
  <c r="H21" i="15"/>
  <c r="AG21" i="15" s="1"/>
  <c r="AC20" i="15"/>
  <c r="AB20" i="15"/>
  <c r="AA20" i="15"/>
  <c r="Z20" i="15"/>
  <c r="Y20" i="15"/>
  <c r="X20" i="15"/>
  <c r="W20" i="15"/>
  <c r="V20" i="15"/>
  <c r="I20" i="15"/>
  <c r="H20" i="15"/>
  <c r="AG20" i="15" s="1"/>
  <c r="AC19" i="15"/>
  <c r="AB19" i="15"/>
  <c r="AA19" i="15"/>
  <c r="Z19" i="15"/>
  <c r="Y19" i="15"/>
  <c r="X19" i="15"/>
  <c r="W19" i="15"/>
  <c r="V19" i="15"/>
  <c r="I19" i="15"/>
  <c r="H19" i="15"/>
  <c r="AK19" i="15" s="1"/>
  <c r="AC18" i="15"/>
  <c r="AB18" i="15"/>
  <c r="AA18" i="15"/>
  <c r="Z18" i="15"/>
  <c r="Y18" i="15"/>
  <c r="X18" i="15"/>
  <c r="W18" i="15"/>
  <c r="V18" i="15"/>
  <c r="I18" i="15"/>
  <c r="H18" i="15"/>
  <c r="AL18" i="15" s="1"/>
  <c r="AC17" i="15"/>
  <c r="AB17" i="15"/>
  <c r="AA17" i="15"/>
  <c r="Z17" i="15"/>
  <c r="Y17" i="15"/>
  <c r="X17" i="15"/>
  <c r="W17" i="15"/>
  <c r="V17" i="15"/>
  <c r="I17" i="15"/>
  <c r="H17" i="15"/>
  <c r="AF17" i="15" s="1"/>
  <c r="AC16" i="15"/>
  <c r="AB16" i="15"/>
  <c r="AA16" i="15"/>
  <c r="Z16" i="15"/>
  <c r="Y16" i="15"/>
  <c r="X16" i="15"/>
  <c r="W16" i="15"/>
  <c r="V16" i="15"/>
  <c r="I16" i="15"/>
  <c r="H16" i="15"/>
  <c r="AH16" i="15" s="1"/>
  <c r="AW15" i="15"/>
  <c r="AN15" i="15"/>
  <c r="AW14" i="15"/>
  <c r="AN14" i="15"/>
  <c r="AC13" i="15"/>
  <c r="AB13" i="15"/>
  <c r="AA13" i="15"/>
  <c r="Z13" i="15"/>
  <c r="Y13" i="15"/>
  <c r="X13" i="15"/>
  <c r="W13" i="15"/>
  <c r="V13" i="15"/>
  <c r="F13" i="15"/>
  <c r="H13" i="15" s="1"/>
  <c r="J13" i="15" s="1"/>
  <c r="AC12" i="15"/>
  <c r="AB12" i="15"/>
  <c r="AA12" i="15"/>
  <c r="Z12" i="15"/>
  <c r="Y12" i="15"/>
  <c r="X12" i="15"/>
  <c r="W12" i="15"/>
  <c r="V12" i="15"/>
  <c r="F12" i="15"/>
  <c r="H12" i="15" s="1"/>
  <c r="AI12" i="15" s="1"/>
  <c r="AC11" i="15"/>
  <c r="AB11" i="15"/>
  <c r="AA11" i="15"/>
  <c r="Z11" i="15"/>
  <c r="Y11" i="15"/>
  <c r="X11" i="15"/>
  <c r="W11" i="15"/>
  <c r="V11" i="15"/>
  <c r="F11" i="15"/>
  <c r="H11" i="15" s="1"/>
  <c r="AJ11" i="15" s="1"/>
  <c r="AW10" i="15"/>
  <c r="AN10" i="15"/>
  <c r="AC9" i="15"/>
  <c r="AB9" i="15"/>
  <c r="AA9" i="15"/>
  <c r="Z9" i="15"/>
  <c r="Y9" i="15"/>
  <c r="X9" i="15"/>
  <c r="W9" i="15"/>
  <c r="V9" i="15"/>
  <c r="I9" i="15"/>
  <c r="G9" i="15"/>
  <c r="H9" i="15" s="1"/>
  <c r="AC8" i="15"/>
  <c r="AB8" i="15"/>
  <c r="AA8" i="15"/>
  <c r="Z8" i="15"/>
  <c r="Y8" i="15"/>
  <c r="X8" i="15"/>
  <c r="W8" i="15"/>
  <c r="V8" i="15"/>
  <c r="I8" i="15"/>
  <c r="H8" i="15"/>
  <c r="AK8" i="15" s="1"/>
  <c r="AW7" i="15"/>
  <c r="AN7" i="15"/>
  <c r="AF73" i="15" l="1"/>
  <c r="J22" i="15"/>
  <c r="AO22" i="15" s="1"/>
  <c r="J45" i="15"/>
  <c r="AU45" i="15" s="1"/>
  <c r="AL30" i="15"/>
  <c r="AF21" i="15"/>
  <c r="AF18" i="15"/>
  <c r="AG17" i="15"/>
  <c r="AI39" i="15"/>
  <c r="AF52" i="15"/>
  <c r="AJ41" i="15"/>
  <c r="AH45" i="15"/>
  <c r="AI48" i="15"/>
  <c r="J58" i="15"/>
  <c r="AQ58" i="15" s="1"/>
  <c r="AL59" i="15"/>
  <c r="AH58" i="15"/>
  <c r="H75" i="15"/>
  <c r="AK75" i="15" s="1"/>
  <c r="AH86" i="15"/>
  <c r="J9" i="15"/>
  <c r="AS9" i="15" s="1"/>
  <c r="AJ18" i="15"/>
  <c r="J48" i="15"/>
  <c r="AQ48" i="15" s="1"/>
  <c r="J51" i="15"/>
  <c r="AV51" i="15" s="1"/>
  <c r="AL58" i="15"/>
  <c r="AL29" i="15"/>
  <c r="AF48" i="15"/>
  <c r="AH51" i="15"/>
  <c r="AM41" i="15"/>
  <c r="J18" i="15"/>
  <c r="AQ18" i="15" s="1"/>
  <c r="AG29" i="15"/>
  <c r="AG30" i="15"/>
  <c r="AH41" i="15"/>
  <c r="AL48" i="15"/>
  <c r="AK60" i="15"/>
  <c r="AI69" i="15"/>
  <c r="J86" i="15"/>
  <c r="AR86" i="15" s="1"/>
  <c r="J20" i="15"/>
  <c r="AP20" i="15" s="1"/>
  <c r="J50" i="15"/>
  <c r="AQ50" i="15" s="1"/>
  <c r="AK61" i="15"/>
  <c r="AH20" i="15"/>
  <c r="J29" i="15"/>
  <c r="AU29" i="15" s="1"/>
  <c r="G33" i="15"/>
  <c r="H33" i="15" s="1"/>
  <c r="J41" i="15"/>
  <c r="AV41" i="15" s="1"/>
  <c r="AJ48" i="15"/>
  <c r="AG60" i="15"/>
  <c r="J69" i="15"/>
  <c r="AU69" i="15" s="1"/>
  <c r="AL16" i="15"/>
  <c r="AH19" i="15"/>
  <c r="AM19" i="15"/>
  <c r="AI37" i="15"/>
  <c r="AI47" i="15"/>
  <c r="AG11" i="15"/>
  <c r="J16" i="15"/>
  <c r="AO16" i="15" s="1"/>
  <c r="AI18" i="15"/>
  <c r="AI19" i="15"/>
  <c r="AL20" i="15"/>
  <c r="AH22" i="15"/>
  <c r="AF30" i="15"/>
  <c r="J37" i="15"/>
  <c r="AO37" i="15" s="1"/>
  <c r="AJ37" i="15"/>
  <c r="H38" i="15"/>
  <c r="AM38" i="15" s="1"/>
  <c r="AI41" i="15"/>
  <c r="AJ47" i="15"/>
  <c r="AL51" i="15"/>
  <c r="AI56" i="15"/>
  <c r="AK58" i="15"/>
  <c r="AG62" i="15"/>
  <c r="AG64" i="15"/>
  <c r="AM69" i="15"/>
  <c r="AI73" i="15"/>
  <c r="AI83" i="15"/>
  <c r="AG86" i="15"/>
  <c r="AG16" i="15"/>
  <c r="J19" i="15"/>
  <c r="AV19" i="15" s="1"/>
  <c r="AJ19" i="15"/>
  <c r="AF37" i="15"/>
  <c r="AL37" i="15"/>
  <c r="J47" i="15"/>
  <c r="AT47" i="15" s="1"/>
  <c r="AM47" i="15"/>
  <c r="AH62" i="15"/>
  <c r="AH64" i="15"/>
  <c r="AJ73" i="15"/>
  <c r="J87" i="15"/>
  <c r="AQ87" i="15" s="1"/>
  <c r="AH8" i="15"/>
  <c r="AI13" i="15"/>
  <c r="AM18" i="15"/>
  <c r="AF19" i="15"/>
  <c r="AL19" i="15"/>
  <c r="G25" i="15"/>
  <c r="G26" i="15" s="1"/>
  <c r="H26" i="15" s="1"/>
  <c r="AM26" i="15" s="1"/>
  <c r="AH37" i="15"/>
  <c r="AM37" i="15"/>
  <c r="AF41" i="15"/>
  <c r="AL41" i="15"/>
  <c r="AF47" i="15"/>
  <c r="AH48" i="15"/>
  <c r="AM48" i="15"/>
  <c r="AG58" i="15"/>
  <c r="J73" i="15"/>
  <c r="AT73" i="15" s="1"/>
  <c r="AM73" i="15"/>
  <c r="AM42" i="15"/>
  <c r="AM40" i="15" s="1"/>
  <c r="AI42" i="15"/>
  <c r="H40" i="15"/>
  <c r="AL42" i="15"/>
  <c r="AK42" i="15"/>
  <c r="AK40" i="15" s="1"/>
  <c r="AF42" i="15"/>
  <c r="AJ42" i="15"/>
  <c r="AG42" i="15"/>
  <c r="AH42" i="15"/>
  <c r="AS13" i="15"/>
  <c r="AO13" i="15"/>
  <c r="AR13" i="15"/>
  <c r="AV13" i="15"/>
  <c r="AP13" i="15"/>
  <c r="AQ13" i="15"/>
  <c r="AU13" i="15"/>
  <c r="AT13" i="15"/>
  <c r="AM23" i="15"/>
  <c r="AI23" i="15"/>
  <c r="AL23" i="15"/>
  <c r="AH23" i="15"/>
  <c r="AK23" i="15"/>
  <c r="AG23" i="15"/>
  <c r="AF23" i="15"/>
  <c r="AJ23" i="15"/>
  <c r="AM32" i="15"/>
  <c r="AI32" i="15"/>
  <c r="AK32" i="15"/>
  <c r="AF32" i="15"/>
  <c r="AJ32" i="15"/>
  <c r="AG32" i="15"/>
  <c r="AL32" i="15"/>
  <c r="AH32" i="15"/>
  <c r="AO9" i="15"/>
  <c r="AI9" i="15"/>
  <c r="AJ27" i="15"/>
  <c r="AL12" i="15"/>
  <c r="AH12" i="15"/>
  <c r="AK12" i="15"/>
  <c r="AG12" i="15"/>
  <c r="AP22" i="15"/>
  <c r="J27" i="15"/>
  <c r="AL34" i="15"/>
  <c r="AH34" i="15"/>
  <c r="AK34" i="15"/>
  <c r="AF34" i="15"/>
  <c r="AJ34" i="15"/>
  <c r="J34" i="15"/>
  <c r="AM17" i="15"/>
  <c r="AI17" i="15"/>
  <c r="AL17" i="15"/>
  <c r="AH17" i="15"/>
  <c r="AJ17" i="15"/>
  <c r="AM21" i="15"/>
  <c r="AI21" i="15"/>
  <c r="AL21" i="15"/>
  <c r="AH21" i="15"/>
  <c r="AJ21" i="15"/>
  <c r="AK22" i="15"/>
  <c r="AG22" i="15"/>
  <c r="AJ22" i="15"/>
  <c r="AF22" i="15"/>
  <c r="AI22" i="15"/>
  <c r="AQ22" i="15"/>
  <c r="AF27" i="15"/>
  <c r="AM46" i="15"/>
  <c r="AI46" i="15"/>
  <c r="AL46" i="15"/>
  <c r="AH46" i="15"/>
  <c r="AK46" i="15"/>
  <c r="AG46" i="15"/>
  <c r="AJ46" i="15"/>
  <c r="AM49" i="15"/>
  <c r="AI49" i="15"/>
  <c r="AL49" i="15"/>
  <c r="AH49" i="15"/>
  <c r="AG49" i="15"/>
  <c r="AK49" i="15"/>
  <c r="AF49" i="15"/>
  <c r="AK50" i="15"/>
  <c r="AG50" i="15"/>
  <c r="AJ50" i="15"/>
  <c r="AF50" i="15"/>
  <c r="AH50" i="15"/>
  <c r="AL50" i="15"/>
  <c r="AM50" i="15"/>
  <c r="AL9" i="15"/>
  <c r="AH9" i="15"/>
  <c r="AG9" i="15"/>
  <c r="AK9" i="15"/>
  <c r="AM27" i="15"/>
  <c r="AI27" i="15"/>
  <c r="AL27" i="15"/>
  <c r="AH27" i="15"/>
  <c r="AJ8" i="15"/>
  <c r="AF8" i="15"/>
  <c r="AM8" i="15"/>
  <c r="AI8" i="15"/>
  <c r="AJ9" i="15"/>
  <c r="AJ12" i="15"/>
  <c r="AK13" i="15"/>
  <c r="AG13" i="15"/>
  <c r="AF13" i="15"/>
  <c r="AJ13" i="15"/>
  <c r="AL13" i="15"/>
  <c r="AK27" i="15"/>
  <c r="AM34" i="15"/>
  <c r="J8" i="15"/>
  <c r="AL8" i="15"/>
  <c r="AM9" i="15"/>
  <c r="AM11" i="15"/>
  <c r="AI11" i="15"/>
  <c r="J11" i="15"/>
  <c r="AH11" i="15"/>
  <c r="AL11" i="15"/>
  <c r="AK11" i="15"/>
  <c r="J12" i="15"/>
  <c r="AM12" i="15"/>
  <c r="AM13" i="15"/>
  <c r="AG8" i="15"/>
  <c r="AF9" i="15"/>
  <c r="AF11" i="15"/>
  <c r="AF12" i="15"/>
  <c r="AH13" i="15"/>
  <c r="AJ16" i="15"/>
  <c r="AF16" i="15"/>
  <c r="AM16" i="15"/>
  <c r="AI16" i="15"/>
  <c r="AK16" i="15"/>
  <c r="J17" i="15"/>
  <c r="AK17" i="15"/>
  <c r="AJ20" i="15"/>
  <c r="AF20" i="15"/>
  <c r="AM20" i="15"/>
  <c r="AI20" i="15"/>
  <c r="AK20" i="15"/>
  <c r="J21" i="15"/>
  <c r="AK21" i="15"/>
  <c r="AL22" i="15"/>
  <c r="AT22" i="15"/>
  <c r="J23" i="15"/>
  <c r="AG27" i="15"/>
  <c r="AG34" i="15"/>
  <c r="AL39" i="15"/>
  <c r="AH39" i="15"/>
  <c r="AK39" i="15"/>
  <c r="AF39" i="15"/>
  <c r="AJ39" i="15"/>
  <c r="J39" i="15"/>
  <c r="AM39" i="15"/>
  <c r="J49" i="15"/>
  <c r="AJ57" i="15"/>
  <c r="AF57" i="15"/>
  <c r="AM57" i="15"/>
  <c r="AH57" i="15"/>
  <c r="AL57" i="15"/>
  <c r="AG57" i="15"/>
  <c r="AJ29" i="15"/>
  <c r="AF29" i="15"/>
  <c r="AH29" i="15"/>
  <c r="AM29" i="15"/>
  <c r="AM30" i="15"/>
  <c r="AI30" i="15"/>
  <c r="AH30" i="15"/>
  <c r="J32" i="15"/>
  <c r="J42" i="15"/>
  <c r="AK45" i="15"/>
  <c r="AG45" i="15"/>
  <c r="AJ45" i="15"/>
  <c r="AF45" i="15"/>
  <c r="H44" i="15"/>
  <c r="H43" i="15" s="1"/>
  <c r="AI45" i="15"/>
  <c r="AM52" i="15"/>
  <c r="AI52" i="15"/>
  <c r="AL52" i="15"/>
  <c r="AH52" i="15"/>
  <c r="AJ52" i="15"/>
  <c r="AJ56" i="15"/>
  <c r="AF56" i="15"/>
  <c r="H54" i="15"/>
  <c r="AL56" i="15"/>
  <c r="AG56" i="15"/>
  <c r="AK56" i="15"/>
  <c r="J56" i="15"/>
  <c r="J57" i="15"/>
  <c r="G74" i="15"/>
  <c r="H74" i="15" s="1"/>
  <c r="H70" i="15"/>
  <c r="AL82" i="15"/>
  <c r="AH82" i="15"/>
  <c r="AK82" i="15"/>
  <c r="AG82" i="15"/>
  <c r="H77" i="15"/>
  <c r="AF82" i="15"/>
  <c r="AM82" i="15"/>
  <c r="J82" i="15"/>
  <c r="AJ82" i="15"/>
  <c r="AI82" i="15"/>
  <c r="AU86" i="15"/>
  <c r="AQ86" i="15"/>
  <c r="AT86" i="15"/>
  <c r="AO86" i="15"/>
  <c r="AG18" i="15"/>
  <c r="AK18" i="15"/>
  <c r="AH18" i="15"/>
  <c r="AG19" i="15"/>
  <c r="AI29" i="15"/>
  <c r="J30" i="15"/>
  <c r="AJ30" i="15"/>
  <c r="AL45" i="15"/>
  <c r="J46" i="15"/>
  <c r="AJ51" i="15"/>
  <c r="AF51" i="15"/>
  <c r="AM51" i="15"/>
  <c r="AI51" i="15"/>
  <c r="AK51" i="15"/>
  <c r="J52" i="15"/>
  <c r="AK52" i="15"/>
  <c r="AH56" i="15"/>
  <c r="AI57" i="15"/>
  <c r="AJ59" i="15"/>
  <c r="AF59" i="15"/>
  <c r="AM59" i="15"/>
  <c r="AI59" i="15"/>
  <c r="J59" i="15"/>
  <c r="AH59" i="15"/>
  <c r="AG59" i="15"/>
  <c r="AJ61" i="15"/>
  <c r="AF61" i="15"/>
  <c r="AM61" i="15"/>
  <c r="AI61" i="15"/>
  <c r="J61" i="15"/>
  <c r="AH61" i="15"/>
  <c r="AG61" i="15"/>
  <c r="G66" i="15"/>
  <c r="H66" i="15" s="1"/>
  <c r="H65" i="15"/>
  <c r="AG47" i="15"/>
  <c r="AK47" i="15"/>
  <c r="AH88" i="15"/>
  <c r="X88" i="15"/>
  <c r="AG37" i="15"/>
  <c r="AG41" i="15"/>
  <c r="AH47" i="15"/>
  <c r="AG48" i="15"/>
  <c r="AJ58" i="15"/>
  <c r="AF58" i="15"/>
  <c r="AI58" i="15"/>
  <c r="AJ60" i="15"/>
  <c r="AF60" i="15"/>
  <c r="AM60" i="15"/>
  <c r="AI60" i="15"/>
  <c r="J60" i="15"/>
  <c r="AL60" i="15"/>
  <c r="AJ62" i="15"/>
  <c r="AF62" i="15"/>
  <c r="AM62" i="15"/>
  <c r="AI62" i="15"/>
  <c r="J62" i="15"/>
  <c r="AL62" i="15"/>
  <c r="AJ64" i="15"/>
  <c r="AF64" i="15"/>
  <c r="AM64" i="15"/>
  <c r="AI64" i="15"/>
  <c r="J64" i="15"/>
  <c r="AL64" i="15"/>
  <c r="H71" i="15"/>
  <c r="AK83" i="15"/>
  <c r="AG83" i="15"/>
  <c r="AJ83" i="15"/>
  <c r="AF83" i="15"/>
  <c r="AH83" i="15"/>
  <c r="AM83" i="15"/>
  <c r="J83" i="15"/>
  <c r="O87" i="15"/>
  <c r="AH87" i="15"/>
  <c r="X87" i="15"/>
  <c r="O88" i="15"/>
  <c r="AF87" i="15"/>
  <c r="AG88" i="15"/>
  <c r="AF88" i="15"/>
  <c r="AK69" i="15"/>
  <c r="AG69" i="15"/>
  <c r="AJ69" i="15"/>
  <c r="AF69" i="15"/>
  <c r="AL69" i="15"/>
  <c r="AJ86" i="15"/>
  <c r="AF86" i="15"/>
  <c r="AM86" i="15"/>
  <c r="AI86" i="15"/>
  <c r="AK86" i="15"/>
  <c r="J88" i="15"/>
  <c r="AQ88" i="15" s="1"/>
  <c r="AG73" i="15"/>
  <c r="AK73" i="15"/>
  <c r="AH73" i="15"/>
  <c r="AH40" i="15" l="1"/>
  <c r="AU48" i="15"/>
  <c r="AT50" i="15"/>
  <c r="AV50" i="15"/>
  <c r="AU9" i="15"/>
  <c r="AI75" i="15"/>
  <c r="AV9" i="15"/>
  <c r="AT9" i="15"/>
  <c r="AI40" i="15"/>
  <c r="AL40" i="15"/>
  <c r="AV22" i="15"/>
  <c r="AR22" i="15"/>
  <c r="AL38" i="15"/>
  <c r="AL36" i="15" s="1"/>
  <c r="AO18" i="15"/>
  <c r="AS86" i="15"/>
  <c r="AV86" i="15"/>
  <c r="AR29" i="15"/>
  <c r="AO45" i="15"/>
  <c r="AU22" i="15"/>
  <c r="AS22" i="15"/>
  <c r="AR9" i="15"/>
  <c r="AP9" i="15"/>
  <c r="AJ40" i="15"/>
  <c r="AO20" i="15"/>
  <c r="AP86" i="15"/>
  <c r="AQ45" i="15"/>
  <c r="AQ9" i="15"/>
  <c r="AF38" i="15"/>
  <c r="AF36" i="15" s="1"/>
  <c r="AT29" i="15"/>
  <c r="AU18" i="15"/>
  <c r="AP45" i="15"/>
  <c r="AV45" i="15"/>
  <c r="AF40" i="15"/>
  <c r="J38" i="15"/>
  <c r="AT38" i="15" s="1"/>
  <c r="H36" i="15"/>
  <c r="H35" i="15" s="1"/>
  <c r="AS20" i="15"/>
  <c r="AQ29" i="15"/>
  <c r="AQ20" i="15"/>
  <c r="AT18" i="15"/>
  <c r="AT45" i="15"/>
  <c r="AS45" i="15"/>
  <c r="AP29" i="15"/>
  <c r="AU20" i="15"/>
  <c r="AR45" i="15"/>
  <c r="AT69" i="15"/>
  <c r="AT41" i="15"/>
  <c r="AI26" i="15"/>
  <c r="AO41" i="15"/>
  <c r="AS69" i="15"/>
  <c r="AG75" i="15"/>
  <c r="AF75" i="15"/>
  <c r="AJ75" i="15"/>
  <c r="AN82" i="15"/>
  <c r="AV58" i="15"/>
  <c r="AT51" i="15"/>
  <c r="AR48" i="15"/>
  <c r="AN21" i="15"/>
  <c r="AO73" i="15"/>
  <c r="AO58" i="15"/>
  <c r="AS47" i="15"/>
  <c r="J75" i="15"/>
  <c r="AT75" i="15" s="1"/>
  <c r="AQ51" i="15"/>
  <c r="AV48" i="15"/>
  <c r="AP41" i="15"/>
  <c r="AT58" i="15"/>
  <c r="AO51" i="15"/>
  <c r="AU41" i="15"/>
  <c r="AS41" i="15"/>
  <c r="AT19" i="15"/>
  <c r="AP69" i="15"/>
  <c r="AV69" i="15"/>
  <c r="AH75" i="15"/>
  <c r="AM75" i="15"/>
  <c r="AU58" i="15"/>
  <c r="AP51" i="15"/>
  <c r="AR51" i="15"/>
  <c r="AK38" i="15"/>
  <c r="AK36" i="15" s="1"/>
  <c r="AK35" i="15" s="1"/>
  <c r="AI38" i="15"/>
  <c r="AI36" i="15" s="1"/>
  <c r="AT48" i="15"/>
  <c r="AO48" i="15"/>
  <c r="AQ41" i="15"/>
  <c r="AG26" i="15"/>
  <c r="AR19" i="15"/>
  <c r="AP58" i="15"/>
  <c r="AR69" i="15"/>
  <c r="AU51" i="15"/>
  <c r="AF26" i="15"/>
  <c r="AQ19" i="15"/>
  <c r="AQ69" i="15"/>
  <c r="AO69" i="15"/>
  <c r="AL75" i="15"/>
  <c r="AS58" i="15"/>
  <c r="AR58" i="15"/>
  <c r="AS51" i="15"/>
  <c r="AG38" i="15"/>
  <c r="AG36" i="15" s="1"/>
  <c r="AP48" i="15"/>
  <c r="AS48" i="15"/>
  <c r="AR41" i="15"/>
  <c r="AK26" i="15"/>
  <c r="AS19" i="15"/>
  <c r="AM33" i="15"/>
  <c r="AM28" i="15" s="1"/>
  <c r="J33" i="15"/>
  <c r="AV33" i="15" s="1"/>
  <c r="AJ33" i="15"/>
  <c r="AJ28" i="15" s="1"/>
  <c r="AH33" i="15"/>
  <c r="AH28" i="15" s="1"/>
  <c r="AL33" i="15"/>
  <c r="AL28" i="15" s="1"/>
  <c r="AS73" i="15"/>
  <c r="AU50" i="15"/>
  <c r="AP73" i="15"/>
  <c r="AU73" i="15"/>
  <c r="AH44" i="15"/>
  <c r="AH43" i="15" s="1"/>
  <c r="AL44" i="15"/>
  <c r="AL43" i="15" s="1"/>
  <c r="AR50" i="15"/>
  <c r="AR18" i="15"/>
  <c r="AN16" i="15"/>
  <c r="AN8" i="15"/>
  <c r="AV18" i="15"/>
  <c r="AO29" i="15"/>
  <c r="AT20" i="15"/>
  <c r="AV20" i="15"/>
  <c r="AP18" i="15"/>
  <c r="AQ47" i="15"/>
  <c r="AV37" i="15"/>
  <c r="AO50" i="15"/>
  <c r="AN20" i="15"/>
  <c r="AU16" i="15"/>
  <c r="AN46" i="15"/>
  <c r="AN48" i="15"/>
  <c r="AN61" i="15"/>
  <c r="AP50" i="15"/>
  <c r="AS50" i="15"/>
  <c r="AS29" i="15"/>
  <c r="AV29" i="15"/>
  <c r="AR20" i="15"/>
  <c r="AS18" i="15"/>
  <c r="AJ54" i="15"/>
  <c r="AN30" i="15"/>
  <c r="AM36" i="15"/>
  <c r="AM35" i="15" s="1"/>
  <c r="AN12" i="15"/>
  <c r="AM44" i="15"/>
  <c r="AM43" i="15" s="1"/>
  <c r="AN22" i="15"/>
  <c r="AV47" i="15"/>
  <c r="AU37" i="15"/>
  <c r="AN86" i="15"/>
  <c r="AN83" i="15"/>
  <c r="AN62" i="15"/>
  <c r="AN60" i="15"/>
  <c r="AN59" i="15"/>
  <c r="AI54" i="15"/>
  <c r="AN19" i="15"/>
  <c r="AH77" i="15"/>
  <c r="AK54" i="15"/>
  <c r="AN57" i="15"/>
  <c r="AK33" i="15"/>
  <c r="AK28" i="15" s="1"/>
  <c r="AN9" i="15"/>
  <c r="AN11" i="15"/>
  <c r="H25" i="15"/>
  <c r="AM25" i="15" s="1"/>
  <c r="AM6" i="15" s="1"/>
  <c r="AN13" i="15"/>
  <c r="AV16" i="15"/>
  <c r="AN50" i="15"/>
  <c r="AN49" i="15"/>
  <c r="AG33" i="15"/>
  <c r="AG28" i="15" s="1"/>
  <c r="AF33" i="15"/>
  <c r="AF28" i="15" s="1"/>
  <c r="AO47" i="15"/>
  <c r="AO19" i="15"/>
  <c r="AT37" i="15"/>
  <c r="AQ37" i="15"/>
  <c r="AS37" i="15"/>
  <c r="H28" i="15"/>
  <c r="AN23" i="15"/>
  <c r="AW13" i="15"/>
  <c r="AV73" i="15"/>
  <c r="AR73" i="15"/>
  <c r="AQ73" i="15"/>
  <c r="AP87" i="15"/>
  <c r="AO87" i="15"/>
  <c r="J26" i="15"/>
  <c r="AG54" i="15"/>
  <c r="AN17" i="15"/>
  <c r="AP16" i="15"/>
  <c r="AQ16" i="15"/>
  <c r="AN27" i="15"/>
  <c r="AP47" i="15"/>
  <c r="AT16" i="15"/>
  <c r="AR37" i="15"/>
  <c r="AM54" i="15"/>
  <c r="AN58" i="15"/>
  <c r="AN47" i="15"/>
  <c r="J44" i="15"/>
  <c r="J43" i="15" s="1"/>
  <c r="AN51" i="15"/>
  <c r="AN18" i="15"/>
  <c r="AN34" i="15"/>
  <c r="AH26" i="15"/>
  <c r="AP19" i="15"/>
  <c r="AS16" i="15"/>
  <c r="AL26" i="15"/>
  <c r="AJ26" i="15"/>
  <c r="AR16" i="15"/>
  <c r="AU47" i="15"/>
  <c r="AI33" i="15"/>
  <c r="AI28" i="15" s="1"/>
  <c r="AU19" i="15"/>
  <c r="AR47" i="15"/>
  <c r="AP37" i="15"/>
  <c r="AH38" i="15"/>
  <c r="AH36" i="15" s="1"/>
  <c r="AH35" i="15" s="1"/>
  <c r="AJ38" i="15"/>
  <c r="AJ36" i="15" s="1"/>
  <c r="AV64" i="15"/>
  <c r="AR64" i="15"/>
  <c r="AU64" i="15"/>
  <c r="AQ64" i="15"/>
  <c r="AT64" i="15"/>
  <c r="AS64" i="15"/>
  <c r="AP64" i="15"/>
  <c r="AO64" i="15"/>
  <c r="AU30" i="15"/>
  <c r="AQ30" i="15"/>
  <c r="AT30" i="15"/>
  <c r="AO30" i="15"/>
  <c r="AS30" i="15"/>
  <c r="AR30" i="15"/>
  <c r="AV30" i="15"/>
  <c r="AP30" i="15"/>
  <c r="AL71" i="15"/>
  <c r="AH71" i="15"/>
  <c r="AK71" i="15"/>
  <c r="AG71" i="15"/>
  <c r="AF71" i="15"/>
  <c r="AM71" i="15"/>
  <c r="J71" i="15"/>
  <c r="AI71" i="15"/>
  <c r="AJ71" i="15"/>
  <c r="AV57" i="15"/>
  <c r="AR57" i="15"/>
  <c r="AS57" i="15"/>
  <c r="AQ57" i="15"/>
  <c r="AT57" i="15"/>
  <c r="AO57" i="15"/>
  <c r="AP57" i="15"/>
  <c r="AU57" i="15"/>
  <c r="AN56" i="15"/>
  <c r="AK44" i="15"/>
  <c r="AK43" i="15" s="1"/>
  <c r="AN29" i="15"/>
  <c r="AU11" i="15"/>
  <c r="AQ11" i="15"/>
  <c r="AT11" i="15"/>
  <c r="AP11" i="15"/>
  <c r="AV11" i="15"/>
  <c r="AR11" i="15"/>
  <c r="AO11" i="15"/>
  <c r="AS11" i="15"/>
  <c r="AR88" i="15"/>
  <c r="P88" i="15"/>
  <c r="AI88" i="15"/>
  <c r="Y88" i="15"/>
  <c r="AR87" i="15"/>
  <c r="P87" i="15"/>
  <c r="AI87" i="15"/>
  <c r="Y87" i="15"/>
  <c r="AV60" i="15"/>
  <c r="AR60" i="15"/>
  <c r="AU60" i="15"/>
  <c r="AQ60" i="15"/>
  <c r="AT60" i="15"/>
  <c r="AS60" i="15"/>
  <c r="AP60" i="15"/>
  <c r="AO60" i="15"/>
  <c r="AG40" i="15"/>
  <c r="AN41" i="15"/>
  <c r="AH54" i="15"/>
  <c r="AG77" i="15"/>
  <c r="AJ70" i="15"/>
  <c r="AF70" i="15"/>
  <c r="AM70" i="15"/>
  <c r="AI70" i="15"/>
  <c r="J70" i="15"/>
  <c r="AG70" i="15"/>
  <c r="AL70" i="15"/>
  <c r="AK70" i="15"/>
  <c r="AH70" i="15"/>
  <c r="H68" i="15"/>
  <c r="AV56" i="15"/>
  <c r="AR56" i="15"/>
  <c r="AQ56" i="15"/>
  <c r="AU56" i="15"/>
  <c r="AP56" i="15"/>
  <c r="AS56" i="15"/>
  <c r="AO56" i="15"/>
  <c r="J54" i="15"/>
  <c r="AT56" i="15"/>
  <c r="AJ44" i="15"/>
  <c r="AJ43" i="15" s="1"/>
  <c r="AU42" i="15"/>
  <c r="AQ42" i="15"/>
  <c r="AT42" i="15"/>
  <c r="AP42" i="15"/>
  <c r="AS42" i="15"/>
  <c r="AR42" i="15"/>
  <c r="AV42" i="15"/>
  <c r="AV40" i="15" s="1"/>
  <c r="AO42" i="15"/>
  <c r="J40" i="15"/>
  <c r="AU17" i="15"/>
  <c r="AQ17" i="15"/>
  <c r="AP17" i="15"/>
  <c r="AT17" i="15"/>
  <c r="AS17" i="15"/>
  <c r="AR17" i="15"/>
  <c r="AO17" i="15"/>
  <c r="AV17" i="15"/>
  <c r="AV8" i="15"/>
  <c r="AR8" i="15"/>
  <c r="AQ8" i="15"/>
  <c r="AU8" i="15"/>
  <c r="AO8" i="15"/>
  <c r="AT8" i="15"/>
  <c r="AS8" i="15"/>
  <c r="AP8" i="15"/>
  <c r="AN73" i="15"/>
  <c r="AU27" i="15"/>
  <c r="AQ27" i="15"/>
  <c r="AT27" i="15"/>
  <c r="AP27" i="15"/>
  <c r="AO27" i="15"/>
  <c r="AR27" i="15"/>
  <c r="AV27" i="15"/>
  <c r="AS27" i="15"/>
  <c r="AN42" i="15"/>
  <c r="AS83" i="15"/>
  <c r="AO83" i="15"/>
  <c r="AV83" i="15"/>
  <c r="AR83" i="15"/>
  <c r="AP83" i="15"/>
  <c r="AU83" i="15"/>
  <c r="AT83" i="15"/>
  <c r="AQ83" i="15"/>
  <c r="AL66" i="15"/>
  <c r="AH66" i="15"/>
  <c r="AK66" i="15"/>
  <c r="AG66" i="15"/>
  <c r="AJ66" i="15"/>
  <c r="AI66" i="15"/>
  <c r="AF66" i="15"/>
  <c r="AM66" i="15"/>
  <c r="J66" i="15"/>
  <c r="AT52" i="15"/>
  <c r="AV52" i="15"/>
  <c r="AQ52" i="15"/>
  <c r="AU52" i="15"/>
  <c r="AP52" i="15"/>
  <c r="AS52" i="15"/>
  <c r="AO52" i="15"/>
  <c r="AR52" i="15"/>
  <c r="AG44" i="15"/>
  <c r="AG43" i="15" s="1"/>
  <c r="AU32" i="15"/>
  <c r="AQ32" i="15"/>
  <c r="AV32" i="15"/>
  <c r="AP32" i="15"/>
  <c r="AT32" i="15"/>
  <c r="AO32" i="15"/>
  <c r="AR32" i="15"/>
  <c r="AS32" i="15"/>
  <c r="AT34" i="15"/>
  <c r="AP34" i="15"/>
  <c r="AV34" i="15"/>
  <c r="AQ34" i="15"/>
  <c r="AU34" i="15"/>
  <c r="AO34" i="15"/>
  <c r="AR34" i="15"/>
  <c r="AS34" i="15"/>
  <c r="AO88" i="15"/>
  <c r="AP88" i="15"/>
  <c r="AN69" i="15"/>
  <c r="AN64" i="15"/>
  <c r="AT82" i="15"/>
  <c r="AP82" i="15"/>
  <c r="J77" i="15"/>
  <c r="AS82" i="15"/>
  <c r="AO82" i="15"/>
  <c r="AV82" i="15"/>
  <c r="AU82" i="15"/>
  <c r="AR82" i="15"/>
  <c r="AQ82" i="15"/>
  <c r="AL54" i="15"/>
  <c r="AF44" i="15"/>
  <c r="AF43" i="15" s="1"/>
  <c r="AU49" i="15"/>
  <c r="AQ49" i="15"/>
  <c r="AT49" i="15"/>
  <c r="AP49" i="15"/>
  <c r="AO49" i="15"/>
  <c r="AV49" i="15"/>
  <c r="AS49" i="15"/>
  <c r="AR49" i="15"/>
  <c r="AN39" i="15"/>
  <c r="AT12" i="15"/>
  <c r="AP12" i="15"/>
  <c r="AS12" i="15"/>
  <c r="AO12" i="15"/>
  <c r="AV12" i="15"/>
  <c r="AU12" i="15"/>
  <c r="AQ12" i="15"/>
  <c r="AR12" i="15"/>
  <c r="AN32" i="15"/>
  <c r="AV62" i="15"/>
  <c r="AR62" i="15"/>
  <c r="AU62" i="15"/>
  <c r="AQ62" i="15"/>
  <c r="AT62" i="15"/>
  <c r="AS62" i="15"/>
  <c r="AP62" i="15"/>
  <c r="AO62" i="15"/>
  <c r="AN37" i="15"/>
  <c r="AM65" i="15"/>
  <c r="AI65" i="15"/>
  <c r="J65" i="15"/>
  <c r="AL65" i="15"/>
  <c r="AH65" i="15"/>
  <c r="AG65" i="15"/>
  <c r="AF65" i="15"/>
  <c r="H63" i="15"/>
  <c r="H53" i="15" s="1"/>
  <c r="AK65" i="15"/>
  <c r="AJ65" i="15"/>
  <c r="AV61" i="15"/>
  <c r="AR61" i="15"/>
  <c r="AU61" i="15"/>
  <c r="AQ61" i="15"/>
  <c r="AP61" i="15"/>
  <c r="AO61" i="15"/>
  <c r="AT61" i="15"/>
  <c r="AS61" i="15"/>
  <c r="AV59" i="15"/>
  <c r="AR59" i="15"/>
  <c r="AU59" i="15"/>
  <c r="AQ59" i="15"/>
  <c r="AP59" i="15"/>
  <c r="AO59" i="15"/>
  <c r="AT59" i="15"/>
  <c r="AS59" i="15"/>
  <c r="AU46" i="15"/>
  <c r="AQ46" i="15"/>
  <c r="AT46" i="15"/>
  <c r="AP46" i="15"/>
  <c r="AS46" i="15"/>
  <c r="AR46" i="15"/>
  <c r="AO46" i="15"/>
  <c r="AV46" i="15"/>
  <c r="AF77" i="15"/>
  <c r="AK74" i="15"/>
  <c r="AK72" i="15" s="1"/>
  <c r="AG74" i="15"/>
  <c r="H72" i="15"/>
  <c r="AJ74" i="15"/>
  <c r="AF74" i="15"/>
  <c r="AH74" i="15"/>
  <c r="AM74" i="15"/>
  <c r="J74" i="15"/>
  <c r="AL74" i="15"/>
  <c r="AI74" i="15"/>
  <c r="AF54" i="15"/>
  <c r="AN52" i="15"/>
  <c r="AI44" i="15"/>
  <c r="AI43" i="15" s="1"/>
  <c r="AN45" i="15"/>
  <c r="AT39" i="15"/>
  <c r="AP39" i="15"/>
  <c r="AV39" i="15"/>
  <c r="AQ39" i="15"/>
  <c r="AU39" i="15"/>
  <c r="AO39" i="15"/>
  <c r="AS39" i="15"/>
  <c r="AR39" i="15"/>
  <c r="AU23" i="15"/>
  <c r="AQ23" i="15"/>
  <c r="AT23" i="15"/>
  <c r="AP23" i="15"/>
  <c r="AS23" i="15"/>
  <c r="AO23" i="15"/>
  <c r="AR23" i="15"/>
  <c r="AV23" i="15"/>
  <c r="AU21" i="15"/>
  <c r="AQ21" i="15"/>
  <c r="AT21" i="15"/>
  <c r="AP21" i="15"/>
  <c r="AS21" i="15"/>
  <c r="AV21" i="15"/>
  <c r="AR21" i="15"/>
  <c r="AO21" i="15"/>
  <c r="AF72" i="15" l="1"/>
  <c r="AI77" i="15"/>
  <c r="AI72" i="15"/>
  <c r="AT40" i="15"/>
  <c r="AM5" i="15"/>
  <c r="AI35" i="15"/>
  <c r="AL35" i="15"/>
  <c r="AO38" i="15"/>
  <c r="AO36" i="15" s="1"/>
  <c r="AR38" i="15"/>
  <c r="AR36" i="15" s="1"/>
  <c r="AS38" i="15"/>
  <c r="AS36" i="15" s="1"/>
  <c r="AN40" i="15"/>
  <c r="AK25" i="15"/>
  <c r="AK6" i="15" s="1"/>
  <c r="AK5" i="15" s="1"/>
  <c r="AU40" i="15"/>
  <c r="AW22" i="15"/>
  <c r="AR40" i="15"/>
  <c r="AW51" i="15"/>
  <c r="AF35" i="15"/>
  <c r="AJ35" i="15"/>
  <c r="AW45" i="15"/>
  <c r="AW86" i="15"/>
  <c r="AW9" i="15"/>
  <c r="AO75" i="15"/>
  <c r="AG35" i="15"/>
  <c r="AR75" i="15"/>
  <c r="AN43" i="15"/>
  <c r="AH72" i="15"/>
  <c r="AQ38" i="15"/>
  <c r="AQ36" i="15" s="1"/>
  <c r="AW41" i="15"/>
  <c r="AS40" i="15"/>
  <c r="J36" i="15"/>
  <c r="J35" i="15" s="1"/>
  <c r="AJ72" i="15"/>
  <c r="AO40" i="15"/>
  <c r="AP40" i="15"/>
  <c r="AK68" i="15"/>
  <c r="AK67" i="15" s="1"/>
  <c r="AW37" i="15"/>
  <c r="AV38" i="15"/>
  <c r="AV36" i="15" s="1"/>
  <c r="AV35" i="15" s="1"/>
  <c r="AW18" i="15"/>
  <c r="AW48" i="15"/>
  <c r="AP38" i="15"/>
  <c r="AP36" i="15" s="1"/>
  <c r="AW69" i="15"/>
  <c r="AU38" i="15"/>
  <c r="AU36" i="15" s="1"/>
  <c r="AN75" i="15"/>
  <c r="AG72" i="15"/>
  <c r="AQ75" i="15"/>
  <c r="AH25" i="15"/>
  <c r="AH6" i="15" s="1"/>
  <c r="AH5" i="15" s="1"/>
  <c r="AL72" i="15"/>
  <c r="AT44" i="15"/>
  <c r="AT43" i="15" s="1"/>
  <c r="AU75" i="15"/>
  <c r="AW58" i="15"/>
  <c r="AL25" i="15"/>
  <c r="AL6" i="15" s="1"/>
  <c r="AL5" i="15" s="1"/>
  <c r="AW50" i="15"/>
  <c r="AJ25" i="15"/>
  <c r="AJ6" i="15" s="1"/>
  <c r="AJ5" i="15" s="1"/>
  <c r="AI25" i="15"/>
  <c r="AI6" i="15" s="1"/>
  <c r="AI5" i="15" s="1"/>
  <c r="AS75" i="15"/>
  <c r="AP75" i="15"/>
  <c r="AU33" i="15"/>
  <c r="AU28" i="15" s="1"/>
  <c r="AG25" i="15"/>
  <c r="AG6" i="15" s="1"/>
  <c r="AG5" i="15" s="1"/>
  <c r="AF25" i="15"/>
  <c r="AT36" i="15"/>
  <c r="AT35" i="15" s="1"/>
  <c r="AV75" i="15"/>
  <c r="AM68" i="15"/>
  <c r="AW60" i="15"/>
  <c r="AJ63" i="15"/>
  <c r="AJ53" i="15" s="1"/>
  <c r="J28" i="15"/>
  <c r="AQ40" i="15"/>
  <c r="AW20" i="15"/>
  <c r="AM72" i="15"/>
  <c r="AS44" i="15"/>
  <c r="AS43" i="15" s="1"/>
  <c r="AW49" i="15"/>
  <c r="AO77" i="15"/>
  <c r="AL68" i="15"/>
  <c r="AN26" i="15"/>
  <c r="AW47" i="15"/>
  <c r="AW29" i="15"/>
  <c r="AW59" i="15"/>
  <c r="AR33" i="15"/>
  <c r="AR28" i="15" s="1"/>
  <c r="AQ33" i="15"/>
  <c r="AQ28" i="15" s="1"/>
  <c r="AT33" i="15"/>
  <c r="AT28" i="15" s="1"/>
  <c r="AK63" i="15"/>
  <c r="AK53" i="15" s="1"/>
  <c r="AM63" i="15"/>
  <c r="AM53" i="15" s="1"/>
  <c r="AW34" i="15"/>
  <c r="AS33" i="15"/>
  <c r="AS28" i="15" s="1"/>
  <c r="AO33" i="15"/>
  <c r="AO28" i="15" s="1"/>
  <c r="AN65" i="15"/>
  <c r="AW27" i="15"/>
  <c r="AW23" i="15"/>
  <c r="AV44" i="15"/>
  <c r="AV43" i="15" s="1"/>
  <c r="AP44" i="15"/>
  <c r="AP43" i="15" s="1"/>
  <c r="AG63" i="15"/>
  <c r="AG53" i="15" s="1"/>
  <c r="AW17" i="15"/>
  <c r="AP33" i="15"/>
  <c r="AP28" i="15" s="1"/>
  <c r="AW73" i="15"/>
  <c r="AW19" i="15"/>
  <c r="AV54" i="15"/>
  <c r="AW21" i="15"/>
  <c r="AW46" i="15"/>
  <c r="AI63" i="15"/>
  <c r="AI53" i="15" s="1"/>
  <c r="AW62" i="15"/>
  <c r="AR44" i="15"/>
  <c r="AR43" i="15" s="1"/>
  <c r="AG68" i="15"/>
  <c r="AW30" i="15"/>
  <c r="AN28" i="15"/>
  <c r="AU44" i="15"/>
  <c r="AU43" i="15" s="1"/>
  <c r="AW61" i="15"/>
  <c r="AL63" i="15"/>
  <c r="AL53" i="15" s="1"/>
  <c r="AO44" i="15"/>
  <c r="AO43" i="15" s="1"/>
  <c r="AQ44" i="15"/>
  <c r="AQ43" i="15" s="1"/>
  <c r="AV28" i="15"/>
  <c r="AN66" i="15"/>
  <c r="AW42" i="15"/>
  <c r="AW11" i="15"/>
  <c r="AW57" i="15"/>
  <c r="AJ68" i="15"/>
  <c r="AN71" i="15"/>
  <c r="AN38" i="15"/>
  <c r="AW12" i="15"/>
  <c r="AN70" i="15"/>
  <c r="AW64" i="15"/>
  <c r="AR26" i="15"/>
  <c r="AQ26" i="15"/>
  <c r="AS26" i="15"/>
  <c r="AO26" i="15"/>
  <c r="AV26" i="15"/>
  <c r="AU26" i="15"/>
  <c r="AP26" i="15"/>
  <c r="AT26" i="15"/>
  <c r="AW32" i="15"/>
  <c r="AW52" i="15"/>
  <c r="AW83" i="15"/>
  <c r="AW16" i="15"/>
  <c r="AN33" i="15"/>
  <c r="J25" i="15"/>
  <c r="H6" i="15"/>
  <c r="H5" i="15" s="1"/>
  <c r="AS74" i="15"/>
  <c r="AO74" i="15"/>
  <c r="AO72" i="15" s="1"/>
  <c r="AV74" i="15"/>
  <c r="AR74" i="15"/>
  <c r="AP74" i="15"/>
  <c r="AU74" i="15"/>
  <c r="AQ74" i="15"/>
  <c r="AT74" i="15"/>
  <c r="AT72" i="15" s="1"/>
  <c r="J72" i="15"/>
  <c r="AT66" i="15"/>
  <c r="AP66" i="15"/>
  <c r="AS66" i="15"/>
  <c r="AO66" i="15"/>
  <c r="AR66" i="15"/>
  <c r="AQ66" i="15"/>
  <c r="AV66" i="15"/>
  <c r="AU66" i="15"/>
  <c r="AJ87" i="15"/>
  <c r="Z87" i="15"/>
  <c r="AS87" i="15"/>
  <c r="Q87" i="15"/>
  <c r="AW39" i="15"/>
  <c r="AO54" i="15"/>
  <c r="AF63" i="15"/>
  <c r="AF53" i="15" s="1"/>
  <c r="AF68" i="15"/>
  <c r="AF67" i="15" s="1"/>
  <c r="AQ77" i="15"/>
  <c r="AP77" i="15"/>
  <c r="AN36" i="15"/>
  <c r="AS54" i="15"/>
  <c r="AW56" i="15"/>
  <c r="AH68" i="15"/>
  <c r="AV70" i="15"/>
  <c r="AR70" i="15"/>
  <c r="AU70" i="15"/>
  <c r="AQ70" i="15"/>
  <c r="AO70" i="15"/>
  <c r="AT70" i="15"/>
  <c r="AP70" i="15"/>
  <c r="AS70" i="15"/>
  <c r="J68" i="15"/>
  <c r="AT71" i="15"/>
  <c r="AP71" i="15"/>
  <c r="AS71" i="15"/>
  <c r="AO71" i="15"/>
  <c r="AV71" i="15"/>
  <c r="AU71" i="15"/>
  <c r="AR71" i="15"/>
  <c r="AQ71" i="15"/>
  <c r="AW82" i="15"/>
  <c r="AU54" i="15"/>
  <c r="AS88" i="15"/>
  <c r="Q88" i="15"/>
  <c r="AJ88" i="15"/>
  <c r="Z88" i="15"/>
  <c r="AN44" i="15"/>
  <c r="AN74" i="15"/>
  <c r="AH63" i="15"/>
  <c r="AH53" i="15" s="1"/>
  <c r="AN54" i="15"/>
  <c r="AQ54" i="15"/>
  <c r="H67" i="15"/>
  <c r="J63" i="15"/>
  <c r="J53" i="15" s="1"/>
  <c r="AU65" i="15"/>
  <c r="AQ65" i="15"/>
  <c r="AT65" i="15"/>
  <c r="AP65" i="15"/>
  <c r="AO65" i="15"/>
  <c r="AV65" i="15"/>
  <c r="AS65" i="15"/>
  <c r="AR65" i="15"/>
  <c r="AR77" i="15"/>
  <c r="AW8" i="15"/>
  <c r="AT54" i="15"/>
  <c r="AP54" i="15"/>
  <c r="AR54" i="15"/>
  <c r="AI68" i="15"/>
  <c r="AI67" i="15" s="1"/>
  <c r="AQ35" i="15" l="1"/>
  <c r="AP35" i="15"/>
  <c r="AR35" i="15"/>
  <c r="AJ67" i="15"/>
  <c r="AQ72" i="15"/>
  <c r="AG67" i="15"/>
  <c r="AG91" i="15" s="1"/>
  <c r="AU35" i="15"/>
  <c r="AS35" i="15"/>
  <c r="AP63" i="15"/>
  <c r="AP53" i="15" s="1"/>
  <c r="AO35" i="15"/>
  <c r="AW38" i="15"/>
  <c r="AN35" i="15"/>
  <c r="AT63" i="15"/>
  <c r="AT53" i="15" s="1"/>
  <c r="AH67" i="15"/>
  <c r="AH91" i="15" s="1"/>
  <c r="AV72" i="15"/>
  <c r="AW43" i="15"/>
  <c r="AS72" i="15"/>
  <c r="AR72" i="15"/>
  <c r="AU72" i="15"/>
  <c r="AN25" i="15"/>
  <c r="AF6" i="15"/>
  <c r="AW75" i="15"/>
  <c r="AQ63" i="15"/>
  <c r="AQ53" i="15" s="1"/>
  <c r="AP72" i="15"/>
  <c r="AW40" i="15"/>
  <c r="AN53" i="15"/>
  <c r="AI91" i="15"/>
  <c r="AL67" i="15"/>
  <c r="AM67" i="15"/>
  <c r="AN72" i="15"/>
  <c r="AS77" i="15"/>
  <c r="AV63" i="15"/>
  <c r="AV53" i="15" s="1"/>
  <c r="AW44" i="15"/>
  <c r="AU63" i="15"/>
  <c r="AU53" i="15" s="1"/>
  <c r="AN68" i="15"/>
  <c r="AW28" i="15"/>
  <c r="AW33" i="15"/>
  <c r="AV68" i="15"/>
  <c r="AW66" i="15"/>
  <c r="AR63" i="15"/>
  <c r="AR53" i="15" s="1"/>
  <c r="AU68" i="15"/>
  <c r="AW36" i="15"/>
  <c r="AU25" i="15"/>
  <c r="AU6" i="15" s="1"/>
  <c r="AU5" i="15" s="1"/>
  <c r="AV25" i="15"/>
  <c r="AV6" i="15" s="1"/>
  <c r="AV5" i="15" s="1"/>
  <c r="AS25" i="15"/>
  <c r="AS6" i="15" s="1"/>
  <c r="AS5" i="15" s="1"/>
  <c r="AT25" i="15"/>
  <c r="AT6" i="15" s="1"/>
  <c r="AT5" i="15" s="1"/>
  <c r="AR25" i="15"/>
  <c r="AR6" i="15" s="1"/>
  <c r="AR5" i="15" s="1"/>
  <c r="J6" i="15"/>
  <c r="J5" i="15" s="1"/>
  <c r="AP25" i="15"/>
  <c r="AO25" i="15"/>
  <c r="AO6" i="15" s="1"/>
  <c r="AO5" i="15" s="1"/>
  <c r="AQ25" i="15"/>
  <c r="AQ6" i="15" s="1"/>
  <c r="AQ5" i="15" s="1"/>
  <c r="AW71" i="15"/>
  <c r="AW70" i="15"/>
  <c r="AO63" i="15"/>
  <c r="AO53" i="15" s="1"/>
  <c r="AS63" i="15"/>
  <c r="AS53" i="15" s="1"/>
  <c r="AW26" i="15"/>
  <c r="AR68" i="15"/>
  <c r="AN63" i="15"/>
  <c r="AS68" i="15"/>
  <c r="AJ77" i="15"/>
  <c r="AT68" i="15"/>
  <c r="AT67" i="15" s="1"/>
  <c r="AW65" i="15"/>
  <c r="AK88" i="15"/>
  <c r="AA88" i="15"/>
  <c r="R88" i="15"/>
  <c r="AT88" i="15"/>
  <c r="J67" i="15"/>
  <c r="AO68" i="15"/>
  <c r="AO67" i="15" s="1"/>
  <c r="AW54" i="15"/>
  <c r="H91" i="15"/>
  <c r="AP68" i="15"/>
  <c r="AQ68" i="15"/>
  <c r="AQ67" i="15" s="1"/>
  <c r="AK87" i="15"/>
  <c r="AA87" i="15"/>
  <c r="R87" i="15"/>
  <c r="AT87" i="15"/>
  <c r="AW74" i="15"/>
  <c r="AS67" i="15" l="1"/>
  <c r="AS91" i="15" s="1"/>
  <c r="AU67" i="15"/>
  <c r="AW35" i="15"/>
  <c r="AR67" i="15"/>
  <c r="AR91" i="15" s="1"/>
  <c r="AW72" i="15"/>
  <c r="AN6" i="15"/>
  <c r="AF5" i="15"/>
  <c r="AN5" i="15" s="1"/>
  <c r="AQ91" i="15"/>
  <c r="AP67" i="15"/>
  <c r="AN67" i="15"/>
  <c r="AT77" i="15"/>
  <c r="AT91" i="15" s="1"/>
  <c r="AV67" i="15"/>
  <c r="AW53" i="15"/>
  <c r="AW25" i="15"/>
  <c r="AP6" i="15"/>
  <c r="AW63" i="15"/>
  <c r="J91" i="15"/>
  <c r="AJ91" i="15"/>
  <c r="AU87" i="15"/>
  <c r="S87" i="15"/>
  <c r="AB87" i="15"/>
  <c r="AL87" i="15"/>
  <c r="AW68" i="15"/>
  <c r="AK77" i="15"/>
  <c r="AK91" i="15" s="1"/>
  <c r="AO91" i="15"/>
  <c r="S88" i="15"/>
  <c r="AU88" i="15"/>
  <c r="AB88" i="15"/>
  <c r="AL88" i="15"/>
  <c r="AF91" i="15" l="1"/>
  <c r="AW67" i="15"/>
  <c r="AW6" i="15"/>
  <c r="AP5" i="15"/>
  <c r="AL77" i="15"/>
  <c r="AL91" i="15" s="1"/>
  <c r="AV88" i="15"/>
  <c r="AW88" i="15" s="1"/>
  <c r="AC88" i="15"/>
  <c r="AM88" i="15"/>
  <c r="AN88" i="15" s="1"/>
  <c r="AV87" i="15"/>
  <c r="AM87" i="15"/>
  <c r="AC87" i="15"/>
  <c r="AU77" i="15"/>
  <c r="AU91" i="15" s="1"/>
  <c r="AP91" i="15" l="1"/>
  <c r="AW5" i="15"/>
  <c r="AM77" i="15"/>
  <c r="AN87" i="15"/>
  <c r="AV77" i="15"/>
  <c r="AW87" i="15"/>
  <c r="AW77" i="15" l="1"/>
  <c r="AV91" i="15"/>
  <c r="AW91" i="15" s="1"/>
  <c r="AM91" i="15"/>
  <c r="AN91" i="15" s="1"/>
  <c r="AN77" i="15"/>
  <c r="E39" i="9" l="1"/>
  <c r="E41" i="9" l="1"/>
</calcChain>
</file>

<file path=xl/sharedStrings.xml><?xml version="1.0" encoding="utf-8"?>
<sst xmlns="http://schemas.openxmlformats.org/spreadsheetml/2006/main" count="757" uniqueCount="472">
  <si>
    <t>Nota: Se puede incluir más de un servicio público con brecha y más de un indicador</t>
  </si>
  <si>
    <t>Unidad de medida:</t>
  </si>
  <si>
    <t>Espacio geográfico</t>
  </si>
  <si>
    <t>Valor:</t>
  </si>
  <si>
    <t>Nivel de gobierno :</t>
  </si>
  <si>
    <t>Entidad :</t>
  </si>
  <si>
    <t>Nombre de la UF:  (Nombre de la Unidad Orgánica a la que pertenece la UF)</t>
  </si>
  <si>
    <t>Naturaleza de intervención</t>
  </si>
  <si>
    <t>Objeto de intervención</t>
  </si>
  <si>
    <t>Localización</t>
  </si>
  <si>
    <t>Función</t>
  </si>
  <si>
    <t>División funcional</t>
  </si>
  <si>
    <t>Grupo funcional</t>
  </si>
  <si>
    <t>Servicios públicos con brecha identificada y priorizada</t>
  </si>
  <si>
    <t>Valor</t>
  </si>
  <si>
    <t>Contribución del Cierre de Brecha (Valor)</t>
  </si>
  <si>
    <t>Tipología de proyecto</t>
  </si>
  <si>
    <t>Año</t>
  </si>
  <si>
    <t>Nombre del Indicador de brecha de acceso a servicios</t>
  </si>
  <si>
    <t>a</t>
  </si>
  <si>
    <t>Responsable de la UF</t>
  </si>
  <si>
    <t>Departamento</t>
  </si>
  <si>
    <t>Provincia</t>
  </si>
  <si>
    <t>Distrito</t>
  </si>
  <si>
    <t>Coordenadas geográficas</t>
  </si>
  <si>
    <t>Leyenda del croquis:</t>
  </si>
  <si>
    <t>Fuente de información:</t>
  </si>
  <si>
    <t>Descripción</t>
  </si>
  <si>
    <t>Fuente de información</t>
  </si>
  <si>
    <t>Sí</t>
  </si>
  <si>
    <t>No</t>
  </si>
  <si>
    <t>…</t>
  </si>
  <si>
    <t>*Son obligatorios en caso de: colegios (código modular), instituciones prestadores de servicios de salud (código de establecimiento)</t>
  </si>
  <si>
    <t>Nota: Se puede agregar más de un código de identificación cuando el proyecto comprenda más de una Unidad Productora</t>
  </si>
  <si>
    <t>Nota: Si la Unidad Productora del proyecto abarca más de una localización o si el proyecto presenta más de una Unidad Productora, se podrán añadir más localizaciones</t>
  </si>
  <si>
    <t>N°</t>
  </si>
  <si>
    <t>n</t>
  </si>
  <si>
    <t>NO</t>
  </si>
  <si>
    <t>Acciones</t>
  </si>
  <si>
    <t>Unidad de Medida</t>
  </si>
  <si>
    <t>Servicio 1</t>
  </si>
  <si>
    <t>Servicio 2</t>
  </si>
  <si>
    <t xml:space="preserve">Indicador </t>
  </si>
  <si>
    <t>Sustento (evidencias)</t>
  </si>
  <si>
    <t>Medios fundamentales</t>
  </si>
  <si>
    <t>Alternativa 1</t>
  </si>
  <si>
    <t>Alternativa 2</t>
  </si>
  <si>
    <t>Alternativa n</t>
  </si>
  <si>
    <t>Periodo en años de la ejecución del proyecto</t>
  </si>
  <si>
    <t>Nota: Debe considerar los plazos del Estudios Definitivos (incluyendo los plazos de contratación) y la Ejecución Física (Incluye los plazos de contratación y liquidación)</t>
  </si>
  <si>
    <t>Periodo en años del funcionamiento del proyecto</t>
  </si>
  <si>
    <t>Número de años del horizonte de evaluación</t>
  </si>
  <si>
    <t>Año 1</t>
  </si>
  <si>
    <t>Año 2</t>
  </si>
  <si>
    <t>Año 3</t>
  </si>
  <si>
    <t>Año n</t>
  </si>
  <si>
    <t>Servicio</t>
  </si>
  <si>
    <t>….</t>
  </si>
  <si>
    <t>Servicio 3</t>
  </si>
  <si>
    <t>Servicio "n"</t>
  </si>
  <si>
    <t>Servicios con brecha</t>
  </si>
  <si>
    <t>Año 10</t>
  </si>
  <si>
    <t xml:space="preserve">N° </t>
  </si>
  <si>
    <t>UM</t>
  </si>
  <si>
    <t>Acción</t>
  </si>
  <si>
    <t xml:space="preserve">Activos </t>
  </si>
  <si>
    <t>Tipo de factor productivo</t>
  </si>
  <si>
    <t>Unidad Física</t>
  </si>
  <si>
    <t>Unidad de 
medida</t>
  </si>
  <si>
    <t>Cantidad</t>
  </si>
  <si>
    <t>Nota: este cuadro se repite por cada unidad productora intervenida por el proyecto de inversión</t>
  </si>
  <si>
    <t>La estimación de los costos deberá ser sustentada a nivel de ingeniería conceptual</t>
  </si>
  <si>
    <t xml:space="preserve">Costo unitario </t>
  </si>
  <si>
    <t>SubTotal de costos de inversión</t>
  </si>
  <si>
    <t>Otros costos de inversión</t>
  </si>
  <si>
    <t>Otros costos</t>
  </si>
  <si>
    <t>Costos a precios de mercado</t>
  </si>
  <si>
    <t>Gestión del proyecto</t>
  </si>
  <si>
    <t>Supervisión</t>
  </si>
  <si>
    <t>Liquidación</t>
  </si>
  <si>
    <t>Subtotal de otros costos de inversión</t>
  </si>
  <si>
    <t>Costo Total de inversión</t>
  </si>
  <si>
    <t>Activos</t>
  </si>
  <si>
    <t>AÑOS (Soles)</t>
  </si>
  <si>
    <t>Reinversiones</t>
  </si>
  <si>
    <t xml:space="preserve">Fecha prevista de inicio de operaciones:  (mes / año): </t>
  </si>
  <si>
    <t>Horizonte de funcionamiento (años)</t>
  </si>
  <si>
    <t>SIN PROYECTO</t>
  </si>
  <si>
    <t>OPERACIÓN</t>
  </si>
  <si>
    <t>Personal</t>
  </si>
  <si>
    <t>MANTENIMIENTO</t>
  </si>
  <si>
    <t>CON PROYECTO</t>
  </si>
  <si>
    <t>INCREMENTAL</t>
  </si>
  <si>
    <t>Fecha prevista de inicio de ejecución:</t>
  </si>
  <si>
    <t>(mes y año)</t>
  </si>
  <si>
    <t>Tipo de periodo</t>
  </si>
  <si>
    <t>Número de periodos</t>
  </si>
  <si>
    <t>(valor)</t>
  </si>
  <si>
    <t>Cronograma de inversión</t>
  </si>
  <si>
    <t>Costo estimado de inversión a precios de mercado (Soles)</t>
  </si>
  <si>
    <t>……….</t>
  </si>
  <si>
    <t>Sub total :</t>
  </si>
  <si>
    <t>Expediente técnico</t>
  </si>
  <si>
    <t>Costo total de la Inversión :</t>
  </si>
  <si>
    <t>¿El proyecto tiene aporte de los beneficiarios?</t>
  </si>
  <si>
    <t>Aporte de los beneficiarios (S/):</t>
  </si>
  <si>
    <t>Unidad de medida representativa</t>
  </si>
  <si>
    <t>Periodo</t>
  </si>
  <si>
    <t>Total Meta Física</t>
  </si>
  <si>
    <t>Periodo 1</t>
  </si>
  <si>
    <t>Periodo 2</t>
  </si>
  <si>
    <t>Periodo n</t>
  </si>
  <si>
    <t>Meta física</t>
  </si>
  <si>
    <t>Acción 1</t>
  </si>
  <si>
    <t>Años</t>
  </si>
  <si>
    <t>Tipo</t>
  </si>
  <si>
    <t>Criterio de elección**</t>
  </si>
  <si>
    <t>Costo / Beneficio*</t>
  </si>
  <si>
    <t>Valor Actual Neto (VAN)</t>
  </si>
  <si>
    <t>Tasa Interna de Retorno (TIR)</t>
  </si>
  <si>
    <t>Valor Anual Equivalente (VAE)</t>
  </si>
  <si>
    <t>Costo / Eficiencia*</t>
  </si>
  <si>
    <t>Valor Actual de los Costos (VAC)</t>
  </si>
  <si>
    <t>Costo Anual Equivalente (CAE)</t>
  </si>
  <si>
    <t>Costo por capacidad de producción</t>
  </si>
  <si>
    <t>Costo por beneficiario directo</t>
  </si>
  <si>
    <t>* A precios sociales</t>
  </si>
  <si>
    <t>** En función a la tipología del proyecto se definirá cual es el criterio de elección más conveniente</t>
  </si>
  <si>
    <t>Tipo de riesgo (operacional, contexto de cambio climático, mercado, financiero, legal, …)</t>
  </si>
  <si>
    <t>Descripción del riesgo</t>
  </si>
  <si>
    <t>Probabilidad de ocurrencia* (baja, media, alta)</t>
  </si>
  <si>
    <t>Impacto (bajo, moderado, mayor)</t>
  </si>
  <si>
    <t>Medidas de mitigación</t>
  </si>
  <si>
    <t xml:space="preserve">Fecha </t>
  </si>
  <si>
    <t>Inicio</t>
  </si>
  <si>
    <t>Fin</t>
  </si>
  <si>
    <t>Expediente Técnico (ET) o Estudio Definitivo (ED)</t>
  </si>
  <si>
    <t>Proceso de selección</t>
  </si>
  <si>
    <t>Convocatoria</t>
  </si>
  <si>
    <t>Integración de Bases</t>
  </si>
  <si>
    <t>Buena Pro</t>
  </si>
  <si>
    <t>Suscripción del Contrato</t>
  </si>
  <si>
    <t>Elaboración del ET o ED</t>
  </si>
  <si>
    <t>Supervisión del PI</t>
  </si>
  <si>
    <t xml:space="preserve">Ejecución </t>
  </si>
  <si>
    <t>Ejecución Contractual</t>
  </si>
  <si>
    <t>Recepción</t>
  </si>
  <si>
    <t>Liquidación física y financiera</t>
  </si>
  <si>
    <t>Transferencia</t>
  </si>
  <si>
    <t>Tipo de ejecución</t>
  </si>
  <si>
    <t>Marcar</t>
  </si>
  <si>
    <t>Administración directa</t>
  </si>
  <si>
    <t>Administración indirecta – por contrata</t>
  </si>
  <si>
    <t>Administración indirecta – Núcleo Ejecutor</t>
  </si>
  <si>
    <t>Fuente de Financiamiento</t>
  </si>
  <si>
    <t>Recursos ordinarios</t>
  </si>
  <si>
    <t>Recursos directamente recaudados</t>
  </si>
  <si>
    <t>Recursos por operaciones oficiales de crédito</t>
  </si>
  <si>
    <t>Donaciones y transferencias</t>
  </si>
  <si>
    <t>Recursos determinados</t>
  </si>
  <si>
    <t>En caso se seleccione como fuente de financiamiento ROOC, se deberá sustentar la estructuración financiera del monto de inversión del Proyecto.</t>
  </si>
  <si>
    <t>…………………………………………………………………………….</t>
  </si>
  <si>
    <t>Celda vinculada</t>
  </si>
  <si>
    <t xml:space="preserve">Este análisis sustenta la elección de una alternativa técnica de tamaño, localización y tecnología, en mérito a las características particulares de cada tipología de proyecto de inversión. </t>
  </si>
  <si>
    <t>Costo total*</t>
  </si>
  <si>
    <t>Expediente técnico o documento equivalente</t>
  </si>
  <si>
    <t>a2</t>
  </si>
  <si>
    <t>a1</t>
  </si>
  <si>
    <t>Meta</t>
  </si>
  <si>
    <t>Costo Unitario</t>
  </si>
  <si>
    <t>Costo Total S/</t>
  </si>
  <si>
    <t>Factor Corrección</t>
  </si>
  <si>
    <t>Cronograma de Ejecución (Trimestral)</t>
  </si>
  <si>
    <t>Cronograma de Ejecución Gantt (Trimestral)</t>
  </si>
  <si>
    <t>Ejecución Financiera a precios privados en Soles (Trimestral)</t>
  </si>
  <si>
    <t>Ejecución Financiera a precios sociales en Soles (Trimestral)</t>
  </si>
  <si>
    <t>P. Privados</t>
  </si>
  <si>
    <t>P. Sociales</t>
  </si>
  <si>
    <t>Acción  1.1</t>
  </si>
  <si>
    <t>Act. 1.1.1</t>
  </si>
  <si>
    <t xml:space="preserve"> YYYYY</t>
  </si>
  <si>
    <t>Tarea 1.1.1.1</t>
  </si>
  <si>
    <t>ZZZZ</t>
  </si>
  <si>
    <t>Taller</t>
  </si>
  <si>
    <t>Tarea 1.1.1.2</t>
  </si>
  <si>
    <t>KKKK</t>
  </si>
  <si>
    <t>Publicación</t>
  </si>
  <si>
    <t>Act. 1.1.2</t>
  </si>
  <si>
    <t>Acompañamiento Técnico</t>
  </si>
  <si>
    <t>Tarea 1.1.2.1</t>
  </si>
  <si>
    <t>Especialista SIG</t>
  </si>
  <si>
    <t>mes</t>
  </si>
  <si>
    <t>Tarea 1.1.2.2</t>
  </si>
  <si>
    <t>Especialista Forestal</t>
  </si>
  <si>
    <t>Tarea 1.1.2.3</t>
  </si>
  <si>
    <t xml:space="preserve">Sociologo </t>
  </si>
  <si>
    <t>Act. 1.1.3</t>
  </si>
  <si>
    <t>Tarea 1.1.3.1</t>
  </si>
  <si>
    <t>Mes</t>
  </si>
  <si>
    <t>Global</t>
  </si>
  <si>
    <t>Millar</t>
  </si>
  <si>
    <t>Tarea 1.1.3.2</t>
  </si>
  <si>
    <t>Talleres</t>
  </si>
  <si>
    <t>Tarea 1.1.3.3</t>
  </si>
  <si>
    <t>Viáticos</t>
  </si>
  <si>
    <t>día/persona</t>
  </si>
  <si>
    <t>Act. 1.1.4</t>
  </si>
  <si>
    <t>Tarea 1.1.4.1</t>
  </si>
  <si>
    <t>Tarea 1.1.4.2</t>
  </si>
  <si>
    <t>Tarea 1.1.4.3</t>
  </si>
  <si>
    <t>Acción 1.2</t>
  </si>
  <si>
    <t>Act. 1.2.1</t>
  </si>
  <si>
    <t>Materiales de fortalecimiento de capacidades</t>
  </si>
  <si>
    <t>Mapa</t>
  </si>
  <si>
    <t>Act. 1.2.2</t>
  </si>
  <si>
    <t>Herramientas participativas</t>
  </si>
  <si>
    <t>Act. 1.2.3</t>
  </si>
  <si>
    <t>Tarea 1.2.1.1</t>
  </si>
  <si>
    <t>Talleres de capacitación</t>
  </si>
  <si>
    <t>Tarea 1.2.1.2</t>
  </si>
  <si>
    <t>Pasajes aéreos  (I/V)</t>
  </si>
  <si>
    <t>Pasaje</t>
  </si>
  <si>
    <t>Tarea 1.2.1.3</t>
  </si>
  <si>
    <t>COMPONENTE 2.Suficiente y adecuado equipamiento para la generación, procesamiento, almacenamiento y distribución de información temática</t>
  </si>
  <si>
    <t>Acción 2.1</t>
  </si>
  <si>
    <t>Act. 2.1.1</t>
  </si>
  <si>
    <t>Hardware</t>
  </si>
  <si>
    <t>Act. 2.1.2</t>
  </si>
  <si>
    <t>Software: ESRI-ArcGIS Avanzado (Uso individual) v.10.5</t>
  </si>
  <si>
    <t>Licencia</t>
  </si>
  <si>
    <t>Act. 2.1.3</t>
  </si>
  <si>
    <t>Equipamiento menor (gps, drones,etc.)</t>
  </si>
  <si>
    <t>Acción 2.2</t>
  </si>
  <si>
    <t>COMPONENTE 3 .Bases de datos y mapas temáticos actualizados, integrados, compatibles y disponibles</t>
  </si>
  <si>
    <t>Acción 3.1</t>
  </si>
  <si>
    <t>Act. 3.1.1</t>
  </si>
  <si>
    <t>Elaboración del Mapa Base</t>
  </si>
  <si>
    <t>Act. 3.1.2</t>
  </si>
  <si>
    <t>Elaboración del Mapa de Dinámica Poblacionales</t>
  </si>
  <si>
    <t>Act. 3.1.3</t>
  </si>
  <si>
    <t>Elaboración del Mapa Forestal</t>
  </si>
  <si>
    <t>Act. 3.1.4</t>
  </si>
  <si>
    <t>Elaboración del Mapa de Capacidad de Uso Mayor de las Tierras</t>
  </si>
  <si>
    <t>Act. 3.1.5</t>
  </si>
  <si>
    <t>Elaboración del Mapa de Ecosistemas priorizados para la conservación de la biodiversidad</t>
  </si>
  <si>
    <t>Act. 3.1.6</t>
  </si>
  <si>
    <t>Elaboración del Mapa de Hábitats Críticos</t>
  </si>
  <si>
    <t>Act. 3.1.7</t>
  </si>
  <si>
    <t>Elaboración del Mapa de Fisiografía</t>
  </si>
  <si>
    <t>Act. 3.1.8</t>
  </si>
  <si>
    <t>Elaboración del Mapa de Uso Actual de la Tierra con enfásis en sistemas agroforestales</t>
  </si>
  <si>
    <t>COMPONENTE 4.Difusión y sensibilización sobre el proceso de zonificación forestal</t>
  </si>
  <si>
    <t>Acción 4.1</t>
  </si>
  <si>
    <t>Act. 4.1.1</t>
  </si>
  <si>
    <t>Elaboración de cartillas informativas, afiches, difusión en radio, televisión y prensa, Portal web</t>
  </si>
  <si>
    <t>Tarea 4.1.1.1</t>
  </si>
  <si>
    <t>Spot Radial</t>
  </si>
  <si>
    <t>Tarea 4.1.1.2</t>
  </si>
  <si>
    <t>Spot Televisivo</t>
  </si>
  <si>
    <t>Tarea 4.1.1.3</t>
  </si>
  <si>
    <t>Redes Sociales</t>
  </si>
  <si>
    <t>Tarea 4.1.1.4</t>
  </si>
  <si>
    <t>Portal Web GORE</t>
  </si>
  <si>
    <t>Tarea 4.1.1.5</t>
  </si>
  <si>
    <t>Tripticos</t>
  </si>
  <si>
    <t>Tarea 4.1.1.6</t>
  </si>
  <si>
    <t>Afiches</t>
  </si>
  <si>
    <t>Act. 4.1.2</t>
  </si>
  <si>
    <t>Elaboración de materiales varios</t>
  </si>
  <si>
    <t>Acción 4.2</t>
  </si>
  <si>
    <t>Act. 4.2.1</t>
  </si>
  <si>
    <t>Facilitador Intercultural (comunicador)</t>
  </si>
  <si>
    <t>Act. 4.2.2</t>
  </si>
  <si>
    <t>Presentación pública del Proceso de ZF</t>
  </si>
  <si>
    <t>Act. 4.2.3</t>
  </si>
  <si>
    <t>Talleres de difusión y sensibilización en cada provincia</t>
  </si>
  <si>
    <t>COMPONENTE 5.Adecuados mecanismos y espacios de participación  en el proceso de ZF</t>
  </si>
  <si>
    <t>Acción 5.1</t>
  </si>
  <si>
    <t>Act. 5.1.1</t>
  </si>
  <si>
    <t>Materiales</t>
  </si>
  <si>
    <t>Act. 5.1.2</t>
  </si>
  <si>
    <t>Act. 5.1.3</t>
  </si>
  <si>
    <t>Acción 5.2</t>
  </si>
  <si>
    <t>GESTIÓN DEL PROYECTO</t>
  </si>
  <si>
    <t>Act.1</t>
  </si>
  <si>
    <t>Expediente Técnico</t>
  </si>
  <si>
    <t>Act.2</t>
  </si>
  <si>
    <t>Act.3</t>
  </si>
  <si>
    <t>Liquidación del Proyecto</t>
  </si>
  <si>
    <t>Act.4</t>
  </si>
  <si>
    <t>Act. 4.1</t>
  </si>
  <si>
    <t>Jefe de Proyecto</t>
  </si>
  <si>
    <t>Act. 4.2</t>
  </si>
  <si>
    <t>Administrador</t>
  </si>
  <si>
    <t>Act. 4.3</t>
  </si>
  <si>
    <t>Asistente</t>
  </si>
  <si>
    <t>Act.5</t>
  </si>
  <si>
    <t>Gastos Administrativos</t>
  </si>
  <si>
    <t>Act. 5.1</t>
  </si>
  <si>
    <t>Courier (Remisión de expediente a SERFOR/MINAM)</t>
  </si>
  <si>
    <t>Act. 5.2</t>
  </si>
  <si>
    <t>Pasajes aéreos  (I/V) / Asistencia Técnica Serfor</t>
  </si>
  <si>
    <t>Act. 5.3</t>
  </si>
  <si>
    <t>Viáticos / Asistencia Técnica Serfor</t>
  </si>
  <si>
    <t>Act. 5.4</t>
  </si>
  <si>
    <t>Otros gastos</t>
  </si>
  <si>
    <t>Costo Total de Inversión</t>
  </si>
  <si>
    <t>COMPONENTE 1.Fortalecimiento de capacidades para la planificación y generación de información temática para …</t>
  </si>
  <si>
    <t>Elaboración del Plan de Implementación …</t>
  </si>
  <si>
    <t>Talleres de formulación …</t>
  </si>
  <si>
    <t>Taller de presentación y validación …</t>
  </si>
  <si>
    <t>Cursos especializados para …</t>
  </si>
  <si>
    <t>Acción1</t>
  </si>
  <si>
    <t>Medios fundamentales (componentes)</t>
  </si>
  <si>
    <t>Componente 2</t>
  </si>
  <si>
    <t>Se debe indicar el resultado del proceso de formulación y evaluación del proyecto (viable o no viable) y detallar los principales argumentos que sustentan dicho resultado, en términos de lo siguiente:
a. Cumplimiento de los tres atributos que definen la condición de viabilidad de un proyecto, en caso el proyecto resulte viable. Si el resultado es no viable, indicar qué atributo o atributos no se logró cumplir. 
b. Emitir un juicio técnico sobre la calidad y la pertinencia del grado de profundización de la información empleada para la elaboración de la ficha técnica, así como la consistencia y coherencia de los supuestos establecidos, las fuentes de información, las normas técnicas, los parámetros y metodologías empleadas, entre otros elementos claves relacionados con el fundamento técnico y económico de la decisión de inversión.</t>
  </si>
  <si>
    <t>Preparado o supervisado por:</t>
  </si>
  <si>
    <t>Declarado viable por:</t>
  </si>
  <si>
    <t>Acción "n"</t>
  </si>
  <si>
    <t>Componente 1:</t>
  </si>
  <si>
    <t>Componente "n"</t>
  </si>
  <si>
    <t>ÍTEM</t>
  </si>
  <si>
    <t>Costos a precio de mercado</t>
  </si>
  <si>
    <t>Descripción del problema central</t>
  </si>
  <si>
    <t>C.D 1:</t>
  </si>
  <si>
    <t>Causas Directas (CD)</t>
  </si>
  <si>
    <t>C.D "n":</t>
  </si>
  <si>
    <t>Causas indirectas (CI)</t>
  </si>
  <si>
    <t>C.I. 1.1</t>
  </si>
  <si>
    <t>C.I. 1.n</t>
  </si>
  <si>
    <t>C.I. n.1</t>
  </si>
  <si>
    <t>C.I. n.n</t>
  </si>
  <si>
    <t>Efectos Directos (ED)</t>
  </si>
  <si>
    <t>Efectos Indirectos (EI)</t>
  </si>
  <si>
    <t>E.I. 1.1</t>
  </si>
  <si>
    <t>E.I. 1.n</t>
  </si>
  <si>
    <t>E.I. n.1</t>
  </si>
  <si>
    <t>E.I. n.n</t>
  </si>
  <si>
    <t>E.D 1:</t>
  </si>
  <si>
    <t>E.D "n":</t>
  </si>
  <si>
    <t>Descripción del objetivo central</t>
  </si>
  <si>
    <t>Fines directos (FD)</t>
  </si>
  <si>
    <t>Fines Indirectos (FI)</t>
  </si>
  <si>
    <t>F.D 1:</t>
  </si>
  <si>
    <t>F.D "n":</t>
  </si>
  <si>
    <t>F.I. 1.1</t>
  </si>
  <si>
    <t>F.I. 1.n</t>
  </si>
  <si>
    <t>F.I. n.1</t>
  </si>
  <si>
    <t>F.I. n.n</t>
  </si>
  <si>
    <t>Nota: Se refiere a la capacidad de producción que aporta el proyecto (incremental). Su estimación proviene de la diferencia entre la oferta con proyecto (tamaño) respecto a la oferta optimizada sin proyecto (cuando corresponda).</t>
  </si>
  <si>
    <t>Descripción del indicador</t>
  </si>
  <si>
    <t>Estudio de Línea Base</t>
  </si>
  <si>
    <t>Localidad/Centro poblado</t>
  </si>
  <si>
    <t>Nota: Si el área de influencia del proyecto abarca más de una localización, se podrán añadir más localizaciones</t>
  </si>
  <si>
    <t>Nota: Si el área de estudio del proyecto abarca más de una localización, se podrán añadir más localizaciones</t>
  </si>
  <si>
    <t>Cooperante</t>
  </si>
  <si>
    <t>Beneficiario</t>
  </si>
  <si>
    <t>Oponente</t>
  </si>
  <si>
    <t>Perjudicado</t>
  </si>
  <si>
    <t>Meses</t>
  </si>
  <si>
    <t>Dimensión física*</t>
  </si>
  <si>
    <t xml:space="preserve">*Según corresponda </t>
  </si>
  <si>
    <t>COSTOS*</t>
  </si>
  <si>
    <t>* Agregar anexo de costos</t>
  </si>
  <si>
    <t>Órgano técnico responsable de la operación y mantenimiento del proyecto</t>
  </si>
  <si>
    <t>Análisis de la disponibilidad oportuna de recursos para la operación y mantenimiento</t>
  </si>
  <si>
    <t>Descripción de la capacidad de gestión del operador</t>
  </si>
  <si>
    <t>Ítem</t>
  </si>
  <si>
    <t>Sector responsable</t>
  </si>
  <si>
    <t>UNIDAD FORMULADORA  (UF)</t>
  </si>
  <si>
    <t>Otros (línea de base, etc.)</t>
  </si>
  <si>
    <t>Ubigeo</t>
  </si>
  <si>
    <t>SECCIÓN N°01: DATOS GENERALES DEL PROYECTO</t>
  </si>
  <si>
    <t>SECCIÓN N°02: DIAGNÓSTICO DEL ÁREA DE ESTUDIO</t>
  </si>
  <si>
    <t>SECCIÓN N°03: DIAGNÓSTICO DE LA UNIDAD PRODUCTORA</t>
  </si>
  <si>
    <t xml:space="preserve">Indicador* </t>
  </si>
  <si>
    <t>Descripción del indicador*</t>
  </si>
  <si>
    <t>UM*</t>
  </si>
  <si>
    <t>Valor*</t>
  </si>
  <si>
    <t>LA UNIDAD PRODUCTORA DE BIENES Y SERVICIOS (En caso exista)</t>
  </si>
  <si>
    <t>FORMULACIÓN</t>
  </si>
  <si>
    <t>ESTUDIO DE MERCADO DEL SERVICIO PÚBLICO</t>
  </si>
  <si>
    <t>3.01 Nombre de la Unidad Productora:</t>
  </si>
  <si>
    <t>3.03 Localización geográfica de la Unidad Productora</t>
  </si>
  <si>
    <t>DIAGNÓSTICO</t>
  </si>
  <si>
    <t>2.01 Localización del área de estudio del proyecto</t>
  </si>
  <si>
    <t>2.02 Localización del área de influencia del proyecto</t>
  </si>
  <si>
    <t>2.03 Croquis con la ubicación de los beneficiarios o los demandantes actuales y futuros y la localización de los elementos de la UP (en caso exista) o la UP que se conformará producto de las alternativas de solución.</t>
  </si>
  <si>
    <t>ANÁLISIS TÉCNICO</t>
  </si>
  <si>
    <t>Estructura de costos</t>
  </si>
  <si>
    <t>Acción sobre los activos</t>
  </si>
  <si>
    <t>Componente /acción</t>
  </si>
  <si>
    <t>Medidas de la gestión del riesgo y de las medidas de mitigación</t>
  </si>
  <si>
    <t>Anexar los costos detallados</t>
  </si>
  <si>
    <t>Parámetros, supuestos considerados y fuentes de información</t>
  </si>
  <si>
    <t xml:space="preserve">Proceso de selección </t>
  </si>
  <si>
    <t>Especificaciones técnicas</t>
  </si>
  <si>
    <t>Garantía del servicio de mantenimiento a los equipos</t>
  </si>
  <si>
    <t>Medidas de reducción del riesgo y de mitigación ambiental</t>
  </si>
  <si>
    <t>Especialista de la UF o Responsable de la UF</t>
  </si>
  <si>
    <t>Fecha:</t>
  </si>
  <si>
    <t>Nota: La unidad de medida representativa proviene de las unidades físicas, a excepción del ítem de Infraestructura que proviene de las dimensiones físicas.</t>
  </si>
  <si>
    <t>Grado de dependencia del proveedor</t>
  </si>
  <si>
    <t>Entrenamiento que brindará el proveedor</t>
  </si>
  <si>
    <t>Obsolescencia tecnológica</t>
  </si>
  <si>
    <t>Seguridad industrial y riesgos ambientales asociados</t>
  </si>
  <si>
    <t>Condiciones climáticas y físicas</t>
  </si>
  <si>
    <t>Disponibilidad de recursos</t>
  </si>
  <si>
    <t>3.04 Diagnóstico de la Unidad Productora</t>
  </si>
  <si>
    <t>Alternativa 1:</t>
  </si>
  <si>
    <t>Alternativa "n":</t>
  </si>
  <si>
    <t>IMPACTOS NEGATIVOS</t>
  </si>
  <si>
    <t>MEDIDAS DE MITIGACIÓN</t>
  </si>
  <si>
    <t>COSTO (S/)</t>
  </si>
  <si>
    <t>Durante la Ejecución</t>
  </si>
  <si>
    <t>Impacto 1:</t>
  </si>
  <si>
    <t>Impacto n:</t>
  </si>
  <si>
    <t>Durante el Funcionamiento</t>
  </si>
  <si>
    <t>SECCIÓN N°04: PROBLEMA/OBJETIVO</t>
  </si>
  <si>
    <t>4.01 DEFINICIÓN DEL PROBLEMA, SUS CAUSAS Y EFECTOS</t>
  </si>
  <si>
    <t>4.02 DEFINICIÓN DE LOS OBJETIVOS DEL PROYECTO</t>
  </si>
  <si>
    <t>4.03 DESCRIPCIÓN DE LAS ALTERNATIVAS DE SOLUCIÓN AL PROBLEMA</t>
  </si>
  <si>
    <t>SECCIÓN N°05: HORIZONTE DE EVALUACIÓN</t>
  </si>
  <si>
    <t>5.01 HORIZONTE DE EVALUACIÓN</t>
  </si>
  <si>
    <t>SECCIÓN N°06: BRECHA DE SERVICIO</t>
  </si>
  <si>
    <t>6.01 Definición y caracterización del servicio o de la cartera de servicios</t>
  </si>
  <si>
    <t xml:space="preserve">6.02 Análisis de la demanda del servicio </t>
  </si>
  <si>
    <t>6.03 Análisis de la oferta del servicio</t>
  </si>
  <si>
    <t>6.04 Brecha del servicio (balance oferta optimizada sin proyecto-demanda con proyecto)</t>
  </si>
  <si>
    <t>SECCIÓN N°07: ANÁLISIS TÉCNICO</t>
  </si>
  <si>
    <t>7.01 ANÁLISIS DE TAMAÑO (¿Cuánto producir?)</t>
  </si>
  <si>
    <t>7.02 ANÁLISIS DE LOCALIZACIÓN (¿Dónde producir?)</t>
  </si>
  <si>
    <t>Descripción de la alternativa técnica seleccionada</t>
  </si>
  <si>
    <t>8.01 Costo de ejecución física de las acciones</t>
  </si>
  <si>
    <t>8.02 Costos de reinversiones</t>
  </si>
  <si>
    <t>8.03 Costos de operación y mantenimiento con y sin proyecto</t>
  </si>
  <si>
    <t>8.04 Cronograma de inversión de metas financieras</t>
  </si>
  <si>
    <t>8.05 Cronograma de metas físicas</t>
  </si>
  <si>
    <t>9.01 INDICADORES DE RENTABILIDAD SOCIAL</t>
  </si>
  <si>
    <t>SECCIÓN N°10: SOSTENIBILIDAD</t>
  </si>
  <si>
    <t>10.01 Descripción de la capacidad institucional en la sostenibilidad del proyecto</t>
  </si>
  <si>
    <t>10.02 Gestión integral de los riesgos</t>
  </si>
  <si>
    <t>SECCIÓN N°11: GESTIÓN DEL PROYECTO</t>
  </si>
  <si>
    <t>11.01 Plan de implementación</t>
  </si>
  <si>
    <t>11.02 Modalidad de ejecución de proyecto</t>
  </si>
  <si>
    <t>11.03 Fuente de financiamiento</t>
  </si>
  <si>
    <t>11.04 Requerimientos institucionales y/o normativos</t>
  </si>
  <si>
    <t>SECCIÓN N°12: IMPACTO AMBIENTAL</t>
  </si>
  <si>
    <t>12.01 Matriz de impacto ambiental</t>
  </si>
  <si>
    <t>SECCIÓN N°13: CONCLUSIONES Y RECOMENDACIONES</t>
  </si>
  <si>
    <t>SECCIÓN N°14: FIRMAS</t>
  </si>
  <si>
    <t>13.01 CONCLUSIONES Y RECOMENDACIONES</t>
  </si>
  <si>
    <t>14.01 FIRMAS</t>
  </si>
  <si>
    <t>Actividades del Plan de Implementación</t>
  </si>
  <si>
    <t>ÁREA DE ESTUDIO</t>
  </si>
  <si>
    <t>3.02 Código de la unidad productora (en caso el Sector lo haya definido)*</t>
  </si>
  <si>
    <t>* Esta información proviene de la información registrada en la tabla 1.04</t>
  </si>
  <si>
    <t>Descripción de Alternativas de Solución</t>
  </si>
  <si>
    <t>7.03 ANÁLISIS DE TECNOLOGÍA (¿Cómo producir?)</t>
  </si>
  <si>
    <t>SECCIÓN N° 08: COSTOS DEL PROYECTO</t>
  </si>
  <si>
    <t>Nota: La gestión del proyecto, el expediente técnico o documento equivalente, la supervisión y la liquidación no son items. 
Los gastos generales, la utilidad y el IGV forman parte de los ítem.</t>
  </si>
  <si>
    <t>Monto de inversión financiado con fondos públicos</t>
  </si>
  <si>
    <t>SÍ</t>
  </si>
  <si>
    <t>Financiado con fondos públicos (S/):</t>
  </si>
  <si>
    <t>SECCIÓN N° 09: EVALUACIÓN SOCIAL</t>
  </si>
  <si>
    <t>EVALUACIÓN</t>
  </si>
  <si>
    <t>Descripción de los arreglos institucionales para la fase de Funcionamiento</t>
  </si>
  <si>
    <t>* Dicha probabilidad resultará de un juicio técnico sobre qué tan posible es la ocurrencia del riesgo que afecte el desempeño del proyecto.</t>
  </si>
  <si>
    <t>Órgano
Responsable</t>
  </si>
  <si>
    <t>Administración indirecta – Asociación Público Privado (APP)</t>
  </si>
  <si>
    <t>Administración indirecta – Ley 29230 (Obras por Impuestos)</t>
  </si>
  <si>
    <t>(Referido a los aspectos técnicos y regulatorios que el proyecto deberá cumplir durante su fase de Ejecución y fase de Funcionamiento (como el saneamiento técnico legal, sustento de factibilidad de servicios de agua, desagüe y electricidad, certificado de parámetros urbanísticos, cumplimiento de permisos y autorizaciones, entre otros).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</si>
</sst>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\ &quot;€&quot;_-;\-* #,##0\ &quot;€&quot;_-;_-* &quot;-&quot;\ &quot;€&quot;_-;_-@_-"/>
    <numFmt numFmtId="165" formatCode="_-* #,##0.00_-;\-* #,##0.00_-;_-* &quot;-&quot;??_-;_-@_-"/>
    <numFmt numFmtId="166" formatCode="_-* #,##0\ _€_-;\-* #,##0\ _€_-;_-* &quot;-&quot;??\ _€_-;_-@_-"/>
    <numFmt numFmtId="167" formatCode="_-* #,##0_-;\-* #,##0_-;_-* &quot;-&quot;??_-;_-@_-"/>
    <numFmt numFmtId="168" formatCode="_-* #,##0.0000_-;\-* #,##0.0000_-;_-* &quot;-&quot;??_-;_-@_-"/>
    <numFmt numFmtId="169" formatCode="_(* #,##0_);_(* \(#,##0\);_(* &quot;-&quot;_);_(@_)"/>
  </numFmts>
  <fonts count="4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gency FB"/>
      <family val="2"/>
    </font>
    <font>
      <b/>
      <sz val="11"/>
      <color theme="1"/>
      <name val="Calibri"/>
      <family val="2"/>
      <scheme val="minor"/>
    </font>
    <font>
      <sz val="12"/>
      <name val="Agency FB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i/>
      <sz val="10"/>
      <name val="Arial"/>
      <family val="2"/>
    </font>
    <font>
      <sz val="10"/>
      <name val="Agency FB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10"/>
      <color rgb="FF0070C0"/>
      <name val="Arial"/>
      <family val="2"/>
    </font>
    <font>
      <sz val="12"/>
      <name val="Times New Roman"/>
      <family val="1"/>
    </font>
    <font>
      <b/>
      <u/>
      <sz val="10"/>
      <name val="Arial"/>
      <family val="2"/>
    </font>
    <font>
      <sz val="11"/>
      <name val="Agency FB"/>
      <family val="2"/>
    </font>
    <font>
      <sz val="9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i/>
      <sz val="12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Arial"/>
      <family val="2"/>
    </font>
    <font>
      <sz val="14"/>
      <name val="Times New Roman"/>
      <family val="1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 Light"/>
      <family val="2"/>
    </font>
    <font>
      <b/>
      <sz val="9"/>
      <color rgb="FF000000"/>
      <name val="Calibri"/>
      <family val="2"/>
      <scheme val="minor"/>
    </font>
    <font>
      <b/>
      <sz val="9"/>
      <color theme="1"/>
      <name val="Calibri Light"/>
      <family val="2"/>
    </font>
    <font>
      <sz val="9"/>
      <color indexed="18"/>
      <name val="Verdana"/>
      <family val="2"/>
    </font>
    <font>
      <sz val="9"/>
      <color rgb="FF000000"/>
      <name val="Calibri"/>
      <family val="2"/>
      <scheme val="minor"/>
    </font>
    <font>
      <sz val="9"/>
      <color rgb="FF000000"/>
      <name val="Calibri Light"/>
      <family val="2"/>
    </font>
    <font>
      <b/>
      <sz val="11"/>
      <color theme="1"/>
      <name val="Arial"/>
      <family val="2"/>
    </font>
    <font>
      <sz val="10"/>
      <color theme="1"/>
      <name val="Agency FB"/>
      <family val="2"/>
    </font>
    <font>
      <sz val="8"/>
      <name val="Arial"/>
      <family val="2"/>
    </font>
    <font>
      <sz val="11"/>
      <name val="Times New Roman"/>
      <family val="1"/>
    </font>
    <font>
      <sz val="11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BFAFD"/>
        <bgColor indexed="64"/>
      </patternFill>
    </fill>
  </fills>
  <borders count="6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medium">
        <color indexed="64"/>
      </right>
      <top style="thin">
        <color theme="0" tint="-0.3499862666707357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</borders>
  <cellStyleXfs count="7">
    <xf numFmtId="0" fontId="0" fillId="0" borderId="0"/>
    <xf numFmtId="0" fontId="1" fillId="0" borderId="0"/>
    <xf numFmtId="0" fontId="30" fillId="0" borderId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1" fillId="0" borderId="0"/>
    <xf numFmtId="164" fontId="29" fillId="0" borderId="0" applyFont="0" applyFill="0" applyBorder="0" applyAlignment="0" applyProtection="0"/>
  </cellStyleXfs>
  <cellXfs count="702">
    <xf numFmtId="0" fontId="0" fillId="0" borderId="0" xfId="0"/>
    <xf numFmtId="0" fontId="0" fillId="4" borderId="0" xfId="0" applyFill="1"/>
    <xf numFmtId="0" fontId="1" fillId="0" borderId="0" xfId="1" applyFont="1"/>
    <xf numFmtId="0" fontId="1" fillId="5" borderId="0" xfId="1" applyFont="1" applyFill="1"/>
    <xf numFmtId="0" fontId="1" fillId="0" borderId="0" xfId="1" applyFont="1" applyBorder="1" applyAlignment="1">
      <alignment horizontal="center" vertical="top"/>
    </xf>
    <xf numFmtId="0" fontId="1" fillId="0" borderId="0" xfId="1" applyFont="1" applyFill="1" applyAlignment="1">
      <alignment horizontal="left"/>
    </xf>
    <xf numFmtId="0" fontId="1" fillId="0" borderId="0" xfId="1" applyFont="1" applyFill="1"/>
    <xf numFmtId="0" fontId="1" fillId="0" borderId="0" xfId="1" applyFont="1" applyFill="1" applyBorder="1"/>
    <xf numFmtId="0" fontId="1" fillId="0" borderId="0" xfId="1" applyFont="1" applyAlignment="1">
      <alignment horizontal="center"/>
    </xf>
    <xf numFmtId="0" fontId="1" fillId="0" borderId="0" xfId="1" applyFont="1" applyAlignment="1">
      <alignment vertical="center"/>
    </xf>
    <xf numFmtId="0" fontId="1" fillId="0" borderId="0" xfId="1" applyFont="1" applyBorder="1"/>
    <xf numFmtId="0" fontId="6" fillId="0" borderId="0" xfId="1" applyFont="1" applyFill="1" applyAlignment="1">
      <alignment horizontal="left" vertical="center" indent="1"/>
    </xf>
    <xf numFmtId="0" fontId="4" fillId="0" borderId="0" xfId="1" applyFont="1" applyFill="1" applyAlignment="1">
      <alignment horizontal="left"/>
    </xf>
    <xf numFmtId="0" fontId="7" fillId="0" borderId="0" xfId="1" applyFont="1" applyFill="1" applyAlignment="1">
      <alignment horizontal="left" vertical="center" indent="3"/>
    </xf>
    <xf numFmtId="0" fontId="1" fillId="0" borderId="0" xfId="1" applyFont="1" applyAlignment="1">
      <alignment wrapText="1"/>
    </xf>
    <xf numFmtId="0" fontId="8" fillId="0" borderId="0" xfId="1" applyFont="1" applyFill="1" applyAlignment="1">
      <alignment horizontal="left" vertical="center" indent="1"/>
    </xf>
    <xf numFmtId="0" fontId="1" fillId="0" borderId="0" xfId="1" applyFont="1" applyFill="1" applyBorder="1" applyAlignment="1">
      <alignment horizontal="center" vertical="center"/>
    </xf>
    <xf numFmtId="0" fontId="6" fillId="0" borderId="0" xfId="1" applyFont="1" applyFill="1" applyAlignment="1">
      <alignment horizontal="left" vertical="center" indent="2"/>
    </xf>
    <xf numFmtId="0" fontId="5" fillId="0" borderId="0" xfId="1" applyFont="1" applyFill="1" applyAlignment="1">
      <alignment horizontal="left" indent="1"/>
    </xf>
    <xf numFmtId="0" fontId="2" fillId="0" borderId="0" xfId="1" applyFont="1" applyFill="1" applyAlignment="1">
      <alignment vertical="center"/>
    </xf>
    <xf numFmtId="0" fontId="1" fillId="0" borderId="0" xfId="1" applyFont="1" applyAlignment="1">
      <alignment horizontal="left" indent="1"/>
    </xf>
    <xf numFmtId="0" fontId="1" fillId="0" borderId="0" xfId="1" applyFont="1" applyBorder="1" applyAlignment="1">
      <alignment horizontal="left" indent="2"/>
    </xf>
    <xf numFmtId="0" fontId="0" fillId="9" borderId="0" xfId="0" applyFill="1"/>
    <xf numFmtId="0" fontId="1" fillId="0" borderId="0" xfId="1" applyFont="1" applyFill="1" applyBorder="1" applyAlignment="1">
      <alignment vertical="center"/>
    </xf>
    <xf numFmtId="0" fontId="1" fillId="0" borderId="0" xfId="1" applyFont="1" applyBorder="1" applyAlignment="1">
      <alignment horizontal="center"/>
    </xf>
    <xf numFmtId="0" fontId="1" fillId="0" borderId="0" xfId="1" applyFont="1" applyBorder="1" applyAlignment="1">
      <alignment horizontal="left" indent="6"/>
    </xf>
    <xf numFmtId="0" fontId="1" fillId="0" borderId="0" xfId="1" applyFont="1" applyAlignment="1">
      <alignment horizontal="left" indent="4"/>
    </xf>
    <xf numFmtId="0" fontId="1" fillId="0" borderId="0" xfId="1" applyFont="1" applyFill="1" applyBorder="1" applyAlignment="1">
      <alignment horizontal="left" vertical="center" indent="3"/>
    </xf>
    <xf numFmtId="0" fontId="1" fillId="0" borderId="0" xfId="1" applyFont="1" applyFill="1" applyBorder="1" applyAlignment="1">
      <alignment horizontal="center" vertical="center" wrapText="1"/>
    </xf>
    <xf numFmtId="0" fontId="1" fillId="0" borderId="0" xfId="1" applyFont="1" applyAlignment="1">
      <alignment horizontal="left" wrapText="1" indent="1"/>
    </xf>
    <xf numFmtId="0" fontId="1" fillId="0" borderId="0" xfId="1" applyFont="1" applyFill="1" applyBorder="1" applyAlignment="1">
      <alignment horizontal="left" vertical="center" wrapText="1" indent="1"/>
    </xf>
    <xf numFmtId="0" fontId="1" fillId="0" borderId="0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 vertical="center" wrapText="1" indent="1"/>
    </xf>
    <xf numFmtId="0" fontId="5" fillId="2" borderId="0" xfId="1" applyFont="1" applyFill="1" applyBorder="1" applyAlignment="1">
      <alignment horizontal="left" vertical="center" indent="1"/>
    </xf>
    <xf numFmtId="0" fontId="5" fillId="0" borderId="0" xfId="1" applyFont="1" applyBorder="1" applyAlignment="1">
      <alignment horizontal="left" indent="1"/>
    </xf>
    <xf numFmtId="0" fontId="5" fillId="0" borderId="0" xfId="1" applyFont="1" applyFill="1"/>
    <xf numFmtId="0" fontId="14" fillId="0" borderId="0" xfId="1" applyFont="1" applyFill="1"/>
    <xf numFmtId="0" fontId="15" fillId="0" borderId="0" xfId="1" applyFont="1" applyFill="1"/>
    <xf numFmtId="0" fontId="5" fillId="0" borderId="0" xfId="1" applyFont="1"/>
    <xf numFmtId="0" fontId="1" fillId="0" borderId="0" xfId="1" applyFont="1" applyFill="1" applyBorder="1" applyAlignment="1">
      <alignment vertical="top" wrapText="1"/>
    </xf>
    <xf numFmtId="0" fontId="5" fillId="0" borderId="0" xfId="1" applyFont="1" applyFill="1" applyBorder="1" applyAlignment="1">
      <alignment horizontal="left" vertical="center"/>
    </xf>
    <xf numFmtId="0" fontId="5" fillId="0" borderId="0" xfId="1" applyFont="1" applyBorder="1"/>
    <xf numFmtId="0" fontId="5" fillId="0" borderId="0" xfId="1" applyFont="1" applyAlignment="1">
      <alignment horizontal="left" indent="1"/>
    </xf>
    <xf numFmtId="0" fontId="1" fillId="0" borderId="0" xfId="1" applyFont="1" applyBorder="1" applyAlignment="1">
      <alignment horizontal="left" indent="1"/>
    </xf>
    <xf numFmtId="0" fontId="14" fillId="0" borderId="0" xfId="1" applyFont="1" applyFill="1" applyAlignment="1">
      <alignment horizontal="left" indent="1"/>
    </xf>
    <xf numFmtId="0" fontId="15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" fillId="9" borderId="0" xfId="1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14" fillId="0" borderId="0" xfId="1" applyFont="1" applyAlignment="1">
      <alignment horizontal="left" indent="1"/>
    </xf>
    <xf numFmtId="0" fontId="5" fillId="3" borderId="1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left" vertical="top" wrapText="1"/>
    </xf>
    <xf numFmtId="0" fontId="1" fillId="0" borderId="0" xfId="1"/>
    <xf numFmtId="0" fontId="1" fillId="0" borderId="0" xfId="1" applyFont="1" applyBorder="1" applyAlignment="1">
      <alignment horizontal="center" vertical="center" wrapText="1"/>
    </xf>
    <xf numFmtId="0" fontId="1" fillId="0" borderId="0" xfId="1" applyFont="1" applyBorder="1" applyAlignment="1">
      <alignment vertical="center"/>
    </xf>
    <xf numFmtId="0" fontId="1" fillId="0" borderId="0" xfId="1" applyFont="1" applyAlignment="1" applyProtection="1">
      <alignment vertical="center"/>
      <protection locked="0"/>
    </xf>
    <xf numFmtId="0" fontId="1" fillId="0" borderId="0" xfId="1" applyFont="1" applyFill="1" applyBorder="1" applyAlignment="1" applyProtection="1">
      <alignment vertical="center"/>
      <protection locked="0"/>
    </xf>
    <xf numFmtId="0" fontId="16" fillId="9" borderId="0" xfId="1" applyFont="1" applyFill="1" applyBorder="1" applyAlignment="1" applyProtection="1">
      <alignment vertical="center"/>
      <protection locked="0"/>
    </xf>
    <xf numFmtId="0" fontId="12" fillId="0" borderId="0" xfId="1" applyFont="1" applyBorder="1" applyAlignment="1" applyProtection="1">
      <alignment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17" fillId="9" borderId="0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Border="1" applyAlignment="1" applyProtection="1">
      <alignment vertical="center"/>
      <protection locked="0"/>
    </xf>
    <xf numFmtId="3" fontId="1" fillId="0" borderId="0" xfId="1" applyNumberFormat="1" applyFont="1" applyBorder="1" applyAlignment="1" applyProtection="1">
      <alignment vertical="center"/>
      <protection locked="0"/>
    </xf>
    <xf numFmtId="0" fontId="1" fillId="9" borderId="0" xfId="1" applyFont="1" applyFill="1" applyBorder="1" applyAlignment="1" applyProtection="1">
      <alignment vertical="center"/>
      <protection locked="0"/>
    </xf>
    <xf numFmtId="0" fontId="18" fillId="0" borderId="0" xfId="1" applyFont="1"/>
    <xf numFmtId="0" fontId="5" fillId="9" borderId="0" xfId="1" applyFont="1" applyFill="1" applyAlignment="1">
      <alignment horizontal="left" indent="1"/>
    </xf>
    <xf numFmtId="0" fontId="1" fillId="9" borderId="0" xfId="1" applyFont="1" applyFill="1" applyBorder="1" applyAlignment="1">
      <alignment horizontal="center"/>
    </xf>
    <xf numFmtId="0" fontId="1" fillId="9" borderId="0" xfId="1" applyFont="1" applyFill="1"/>
    <xf numFmtId="0" fontId="1" fillId="0" borderId="0" xfId="1" applyFont="1" applyFill="1" applyBorder="1" applyAlignment="1"/>
    <xf numFmtId="0" fontId="5" fillId="5" borderId="0" xfId="1" applyFont="1" applyFill="1" applyBorder="1" applyAlignment="1">
      <alignment vertical="center"/>
    </xf>
    <xf numFmtId="0" fontId="19" fillId="0" borderId="0" xfId="1" applyFont="1" applyBorder="1" applyAlignment="1">
      <alignment vertical="top" wrapText="1"/>
    </xf>
    <xf numFmtId="0" fontId="20" fillId="0" borderId="0" xfId="1" applyFont="1" applyBorder="1" applyAlignment="1">
      <alignment horizontal="center" vertical="center"/>
    </xf>
    <xf numFmtId="0" fontId="1" fillId="9" borderId="0" xfId="1" applyFont="1" applyFill="1" applyBorder="1" applyAlignment="1">
      <alignment vertical="top" wrapText="1"/>
    </xf>
    <xf numFmtId="0" fontId="1" fillId="0" borderId="0" xfId="1" applyFont="1" applyBorder="1" applyAlignment="1">
      <alignment vertical="top" wrapText="1"/>
    </xf>
    <xf numFmtId="0" fontId="5" fillId="0" borderId="0" xfId="1" applyFont="1" applyBorder="1" applyAlignment="1">
      <alignment horizontal="left" indent="2"/>
    </xf>
    <xf numFmtId="0" fontId="1" fillId="0" borderId="0" xfId="1" applyFont="1" applyBorder="1" applyAlignment="1">
      <alignment horizontal="justify" vertical="top" wrapText="1"/>
    </xf>
    <xf numFmtId="0" fontId="1" fillId="0" borderId="0" xfId="1" applyFont="1" applyBorder="1" applyAlignment="1"/>
    <xf numFmtId="0" fontId="19" fillId="0" borderId="0" xfId="1" applyFont="1" applyFill="1" applyBorder="1" applyAlignment="1">
      <alignment horizontal="justify" vertical="top" wrapText="1"/>
    </xf>
    <xf numFmtId="0" fontId="5" fillId="0" borderId="0" xfId="1" applyFont="1" applyFill="1" applyBorder="1" applyAlignment="1">
      <alignment horizontal="left" vertical="top" indent="1"/>
    </xf>
    <xf numFmtId="0" fontId="1" fillId="0" borderId="0" xfId="1" applyFont="1" applyFill="1" applyBorder="1" applyAlignment="1">
      <alignment horizontal="left" vertical="top" wrapText="1" indent="1"/>
    </xf>
    <xf numFmtId="0" fontId="1" fillId="0" borderId="0" xfId="1" applyFont="1" applyBorder="1" applyAlignment="1">
      <alignment horizontal="left" vertical="top" wrapText="1" indent="1"/>
    </xf>
    <xf numFmtId="0" fontId="19" fillId="0" borderId="0" xfId="1" applyFont="1" applyBorder="1" applyAlignment="1">
      <alignment horizontal="justify" vertical="top" wrapText="1"/>
    </xf>
    <xf numFmtId="0" fontId="19" fillId="0" borderId="0" xfId="1" applyFont="1" applyBorder="1" applyAlignment="1">
      <alignment horizontal="justify" vertical="center" wrapText="1"/>
    </xf>
    <xf numFmtId="0" fontId="14" fillId="0" borderId="0" xfId="1" applyFont="1" applyFill="1" applyAlignment="1">
      <alignment horizontal="left" indent="4"/>
    </xf>
    <xf numFmtId="0" fontId="5" fillId="0" borderId="0" xfId="1" applyFont="1" applyFill="1" applyBorder="1" applyAlignment="1">
      <alignment horizontal="left" vertical="top"/>
    </xf>
    <xf numFmtId="0" fontId="1" fillId="0" borderId="0" xfId="1" applyFont="1" applyBorder="1" applyAlignment="1">
      <alignment horizontal="left" vertical="top" wrapText="1"/>
    </xf>
    <xf numFmtId="0" fontId="5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horizontal="left" indent="4"/>
    </xf>
    <xf numFmtId="0" fontId="14" fillId="0" borderId="0" xfId="1" applyFont="1"/>
    <xf numFmtId="0" fontId="14" fillId="0" borderId="0" xfId="1" applyFont="1" applyBorder="1" applyAlignment="1">
      <alignment horizontal="center" vertical="top" wrapText="1"/>
    </xf>
    <xf numFmtId="0" fontId="14" fillId="0" borderId="0" xfId="1" applyFont="1" applyBorder="1" applyAlignment="1">
      <alignment horizontal="left" vertical="top" wrapText="1"/>
    </xf>
    <xf numFmtId="0" fontId="14" fillId="0" borderId="0" xfId="1" applyFont="1" applyBorder="1"/>
    <xf numFmtId="0" fontId="14" fillId="0" borderId="0" xfId="1" applyFont="1" applyBorder="1" applyAlignment="1">
      <alignment horizontal="justify" vertical="top" wrapText="1"/>
    </xf>
    <xf numFmtId="0" fontId="10" fillId="0" borderId="0" xfId="1" applyFont="1" applyBorder="1" applyAlignment="1">
      <alignment horizontal="justify" vertical="top" wrapText="1"/>
    </xf>
    <xf numFmtId="0" fontId="1" fillId="0" borderId="0" xfId="1" applyFont="1" applyBorder="1" applyAlignment="1">
      <alignment horizontal="center" vertical="top" wrapText="1"/>
    </xf>
    <xf numFmtId="0" fontId="14" fillId="0" borderId="0" xfId="1" applyFont="1" applyFill="1" applyBorder="1" applyAlignment="1">
      <alignment horizontal="left" indent="2"/>
    </xf>
    <xf numFmtId="0" fontId="5" fillId="0" borderId="0" xfId="1" applyFont="1" applyBorder="1" applyAlignment="1">
      <alignment horizontal="center" vertical="center" wrapText="1"/>
    </xf>
    <xf numFmtId="0" fontId="1" fillId="0" borderId="0" xfId="1" applyFont="1" applyBorder="1" applyAlignment="1">
      <alignment vertical="center" wrapText="1"/>
    </xf>
    <xf numFmtId="0" fontId="1" fillId="0" borderId="0" xfId="1" applyBorder="1"/>
    <xf numFmtId="0" fontId="1" fillId="0" borderId="0" xfId="1" applyBorder="1" applyAlignment="1">
      <alignment wrapText="1"/>
    </xf>
    <xf numFmtId="0" fontId="24" fillId="0" borderId="0" xfId="1" applyFont="1" applyFill="1" applyBorder="1" applyAlignment="1">
      <alignment horizontal="left" indent="1"/>
    </xf>
    <xf numFmtId="166" fontId="1" fillId="0" borderId="0" xfId="1" applyNumberFormat="1" applyFont="1" applyBorder="1" applyAlignment="1">
      <alignment horizontal="center" vertical="center" wrapText="1"/>
    </xf>
    <xf numFmtId="0" fontId="5" fillId="0" borderId="0" xfId="1" applyFont="1" applyBorder="1" applyAlignment="1">
      <alignment vertical="center" wrapText="1"/>
    </xf>
    <xf numFmtId="0" fontId="18" fillId="0" borderId="0" xfId="1" applyFont="1" applyBorder="1"/>
    <xf numFmtId="0" fontId="6" fillId="3" borderId="1" xfId="1" applyFont="1" applyFill="1" applyBorder="1" applyAlignment="1">
      <alignment horizontal="center" vertical="center" wrapText="1"/>
    </xf>
    <xf numFmtId="0" fontId="1" fillId="0" borderId="0" xfId="0" applyFont="1" applyFill="1" applyBorder="1"/>
    <xf numFmtId="0" fontId="1" fillId="0" borderId="0" xfId="0" applyFont="1"/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0" fillId="0" borderId="0" xfId="0" applyAlignment="1">
      <alignment horizontal="right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1" fillId="0" borderId="1" xfId="0" applyFont="1" applyBorder="1" applyAlignment="1"/>
    <xf numFmtId="0" fontId="2" fillId="0" borderId="0" xfId="0" applyFont="1"/>
    <xf numFmtId="0" fontId="11" fillId="0" borderId="0" xfId="0" applyFont="1" applyBorder="1" applyAlignment="1">
      <alignment horizontal="right" vertical="top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/>
    <xf numFmtId="0" fontId="14" fillId="0" borderId="19" xfId="0" applyFont="1" applyBorder="1" applyAlignment="1">
      <alignment horizontal="left" wrapText="1"/>
    </xf>
    <xf numFmtId="0" fontId="1" fillId="0" borderId="0" xfId="0" applyFont="1" applyAlignment="1">
      <alignment horizontal="right"/>
    </xf>
    <xf numFmtId="0" fontId="1" fillId="9" borderId="0" xfId="0" applyFont="1" applyFill="1"/>
    <xf numFmtId="0" fontId="1" fillId="0" borderId="0" xfId="0" applyFont="1" applyBorder="1" applyAlignment="1">
      <alignment horizontal="left" vertical="top"/>
    </xf>
    <xf numFmtId="0" fontId="1" fillId="0" borderId="0" xfId="0" applyFont="1" applyFill="1"/>
    <xf numFmtId="0" fontId="25" fillId="0" borderId="0" xfId="0" applyFont="1" applyBorder="1" applyAlignment="1">
      <alignment horizontal="justify" vertical="center" wrapText="1"/>
    </xf>
    <xf numFmtId="0" fontId="27" fillId="0" borderId="0" xfId="0" applyFont="1" applyBorder="1" applyAlignment="1">
      <alignment vertical="center" wrapText="1"/>
    </xf>
    <xf numFmtId="0" fontId="28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justify" vertical="center" wrapText="1"/>
    </xf>
    <xf numFmtId="0" fontId="0" fillId="10" borderId="1" xfId="0" applyFill="1" applyBorder="1" applyAlignment="1">
      <alignment horizontal="left" vertical="center" indent="1"/>
    </xf>
    <xf numFmtId="0" fontId="0" fillId="0" borderId="0" xfId="0" applyAlignment="1">
      <alignment vertical="center"/>
    </xf>
    <xf numFmtId="0" fontId="1" fillId="0" borderId="0" xfId="0" applyFont="1" applyBorder="1" applyAlignment="1">
      <alignment horizontal="center"/>
    </xf>
    <xf numFmtId="0" fontId="3" fillId="9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1" applyFont="1" applyBorder="1" applyAlignment="1">
      <alignment horizontal="center" vertical="top" wrapText="1"/>
    </xf>
    <xf numFmtId="0" fontId="15" fillId="6" borderId="16" xfId="1" applyFont="1" applyFill="1" applyBorder="1" applyAlignment="1"/>
    <xf numFmtId="0" fontId="15" fillId="6" borderId="17" xfId="1" applyFont="1" applyFill="1" applyBorder="1" applyAlignment="1"/>
    <xf numFmtId="0" fontId="0" fillId="0" borderId="0" xfId="0" applyAlignment="1">
      <alignment horizontal="center"/>
    </xf>
    <xf numFmtId="0" fontId="0" fillId="0" borderId="33" xfId="0" applyBorder="1"/>
    <xf numFmtId="0" fontId="0" fillId="0" borderId="34" xfId="0" applyBorder="1"/>
    <xf numFmtId="0" fontId="1" fillId="13" borderId="1" xfId="1" applyFont="1" applyFill="1" applyBorder="1" applyAlignment="1">
      <alignment vertical="center"/>
    </xf>
    <xf numFmtId="0" fontId="1" fillId="13" borderId="1" xfId="1" applyFont="1" applyFill="1" applyBorder="1"/>
    <xf numFmtId="0" fontId="1" fillId="13" borderId="1" xfId="1" applyFont="1" applyFill="1" applyBorder="1" applyAlignment="1">
      <alignment horizontal="center" vertical="center"/>
    </xf>
    <xf numFmtId="0" fontId="1" fillId="13" borderId="1" xfId="1" applyFont="1" applyFill="1" applyBorder="1" applyAlignment="1">
      <alignment horizontal="center" vertical="center" wrapText="1"/>
    </xf>
    <xf numFmtId="0" fontId="1" fillId="0" borderId="0" xfId="1" applyFont="1"/>
    <xf numFmtId="0" fontId="31" fillId="0" borderId="0" xfId="0" applyFont="1"/>
    <xf numFmtId="0" fontId="32" fillId="0" borderId="0" xfId="0" applyFont="1" applyAlignment="1">
      <alignment horizontal="right"/>
    </xf>
    <xf numFmtId="0" fontId="33" fillId="0" borderId="0" xfId="1" applyFont="1" applyBorder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3" fillId="0" borderId="0" xfId="1" applyFont="1" applyBorder="1" applyAlignment="1">
      <alignment vertical="center"/>
    </xf>
    <xf numFmtId="0" fontId="33" fillId="0" borderId="0" xfId="1" applyFont="1" applyBorder="1" applyAlignment="1">
      <alignment vertical="center" wrapText="1"/>
    </xf>
    <xf numFmtId="0" fontId="34" fillId="0" borderId="0" xfId="1" applyFont="1" applyBorder="1" applyAlignment="1">
      <alignment horizontal="justify" vertical="center" wrapText="1"/>
    </xf>
    <xf numFmtId="0" fontId="35" fillId="0" borderId="0" xfId="2" applyFont="1" applyAlignment="1">
      <alignment horizontal="right"/>
    </xf>
    <xf numFmtId="0" fontId="35" fillId="0" borderId="0" xfId="2" applyFont="1"/>
    <xf numFmtId="0" fontId="35" fillId="0" borderId="0" xfId="2" applyFont="1" applyAlignment="1">
      <alignment horizontal="center"/>
    </xf>
    <xf numFmtId="167" fontId="35" fillId="0" borderId="0" xfId="3" applyNumberFormat="1" applyFont="1"/>
    <xf numFmtId="167" fontId="36" fillId="14" borderId="55" xfId="3" applyNumberFormat="1" applyFont="1" applyFill="1" applyBorder="1" applyAlignment="1">
      <alignment horizontal="center" vertical="center" wrapText="1"/>
    </xf>
    <xf numFmtId="167" fontId="37" fillId="3" borderId="55" xfId="3" applyNumberFormat="1" applyFont="1" applyFill="1" applyBorder="1" applyAlignment="1">
      <alignment horizontal="center" vertical="center" wrapText="1"/>
    </xf>
    <xf numFmtId="0" fontId="37" fillId="3" borderId="56" xfId="2" applyFont="1" applyFill="1" applyBorder="1" applyAlignment="1">
      <alignment horizontal="center" vertical="center"/>
    </xf>
    <xf numFmtId="0" fontId="37" fillId="15" borderId="30" xfId="2" applyFont="1" applyFill="1" applyBorder="1" applyAlignment="1">
      <alignment horizontal="left" vertical="center"/>
    </xf>
    <xf numFmtId="0" fontId="38" fillId="15" borderId="31" xfId="2" applyFont="1" applyFill="1" applyBorder="1" applyAlignment="1">
      <alignment horizontal="left" vertical="center" wrapText="1"/>
    </xf>
    <xf numFmtId="0" fontId="38" fillId="15" borderId="32" xfId="2" applyFont="1" applyFill="1" applyBorder="1" applyAlignment="1">
      <alignment horizontal="left" vertical="center"/>
    </xf>
    <xf numFmtId="0" fontId="35" fillId="15" borderId="27" xfId="2" applyFont="1" applyFill="1" applyBorder="1" applyAlignment="1">
      <alignment horizontal="center" vertical="center"/>
    </xf>
    <xf numFmtId="167" fontId="35" fillId="15" borderId="27" xfId="3" applyNumberFormat="1" applyFont="1" applyFill="1" applyBorder="1" applyAlignment="1">
      <alignment vertical="center"/>
    </xf>
    <xf numFmtId="167" fontId="37" fillId="15" borderId="27" xfId="3" applyNumberFormat="1" applyFont="1" applyFill="1" applyBorder="1" applyAlignment="1">
      <alignment vertical="center"/>
    </xf>
    <xf numFmtId="0" fontId="35" fillId="0" borderId="0" xfId="2" applyFont="1" applyAlignment="1">
      <alignment vertical="center"/>
    </xf>
    <xf numFmtId="167" fontId="35" fillId="0" borderId="0" xfId="2" applyNumberFormat="1" applyFont="1" applyAlignment="1">
      <alignment vertical="center"/>
    </xf>
    <xf numFmtId="0" fontId="37" fillId="0" borderId="38" xfId="2" applyFont="1" applyBorder="1" applyAlignment="1">
      <alignment horizontal="right" vertical="center" wrapText="1"/>
    </xf>
    <xf numFmtId="0" fontId="39" fillId="9" borderId="39" xfId="2" applyFont="1" applyFill="1" applyBorder="1" applyAlignment="1">
      <alignment vertical="center"/>
    </xf>
    <xf numFmtId="0" fontId="35" fillId="0" borderId="40" xfId="2" applyFont="1" applyBorder="1"/>
    <xf numFmtId="0" fontId="35" fillId="0" borderId="46" xfId="2" applyFont="1" applyBorder="1" applyAlignment="1">
      <alignment horizontal="center"/>
    </xf>
    <xf numFmtId="167" fontId="35" fillId="0" borderId="46" xfId="3" applyNumberFormat="1" applyFont="1" applyBorder="1"/>
    <xf numFmtId="167" fontId="37" fillId="0" borderId="46" xfId="3" applyNumberFormat="1" applyFont="1" applyBorder="1"/>
    <xf numFmtId="0" fontId="35" fillId="0" borderId="0" xfId="2" applyFont="1" applyBorder="1"/>
    <xf numFmtId="0" fontId="35" fillId="0" borderId="52" xfId="2" applyFont="1" applyBorder="1"/>
    <xf numFmtId="167" fontId="37" fillId="0" borderId="0" xfId="3" applyNumberFormat="1" applyFont="1" applyBorder="1"/>
    <xf numFmtId="167" fontId="37" fillId="0" borderId="53" xfId="3" applyNumberFormat="1" applyFont="1" applyBorder="1"/>
    <xf numFmtId="0" fontId="35" fillId="0" borderId="52" xfId="2" applyFont="1" applyBorder="1" applyAlignment="1">
      <alignment horizontal="right" vertical="center" wrapText="1"/>
    </xf>
    <xf numFmtId="0" fontId="40" fillId="0" borderId="0" xfId="2" applyFont="1" applyBorder="1" applyAlignment="1">
      <alignment horizontal="left"/>
    </xf>
    <xf numFmtId="0" fontId="35" fillId="0" borderId="53" xfId="2" applyFont="1" applyBorder="1"/>
    <xf numFmtId="167" fontId="35" fillId="0" borderId="0" xfId="3" applyNumberFormat="1" applyFont="1" applyBorder="1"/>
    <xf numFmtId="167" fontId="35" fillId="0" borderId="53" xfId="3" applyNumberFormat="1" applyFont="1" applyBorder="1"/>
    <xf numFmtId="0" fontId="38" fillId="0" borderId="0" xfId="2" applyFont="1" applyBorder="1" applyAlignment="1">
      <alignment horizontal="left" wrapText="1"/>
    </xf>
    <xf numFmtId="0" fontId="38" fillId="0" borderId="53" xfId="2" applyFont="1" applyBorder="1" applyAlignment="1">
      <alignment horizontal="left"/>
    </xf>
    <xf numFmtId="167" fontId="35" fillId="9" borderId="46" xfId="3" applyNumberFormat="1" applyFont="1" applyFill="1" applyBorder="1"/>
    <xf numFmtId="168" fontId="35" fillId="0" borderId="46" xfId="3" applyNumberFormat="1" applyFont="1" applyBorder="1" applyAlignment="1">
      <alignment horizontal="center"/>
    </xf>
    <xf numFmtId="9" fontId="35" fillId="0" borderId="46" xfId="4" applyFont="1" applyBorder="1"/>
    <xf numFmtId="169" fontId="41" fillId="0" borderId="57" xfId="5" applyNumberFormat="1" applyFont="1" applyFill="1" applyBorder="1" applyAlignment="1">
      <alignment horizontal="center" vertical="center"/>
    </xf>
    <xf numFmtId="169" fontId="41" fillId="0" borderId="53" xfId="5" applyNumberFormat="1" applyFont="1" applyFill="1" applyBorder="1" applyAlignment="1">
      <alignment horizontal="center" vertical="center"/>
    </xf>
    <xf numFmtId="0" fontId="35" fillId="9" borderId="46" xfId="2" applyFont="1" applyFill="1" applyBorder="1" applyAlignment="1">
      <alignment horizontal="center"/>
    </xf>
    <xf numFmtId="168" fontId="35" fillId="0" borderId="46" xfId="3" applyNumberFormat="1" applyFont="1" applyBorder="1"/>
    <xf numFmtId="9" fontId="35" fillId="9" borderId="46" xfId="4" applyFont="1" applyFill="1" applyBorder="1" applyAlignment="1">
      <alignment horizontal="center"/>
    </xf>
    <xf numFmtId="9" fontId="35" fillId="9" borderId="53" xfId="4" applyFont="1" applyFill="1" applyBorder="1" applyAlignment="1">
      <alignment horizontal="center"/>
    </xf>
    <xf numFmtId="0" fontId="38" fillId="0" borderId="0" xfId="2" applyFont="1" applyBorder="1" applyAlignment="1">
      <alignment horizontal="left"/>
    </xf>
    <xf numFmtId="0" fontId="38" fillId="0" borderId="53" xfId="2" quotePrefix="1" applyFont="1" applyBorder="1" applyAlignment="1">
      <alignment horizontal="left"/>
    </xf>
    <xf numFmtId="0" fontId="42" fillId="9" borderId="0" xfId="2" applyFont="1" applyFill="1" applyBorder="1" applyAlignment="1">
      <alignment vertical="center"/>
    </xf>
    <xf numFmtId="0" fontId="37" fillId="0" borderId="52" xfId="2" applyFont="1" applyBorder="1" applyAlignment="1">
      <alignment horizontal="right" vertical="center" wrapText="1"/>
    </xf>
    <xf numFmtId="0" fontId="39" fillId="0" borderId="0" xfId="2" applyFont="1" applyFill="1" applyBorder="1" applyAlignment="1">
      <alignment vertical="center"/>
    </xf>
    <xf numFmtId="0" fontId="35" fillId="0" borderId="0" xfId="2" applyFont="1" applyBorder="1" applyAlignment="1">
      <alignment vertical="center"/>
    </xf>
    <xf numFmtId="0" fontId="35" fillId="15" borderId="52" xfId="2" applyFont="1" applyFill="1" applyBorder="1" applyAlignment="1">
      <alignment vertical="center"/>
    </xf>
    <xf numFmtId="167" fontId="37" fillId="15" borderId="0" xfId="3" applyNumberFormat="1" applyFont="1" applyFill="1" applyBorder="1" applyAlignment="1">
      <alignment vertical="center"/>
    </xf>
    <xf numFmtId="167" fontId="37" fillId="15" borderId="53" xfId="3" applyNumberFormat="1" applyFont="1" applyFill="1" applyBorder="1" applyAlignment="1">
      <alignment vertical="center"/>
    </xf>
    <xf numFmtId="0" fontId="37" fillId="0" borderId="52" xfId="2" applyFont="1" applyBorder="1" applyAlignment="1">
      <alignment horizontal="right"/>
    </xf>
    <xf numFmtId="0" fontId="37" fillId="0" borderId="0" xfId="2" applyFont="1" applyBorder="1"/>
    <xf numFmtId="169" fontId="41" fillId="0" borderId="58" xfId="5" applyNumberFormat="1" applyFont="1" applyFill="1" applyBorder="1" applyAlignment="1">
      <alignment horizontal="center" vertical="center"/>
    </xf>
    <xf numFmtId="9" fontId="35" fillId="0" borderId="53" xfId="4" applyFont="1" applyBorder="1"/>
    <xf numFmtId="0" fontId="37" fillId="0" borderId="38" xfId="2" applyFont="1" applyBorder="1" applyAlignment="1">
      <alignment horizontal="right"/>
    </xf>
    <xf numFmtId="0" fontId="37" fillId="0" borderId="39" xfId="2" applyFont="1" applyBorder="1"/>
    <xf numFmtId="0" fontId="35" fillId="0" borderId="52" xfId="2" applyFont="1" applyBorder="1" applyAlignment="1">
      <alignment horizontal="center"/>
    </xf>
    <xf numFmtId="0" fontId="35" fillId="0" borderId="33" xfId="2" applyFont="1" applyBorder="1" applyAlignment="1">
      <alignment horizontal="center"/>
    </xf>
    <xf numFmtId="167" fontId="37" fillId="0" borderId="33" xfId="3" applyNumberFormat="1" applyFont="1" applyBorder="1"/>
    <xf numFmtId="0" fontId="35" fillId="0" borderId="52" xfId="2" applyFont="1" applyBorder="1" applyAlignment="1">
      <alignment horizontal="right"/>
    </xf>
    <xf numFmtId="168" fontId="35" fillId="0" borderId="0" xfId="3" applyNumberFormat="1" applyFont="1" applyBorder="1" applyAlignment="1">
      <alignment horizontal="center"/>
    </xf>
    <xf numFmtId="165" fontId="35" fillId="0" borderId="46" xfId="3" applyNumberFormat="1" applyFont="1" applyBorder="1"/>
    <xf numFmtId="0" fontId="35" fillId="0" borderId="0" xfId="2" applyFont="1" applyBorder="1" applyAlignment="1">
      <alignment horizontal="left" vertical="center"/>
    </xf>
    <xf numFmtId="0" fontId="35" fillId="0" borderId="53" xfId="2" applyFont="1" applyFill="1" applyBorder="1"/>
    <xf numFmtId="0" fontId="37" fillId="0" borderId="53" xfId="2" applyFont="1" applyBorder="1"/>
    <xf numFmtId="167" fontId="35" fillId="13" borderId="0" xfId="3" applyNumberFormat="1" applyFont="1" applyFill="1" applyBorder="1"/>
    <xf numFmtId="9" fontId="35" fillId="0" borderId="46" xfId="4" applyNumberFormat="1" applyFont="1" applyBorder="1"/>
    <xf numFmtId="0" fontId="35" fillId="0" borderId="0" xfId="2" applyFont="1" applyFill="1" applyBorder="1"/>
    <xf numFmtId="167" fontId="35" fillId="0" borderId="0" xfId="3" applyNumberFormat="1" applyFont="1" applyFill="1" applyBorder="1"/>
    <xf numFmtId="0" fontId="37" fillId="0" borderId="0" xfId="2" applyFont="1" applyBorder="1" applyAlignment="1">
      <alignment vertical="center"/>
    </xf>
    <xf numFmtId="0" fontId="35" fillId="0" borderId="53" xfId="2" applyFont="1" applyBorder="1" applyAlignment="1">
      <alignment vertical="center"/>
    </xf>
    <xf numFmtId="0" fontId="35" fillId="0" borderId="52" xfId="2" applyFont="1" applyBorder="1" applyAlignment="1">
      <alignment vertical="center"/>
    </xf>
    <xf numFmtId="0" fontId="38" fillId="0" borderId="0" xfId="2" applyFont="1" applyBorder="1" applyAlignment="1"/>
    <xf numFmtId="0" fontId="43" fillId="0" borderId="0" xfId="2" applyFont="1" applyBorder="1" applyAlignment="1">
      <alignment horizontal="left" wrapText="1"/>
    </xf>
    <xf numFmtId="168" fontId="42" fillId="0" borderId="46" xfId="2" applyNumberFormat="1" applyFont="1" applyBorder="1" applyAlignment="1">
      <alignment horizontal="center"/>
    </xf>
    <xf numFmtId="0" fontId="39" fillId="0" borderId="0" xfId="2" applyFont="1" applyBorder="1" applyAlignment="1">
      <alignment vertical="center"/>
    </xf>
    <xf numFmtId="0" fontId="42" fillId="0" borderId="53" xfId="2" applyFont="1" applyBorder="1" applyAlignment="1">
      <alignment vertical="center" wrapText="1"/>
    </xf>
    <xf numFmtId="169" fontId="41" fillId="0" borderId="59" xfId="5" applyNumberFormat="1" applyFont="1" applyFill="1" applyBorder="1" applyAlignment="1">
      <alignment horizontal="center" vertical="center"/>
    </xf>
    <xf numFmtId="0" fontId="37" fillId="0" borderId="39" xfId="2" applyFont="1" applyBorder="1" applyAlignment="1">
      <alignment vertical="center"/>
    </xf>
    <xf numFmtId="168" fontId="42" fillId="0" borderId="53" xfId="2" applyNumberFormat="1" applyFont="1" applyBorder="1" applyAlignment="1">
      <alignment horizontal="center"/>
    </xf>
    <xf numFmtId="169" fontId="41" fillId="0" borderId="0" xfId="5" applyNumberFormat="1" applyFont="1" applyFill="1" applyBorder="1" applyAlignment="1">
      <alignment horizontal="center" vertical="center"/>
    </xf>
    <xf numFmtId="167" fontId="35" fillId="9" borderId="53" xfId="3" applyNumberFormat="1" applyFont="1" applyFill="1" applyBorder="1"/>
    <xf numFmtId="0" fontId="35" fillId="0" borderId="52" xfId="2" applyFont="1" applyFill="1" applyBorder="1" applyAlignment="1">
      <alignment horizontal="right" vertical="center" wrapText="1"/>
    </xf>
    <xf numFmtId="0" fontId="38" fillId="0" borderId="0" xfId="2" applyFont="1" applyFill="1" applyBorder="1" applyAlignment="1">
      <alignment horizontal="left" wrapText="1"/>
    </xf>
    <xf numFmtId="0" fontId="38" fillId="0" borderId="0" xfId="2" applyFont="1" applyFill="1" applyBorder="1" applyAlignment="1">
      <alignment horizontal="left"/>
    </xf>
    <xf numFmtId="0" fontId="35" fillId="0" borderId="46" xfId="2" applyFont="1" applyFill="1" applyBorder="1" applyAlignment="1">
      <alignment horizontal="center"/>
    </xf>
    <xf numFmtId="167" fontId="35" fillId="0" borderId="53" xfId="3" applyNumberFormat="1" applyFont="1" applyFill="1" applyBorder="1"/>
    <xf numFmtId="167" fontId="35" fillId="0" borderId="46" xfId="3" applyNumberFormat="1" applyFont="1" applyFill="1" applyBorder="1"/>
    <xf numFmtId="168" fontId="35" fillId="0" borderId="46" xfId="3" applyNumberFormat="1" applyFont="1" applyFill="1" applyBorder="1"/>
    <xf numFmtId="0" fontId="35" fillId="0" borderId="0" xfId="2" applyFont="1" applyFill="1"/>
    <xf numFmtId="9" fontId="35" fillId="0" borderId="46" xfId="4" applyFont="1" applyFill="1" applyBorder="1" applyAlignment="1">
      <alignment horizontal="center"/>
    </xf>
    <xf numFmtId="0" fontId="35" fillId="0" borderId="52" xfId="2" applyFont="1" applyFill="1" applyBorder="1"/>
    <xf numFmtId="9" fontId="35" fillId="0" borderId="53" xfId="4" applyFont="1" applyFill="1" applyBorder="1" applyAlignment="1">
      <alignment horizontal="center"/>
    </xf>
    <xf numFmtId="0" fontId="38" fillId="9" borderId="0" xfId="2" applyFont="1" applyFill="1" applyBorder="1" applyAlignment="1">
      <alignment horizontal="left"/>
    </xf>
    <xf numFmtId="168" fontId="35" fillId="0" borderId="53" xfId="3" applyNumberFormat="1" applyFont="1" applyFill="1" applyBorder="1"/>
    <xf numFmtId="0" fontId="35" fillId="0" borderId="34" xfId="2" applyFont="1" applyBorder="1" applyAlignment="1">
      <alignment horizontal="center"/>
    </xf>
    <xf numFmtId="0" fontId="37" fillId="10" borderId="30" xfId="2" applyFont="1" applyFill="1" applyBorder="1" applyAlignment="1">
      <alignment horizontal="left" vertical="center"/>
    </xf>
    <xf numFmtId="0" fontId="35" fillId="10" borderId="31" xfId="2" applyFont="1" applyFill="1" applyBorder="1" applyAlignment="1">
      <alignment horizontal="right" vertical="center"/>
    </xf>
    <xf numFmtId="0" fontId="35" fillId="10" borderId="31" xfId="2" applyFont="1" applyFill="1" applyBorder="1"/>
    <xf numFmtId="0" fontId="35" fillId="10" borderId="31" xfId="2" applyFont="1" applyFill="1" applyBorder="1" applyAlignment="1">
      <alignment horizontal="center"/>
    </xf>
    <xf numFmtId="167" fontId="35" fillId="10" borderId="31" xfId="3" applyNumberFormat="1" applyFont="1" applyFill="1" applyBorder="1"/>
    <xf numFmtId="167" fontId="37" fillId="10" borderId="27" xfId="3" applyNumberFormat="1" applyFont="1" applyFill="1" applyBorder="1" applyAlignment="1">
      <alignment vertical="center"/>
    </xf>
    <xf numFmtId="167" fontId="37" fillId="10" borderId="32" xfId="3" applyNumberFormat="1" applyFont="1" applyFill="1" applyBorder="1" applyAlignment="1">
      <alignment vertical="center"/>
    </xf>
    <xf numFmtId="0" fontId="35" fillId="10" borderId="41" xfId="2" applyFont="1" applyFill="1" applyBorder="1" applyAlignment="1">
      <alignment vertical="center"/>
    </xf>
    <xf numFmtId="167" fontId="37" fillId="10" borderId="54" xfId="3" applyNumberFormat="1" applyFont="1" applyFill="1" applyBorder="1" applyAlignment="1">
      <alignment vertical="center"/>
    </xf>
    <xf numFmtId="167" fontId="37" fillId="10" borderId="42" xfId="3" applyNumberFormat="1" applyFont="1" applyFill="1" applyBorder="1" applyAlignment="1">
      <alignment vertical="center"/>
    </xf>
    <xf numFmtId="0" fontId="35" fillId="0" borderId="0" xfId="2" applyFont="1" applyAlignment="1">
      <alignment horizontal="right" vertical="center"/>
    </xf>
    <xf numFmtId="0" fontId="37" fillId="15" borderId="38" xfId="2" applyFont="1" applyFill="1" applyBorder="1" applyAlignment="1">
      <alignment horizontal="left" vertical="center"/>
    </xf>
    <xf numFmtId="0" fontId="38" fillId="15" borderId="39" xfId="2" applyFont="1" applyFill="1" applyBorder="1" applyAlignment="1">
      <alignment horizontal="left" vertical="center" wrapText="1"/>
    </xf>
    <xf numFmtId="0" fontId="38" fillId="15" borderId="40" xfId="2" applyFont="1" applyFill="1" applyBorder="1" applyAlignment="1">
      <alignment horizontal="left" vertical="center"/>
    </xf>
    <xf numFmtId="0" fontId="35" fillId="15" borderId="33" xfId="2" applyFont="1" applyFill="1" applyBorder="1" applyAlignment="1">
      <alignment horizontal="center" vertical="center"/>
    </xf>
    <xf numFmtId="167" fontId="35" fillId="15" borderId="33" xfId="3" applyNumberFormat="1" applyFont="1" applyFill="1" applyBorder="1" applyAlignment="1">
      <alignment vertical="center"/>
    </xf>
    <xf numFmtId="167" fontId="37" fillId="15" borderId="33" xfId="3" applyNumberFormat="1" applyFont="1" applyFill="1" applyBorder="1" applyAlignment="1">
      <alignment vertical="center"/>
    </xf>
    <xf numFmtId="167" fontId="35" fillId="0" borderId="33" xfId="3" applyNumberFormat="1" applyFont="1" applyBorder="1"/>
    <xf numFmtId="0" fontId="35" fillId="0" borderId="39" xfId="2" applyFont="1" applyBorder="1"/>
    <xf numFmtId="0" fontId="35" fillId="0" borderId="38" xfId="2" applyFont="1" applyBorder="1"/>
    <xf numFmtId="167" fontId="37" fillId="0" borderId="39" xfId="3" applyNumberFormat="1" applyFont="1" applyBorder="1"/>
    <xf numFmtId="167" fontId="37" fillId="0" borderId="40" xfId="3" applyNumberFormat="1" applyFont="1" applyBorder="1"/>
    <xf numFmtId="167" fontId="35" fillId="0" borderId="39" xfId="2" applyNumberFormat="1" applyFont="1" applyBorder="1" applyAlignment="1">
      <alignment vertical="center"/>
    </xf>
    <xf numFmtId="167" fontId="35" fillId="0" borderId="0" xfId="2" applyNumberFormat="1" applyFont="1" applyBorder="1" applyAlignment="1">
      <alignment vertical="center"/>
    </xf>
    <xf numFmtId="0" fontId="35" fillId="0" borderId="41" xfId="2" applyFont="1" applyBorder="1" applyAlignment="1">
      <alignment horizontal="right" vertical="center" wrapText="1"/>
    </xf>
    <xf numFmtId="0" fontId="35" fillId="0" borderId="54" xfId="2" applyFont="1" applyBorder="1" applyAlignment="1">
      <alignment vertical="center"/>
    </xf>
    <xf numFmtId="0" fontId="35" fillId="0" borderId="42" xfId="2" applyFont="1" applyBorder="1"/>
    <xf numFmtId="167" fontId="35" fillId="0" borderId="34" xfId="3" applyNumberFormat="1" applyFont="1" applyBorder="1"/>
    <xf numFmtId="168" fontId="42" fillId="0" borderId="34" xfId="2" applyNumberFormat="1" applyFont="1" applyBorder="1" applyAlignment="1">
      <alignment horizontal="center"/>
    </xf>
    <xf numFmtId="0" fontId="35" fillId="0" borderId="54" xfId="2" applyFont="1" applyBorder="1"/>
    <xf numFmtId="9" fontId="35" fillId="0" borderId="34" xfId="4" applyFont="1" applyBorder="1"/>
    <xf numFmtId="0" fontId="35" fillId="0" borderId="41" xfId="2" applyFont="1" applyBorder="1"/>
    <xf numFmtId="169" fontId="41" fillId="0" borderId="60" xfId="5" applyNumberFormat="1" applyFont="1" applyFill="1" applyBorder="1" applyAlignment="1">
      <alignment horizontal="center" vertical="center"/>
    </xf>
    <xf numFmtId="167" fontId="35" fillId="0" borderId="42" xfId="3" applyNumberFormat="1" applyFont="1" applyBorder="1"/>
    <xf numFmtId="167" fontId="35" fillId="9" borderId="34" xfId="3" applyNumberFormat="1" applyFont="1" applyFill="1" applyBorder="1"/>
    <xf numFmtId="167" fontId="35" fillId="0" borderId="54" xfId="2" applyNumberFormat="1" applyFont="1" applyBorder="1" applyAlignment="1">
      <alignment vertical="center"/>
    </xf>
    <xf numFmtId="0" fontId="1" fillId="0" borderId="0" xfId="0" applyFont="1" applyBorder="1"/>
    <xf numFmtId="0" fontId="5" fillId="3" borderId="27" xfId="0" applyFont="1" applyFill="1" applyBorder="1" applyAlignment="1">
      <alignment horizontal="center" wrapText="1"/>
    </xf>
    <xf numFmtId="0" fontId="1" fillId="0" borderId="0" xfId="1" applyFont="1"/>
    <xf numFmtId="0" fontId="1" fillId="0" borderId="0" xfId="1" applyFont="1"/>
    <xf numFmtId="0" fontId="0" fillId="0" borderId="0" xfId="0" applyFill="1"/>
    <xf numFmtId="0" fontId="0" fillId="0" borderId="0" xfId="0" applyAlignment="1"/>
    <xf numFmtId="0" fontId="0" fillId="16" borderId="0" xfId="0" applyFill="1"/>
    <xf numFmtId="0" fontId="44" fillId="16" borderId="0" xfId="0" applyFont="1" applyFill="1"/>
    <xf numFmtId="0" fontId="26" fillId="16" borderId="0" xfId="1" applyFont="1" applyFill="1" applyAlignment="1">
      <alignment horizontal="left" vertical="center"/>
    </xf>
    <xf numFmtId="0" fontId="33" fillId="16" borderId="0" xfId="1" applyFont="1" applyFill="1" applyAlignment="1">
      <alignment vertical="center"/>
    </xf>
    <xf numFmtId="0" fontId="33" fillId="16" borderId="0" xfId="1" applyFont="1" applyFill="1" applyBorder="1" applyAlignment="1">
      <alignment horizontal="center" vertical="center" wrapText="1"/>
    </xf>
    <xf numFmtId="0" fontId="33" fillId="16" borderId="0" xfId="1" applyFont="1" applyFill="1" applyBorder="1" applyAlignment="1">
      <alignment vertical="center"/>
    </xf>
    <xf numFmtId="0" fontId="23" fillId="16" borderId="0" xfId="1" applyFont="1" applyFill="1" applyAlignment="1">
      <alignment vertical="center"/>
    </xf>
    <xf numFmtId="0" fontId="23" fillId="16" borderId="0" xfId="1" applyFont="1" applyFill="1" applyBorder="1" applyAlignment="1">
      <alignment horizontal="center" vertical="center" wrapText="1"/>
    </xf>
    <xf numFmtId="0" fontId="23" fillId="16" borderId="0" xfId="1" applyFont="1" applyFill="1" applyBorder="1" applyAlignment="1">
      <alignment vertical="center"/>
    </xf>
    <xf numFmtId="0" fontId="5" fillId="16" borderId="0" xfId="0" applyFont="1" applyFill="1" applyAlignment="1">
      <alignment vertical="center"/>
    </xf>
    <xf numFmtId="0" fontId="1" fillId="16" borderId="0" xfId="0" applyFont="1" applyFill="1"/>
    <xf numFmtId="0" fontId="1" fillId="16" borderId="0" xfId="0" applyFont="1" applyFill="1" applyAlignment="1">
      <alignment horizontal="right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 vertical="top"/>
    </xf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" fillId="0" borderId="0" xfId="1" applyFont="1" applyFill="1" applyBorder="1" applyAlignment="1">
      <alignment horizontal="center" vertical="top"/>
    </xf>
    <xf numFmtId="0" fontId="1" fillId="0" borderId="0" xfId="1" applyFont="1"/>
    <xf numFmtId="0" fontId="0" fillId="0" borderId="0" xfId="0"/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" fillId="0" borderId="0" xfId="0" applyFont="1" applyBorder="1" applyAlignment="1"/>
    <xf numFmtId="0" fontId="1" fillId="0" borderId="0" xfId="0" applyFont="1" applyAlignment="1"/>
    <xf numFmtId="0" fontId="1" fillId="7" borderId="49" xfId="0" applyFont="1" applyFill="1" applyBorder="1" applyAlignment="1">
      <alignment horizontal="right"/>
    </xf>
    <xf numFmtId="0" fontId="1" fillId="7" borderId="19" xfId="0" applyFont="1" applyFill="1" applyBorder="1"/>
    <xf numFmtId="0" fontId="1" fillId="7" borderId="25" xfId="0" applyFont="1" applyFill="1" applyBorder="1"/>
    <xf numFmtId="0" fontId="1" fillId="7" borderId="7" xfId="0" applyFont="1" applyFill="1" applyBorder="1" applyAlignment="1">
      <alignment horizontal="right"/>
    </xf>
    <xf numFmtId="0" fontId="1" fillId="7" borderId="0" xfId="0" applyFont="1" applyFill="1" applyBorder="1"/>
    <xf numFmtId="0" fontId="1" fillId="7" borderId="8" xfId="0" applyFont="1" applyFill="1" applyBorder="1"/>
    <xf numFmtId="0" fontId="3" fillId="7" borderId="49" xfId="0" applyFont="1" applyFill="1" applyBorder="1" applyAlignment="1">
      <alignment horizontal="left"/>
    </xf>
    <xf numFmtId="0" fontId="3" fillId="7" borderId="19" xfId="0" applyFont="1" applyFill="1" applyBorder="1" applyAlignment="1">
      <alignment horizontal="left"/>
    </xf>
    <xf numFmtId="0" fontId="3" fillId="7" borderId="25" xfId="0" applyFont="1" applyFill="1" applyBorder="1" applyAlignment="1">
      <alignment horizontal="left"/>
    </xf>
    <xf numFmtId="0" fontId="3" fillId="7" borderId="7" xfId="0" applyFont="1" applyFill="1" applyBorder="1" applyAlignment="1">
      <alignment horizontal="left"/>
    </xf>
    <xf numFmtId="0" fontId="3" fillId="7" borderId="0" xfId="0" applyFont="1" applyFill="1" applyBorder="1" applyAlignment="1">
      <alignment horizontal="left"/>
    </xf>
    <xf numFmtId="0" fontId="3" fillId="7" borderId="8" xfId="0" applyFont="1" applyFill="1" applyBorder="1" applyAlignment="1">
      <alignment horizontal="left"/>
    </xf>
    <xf numFmtId="0" fontId="1" fillId="0" borderId="0" xfId="1" applyFont="1" applyFill="1" applyAlignment="1">
      <alignment vertical="center"/>
    </xf>
    <xf numFmtId="0" fontId="44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13" fillId="0" borderId="0" xfId="1" applyFont="1" applyFill="1" applyAlignment="1">
      <alignment horizontal="left" vertical="center" indent="1"/>
    </xf>
    <xf numFmtId="0" fontId="6" fillId="3" borderId="27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6" fillId="3" borderId="3" xfId="1" applyFont="1" applyFill="1" applyBorder="1" applyAlignment="1">
      <alignment vertical="center" wrapText="1"/>
    </xf>
    <xf numFmtId="0" fontId="7" fillId="13" borderId="1" xfId="1" applyFont="1" applyFill="1" applyBorder="1" applyAlignment="1">
      <alignment horizontal="center" vertical="center" wrapText="1"/>
    </xf>
    <xf numFmtId="0" fontId="7" fillId="13" borderId="62" xfId="1" applyFont="1" applyFill="1" applyBorder="1" applyAlignment="1">
      <alignment horizontal="center" vertical="center" wrapText="1"/>
    </xf>
    <xf numFmtId="0" fontId="7" fillId="13" borderId="63" xfId="1" applyFont="1" applyFill="1" applyBorder="1" applyAlignment="1">
      <alignment vertical="center" wrapText="1"/>
    </xf>
    <xf numFmtId="0" fontId="7" fillId="13" borderId="29" xfId="1" applyFont="1" applyFill="1" applyBorder="1" applyAlignment="1">
      <alignment horizontal="center" vertical="center" wrapText="1"/>
    </xf>
    <xf numFmtId="0" fontId="7" fillId="13" borderId="51" xfId="1" applyFont="1" applyFill="1" applyBorder="1" applyAlignment="1">
      <alignment vertical="center" wrapText="1"/>
    </xf>
    <xf numFmtId="0" fontId="1" fillId="0" borderId="0" xfId="1" applyFont="1"/>
    <xf numFmtId="0" fontId="5" fillId="0" borderId="0" xfId="1" applyFont="1" applyFill="1" applyBorder="1" applyAlignment="1">
      <alignment horizontal="center" vertical="center"/>
    </xf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5" fillId="3" borderId="27" xfId="1" applyFont="1" applyFill="1" applyBorder="1" applyAlignment="1">
      <alignment horizontal="center" vertical="center"/>
    </xf>
    <xf numFmtId="0" fontId="20" fillId="3" borderId="0" xfId="1" applyFont="1" applyFill="1" applyBorder="1" applyAlignment="1">
      <alignment horizontal="center" vertical="center"/>
    </xf>
    <xf numFmtId="0" fontId="1" fillId="0" borderId="0" xfId="1" applyFont="1" applyBorder="1" applyAlignment="1">
      <alignment horizontal="center" vertical="top" wrapText="1"/>
    </xf>
    <xf numFmtId="0" fontId="20" fillId="3" borderId="0" xfId="1" applyFont="1" applyFill="1" applyBorder="1" applyAlignment="1">
      <alignment horizontal="center" vertical="center" wrapText="1"/>
    </xf>
    <xf numFmtId="0" fontId="1" fillId="9" borderId="0" xfId="1" applyFont="1" applyFill="1" applyBorder="1" applyAlignment="1">
      <alignment horizontal="center"/>
    </xf>
    <xf numFmtId="0" fontId="5" fillId="3" borderId="27" xfId="0" applyFont="1" applyFill="1" applyBorder="1" applyAlignment="1">
      <alignment horizontal="center" vertical="center"/>
    </xf>
    <xf numFmtId="0" fontId="0" fillId="0" borderId="0" xfId="0"/>
    <xf numFmtId="0" fontId="2" fillId="3" borderId="27" xfId="1" applyFont="1" applyFill="1" applyBorder="1" applyAlignment="1">
      <alignment horizontal="center" vertical="center" wrapText="1"/>
    </xf>
    <xf numFmtId="0" fontId="11" fillId="13" borderId="1" xfId="1" applyFont="1" applyFill="1" applyBorder="1" applyAlignment="1">
      <alignment horizontal="left" vertical="center" wrapText="1"/>
    </xf>
    <xf numFmtId="3" fontId="1" fillId="13" borderId="1" xfId="1" applyNumberFormat="1" applyFont="1" applyFill="1" applyBorder="1" applyAlignment="1">
      <alignment horizontal="center" vertical="center" wrapText="1"/>
    </xf>
    <xf numFmtId="0" fontId="1" fillId="8" borderId="1" xfId="1" applyFont="1" applyFill="1" applyBorder="1" applyAlignment="1">
      <alignment horizontal="center" vertical="center" wrapText="1"/>
    </xf>
    <xf numFmtId="0" fontId="1" fillId="8" borderId="1" xfId="1" applyFont="1" applyFill="1" applyBorder="1" applyAlignment="1">
      <alignment horizontal="left" vertical="top" wrapText="1"/>
    </xf>
    <xf numFmtId="0" fontId="1" fillId="8" borderId="1" xfId="1" applyFont="1" applyFill="1" applyBorder="1"/>
    <xf numFmtId="0" fontId="1" fillId="8" borderId="2" xfId="1" applyFont="1" applyFill="1" applyBorder="1"/>
    <xf numFmtId="0" fontId="1" fillId="8" borderId="21" xfId="1" applyFont="1" applyFill="1" applyBorder="1"/>
    <xf numFmtId="0" fontId="1" fillId="8" borderId="44" xfId="1" applyFont="1" applyFill="1" applyBorder="1"/>
    <xf numFmtId="0" fontId="1" fillId="8" borderId="45" xfId="1" applyFont="1" applyFill="1" applyBorder="1"/>
    <xf numFmtId="0" fontId="0" fillId="17" borderId="1" xfId="0" applyFill="1" applyBorder="1"/>
    <xf numFmtId="0" fontId="11" fillId="17" borderId="1" xfId="0" applyFont="1" applyFill="1" applyBorder="1" applyAlignment="1">
      <alignment horizontal="right" vertical="center" wrapText="1"/>
    </xf>
    <xf numFmtId="0" fontId="11" fillId="17" borderId="1" xfId="0" applyFont="1" applyFill="1" applyBorder="1" applyAlignment="1">
      <alignment vertical="center" wrapText="1"/>
    </xf>
    <xf numFmtId="0" fontId="5" fillId="3" borderId="1" xfId="0" applyFont="1" applyFill="1" applyBorder="1" applyAlignment="1">
      <alignment wrapText="1"/>
    </xf>
    <xf numFmtId="0" fontId="1" fillId="8" borderId="1" xfId="1" applyFont="1" applyFill="1" applyBorder="1" applyAlignment="1">
      <alignment horizontal="left" vertical="center" wrapText="1"/>
    </xf>
    <xf numFmtId="0" fontId="14" fillId="0" borderId="0" xfId="1" applyFont="1" applyFill="1" applyBorder="1" applyAlignment="1">
      <alignment horizontal="left" indent="1"/>
    </xf>
    <xf numFmtId="0" fontId="1" fillId="0" borderId="0" xfId="1" applyFont="1"/>
    <xf numFmtId="0" fontId="17" fillId="8" borderId="2" xfId="1" applyFont="1" applyFill="1" applyBorder="1" applyAlignment="1" applyProtection="1">
      <alignment vertical="center" wrapText="1"/>
      <protection hidden="1"/>
    </xf>
    <xf numFmtId="0" fontId="17" fillId="8" borderId="3" xfId="1" applyFont="1" applyFill="1" applyBorder="1" applyAlignment="1" applyProtection="1">
      <alignment vertical="center" wrapText="1"/>
      <protection hidden="1"/>
    </xf>
    <xf numFmtId="0" fontId="17" fillId="8" borderId="4" xfId="1" applyFont="1" applyFill="1" applyBorder="1" applyAlignment="1" applyProtection="1">
      <alignment vertical="center" wrapText="1"/>
      <protection hidden="1"/>
    </xf>
    <xf numFmtId="0" fontId="17" fillId="8" borderId="1" xfId="1" applyFont="1" applyFill="1" applyBorder="1" applyAlignment="1" applyProtection="1">
      <alignment vertical="center" wrapText="1"/>
      <protection hidden="1"/>
    </xf>
    <xf numFmtId="0" fontId="26" fillId="0" borderId="0" xfId="1" applyFont="1" applyAlignment="1">
      <alignment horizontal="left" indent="1"/>
    </xf>
    <xf numFmtId="0" fontId="1" fillId="0" borderId="0" xfId="1" applyFont="1" applyBorder="1" applyAlignment="1">
      <alignment horizontal="left" vertical="center"/>
    </xf>
    <xf numFmtId="0" fontId="1" fillId="0" borderId="1" xfId="1" applyFont="1" applyFill="1" applyBorder="1" applyAlignment="1">
      <alignment horizontal="center" vertical="center"/>
    </xf>
    <xf numFmtId="0" fontId="1" fillId="0" borderId="0" xfId="1" applyFont="1"/>
    <xf numFmtId="0" fontId="1" fillId="13" borderId="2" xfId="1" applyFont="1" applyFill="1" applyBorder="1"/>
    <xf numFmtId="0" fontId="1" fillId="13" borderId="4" xfId="1" applyFont="1" applyFill="1" applyBorder="1"/>
    <xf numFmtId="0" fontId="1" fillId="0" borderId="0" xfId="1" applyFont="1"/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" fillId="0" borderId="0" xfId="1" applyFont="1"/>
    <xf numFmtId="0" fontId="1" fillId="13" borderId="1" xfId="1" applyFont="1" applyFill="1" applyBorder="1" applyAlignment="1">
      <alignment horizontal="center" vertical="center"/>
    </xf>
    <xf numFmtId="0" fontId="1" fillId="0" borderId="0" xfId="1" applyFont="1" applyBorder="1" applyAlignment="1">
      <alignment horizontal="center"/>
    </xf>
    <xf numFmtId="0" fontId="5" fillId="0" borderId="27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right" vertical="center"/>
    </xf>
    <xf numFmtId="0" fontId="0" fillId="0" borderId="0" xfId="0"/>
    <xf numFmtId="0" fontId="1" fillId="0" borderId="0" xfId="1" applyFont="1" applyFill="1" applyAlignment="1">
      <alignment horizontal="center" wrapText="1"/>
    </xf>
    <xf numFmtId="0" fontId="1" fillId="3" borderId="1" xfId="1" applyFont="1" applyFill="1" applyBorder="1" applyAlignment="1">
      <alignment horizontal="center" vertical="center"/>
    </xf>
    <xf numFmtId="0" fontId="1" fillId="6" borderId="1" xfId="1" applyFont="1" applyFill="1" applyBorder="1" applyAlignment="1">
      <alignment horizontal="center" vertical="center"/>
    </xf>
    <xf numFmtId="0" fontId="1" fillId="0" borderId="1" xfId="1" applyFont="1" applyFill="1" applyBorder="1" applyAlignment="1">
      <alignment vertical="center"/>
    </xf>
    <xf numFmtId="0" fontId="1" fillId="0" borderId="1" xfId="1" applyFont="1" applyFill="1" applyBorder="1"/>
    <xf numFmtId="0" fontId="1" fillId="0" borderId="26" xfId="1" applyFont="1" applyFill="1" applyBorder="1" applyAlignment="1">
      <alignment vertical="center"/>
    </xf>
    <xf numFmtId="0" fontId="1" fillId="0" borderId="1" xfId="1" applyFont="1" applyFill="1" applyBorder="1" applyAlignment="1">
      <alignment horizontal="center" vertical="center" wrapText="1"/>
    </xf>
    <xf numFmtId="0" fontId="1" fillId="9" borderId="1" xfId="1" applyFont="1" applyFill="1" applyBorder="1" applyAlignment="1">
      <alignment vertical="center"/>
    </xf>
    <xf numFmtId="0" fontId="46" fillId="0" borderId="0" xfId="1" applyFont="1" applyBorder="1" applyAlignment="1">
      <alignment vertical="center"/>
    </xf>
    <xf numFmtId="0" fontId="46" fillId="3" borderId="21" xfId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6" fillId="8" borderId="21" xfId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" fillId="0" borderId="0" xfId="1" applyFont="1"/>
    <xf numFmtId="0" fontId="1" fillId="8" borderId="1" xfId="1" applyFont="1" applyFill="1" applyBorder="1" applyAlignment="1">
      <alignment horizontal="center" vertical="center" wrapText="1"/>
    </xf>
    <xf numFmtId="0" fontId="1" fillId="13" borderId="1" xfId="1" applyFont="1" applyFill="1" applyBorder="1"/>
    <xf numFmtId="0" fontId="1" fillId="13" borderId="2" xfId="1" applyFont="1" applyFill="1" applyBorder="1" applyAlignment="1">
      <alignment vertical="center"/>
    </xf>
    <xf numFmtId="0" fontId="1" fillId="13" borderId="4" xfId="1" applyFont="1" applyFill="1" applyBorder="1" applyAlignment="1">
      <alignment vertical="center"/>
    </xf>
    <xf numFmtId="0" fontId="1" fillId="0" borderId="0" xfId="0" applyFont="1" applyBorder="1"/>
    <xf numFmtId="0" fontId="0" fillId="17" borderId="1" xfId="0" applyFill="1" applyBorder="1"/>
    <xf numFmtId="0" fontId="0" fillId="0" borderId="0" xfId="0"/>
    <xf numFmtId="0" fontId="3" fillId="0" borderId="0" xfId="1" applyFont="1" applyFill="1" applyAlignment="1">
      <alignment horizontal="left"/>
    </xf>
    <xf numFmtId="0" fontId="1" fillId="0" borderId="0" xfId="1" applyFont="1"/>
    <xf numFmtId="0" fontId="5" fillId="3" borderId="27" xfId="0" applyFont="1" applyFill="1" applyBorder="1" applyAlignment="1">
      <alignment horizontal="center" vertical="center" wrapText="1"/>
    </xf>
    <xf numFmtId="0" fontId="1" fillId="0" borderId="0" xfId="0" applyFont="1" applyBorder="1"/>
    <xf numFmtId="0" fontId="0" fillId="0" borderId="0" xfId="0"/>
    <xf numFmtId="0" fontId="32" fillId="8" borderId="0" xfId="0" applyFont="1" applyFill="1"/>
    <xf numFmtId="0" fontId="32" fillId="0" borderId="0" xfId="0" applyFont="1"/>
    <xf numFmtId="0" fontId="5" fillId="0" borderId="0" xfId="1" applyFont="1" applyFill="1" applyBorder="1" applyAlignment="1"/>
    <xf numFmtId="0" fontId="17" fillId="3" borderId="1" xfId="1" applyFont="1" applyFill="1" applyBorder="1" applyAlignment="1" applyProtection="1">
      <alignment vertical="center" wrapText="1"/>
      <protection hidden="1"/>
    </xf>
    <xf numFmtId="0" fontId="23" fillId="0" borderId="0" xfId="1" applyFont="1"/>
    <xf numFmtId="0" fontId="23" fillId="0" borderId="0" xfId="1" applyFont="1" applyBorder="1"/>
    <xf numFmtId="0" fontId="26" fillId="0" borderId="0" xfId="1" applyFont="1" applyFill="1" applyBorder="1" applyAlignment="1">
      <alignment horizontal="left" vertical="top" indent="1"/>
    </xf>
    <xf numFmtId="0" fontId="23" fillId="0" borderId="0" xfId="1" applyFont="1" applyFill="1" applyBorder="1" applyAlignment="1">
      <alignment horizontal="left" vertical="top" wrapText="1" indent="1"/>
    </xf>
    <xf numFmtId="0" fontId="23" fillId="0" borderId="0" xfId="1" applyFont="1" applyFill="1" applyBorder="1" applyAlignment="1">
      <alignment horizontal="left" indent="1"/>
    </xf>
    <xf numFmtId="0" fontId="23" fillId="0" borderId="0" xfId="1" applyFont="1" applyFill="1" applyAlignment="1">
      <alignment horizontal="left" indent="1"/>
    </xf>
    <xf numFmtId="0" fontId="23" fillId="0" borderId="0" xfId="1" applyFont="1" applyBorder="1" applyAlignment="1">
      <alignment horizontal="left" vertical="top" wrapText="1" indent="1"/>
    </xf>
    <xf numFmtId="0" fontId="47" fillId="0" borderId="0" xfId="1" applyFont="1" applyBorder="1" applyAlignment="1">
      <alignment horizontal="justify" vertical="top" wrapText="1"/>
    </xf>
    <xf numFmtId="0" fontId="26" fillId="0" borderId="0" xfId="1" applyFont="1" applyFill="1" applyBorder="1" applyAlignment="1">
      <alignment horizontal="left" vertical="center" indent="1"/>
    </xf>
    <xf numFmtId="0" fontId="23" fillId="0" borderId="0" xfId="1" applyFont="1" applyFill="1" applyBorder="1" applyAlignment="1">
      <alignment horizontal="left" vertical="center" wrapText="1"/>
    </xf>
    <xf numFmtId="0" fontId="23" fillId="0" borderId="0" xfId="1" applyFont="1" applyAlignment="1">
      <alignment vertical="center"/>
    </xf>
    <xf numFmtId="0" fontId="26" fillId="0" borderId="0" xfId="1" applyFont="1" applyFill="1" applyBorder="1" applyAlignment="1">
      <alignment horizontal="left" vertical="center"/>
    </xf>
    <xf numFmtId="0" fontId="23" fillId="0" borderId="0" xfId="1" applyFont="1" applyFill="1" applyBorder="1" applyAlignment="1">
      <alignment horizontal="left" vertical="center"/>
    </xf>
    <xf numFmtId="0" fontId="23" fillId="0" borderId="0" xfId="1" applyFont="1" applyAlignment="1">
      <alignment horizontal="left" vertical="center"/>
    </xf>
    <xf numFmtId="0" fontId="23" fillId="0" borderId="0" xfId="1" applyFont="1" applyBorder="1" applyAlignment="1">
      <alignment horizontal="left" vertical="center" wrapText="1"/>
    </xf>
    <xf numFmtId="0" fontId="47" fillId="0" borderId="0" xfId="1" applyFont="1" applyBorder="1" applyAlignment="1">
      <alignment horizontal="justify" vertical="center" wrapText="1"/>
    </xf>
    <xf numFmtId="0" fontId="23" fillId="0" borderId="0" xfId="1" applyFont="1" applyBorder="1" applyAlignment="1">
      <alignment vertical="center"/>
    </xf>
    <xf numFmtId="0" fontId="26" fillId="0" borderId="0" xfId="1" applyFont="1" applyFill="1" applyAlignment="1">
      <alignment horizontal="left" indent="1"/>
    </xf>
    <xf numFmtId="0" fontId="23" fillId="0" borderId="0" xfId="1" applyFont="1" applyFill="1" applyBorder="1" applyAlignment="1">
      <alignment horizontal="left" vertical="top" wrapText="1"/>
    </xf>
    <xf numFmtId="0" fontId="23" fillId="0" borderId="0" xfId="1" applyFont="1" applyFill="1" applyBorder="1"/>
    <xf numFmtId="0" fontId="23" fillId="0" borderId="0" xfId="1" applyFont="1" applyBorder="1" applyAlignment="1">
      <alignment horizontal="justify" vertical="top" wrapText="1"/>
    </xf>
    <xf numFmtId="0" fontId="32" fillId="9" borderId="0" xfId="0" applyFont="1" applyFill="1"/>
    <xf numFmtId="0" fontId="26" fillId="0" borderId="0" xfId="0" applyFont="1" applyBorder="1"/>
    <xf numFmtId="0" fontId="23" fillId="0" borderId="0" xfId="0" applyFont="1" applyBorder="1"/>
    <xf numFmtId="0" fontId="48" fillId="0" borderId="0" xfId="0" applyFont="1"/>
    <xf numFmtId="0" fontId="32" fillId="0" borderId="0" xfId="0" applyFont="1" applyFill="1"/>
    <xf numFmtId="0" fontId="0" fillId="0" borderId="0" xfId="0" applyFont="1"/>
    <xf numFmtId="0" fontId="26" fillId="0" borderId="0" xfId="0" applyFont="1" applyBorder="1" applyAlignment="1">
      <alignment vertical="center"/>
    </xf>
    <xf numFmtId="0" fontId="5" fillId="12" borderId="27" xfId="1" applyFont="1" applyFill="1" applyBorder="1" applyAlignment="1" applyProtection="1">
      <alignment horizontal="center" vertical="center"/>
      <protection locked="0"/>
    </xf>
    <xf numFmtId="0" fontId="1" fillId="3" borderId="7" xfId="1" applyFont="1" applyFill="1" applyBorder="1" applyAlignment="1">
      <alignment horizontal="left" vertical="center" wrapText="1" indent="1"/>
    </xf>
    <xf numFmtId="0" fontId="1" fillId="3" borderId="0" xfId="1" applyFont="1" applyFill="1" applyBorder="1" applyAlignment="1">
      <alignment horizontal="left" vertical="center" wrapText="1" indent="1"/>
    </xf>
    <xf numFmtId="0" fontId="1" fillId="8" borderId="2" xfId="1" applyFont="1" applyFill="1" applyBorder="1" applyAlignment="1">
      <alignment horizontal="center"/>
    </xf>
    <xf numFmtId="0" fontId="1" fillId="8" borderId="3" xfId="1" applyFont="1" applyFill="1" applyBorder="1" applyAlignment="1">
      <alignment horizontal="center"/>
    </xf>
    <xf numFmtId="0" fontId="1" fillId="8" borderId="4" xfId="1" applyFont="1" applyFill="1" applyBorder="1" applyAlignment="1">
      <alignment horizontal="center"/>
    </xf>
    <xf numFmtId="0" fontId="1" fillId="8" borderId="2" xfId="1" applyFont="1" applyFill="1" applyBorder="1" applyAlignment="1">
      <alignment horizontal="center" vertical="center"/>
    </xf>
    <xf numFmtId="0" fontId="1" fillId="8" borderId="3" xfId="1" applyFont="1" applyFill="1" applyBorder="1" applyAlignment="1">
      <alignment horizontal="center" vertical="center"/>
    </xf>
    <xf numFmtId="0" fontId="1" fillId="8" borderId="4" xfId="1" applyFont="1" applyFill="1" applyBorder="1" applyAlignment="1">
      <alignment horizontal="center" vertical="center"/>
    </xf>
    <xf numFmtId="0" fontId="7" fillId="3" borderId="0" xfId="1" applyFont="1" applyFill="1" applyBorder="1" applyAlignment="1">
      <alignment horizontal="left" vertical="center" indent="1"/>
    </xf>
    <xf numFmtId="0" fontId="1" fillId="8" borderId="2" xfId="1" applyFont="1" applyFill="1" applyBorder="1" applyAlignment="1">
      <alignment horizontal="center" vertical="center" wrapText="1"/>
    </xf>
    <xf numFmtId="0" fontId="1" fillId="8" borderId="3" xfId="1" applyFont="1" applyFill="1" applyBorder="1" applyAlignment="1">
      <alignment horizontal="center" vertical="center" wrapText="1"/>
    </xf>
    <xf numFmtId="0" fontId="1" fillId="8" borderId="4" xfId="1" applyFont="1" applyFill="1" applyBorder="1" applyAlignment="1">
      <alignment horizontal="center" vertical="center" wrapText="1"/>
    </xf>
    <xf numFmtId="0" fontId="1" fillId="8" borderId="2" xfId="1" applyFont="1" applyFill="1" applyBorder="1" applyAlignment="1">
      <alignment horizontal="center" wrapText="1"/>
    </xf>
    <xf numFmtId="0" fontId="1" fillId="8" borderId="3" xfId="1" applyFont="1" applyFill="1" applyBorder="1" applyAlignment="1">
      <alignment horizontal="center" wrapText="1"/>
    </xf>
    <xf numFmtId="0" fontId="1" fillId="8" borderId="4" xfId="1" applyFont="1" applyFill="1" applyBorder="1" applyAlignment="1">
      <alignment horizontal="center" wrapText="1"/>
    </xf>
    <xf numFmtId="0" fontId="1" fillId="3" borderId="0" xfId="1" applyFont="1" applyFill="1" applyBorder="1" applyAlignment="1">
      <alignment horizontal="left" vertical="center" inden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/>
    </xf>
    <xf numFmtId="0" fontId="1" fillId="8" borderId="2" xfId="1" applyFont="1" applyFill="1" applyBorder="1" applyAlignment="1">
      <alignment horizontal="center" vertical="top"/>
    </xf>
    <xf numFmtId="0" fontId="1" fillId="8" borderId="3" xfId="1" applyFont="1" applyFill="1" applyBorder="1" applyAlignment="1">
      <alignment horizontal="center" vertical="top"/>
    </xf>
    <xf numFmtId="0" fontId="1" fillId="8" borderId="4" xfId="1" applyFont="1" applyFill="1" applyBorder="1" applyAlignment="1">
      <alignment horizontal="center" vertical="top"/>
    </xf>
    <xf numFmtId="0" fontId="1" fillId="8" borderId="1" xfId="1" applyFont="1" applyFill="1" applyBorder="1" applyAlignment="1">
      <alignment horizontal="center" vertical="top"/>
    </xf>
    <xf numFmtId="0" fontId="5" fillId="6" borderId="2" xfId="1" applyFont="1" applyFill="1" applyBorder="1" applyAlignment="1">
      <alignment horizontal="center"/>
    </xf>
    <xf numFmtId="0" fontId="5" fillId="6" borderId="3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 vertical="center" wrapText="1"/>
    </xf>
    <xf numFmtId="0" fontId="13" fillId="6" borderId="9" xfId="1" applyFont="1" applyFill="1" applyBorder="1" applyAlignment="1">
      <alignment horizontal="center"/>
    </xf>
    <xf numFmtId="0" fontId="13" fillId="6" borderId="10" xfId="1" applyFont="1" applyFill="1" applyBorder="1" applyAlignment="1">
      <alignment horizontal="center"/>
    </xf>
    <xf numFmtId="0" fontId="13" fillId="6" borderId="11" xfId="1" applyFont="1" applyFill="1" applyBorder="1" applyAlignment="1">
      <alignment horizontal="center"/>
    </xf>
    <xf numFmtId="0" fontId="13" fillId="6" borderId="15" xfId="1" applyFont="1" applyFill="1" applyBorder="1" applyAlignment="1">
      <alignment horizontal="center"/>
    </xf>
    <xf numFmtId="0" fontId="13" fillId="6" borderId="16" xfId="1" applyFont="1" applyFill="1" applyBorder="1" applyAlignment="1">
      <alignment horizontal="center"/>
    </xf>
    <xf numFmtId="0" fontId="13" fillId="6" borderId="17" xfId="1" applyFont="1" applyFill="1" applyBorder="1" applyAlignment="1">
      <alignment horizont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5" fillId="6" borderId="18" xfId="1" applyFont="1" applyFill="1" applyBorder="1" applyAlignment="1">
      <alignment horizontal="center" vertical="center"/>
    </xf>
    <xf numFmtId="0" fontId="5" fillId="6" borderId="19" xfId="1" applyFont="1" applyFill="1" applyBorder="1" applyAlignment="1">
      <alignment horizontal="center" vertical="center"/>
    </xf>
    <xf numFmtId="0" fontId="5" fillId="6" borderId="20" xfId="1" applyFont="1" applyFill="1" applyBorder="1" applyAlignment="1">
      <alignment horizontal="center" vertical="center"/>
    </xf>
    <xf numFmtId="0" fontId="5" fillId="6" borderId="15" xfId="1" applyFont="1" applyFill="1" applyBorder="1" applyAlignment="1">
      <alignment horizontal="center" vertical="center"/>
    </xf>
    <xf numFmtId="0" fontId="5" fillId="6" borderId="16" xfId="1" applyFont="1" applyFill="1" applyBorder="1" applyAlignment="1">
      <alignment horizontal="center" vertical="center"/>
    </xf>
    <xf numFmtId="0" fontId="5" fillId="6" borderId="17" xfId="1" applyFont="1" applyFill="1" applyBorder="1" applyAlignment="1">
      <alignment horizontal="center" vertical="center"/>
    </xf>
    <xf numFmtId="0" fontId="5" fillId="3" borderId="15" xfId="1" applyFont="1" applyFill="1" applyBorder="1" applyAlignment="1">
      <alignment horizontal="center" vertical="center"/>
    </xf>
    <xf numFmtId="0" fontId="5" fillId="3" borderId="16" xfId="1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 vertical="center" indent="1"/>
    </xf>
    <xf numFmtId="0" fontId="5" fillId="0" borderId="0" xfId="1" applyFont="1" applyFill="1" applyBorder="1" applyAlignment="1">
      <alignment horizontal="left"/>
    </xf>
    <xf numFmtId="0" fontId="5" fillId="3" borderId="0" xfId="1" applyFont="1" applyFill="1" applyBorder="1" applyAlignment="1">
      <alignment horizontal="left" vertical="center" indent="1"/>
    </xf>
    <xf numFmtId="0" fontId="26" fillId="3" borderId="0" xfId="1" applyFont="1" applyFill="1" applyBorder="1" applyAlignment="1">
      <alignment horizontal="left" vertical="center" indent="1"/>
    </xf>
    <xf numFmtId="0" fontId="26" fillId="0" borderId="0" xfId="1" applyFont="1" applyFill="1" applyBorder="1" applyAlignment="1">
      <alignment horizontal="left" vertical="top" wrapText="1" indent="1"/>
    </xf>
    <xf numFmtId="0" fontId="5" fillId="13" borderId="2" xfId="1" applyFont="1" applyFill="1" applyBorder="1" applyAlignment="1">
      <alignment horizontal="center"/>
    </xf>
    <xf numFmtId="0" fontId="5" fillId="13" borderId="3" xfId="1" applyFont="1" applyFill="1" applyBorder="1" applyAlignment="1">
      <alignment horizontal="center"/>
    </xf>
    <xf numFmtId="0" fontId="5" fillId="13" borderId="4" xfId="1" applyFont="1" applyFill="1" applyBorder="1" applyAlignment="1">
      <alignment horizontal="center"/>
    </xf>
    <xf numFmtId="0" fontId="5" fillId="13" borderId="27" xfId="1" applyFont="1" applyFill="1" applyBorder="1" applyAlignment="1">
      <alignment horizontal="center" vertical="center"/>
    </xf>
    <xf numFmtId="0" fontId="26" fillId="0" borderId="0" xfId="1" applyFont="1" applyAlignment="1">
      <alignment horizontal="left" vertical="center" indent="1"/>
    </xf>
    <xf numFmtId="0" fontId="1" fillId="13" borderId="2" xfId="1" applyFont="1" applyFill="1" applyBorder="1" applyAlignment="1">
      <alignment horizontal="left" indent="1"/>
    </xf>
    <xf numFmtId="0" fontId="1" fillId="13" borderId="3" xfId="1" applyFont="1" applyFill="1" applyBorder="1" applyAlignment="1">
      <alignment horizontal="left" indent="1"/>
    </xf>
    <xf numFmtId="0" fontId="1" fillId="13" borderId="4" xfId="1" applyFont="1" applyFill="1" applyBorder="1" applyAlignment="1">
      <alignment horizontal="left" indent="1"/>
    </xf>
    <xf numFmtId="0" fontId="1" fillId="13" borderId="2" xfId="1" applyFont="1" applyFill="1" applyBorder="1" applyAlignment="1">
      <alignment horizontal="center"/>
    </xf>
    <xf numFmtId="0" fontId="1" fillId="13" borderId="3" xfId="1" applyFont="1" applyFill="1" applyBorder="1" applyAlignment="1">
      <alignment horizontal="center"/>
    </xf>
    <xf numFmtId="0" fontId="1" fillId="13" borderId="4" xfId="1" applyFont="1" applyFill="1" applyBorder="1" applyAlignment="1">
      <alignment horizontal="center"/>
    </xf>
    <xf numFmtId="0" fontId="17" fillId="8" borderId="1" xfId="1" applyFont="1" applyFill="1" applyBorder="1" applyAlignment="1" applyProtection="1">
      <alignment horizontal="left" vertical="center" wrapText="1" indent="1"/>
      <protection hidden="1"/>
    </xf>
    <xf numFmtId="0" fontId="17" fillId="8" borderId="1" xfId="1" applyFont="1" applyFill="1" applyBorder="1" applyAlignment="1" applyProtection="1">
      <alignment vertical="center" wrapText="1"/>
      <protection hidden="1"/>
    </xf>
    <xf numFmtId="0" fontId="17" fillId="8" borderId="1" xfId="1" applyFont="1" applyFill="1" applyBorder="1" applyAlignment="1" applyProtection="1">
      <alignment horizontal="left" vertical="center" wrapText="1" indent="1"/>
      <protection locked="0"/>
    </xf>
    <xf numFmtId="0" fontId="17" fillId="8" borderId="2" xfId="1" applyFont="1" applyFill="1" applyBorder="1" applyAlignment="1" applyProtection="1">
      <alignment horizontal="center" vertical="center" wrapText="1"/>
      <protection hidden="1"/>
    </xf>
    <xf numFmtId="0" fontId="17" fillId="8" borderId="3" xfId="1" applyFont="1" applyFill="1" applyBorder="1" applyAlignment="1" applyProtection="1">
      <alignment horizontal="center" vertical="center" wrapText="1"/>
      <protection hidden="1"/>
    </xf>
    <xf numFmtId="0" fontId="5" fillId="3" borderId="27" xfId="1" applyFont="1" applyFill="1" applyBorder="1" applyAlignment="1" applyProtection="1">
      <alignment horizontal="center" vertical="center"/>
      <protection locked="0"/>
    </xf>
    <xf numFmtId="0" fontId="5" fillId="3" borderId="27" xfId="1" applyFont="1" applyFill="1" applyBorder="1" applyAlignment="1">
      <alignment horizontal="center" vertical="center" wrapText="1"/>
    </xf>
    <xf numFmtId="0" fontId="22" fillId="8" borderId="2" xfId="1" applyFont="1" applyFill="1" applyBorder="1" applyAlignment="1">
      <alignment horizontal="left" vertical="center" indent="1"/>
    </xf>
    <xf numFmtId="0" fontId="22" fillId="8" borderId="3" xfId="1" applyFont="1" applyFill="1" applyBorder="1" applyAlignment="1">
      <alignment horizontal="left" vertical="center" indent="1"/>
    </xf>
    <xf numFmtId="0" fontId="22" fillId="8" borderId="4" xfId="1" applyFont="1" applyFill="1" applyBorder="1" applyAlignment="1">
      <alignment horizontal="left" vertical="center" indent="1"/>
    </xf>
    <xf numFmtId="0" fontId="17" fillId="8" borderId="2" xfId="1" applyFont="1" applyFill="1" applyBorder="1" applyAlignment="1" applyProtection="1">
      <alignment vertical="center" wrapText="1"/>
      <protection hidden="1"/>
    </xf>
    <xf numFmtId="0" fontId="17" fillId="8" borderId="3" xfId="1" applyFont="1" applyFill="1" applyBorder="1" applyAlignment="1" applyProtection="1">
      <alignment vertical="center" wrapText="1"/>
      <protection hidden="1"/>
    </xf>
    <xf numFmtId="0" fontId="17" fillId="8" borderId="4" xfId="1" applyFont="1" applyFill="1" applyBorder="1" applyAlignment="1" applyProtection="1">
      <alignment vertical="center" wrapText="1"/>
      <protection hidden="1"/>
    </xf>
    <xf numFmtId="0" fontId="5" fillId="2" borderId="0" xfId="1" applyFont="1" applyFill="1" applyBorder="1" applyAlignment="1">
      <alignment vertical="center"/>
    </xf>
    <xf numFmtId="0" fontId="17" fillId="3" borderId="2" xfId="1" applyFont="1" applyFill="1" applyBorder="1" applyAlignment="1" applyProtection="1">
      <alignment horizontal="center" vertical="center" wrapText="1"/>
      <protection hidden="1"/>
    </xf>
    <xf numFmtId="0" fontId="17" fillId="3" borderId="3" xfId="1" applyFont="1" applyFill="1" applyBorder="1" applyAlignment="1" applyProtection="1">
      <alignment horizontal="center" vertical="center" wrapText="1"/>
      <protection hidden="1"/>
    </xf>
    <xf numFmtId="0" fontId="1" fillId="9" borderId="26" xfId="1" applyFont="1" applyFill="1" applyBorder="1" applyAlignment="1">
      <alignment horizontal="center" vertical="center"/>
    </xf>
    <xf numFmtId="0" fontId="1" fillId="9" borderId="43" xfId="1" applyFont="1" applyFill="1" applyBorder="1" applyAlignment="1">
      <alignment horizontal="center" vertical="center"/>
    </xf>
    <xf numFmtId="0" fontId="1" fillId="9" borderId="24" xfId="1" applyFont="1" applyFill="1" applyBorder="1" applyAlignment="1">
      <alignment horizontal="center" vertical="center"/>
    </xf>
    <xf numFmtId="0" fontId="17" fillId="8" borderId="49" xfId="1" applyFont="1" applyFill="1" applyBorder="1" applyAlignment="1" applyProtection="1">
      <alignment horizontal="center" vertical="center" wrapText="1"/>
      <protection hidden="1"/>
    </xf>
    <xf numFmtId="0" fontId="17" fillId="8" borderId="19" xfId="1" applyFont="1" applyFill="1" applyBorder="1" applyAlignment="1" applyProtection="1">
      <alignment horizontal="center" vertical="center" wrapText="1"/>
      <protection hidden="1"/>
    </xf>
    <xf numFmtId="0" fontId="17" fillId="8" borderId="25" xfId="1" applyFont="1" applyFill="1" applyBorder="1" applyAlignment="1" applyProtection="1">
      <alignment horizontal="center" vertical="center" wrapText="1"/>
      <protection hidden="1"/>
    </xf>
    <xf numFmtId="0" fontId="17" fillId="8" borderId="7" xfId="1" applyFont="1" applyFill="1" applyBorder="1" applyAlignment="1" applyProtection="1">
      <alignment horizontal="center" vertical="center" wrapText="1"/>
      <protection hidden="1"/>
    </xf>
    <xf numFmtId="0" fontId="17" fillId="8" borderId="0" xfId="1" applyFont="1" applyFill="1" applyBorder="1" applyAlignment="1" applyProtection="1">
      <alignment horizontal="center" vertical="center" wrapText="1"/>
      <protection hidden="1"/>
    </xf>
    <xf numFmtId="0" fontId="17" fillId="8" borderId="8" xfId="1" applyFont="1" applyFill="1" applyBorder="1" applyAlignment="1" applyProtection="1">
      <alignment horizontal="center" vertical="center" wrapText="1"/>
      <protection hidden="1"/>
    </xf>
    <xf numFmtId="0" fontId="17" fillId="8" borderId="47" xfId="1" applyFont="1" applyFill="1" applyBorder="1" applyAlignment="1" applyProtection="1">
      <alignment horizontal="center" vertical="center" wrapText="1"/>
      <protection hidden="1"/>
    </xf>
    <xf numFmtId="0" fontId="17" fillId="8" borderId="50" xfId="1" applyFont="1" applyFill="1" applyBorder="1" applyAlignment="1" applyProtection="1">
      <alignment horizontal="center" vertical="center" wrapText="1"/>
      <protection hidden="1"/>
    </xf>
    <xf numFmtId="0" fontId="17" fillId="8" borderId="48" xfId="1" applyFont="1" applyFill="1" applyBorder="1" applyAlignment="1" applyProtection="1">
      <alignment horizontal="center" vertical="center" wrapText="1"/>
      <protection hidden="1"/>
    </xf>
    <xf numFmtId="0" fontId="17" fillId="8" borderId="1" xfId="1" quotePrefix="1" applyFont="1" applyFill="1" applyBorder="1" applyAlignment="1" applyProtection="1">
      <alignment horizontal="left" vertical="center" wrapText="1" indent="1"/>
      <protection locked="0"/>
    </xf>
    <xf numFmtId="0" fontId="5" fillId="3" borderId="27" xfId="1" applyFont="1" applyFill="1" applyBorder="1" applyAlignment="1">
      <alignment horizontal="center" vertical="center"/>
    </xf>
    <xf numFmtId="0" fontId="17" fillId="3" borderId="2" xfId="1" applyFont="1" applyFill="1" applyBorder="1" applyAlignment="1" applyProtection="1">
      <alignment vertical="center" wrapText="1"/>
      <protection hidden="1"/>
    </xf>
    <xf numFmtId="0" fontId="17" fillId="3" borderId="3" xfId="1" applyFont="1" applyFill="1" applyBorder="1" applyAlignment="1" applyProtection="1">
      <alignment vertical="center" wrapText="1"/>
      <protection hidden="1"/>
    </xf>
    <xf numFmtId="0" fontId="17" fillId="3" borderId="4" xfId="1" applyFont="1" applyFill="1" applyBorder="1" applyAlignment="1" applyProtection="1">
      <alignment vertical="center" wrapText="1"/>
      <protection hidden="1"/>
    </xf>
    <xf numFmtId="0" fontId="14" fillId="0" borderId="0" xfId="1" applyFont="1" applyBorder="1" applyAlignment="1">
      <alignment horizontal="left" vertical="center" wrapText="1" indent="2"/>
    </xf>
    <xf numFmtId="0" fontId="1" fillId="8" borderId="2" xfId="1" applyFont="1" applyFill="1" applyBorder="1" applyAlignment="1">
      <alignment horizontal="center" vertical="top" wrapText="1"/>
    </xf>
    <xf numFmtId="0" fontId="1" fillId="8" borderId="4" xfId="1" applyFont="1" applyFill="1" applyBorder="1" applyAlignment="1">
      <alignment horizontal="center" vertical="top" wrapText="1"/>
    </xf>
    <xf numFmtId="0" fontId="1" fillId="0" borderId="0" xfId="1" applyFont="1" applyBorder="1" applyAlignment="1">
      <alignment horizontal="center" vertical="top" wrapText="1"/>
    </xf>
    <xf numFmtId="0" fontId="20" fillId="3" borderId="0" xfId="1" applyFont="1" applyFill="1" applyBorder="1" applyAlignment="1">
      <alignment horizontal="center" vertical="center"/>
    </xf>
    <xf numFmtId="0" fontId="5" fillId="8" borderId="30" xfId="1" applyFont="1" applyFill="1" applyBorder="1" applyAlignment="1">
      <alignment horizontal="left" vertical="top" indent="1"/>
    </xf>
    <xf numFmtId="0" fontId="5" fillId="8" borderId="31" xfId="1" applyFont="1" applyFill="1" applyBorder="1" applyAlignment="1">
      <alignment horizontal="left" vertical="top" indent="1"/>
    </xf>
    <xf numFmtId="0" fontId="5" fillId="8" borderId="32" xfId="1" applyFont="1" applyFill="1" applyBorder="1" applyAlignment="1">
      <alignment horizontal="left" vertical="top" indent="1"/>
    </xf>
    <xf numFmtId="0" fontId="1" fillId="0" borderId="0" xfId="1" applyFont="1" applyFill="1" applyAlignment="1">
      <alignment horizontal="left" vertical="center" wrapText="1"/>
    </xf>
    <xf numFmtId="0" fontId="26" fillId="16" borderId="0" xfId="1" applyFont="1" applyFill="1" applyAlignment="1">
      <alignment horizontal="left" vertical="center"/>
    </xf>
    <xf numFmtId="0" fontId="14" fillId="0" borderId="0" xfId="1" applyFont="1" applyFill="1" applyBorder="1" applyAlignment="1">
      <alignment horizontal="left" indent="2"/>
    </xf>
    <xf numFmtId="0" fontId="26" fillId="0" borderId="54" xfId="1" applyFont="1" applyFill="1" applyBorder="1" applyAlignment="1">
      <alignment horizontal="left" vertical="center"/>
    </xf>
    <xf numFmtId="0" fontId="26" fillId="0" borderId="0" xfId="1" applyFont="1" applyFill="1" applyBorder="1" applyAlignment="1">
      <alignment horizontal="left" vertical="center"/>
    </xf>
    <xf numFmtId="0" fontId="5" fillId="13" borderId="2" xfId="1" applyFont="1" applyFill="1" applyBorder="1" applyAlignment="1">
      <alignment horizontal="left" vertical="center"/>
    </xf>
    <xf numFmtId="0" fontId="5" fillId="13" borderId="3" xfId="1" applyFont="1" applyFill="1" applyBorder="1" applyAlignment="1">
      <alignment horizontal="left" vertical="center"/>
    </xf>
    <xf numFmtId="0" fontId="5" fillId="13" borderId="4" xfId="1" applyFont="1" applyFill="1" applyBorder="1" applyAlignment="1">
      <alignment horizontal="left" vertical="center"/>
    </xf>
    <xf numFmtId="0" fontId="1" fillId="13" borderId="2" xfId="1" applyFont="1" applyFill="1" applyBorder="1" applyAlignment="1">
      <alignment horizontal="left" vertical="center" wrapText="1" indent="1"/>
    </xf>
    <xf numFmtId="0" fontId="1" fillId="13" borderId="3" xfId="1" applyFont="1" applyFill="1" applyBorder="1" applyAlignment="1">
      <alignment horizontal="left" vertical="center" wrapText="1" indent="1"/>
    </xf>
    <xf numFmtId="0" fontId="1" fillId="13" borderId="4" xfId="1" applyFont="1" applyFill="1" applyBorder="1" applyAlignment="1">
      <alignment horizontal="left" vertical="center" wrapText="1" indent="1"/>
    </xf>
    <xf numFmtId="0" fontId="5" fillId="0" borderId="0" xfId="1" applyFont="1" applyFill="1" applyBorder="1" applyAlignment="1">
      <alignment horizontal="right" vertical="center" indent="2"/>
    </xf>
    <xf numFmtId="0" fontId="5" fillId="0" borderId="53" xfId="1" applyFont="1" applyFill="1" applyBorder="1" applyAlignment="1">
      <alignment horizontal="right" vertical="center" indent="2"/>
    </xf>
    <xf numFmtId="0" fontId="1" fillId="13" borderId="2" xfId="1" applyFont="1" applyFill="1" applyBorder="1" applyAlignment="1">
      <alignment vertical="center"/>
    </xf>
    <xf numFmtId="0" fontId="1" fillId="13" borderId="4" xfId="1" applyFont="1" applyFill="1" applyBorder="1" applyAlignment="1">
      <alignment vertical="center"/>
    </xf>
    <xf numFmtId="0" fontId="1" fillId="13" borderId="2" xfId="1" applyFont="1" applyFill="1" applyBorder="1" applyAlignment="1">
      <alignment horizontal="left" vertical="center" indent="1"/>
    </xf>
    <xf numFmtId="0" fontId="1" fillId="13" borderId="3" xfId="1" applyFont="1" applyFill="1" applyBorder="1" applyAlignment="1">
      <alignment horizontal="left" vertical="center" indent="1"/>
    </xf>
    <xf numFmtId="0" fontId="1" fillId="13" borderId="4" xfId="1" applyFont="1" applyFill="1" applyBorder="1" applyAlignment="1">
      <alignment horizontal="left" vertical="center" indent="1"/>
    </xf>
    <xf numFmtId="0" fontId="14" fillId="0" borderId="0" xfId="1" applyFont="1" applyFill="1" applyBorder="1" applyAlignment="1">
      <alignment horizontal="left" vertical="center" wrapText="1"/>
    </xf>
    <xf numFmtId="0" fontId="1" fillId="13" borderId="49" xfId="1" applyFont="1" applyFill="1" applyBorder="1" applyAlignment="1">
      <alignment vertical="center"/>
    </xf>
    <xf numFmtId="0" fontId="1" fillId="13" borderId="25" xfId="1" applyFont="1" applyFill="1" applyBorder="1" applyAlignment="1">
      <alignment vertical="center"/>
    </xf>
    <xf numFmtId="0" fontId="1" fillId="7" borderId="1" xfId="1" applyFont="1" applyFill="1" applyBorder="1" applyAlignment="1">
      <alignment horizontal="left" vertical="center" indent="1"/>
    </xf>
    <xf numFmtId="0" fontId="1" fillId="13" borderId="26" xfId="1" applyFont="1" applyFill="1" applyBorder="1" applyAlignment="1">
      <alignment horizontal="center" vertical="center"/>
    </xf>
    <xf numFmtId="0" fontId="1" fillId="13" borderId="1" xfId="1" applyFont="1" applyFill="1" applyBorder="1" applyAlignment="1">
      <alignment horizontal="center" vertical="center"/>
    </xf>
    <xf numFmtId="0" fontId="1" fillId="7" borderId="22" xfId="1" applyFont="1" applyFill="1" applyBorder="1"/>
    <xf numFmtId="0" fontId="1" fillId="7" borderId="23" xfId="1" applyFont="1" applyFill="1" applyBorder="1"/>
    <xf numFmtId="0" fontId="5" fillId="0" borderId="8" xfId="1" applyFont="1" applyFill="1" applyBorder="1" applyAlignment="1">
      <alignment horizontal="right" vertical="center"/>
    </xf>
    <xf numFmtId="0" fontId="5" fillId="0" borderId="43" xfId="1" applyFont="1" applyFill="1" applyBorder="1" applyAlignment="1">
      <alignment horizontal="right" vertical="center"/>
    </xf>
    <xf numFmtId="0" fontId="5" fillId="0" borderId="7" xfId="1" applyFont="1" applyFill="1" applyBorder="1" applyAlignment="1">
      <alignment horizontal="right" vertical="center"/>
    </xf>
    <xf numFmtId="0" fontId="45" fillId="0" borderId="0" xfId="1" applyFont="1" applyFill="1" applyBorder="1" applyAlignment="1">
      <alignment horizontal="left" vertical="center" wrapText="1"/>
    </xf>
    <xf numFmtId="0" fontId="1" fillId="13" borderId="1" xfId="1" applyFont="1" applyFill="1" applyBorder="1"/>
    <xf numFmtId="0" fontId="2" fillId="3" borderId="27" xfId="1" applyFont="1" applyFill="1" applyBorder="1" applyAlignment="1">
      <alignment horizontal="center" vertical="center" wrapText="1"/>
    </xf>
    <xf numFmtId="0" fontId="5" fillId="0" borderId="19" xfId="1" applyFont="1" applyFill="1" applyBorder="1" applyAlignment="1">
      <alignment horizontal="right" vertical="center" indent="1"/>
    </xf>
    <xf numFmtId="0" fontId="5" fillId="0" borderId="20" xfId="1" applyFont="1" applyFill="1" applyBorder="1" applyAlignment="1">
      <alignment horizontal="right" vertical="center" indent="1"/>
    </xf>
    <xf numFmtId="0" fontId="5" fillId="0" borderId="0" xfId="1" applyFont="1" applyFill="1" applyBorder="1" applyAlignment="1">
      <alignment horizontal="right" vertical="center"/>
    </xf>
    <xf numFmtId="0" fontId="1" fillId="0" borderId="0" xfId="1" applyFont="1"/>
    <xf numFmtId="0" fontId="1" fillId="0" borderId="8" xfId="1" applyFont="1" applyBorder="1"/>
    <xf numFmtId="0" fontId="5" fillId="3" borderId="2" xfId="1" applyFont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7" fillId="7" borderId="1" xfId="1" applyFont="1" applyFill="1" applyBorder="1" applyAlignment="1">
      <alignment horizontal="left" vertical="center" wrapText="1" indent="1"/>
    </xf>
    <xf numFmtId="0" fontId="1" fillId="0" borderId="1" xfId="1" applyFont="1" applyFill="1" applyBorder="1" applyAlignment="1">
      <alignment horizontal="left" vertical="center" indent="1"/>
    </xf>
    <xf numFmtId="0" fontId="1" fillId="0" borderId="1" xfId="1" applyFont="1" applyFill="1" applyBorder="1" applyAlignment="1">
      <alignment horizontal="left" vertical="center" wrapText="1" indent="1"/>
    </xf>
    <xf numFmtId="0" fontId="1" fillId="13" borderId="5" xfId="1" applyFont="1" applyFill="1" applyBorder="1"/>
    <xf numFmtId="0" fontId="1" fillId="13" borderId="6" xfId="1" applyFont="1" applyFill="1" applyBorder="1"/>
    <xf numFmtId="0" fontId="1" fillId="13" borderId="2" xfId="1" applyFont="1" applyFill="1" applyBorder="1" applyAlignment="1">
      <alignment horizontal="center" vertical="center"/>
    </xf>
    <xf numFmtId="0" fontId="1" fillId="13" borderId="4" xfId="1" applyFont="1" applyFill="1" applyBorder="1" applyAlignment="1">
      <alignment horizontal="center" vertical="center"/>
    </xf>
    <xf numFmtId="0" fontId="1" fillId="3" borderId="27" xfId="1" applyFont="1" applyFill="1" applyBorder="1" applyAlignment="1">
      <alignment horizontal="center" vertical="center"/>
    </xf>
    <xf numFmtId="0" fontId="6" fillId="3" borderId="7" xfId="1" applyFont="1" applyFill="1" applyBorder="1" applyAlignment="1">
      <alignment horizontal="center" vertical="center" wrapText="1"/>
    </xf>
    <xf numFmtId="0" fontId="6" fillId="3" borderId="8" xfId="1" applyFont="1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1" fillId="0" borderId="0" xfId="1" applyFont="1" applyFill="1" applyBorder="1" applyAlignment="1">
      <alignment horizontal="left" vertical="center" indent="1"/>
    </xf>
    <xf numFmtId="0" fontId="1" fillId="0" borderId="8" xfId="1" applyFont="1" applyFill="1" applyBorder="1" applyAlignment="1">
      <alignment horizontal="left" vertical="center" indent="1"/>
    </xf>
    <xf numFmtId="0" fontId="6" fillId="7" borderId="61" xfId="1" applyFont="1" applyFill="1" applyBorder="1" applyAlignment="1">
      <alignment horizontal="center" vertical="center" wrapText="1"/>
    </xf>
    <xf numFmtId="0" fontId="6" fillId="7" borderId="62" xfId="1" applyFont="1" applyFill="1" applyBorder="1" applyAlignment="1">
      <alignment horizontal="center" vertical="center" wrapText="1"/>
    </xf>
    <xf numFmtId="0" fontId="6" fillId="7" borderId="28" xfId="1" applyFont="1" applyFill="1" applyBorder="1" applyAlignment="1">
      <alignment horizontal="center" vertical="center" wrapText="1"/>
    </xf>
    <xf numFmtId="0" fontId="6" fillId="7" borderId="29" xfId="1" applyFont="1" applyFill="1" applyBorder="1" applyAlignment="1">
      <alignment horizontal="center" vertical="center" wrapText="1"/>
    </xf>
    <xf numFmtId="0" fontId="7" fillId="7" borderId="62" xfId="1" applyFont="1" applyFill="1" applyBorder="1" applyAlignment="1">
      <alignment horizontal="left" vertical="center" wrapText="1" indent="1"/>
    </xf>
    <xf numFmtId="0" fontId="7" fillId="7" borderId="29" xfId="1" applyFont="1" applyFill="1" applyBorder="1" applyAlignment="1">
      <alignment horizontal="left" vertical="center" wrapText="1" indent="1"/>
    </xf>
    <xf numFmtId="0" fontId="5" fillId="0" borderId="53" xfId="1" applyFont="1" applyFill="1" applyBorder="1" applyAlignment="1">
      <alignment horizontal="left" vertical="center" wrapText="1"/>
    </xf>
    <xf numFmtId="0" fontId="1" fillId="13" borderId="2" xfId="1" applyFont="1" applyFill="1" applyBorder="1"/>
    <xf numFmtId="0" fontId="1" fillId="13" borderId="4" xfId="1" applyFont="1" applyFill="1" applyBorder="1"/>
    <xf numFmtId="0" fontId="6" fillId="3" borderId="27" xfId="1" applyFont="1" applyFill="1" applyBorder="1" applyAlignment="1">
      <alignment horizontal="center" vertical="center" wrapText="1"/>
    </xf>
    <xf numFmtId="0" fontId="5" fillId="13" borderId="2" xfId="1" applyFont="1" applyFill="1" applyBorder="1" applyAlignment="1">
      <alignment vertical="center"/>
    </xf>
    <xf numFmtId="0" fontId="5" fillId="13" borderId="3" xfId="1" applyFont="1" applyFill="1" applyBorder="1" applyAlignment="1">
      <alignment vertical="center"/>
    </xf>
    <xf numFmtId="0" fontId="5" fillId="13" borderId="4" xfId="1" applyFont="1" applyFill="1" applyBorder="1" applyAlignment="1">
      <alignment vertical="center"/>
    </xf>
    <xf numFmtId="0" fontId="6" fillId="3" borderId="0" xfId="1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left" vertical="center"/>
    </xf>
    <xf numFmtId="0" fontId="2" fillId="3" borderId="35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11" fillId="10" borderId="26" xfId="0" applyFont="1" applyFill="1" applyBorder="1" applyAlignment="1">
      <alignment horizontal="center" vertical="center" wrapText="1"/>
    </xf>
    <xf numFmtId="0" fontId="11" fillId="10" borderId="43" xfId="0" applyFont="1" applyFill="1" applyBorder="1" applyAlignment="1">
      <alignment horizontal="center" vertical="center" wrapText="1"/>
    </xf>
    <xf numFmtId="0" fontId="11" fillId="10" borderId="24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left" vertical="center" wrapText="1" indent="2"/>
    </xf>
    <xf numFmtId="0" fontId="11" fillId="0" borderId="3" xfId="0" applyFont="1" applyFill="1" applyBorder="1" applyAlignment="1">
      <alignment horizontal="left" vertical="center" wrapText="1" indent="2"/>
    </xf>
    <xf numFmtId="0" fontId="11" fillId="0" borderId="4" xfId="0" applyFont="1" applyFill="1" applyBorder="1" applyAlignment="1">
      <alignment horizontal="left" vertical="center" wrapText="1" indent="2"/>
    </xf>
    <xf numFmtId="0" fontId="14" fillId="0" borderId="0" xfId="0" applyFont="1" applyBorder="1" applyAlignment="1">
      <alignment horizontal="left" vertical="center" wrapText="1"/>
    </xf>
    <xf numFmtId="0" fontId="21" fillId="0" borderId="19" xfId="0" applyFont="1" applyBorder="1" applyAlignment="1">
      <alignment horizontal="left" vertical="center" wrapText="1"/>
    </xf>
    <xf numFmtId="0" fontId="28" fillId="0" borderId="0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 indent="1"/>
    </xf>
    <xf numFmtId="0" fontId="5" fillId="3" borderId="27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vertical="center" wrapText="1"/>
    </xf>
    <xf numFmtId="0" fontId="1" fillId="17" borderId="3" xfId="0" applyFont="1" applyFill="1" applyBorder="1" applyAlignment="1">
      <alignment vertical="center" wrapText="1"/>
    </xf>
    <xf numFmtId="0" fontId="1" fillId="17" borderId="4" xfId="0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5" fillId="3" borderId="27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left" vertical="center" indent="1"/>
    </xf>
    <xf numFmtId="0" fontId="0" fillId="10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left" indent="1"/>
    </xf>
    <xf numFmtId="0" fontId="0" fillId="17" borderId="1" xfId="0" applyFill="1" applyBorder="1"/>
    <xf numFmtId="0" fontId="1" fillId="10" borderId="2" xfId="0" applyFont="1" applyFill="1" applyBorder="1" applyAlignment="1">
      <alignment horizontal="left" vertical="center" indent="1"/>
    </xf>
    <xf numFmtId="0" fontId="1" fillId="10" borderId="3" xfId="0" applyFont="1" applyFill="1" applyBorder="1" applyAlignment="1">
      <alignment horizontal="left" vertical="center" indent="1"/>
    </xf>
    <xf numFmtId="0" fontId="1" fillId="10" borderId="4" xfId="0" applyFont="1" applyFill="1" applyBorder="1" applyAlignment="1">
      <alignment horizontal="left" vertical="center" indent="1"/>
    </xf>
    <xf numFmtId="0" fontId="6" fillId="3" borderId="27" xfId="0" applyFont="1" applyFill="1" applyBorder="1" applyAlignment="1">
      <alignment horizontal="center" wrapText="1"/>
    </xf>
    <xf numFmtId="0" fontId="14" fillId="0" borderId="0" xfId="0" applyFont="1" applyAlignment="1">
      <alignment horizontal="left" vertical="center" wrapText="1"/>
    </xf>
    <xf numFmtId="0" fontId="0" fillId="17" borderId="2" xfId="0" applyFont="1" applyFill="1" applyBorder="1" applyAlignment="1">
      <alignment horizontal="center"/>
    </xf>
    <xf numFmtId="0" fontId="0" fillId="17" borderId="3" xfId="0" applyFont="1" applyFill="1" applyBorder="1" applyAlignment="1">
      <alignment horizontal="center"/>
    </xf>
    <xf numFmtId="0" fontId="0" fillId="17" borderId="4" xfId="0" applyFont="1" applyFill="1" applyBorder="1" applyAlignment="1">
      <alignment horizontal="center"/>
    </xf>
    <xf numFmtId="0" fontId="6" fillId="3" borderId="30" xfId="0" applyFont="1" applyFill="1" applyBorder="1" applyAlignment="1">
      <alignment horizontal="center" wrapText="1"/>
    </xf>
    <xf numFmtId="0" fontId="6" fillId="3" borderId="31" xfId="0" applyFont="1" applyFill="1" applyBorder="1" applyAlignment="1">
      <alignment horizontal="center" wrapText="1"/>
    </xf>
    <xf numFmtId="0" fontId="6" fillId="3" borderId="3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indent="1"/>
    </xf>
    <xf numFmtId="0" fontId="1" fillId="0" borderId="3" xfId="0" applyFont="1" applyBorder="1" applyAlignment="1">
      <alignment horizontal="left" indent="1"/>
    </xf>
    <xf numFmtId="0" fontId="1" fillId="0" borderId="4" xfId="0" applyFont="1" applyBorder="1" applyAlignment="1">
      <alignment horizontal="left" inden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5" fillId="3" borderId="30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16" borderId="0" xfId="0" applyFont="1" applyFill="1" applyBorder="1" applyAlignment="1">
      <alignment horizontal="left" vertical="center"/>
    </xf>
    <xf numFmtId="0" fontId="1" fillId="6" borderId="49" xfId="0" applyFont="1" applyFill="1" applyBorder="1" applyAlignment="1">
      <alignment horizontal="left" vertical="center" wrapText="1" indent="1"/>
    </xf>
    <xf numFmtId="0" fontId="1" fillId="6" borderId="19" xfId="0" applyFont="1" applyFill="1" applyBorder="1" applyAlignment="1">
      <alignment horizontal="left" vertical="center" wrapText="1" indent="1"/>
    </xf>
    <xf numFmtId="0" fontId="1" fillId="6" borderId="25" xfId="0" applyFont="1" applyFill="1" applyBorder="1" applyAlignment="1">
      <alignment horizontal="left" vertical="center" wrapText="1" indent="1"/>
    </xf>
    <xf numFmtId="0" fontId="1" fillId="6" borderId="7" xfId="0" applyFont="1" applyFill="1" applyBorder="1" applyAlignment="1">
      <alignment horizontal="left" vertical="center" wrapText="1" indent="1"/>
    </xf>
    <xf numFmtId="0" fontId="1" fillId="6" borderId="0" xfId="0" applyFont="1" applyFill="1" applyBorder="1" applyAlignment="1">
      <alignment horizontal="left" vertical="center" wrapText="1" indent="1"/>
    </xf>
    <xf numFmtId="0" fontId="1" fillId="6" borderId="8" xfId="0" applyFont="1" applyFill="1" applyBorder="1" applyAlignment="1">
      <alignment horizontal="left" vertical="center" wrapText="1" indent="1"/>
    </xf>
    <xf numFmtId="0" fontId="1" fillId="6" borderId="47" xfId="0" applyFont="1" applyFill="1" applyBorder="1" applyAlignment="1">
      <alignment horizontal="left" vertical="center" wrapText="1" indent="1"/>
    </xf>
    <xf numFmtId="0" fontId="1" fillId="6" borderId="50" xfId="0" applyFont="1" applyFill="1" applyBorder="1" applyAlignment="1">
      <alignment horizontal="left" vertical="center" wrapText="1" indent="1"/>
    </xf>
    <xf numFmtId="0" fontId="1" fillId="6" borderId="48" xfId="0" applyFont="1" applyFill="1" applyBorder="1" applyAlignment="1">
      <alignment horizontal="left" vertical="center" wrapText="1" indent="1"/>
    </xf>
    <xf numFmtId="0" fontId="1" fillId="7" borderId="47" xfId="0" applyFont="1" applyFill="1" applyBorder="1" applyAlignment="1">
      <alignment horizontal="center" vertical="center"/>
    </xf>
    <xf numFmtId="0" fontId="1" fillId="7" borderId="50" xfId="0" applyFont="1" applyFill="1" applyBorder="1" applyAlignment="1">
      <alignment horizontal="center" vertical="center"/>
    </xf>
    <xf numFmtId="0" fontId="1" fillId="7" borderId="48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left" vertical="center"/>
    </xf>
    <xf numFmtId="0" fontId="13" fillId="0" borderId="0" xfId="0" applyFont="1" applyAlignment="1">
      <alignment horizontal="left" indent="1"/>
    </xf>
    <xf numFmtId="0" fontId="13" fillId="0" borderId="0" xfId="0" applyFont="1" applyAlignment="1">
      <alignment horizontal="left" indent="6"/>
    </xf>
    <xf numFmtId="0" fontId="13" fillId="0" borderId="8" xfId="0" applyFont="1" applyBorder="1" applyAlignment="1">
      <alignment horizontal="left" indent="6"/>
    </xf>
    <xf numFmtId="0" fontId="1" fillId="7" borderId="7" xfId="0" applyFont="1" applyFill="1" applyBorder="1" applyAlignment="1"/>
    <xf numFmtId="0" fontId="1" fillId="7" borderId="0" xfId="0" applyFont="1" applyFill="1" applyBorder="1" applyAlignment="1"/>
    <xf numFmtId="0" fontId="1" fillId="7" borderId="8" xfId="0" applyFont="1" applyFill="1" applyBorder="1" applyAlignment="1"/>
    <xf numFmtId="0" fontId="0" fillId="0" borderId="0" xfId="0" applyAlignment="1"/>
    <xf numFmtId="0" fontId="1" fillId="7" borderId="7" xfId="0" applyFont="1" applyFill="1" applyBorder="1"/>
    <xf numFmtId="0" fontId="1" fillId="7" borderId="0" xfId="0" applyFont="1" applyFill="1" applyBorder="1"/>
    <xf numFmtId="0" fontId="1" fillId="7" borderId="8" xfId="0" applyFont="1" applyFill="1" applyBorder="1"/>
    <xf numFmtId="0" fontId="0" fillId="0" borderId="0" xfId="0"/>
    <xf numFmtId="0" fontId="36" fillId="14" borderId="56" xfId="2" applyFont="1" applyFill="1" applyBorder="1" applyAlignment="1">
      <alignment horizontal="center" vertical="center"/>
    </xf>
    <xf numFmtId="0" fontId="36" fillId="14" borderId="55" xfId="2" applyFont="1" applyFill="1" applyBorder="1" applyAlignment="1">
      <alignment horizontal="center" vertical="center"/>
    </xf>
    <xf numFmtId="0" fontId="36" fillId="14" borderId="55" xfId="2" applyFont="1" applyFill="1" applyBorder="1" applyAlignment="1">
      <alignment horizontal="center" vertical="center" wrapText="1"/>
    </xf>
    <xf numFmtId="167" fontId="36" fillId="14" borderId="55" xfId="3" applyNumberFormat="1" applyFont="1" applyFill="1" applyBorder="1" applyAlignment="1">
      <alignment horizontal="center" vertical="center" wrapText="1"/>
    </xf>
    <xf numFmtId="167" fontId="37" fillId="15" borderId="30" xfId="3" applyNumberFormat="1" applyFont="1" applyFill="1" applyBorder="1" applyAlignment="1">
      <alignment horizontal="center" vertical="center"/>
    </xf>
    <xf numFmtId="167" fontId="37" fillId="15" borderId="32" xfId="3" applyNumberFormat="1" applyFont="1" applyFill="1" applyBorder="1" applyAlignment="1">
      <alignment horizontal="center" vertical="center"/>
    </xf>
    <xf numFmtId="0" fontId="35" fillId="15" borderId="30" xfId="2" applyFont="1" applyFill="1" applyBorder="1" applyAlignment="1">
      <alignment horizontal="center" vertical="center"/>
    </xf>
    <xf numFmtId="0" fontId="35" fillId="15" borderId="32" xfId="2" applyFont="1" applyFill="1" applyBorder="1" applyAlignment="1">
      <alignment horizontal="center" vertical="center"/>
    </xf>
    <xf numFmtId="0" fontId="37" fillId="3" borderId="56" xfId="2" applyFont="1" applyFill="1" applyBorder="1" applyAlignment="1">
      <alignment horizontal="center" vertical="center"/>
    </xf>
    <xf numFmtId="0" fontId="5" fillId="0" borderId="30" xfId="1" applyFont="1" applyFill="1" applyBorder="1" applyAlignment="1">
      <alignment horizontal="center" vertical="center" wrapText="1"/>
    </xf>
    <xf numFmtId="0" fontId="5" fillId="0" borderId="32" xfId="1" applyFont="1" applyFill="1" applyBorder="1" applyAlignment="1">
      <alignment horizontal="center" vertical="center" wrapText="1"/>
    </xf>
  </cellXfs>
  <cellStyles count="7">
    <cellStyle name="Cancel" xfId="5"/>
    <cellStyle name="Millares 2" xfId="3"/>
    <cellStyle name="Moneda [0] 2" xfId="6"/>
    <cellStyle name="Normal" xfId="0" builtinId="0"/>
    <cellStyle name="Normal 2" xfId="1"/>
    <cellStyle name="Normal 3" xfId="2"/>
    <cellStyle name="Porcentaje 2" xfId="4"/>
  </cellStyles>
  <dxfs count="46"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9E5"/>
      <color rgb="FFDBFAFD"/>
      <color rgb="FFFB9E97"/>
      <color rgb="FFCBBA99"/>
      <color rgb="FFD9FFEC"/>
      <color rgb="FFFCE7C4"/>
      <color rgb="FFFDFDDB"/>
      <color rgb="FF3333CC"/>
      <color rgb="FF3030E4"/>
      <color rgb="FFB7A8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checked="Checked" lockText="1"/>
</file>

<file path=xl/ctrlProps/ctrlProp19.xml><?xml version="1.0" encoding="utf-8"?>
<formControlPr xmlns="http://schemas.microsoft.com/office/spreadsheetml/2009/9/main" objectType="CheckBox" checked="Checked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checked="Checked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Drop" dropStyle="combo" dx="16" fmlaLink="$J$147" fmlaRange="Hoja1!$G$11:$G$20" sel="0" val="0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lockText="1"/>
</file>

<file path=xl/ctrlProps/ctrlProp49.xml><?xml version="1.0" encoding="utf-8"?>
<formControlPr xmlns="http://schemas.microsoft.com/office/spreadsheetml/2009/9/main" objectType="CheckBox" lockText="1"/>
</file>

<file path=xl/ctrlProps/ctrlProp50.xml><?xml version="1.0" encoding="utf-8"?>
<formControlPr xmlns="http://schemas.microsoft.com/office/spreadsheetml/2009/9/main" objectType="CheckBox" lockText="1"/>
</file>

<file path=xl/ctrlProps/ctrlProp5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checked="Checked" lockText="1"/>
</file>

<file path=xl/ctrlProps/ctrlProp82.xml><?xml version="1.0" encoding="utf-8"?>
<formControlPr xmlns="http://schemas.microsoft.com/office/spreadsheetml/2009/9/main" objectType="CheckBox" checked="Checked" lockText="1"/>
</file>

<file path=xl/ctrlProps/ctrlProp83.xml><?xml version="1.0" encoding="utf-8"?>
<formControlPr xmlns="http://schemas.microsoft.com/office/spreadsheetml/2009/9/main" objectType="CheckBox" checked="Checked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checked="Checked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checked="Checked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checked="Checked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checked="Checked" lockText="1"/>
</file>

<file path=xl/ctrlProps/ctrlProp101.xml><?xml version="1.0" encoding="utf-8"?>
<formControlPr xmlns="http://schemas.microsoft.com/office/spreadsheetml/2009/9/main" objectType="CheckBox" checked="Checked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checked="Checked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7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7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72.xml><?xml version="1.0" encoding="utf-8"?>
<formControlPr xmlns="http://schemas.microsoft.com/office/spreadsheetml/2009/9/main" objectType="Drop" dropStyle="combo" dx="16" fmlaLink="#REF!" fmlaRange="Hoja1!$G$11:$G$20" sel="8" val="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REA DE ESTUDIO'!A1"/><Relationship Id="rId13" Type="http://schemas.openxmlformats.org/officeDocument/2006/relationships/image" Target="../media/image4.png"/><Relationship Id="rId18" Type="http://schemas.openxmlformats.org/officeDocument/2006/relationships/hyperlink" Target="#'IMPACTO AMBIENTAL'!A1"/><Relationship Id="rId3" Type="http://schemas.openxmlformats.org/officeDocument/2006/relationships/image" Target="../media/image2.png"/><Relationship Id="rId7" Type="http://schemas.openxmlformats.org/officeDocument/2006/relationships/hyperlink" Target="#'ANALISIS T&#201;CNICO'!A1"/><Relationship Id="rId12" Type="http://schemas.openxmlformats.org/officeDocument/2006/relationships/image" Target="../media/image3.jpeg"/><Relationship Id="rId17" Type="http://schemas.openxmlformats.org/officeDocument/2006/relationships/hyperlink" Target="#GESTI&#211;N!A1"/><Relationship Id="rId2" Type="http://schemas.openxmlformats.org/officeDocument/2006/relationships/hyperlink" Target="#'DATOS GENERALES'!A1"/><Relationship Id="rId16" Type="http://schemas.openxmlformats.org/officeDocument/2006/relationships/hyperlink" Target="#'BRECHA DE SERVICIO'!A1"/><Relationship Id="rId1" Type="http://schemas.openxmlformats.org/officeDocument/2006/relationships/image" Target="../media/image1.emf"/><Relationship Id="rId6" Type="http://schemas.openxmlformats.org/officeDocument/2006/relationships/hyperlink" Target="#'HORIZONTE DE EVALUACI&#211;N'!A1"/><Relationship Id="rId11" Type="http://schemas.openxmlformats.org/officeDocument/2006/relationships/hyperlink" Target="#SOSTENIBILIDAD!A1"/><Relationship Id="rId5" Type="http://schemas.openxmlformats.org/officeDocument/2006/relationships/hyperlink" Target="#POS!A1"/><Relationship Id="rId15" Type="http://schemas.openxmlformats.org/officeDocument/2006/relationships/hyperlink" Target="#'PROBLEMA-OBJETIVO'!A72"/><Relationship Id="rId10" Type="http://schemas.openxmlformats.org/officeDocument/2006/relationships/hyperlink" Target="#'EVALUACION SOCIAL'!A1"/><Relationship Id="rId4" Type="http://schemas.openxmlformats.org/officeDocument/2006/relationships/hyperlink" Target="#'UNIDAD PRODUCTORA'!A1"/><Relationship Id="rId9" Type="http://schemas.openxmlformats.org/officeDocument/2006/relationships/hyperlink" Target="#'COSTO TOTAL'!A1"/><Relationship Id="rId14" Type="http://schemas.openxmlformats.org/officeDocument/2006/relationships/hyperlink" Target="#'PROBLEMA-OBJETIV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130452</xdr:colOff>
      <xdr:row>0</xdr:row>
      <xdr:rowOff>141632</xdr:rowOff>
    </xdr:from>
    <xdr:to>
      <xdr:col>24</xdr:col>
      <xdr:colOff>280781</xdr:colOff>
      <xdr:row>30</xdr:row>
      <xdr:rowOff>190499</xdr:rowOff>
    </xdr:to>
    <xdr:sp macro="" textlink="">
      <xdr:nvSpPr>
        <xdr:cNvPr id="2" name="Rectángulo redondeado 1"/>
        <xdr:cNvSpPr/>
      </xdr:nvSpPr>
      <xdr:spPr>
        <a:xfrm>
          <a:off x="130452" y="141632"/>
          <a:ext cx="7465529" cy="6049617"/>
        </a:xfrm>
        <a:prstGeom prst="roundRect">
          <a:avLst>
            <a:gd name="adj" fmla="val 5729"/>
          </a:avLst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9525</xdr:colOff>
      <xdr:row>3</xdr:row>
      <xdr:rowOff>95250</xdr:rowOff>
    </xdr:from>
    <xdr:to>
      <xdr:col>24</xdr:col>
      <xdr:colOff>190500</xdr:colOff>
      <xdr:row>9</xdr:row>
      <xdr:rowOff>133350</xdr:rowOff>
    </xdr:to>
    <xdr:sp macro="" textlink="">
      <xdr:nvSpPr>
        <xdr:cNvPr id="3" name="Rectángulo 2"/>
        <xdr:cNvSpPr/>
      </xdr:nvSpPr>
      <xdr:spPr>
        <a:xfrm>
          <a:off x="1838325" y="695325"/>
          <a:ext cx="5667375" cy="123825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238123</xdr:colOff>
      <xdr:row>11</xdr:row>
      <xdr:rowOff>85725</xdr:rowOff>
    </xdr:from>
    <xdr:to>
      <xdr:col>10</xdr:col>
      <xdr:colOff>219075</xdr:colOff>
      <xdr:row>14</xdr:row>
      <xdr:rowOff>123825</xdr:rowOff>
    </xdr:to>
    <xdr:sp macro="" textlink="">
      <xdr:nvSpPr>
        <xdr:cNvPr id="4" name="Recortar rectángulo de esquina sencilla 3"/>
        <xdr:cNvSpPr/>
      </xdr:nvSpPr>
      <xdr:spPr>
        <a:xfrm flipH="1">
          <a:off x="2066923" y="2286000"/>
          <a:ext cx="1200152" cy="638175"/>
        </a:xfrm>
        <a:prstGeom prst="snip1Rect">
          <a:avLst>
            <a:gd name="adj" fmla="val 44716"/>
          </a:avLst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295275</xdr:colOff>
      <xdr:row>11</xdr:row>
      <xdr:rowOff>114300</xdr:rowOff>
    </xdr:from>
    <xdr:to>
      <xdr:col>8</xdr:col>
      <xdr:colOff>185420</xdr:colOff>
      <xdr:row>14</xdr:row>
      <xdr:rowOff>163195</xdr:rowOff>
    </xdr:to>
    <xdr:sp macro="" textlink="">
      <xdr:nvSpPr>
        <xdr:cNvPr id="5" name="CuadroTexto 4"/>
        <xdr:cNvSpPr txBox="1"/>
      </xdr:nvSpPr>
      <xdr:spPr>
        <a:xfrm>
          <a:off x="2124075" y="2314575"/>
          <a:ext cx="499745" cy="64897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1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8</xdr:col>
      <xdr:colOff>238125</xdr:colOff>
      <xdr:row>11</xdr:row>
      <xdr:rowOff>161925</xdr:rowOff>
    </xdr:from>
    <xdr:to>
      <xdr:col>10</xdr:col>
      <xdr:colOff>38100</xdr:colOff>
      <xdr:row>13</xdr:row>
      <xdr:rowOff>95250</xdr:rowOff>
    </xdr:to>
    <xdr:pic>
      <xdr:nvPicPr>
        <xdr:cNvPr id="6" name="Imagen 5"/>
        <xdr:cNvPicPr/>
      </xdr:nvPicPr>
      <xdr:blipFill>
        <a:blip xmlns:r="http://schemas.openxmlformats.org/officeDocument/2006/relationships" r:embed="rId1">
          <a:duotone>
            <a:schemeClr val="accent4">
              <a:shade val="45000"/>
              <a:satMod val="135000"/>
            </a:schemeClr>
            <a:prstClr val="white"/>
          </a:duotone>
          <a:lum bright="20000" contrast="-40000"/>
        </a:blip>
        <a:stretch>
          <a:fillRect/>
        </a:stretch>
      </xdr:blipFill>
      <xdr:spPr>
        <a:xfrm>
          <a:off x="2676525" y="2362200"/>
          <a:ext cx="409575" cy="3333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11</xdr:col>
      <xdr:colOff>28575</xdr:colOff>
      <xdr:row>11</xdr:row>
      <xdr:rowOff>85725</xdr:rowOff>
    </xdr:from>
    <xdr:to>
      <xdr:col>15</xdr:col>
      <xdr:colOff>9527</xdr:colOff>
      <xdr:row>14</xdr:row>
      <xdr:rowOff>123825</xdr:rowOff>
    </xdr:to>
    <xdr:sp macro="" textlink="">
      <xdr:nvSpPr>
        <xdr:cNvPr id="7" name="Recortar rectángulo de esquina sencilla 6"/>
        <xdr:cNvSpPr/>
      </xdr:nvSpPr>
      <xdr:spPr>
        <a:xfrm flipH="1">
          <a:off x="3381375" y="2286000"/>
          <a:ext cx="1200152" cy="638175"/>
        </a:xfrm>
        <a:prstGeom prst="snip1Rect">
          <a:avLst>
            <a:gd name="adj" fmla="val 44716"/>
          </a:avLst>
        </a:prstGeom>
        <a:solidFill>
          <a:srgbClr val="274CC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85727</xdr:colOff>
      <xdr:row>11</xdr:row>
      <xdr:rowOff>114300</xdr:rowOff>
    </xdr:from>
    <xdr:to>
      <xdr:col>12</xdr:col>
      <xdr:colOff>280672</xdr:colOff>
      <xdr:row>14</xdr:row>
      <xdr:rowOff>163195</xdr:rowOff>
    </xdr:to>
    <xdr:sp macro="" textlink="">
      <xdr:nvSpPr>
        <xdr:cNvPr id="8" name="CuadroTexto 7"/>
        <xdr:cNvSpPr txBox="1"/>
      </xdr:nvSpPr>
      <xdr:spPr>
        <a:xfrm>
          <a:off x="3438527" y="2314575"/>
          <a:ext cx="499745" cy="64897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2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28577</xdr:colOff>
      <xdr:row>11</xdr:row>
      <xdr:rowOff>161925</xdr:rowOff>
    </xdr:from>
    <xdr:to>
      <xdr:col>14</xdr:col>
      <xdr:colOff>133352</xdr:colOff>
      <xdr:row>13</xdr:row>
      <xdr:rowOff>95250</xdr:rowOff>
    </xdr:to>
    <xdr:pic>
      <xdr:nvPicPr>
        <xdr:cNvPr id="9" name="Imagen 8"/>
        <xdr:cNvPicPr/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990977" y="2362200"/>
          <a:ext cx="409575" cy="3333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95250</xdr:colOff>
      <xdr:row>11</xdr:row>
      <xdr:rowOff>89338</xdr:rowOff>
    </xdr:from>
    <xdr:to>
      <xdr:col>19</xdr:col>
      <xdr:colOff>76202</xdr:colOff>
      <xdr:row>14</xdr:row>
      <xdr:rowOff>127438</xdr:rowOff>
    </xdr:to>
    <xdr:sp macro="" textlink="">
      <xdr:nvSpPr>
        <xdr:cNvPr id="10" name="Recortar rectángulo de esquina sencilla 9"/>
        <xdr:cNvSpPr/>
      </xdr:nvSpPr>
      <xdr:spPr>
        <a:xfrm flipH="1">
          <a:off x="4667250" y="2289613"/>
          <a:ext cx="1200152" cy="638175"/>
        </a:xfrm>
        <a:prstGeom prst="snip1Rect">
          <a:avLst>
            <a:gd name="adj" fmla="val 44716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15</xdr:col>
      <xdr:colOff>152402</xdr:colOff>
      <xdr:row>11</xdr:row>
      <xdr:rowOff>117913</xdr:rowOff>
    </xdr:from>
    <xdr:to>
      <xdr:col>17</xdr:col>
      <xdr:colOff>42547</xdr:colOff>
      <xdr:row>14</xdr:row>
      <xdr:rowOff>166808</xdr:rowOff>
    </xdr:to>
    <xdr:sp macro="" textlink="">
      <xdr:nvSpPr>
        <xdr:cNvPr id="11" name="CuadroTexto 10"/>
        <xdr:cNvSpPr txBox="1"/>
      </xdr:nvSpPr>
      <xdr:spPr>
        <a:xfrm>
          <a:off x="4724402" y="2318188"/>
          <a:ext cx="499745" cy="64897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3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17</xdr:col>
      <xdr:colOff>95252</xdr:colOff>
      <xdr:row>11</xdr:row>
      <xdr:rowOff>165538</xdr:rowOff>
    </xdr:from>
    <xdr:to>
      <xdr:col>18</xdr:col>
      <xdr:colOff>200027</xdr:colOff>
      <xdr:row>13</xdr:row>
      <xdr:rowOff>98863</xdr:rowOff>
    </xdr:to>
    <xdr:pic>
      <xdr:nvPicPr>
        <xdr:cNvPr id="12" name="Imagen 11"/>
        <xdr:cNvPicPr/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276852" y="2365813"/>
          <a:ext cx="409575" cy="3333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19</xdr:col>
      <xdr:colOff>137948</xdr:colOff>
      <xdr:row>11</xdr:row>
      <xdr:rowOff>85396</xdr:rowOff>
    </xdr:from>
    <xdr:to>
      <xdr:col>23</xdr:col>
      <xdr:colOff>118900</xdr:colOff>
      <xdr:row>14</xdr:row>
      <xdr:rowOff>123496</xdr:rowOff>
    </xdr:to>
    <xdr:sp macro="" textlink="">
      <xdr:nvSpPr>
        <xdr:cNvPr id="13" name="Recortar rectángulo de esquina sencilla 12"/>
        <xdr:cNvSpPr/>
      </xdr:nvSpPr>
      <xdr:spPr>
        <a:xfrm flipH="1">
          <a:off x="5929148" y="2285671"/>
          <a:ext cx="1200152" cy="638175"/>
        </a:xfrm>
        <a:prstGeom prst="snip1Rect">
          <a:avLst>
            <a:gd name="adj" fmla="val 44716"/>
          </a:avLst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19</xdr:col>
      <xdr:colOff>195100</xdr:colOff>
      <xdr:row>11</xdr:row>
      <xdr:rowOff>113971</xdr:rowOff>
    </xdr:from>
    <xdr:to>
      <xdr:col>21</xdr:col>
      <xdr:colOff>85245</xdr:colOff>
      <xdr:row>14</xdr:row>
      <xdr:rowOff>162866</xdr:rowOff>
    </xdr:to>
    <xdr:sp macro="" textlink="">
      <xdr:nvSpPr>
        <xdr:cNvPr id="14" name="CuadroTexto 13"/>
        <xdr:cNvSpPr txBox="1"/>
      </xdr:nvSpPr>
      <xdr:spPr>
        <a:xfrm>
          <a:off x="5986300" y="2314246"/>
          <a:ext cx="499745" cy="64897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4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21</xdr:col>
      <xdr:colOff>137950</xdr:colOff>
      <xdr:row>11</xdr:row>
      <xdr:rowOff>161596</xdr:rowOff>
    </xdr:from>
    <xdr:to>
      <xdr:col>22</xdr:col>
      <xdr:colOff>240098</xdr:colOff>
      <xdr:row>13</xdr:row>
      <xdr:rowOff>94921</xdr:rowOff>
    </xdr:to>
    <xdr:pic>
      <xdr:nvPicPr>
        <xdr:cNvPr id="15" name="Imagen 14"/>
        <xdr:cNvPicPr/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538750" y="2361871"/>
          <a:ext cx="406948" cy="3333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228600</xdr:colOff>
      <xdr:row>14</xdr:row>
      <xdr:rowOff>171450</xdr:rowOff>
    </xdr:from>
    <xdr:to>
      <xdr:col>10</xdr:col>
      <xdr:colOff>228600</xdr:colOff>
      <xdr:row>17</xdr:row>
      <xdr:rowOff>16510</xdr:rowOff>
    </xdr:to>
    <xdr:sp macro="" textlink="">
      <xdr:nvSpPr>
        <xdr:cNvPr id="16" name="Rectángulo 15"/>
        <xdr:cNvSpPr/>
      </xdr:nvSpPr>
      <xdr:spPr>
        <a:xfrm>
          <a:off x="2057400" y="2971800"/>
          <a:ext cx="1219200" cy="445135"/>
        </a:xfrm>
        <a:prstGeom prst="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1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Datos</a:t>
          </a:r>
          <a:r>
            <a:rPr lang="es-MX" sz="1100" b="1" i="0" kern="1200" baseline="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 Generales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14</xdr:row>
      <xdr:rowOff>171451</xdr:rowOff>
    </xdr:from>
    <xdr:to>
      <xdr:col>15</xdr:col>
      <xdr:colOff>11906</xdr:colOff>
      <xdr:row>17</xdr:row>
      <xdr:rowOff>17861</xdr:rowOff>
    </xdr:to>
    <xdr:sp macro="" textlink="">
      <xdr:nvSpPr>
        <xdr:cNvPr id="17" name="Rectángulo 16"/>
        <xdr:cNvSpPr/>
      </xdr:nvSpPr>
      <xdr:spPr>
        <a:xfrm>
          <a:off x="3390900" y="2971801"/>
          <a:ext cx="1193006" cy="446485"/>
        </a:xfrm>
        <a:prstGeom prst="rect">
          <a:avLst/>
        </a:prstGeom>
        <a:solidFill>
          <a:srgbClr val="274CC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2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Identificación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80894</xdr:colOff>
      <xdr:row>14</xdr:row>
      <xdr:rowOff>180594</xdr:rowOff>
    </xdr:from>
    <xdr:to>
      <xdr:col>19</xdr:col>
      <xdr:colOff>80895</xdr:colOff>
      <xdr:row>17</xdr:row>
      <xdr:rowOff>25654</xdr:rowOff>
    </xdr:to>
    <xdr:sp macro="" textlink="">
      <xdr:nvSpPr>
        <xdr:cNvPr id="18" name="Rectángulo 17"/>
        <xdr:cNvSpPr/>
      </xdr:nvSpPr>
      <xdr:spPr>
        <a:xfrm>
          <a:off x="4652894" y="2980944"/>
          <a:ext cx="1219201" cy="44513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1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Formulación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142875</xdr:colOff>
      <xdr:row>14</xdr:row>
      <xdr:rowOff>172640</xdr:rowOff>
    </xdr:from>
    <xdr:to>
      <xdr:col>23</xdr:col>
      <xdr:colOff>116681</xdr:colOff>
      <xdr:row>17</xdr:row>
      <xdr:rowOff>19050</xdr:rowOff>
    </xdr:to>
    <xdr:sp macro="" textlink="">
      <xdr:nvSpPr>
        <xdr:cNvPr id="19" name="Rectángulo 18"/>
        <xdr:cNvSpPr/>
      </xdr:nvSpPr>
      <xdr:spPr>
        <a:xfrm>
          <a:off x="5934075" y="2972990"/>
          <a:ext cx="1193006" cy="44648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2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Evaluación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198558</xdr:colOff>
      <xdr:row>17</xdr:row>
      <xdr:rowOff>63744</xdr:rowOff>
    </xdr:from>
    <xdr:to>
      <xdr:col>10</xdr:col>
      <xdr:colOff>228599</xdr:colOff>
      <xdr:row>29</xdr:row>
      <xdr:rowOff>28575</xdr:rowOff>
    </xdr:to>
    <xdr:sp macro="" textlink="">
      <xdr:nvSpPr>
        <xdr:cNvPr id="20" name="Rectángulo 19">
          <a:hlinkClick xmlns:r="http://schemas.openxmlformats.org/officeDocument/2006/relationships" r:id="rId2"/>
        </xdr:cNvPr>
        <xdr:cNvSpPr/>
      </xdr:nvSpPr>
      <xdr:spPr>
        <a:xfrm>
          <a:off x="2027358" y="3464169"/>
          <a:ext cx="1249241" cy="236513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Nombre</a:t>
          </a:r>
          <a:r>
            <a:rPr lang="es-MX" sz="1050" i="0" kern="120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del proyecto, reponsabilidad funcional, alineamiento a una brecha prioritaria e Institucionalidad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29309</xdr:colOff>
      <xdr:row>21</xdr:row>
      <xdr:rowOff>47625</xdr:rowOff>
    </xdr:from>
    <xdr:to>
      <xdr:col>15</xdr:col>
      <xdr:colOff>36635</xdr:colOff>
      <xdr:row>23</xdr:row>
      <xdr:rowOff>142875</xdr:rowOff>
    </xdr:to>
    <xdr:sp macro="" textlink="">
      <xdr:nvSpPr>
        <xdr:cNvPr id="21" name="Rectángulo 20">
          <a:hlinkClick xmlns:r="http://schemas.openxmlformats.org/officeDocument/2006/relationships" r:id="rId4"/>
        </xdr:cNvPr>
        <xdr:cNvSpPr/>
      </xdr:nvSpPr>
      <xdr:spPr>
        <a:xfrm>
          <a:off x="3382109" y="4248150"/>
          <a:ext cx="1226526" cy="4953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Productora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24</xdr:row>
      <xdr:rowOff>47625</xdr:rowOff>
    </xdr:from>
    <xdr:to>
      <xdr:col>15</xdr:col>
      <xdr:colOff>45426</xdr:colOff>
      <xdr:row>26</xdr:row>
      <xdr:rowOff>54953</xdr:rowOff>
    </xdr:to>
    <xdr:sp macro="" textlink="">
      <xdr:nvSpPr>
        <xdr:cNvPr id="22" name="Rectángulo 21">
          <a:hlinkClick xmlns:r="http://schemas.openxmlformats.org/officeDocument/2006/relationships" r:id="rId5"/>
        </xdr:cNvPr>
        <xdr:cNvSpPr/>
      </xdr:nvSpPr>
      <xdr:spPr>
        <a:xfrm>
          <a:off x="3390900" y="4848225"/>
          <a:ext cx="1226526" cy="407378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</a:t>
          </a:r>
          <a:r>
            <a:rPr lang="es-MX" sz="110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roblema, objetivo y soluciones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133350</xdr:colOff>
      <xdr:row>17</xdr:row>
      <xdr:rowOff>90110</xdr:rowOff>
    </xdr:from>
    <xdr:to>
      <xdr:col>19</xdr:col>
      <xdr:colOff>92394</xdr:colOff>
      <xdr:row>21</xdr:row>
      <xdr:rowOff>152400</xdr:rowOff>
    </xdr:to>
    <xdr:sp macro="" textlink="">
      <xdr:nvSpPr>
        <xdr:cNvPr id="23" name="Rectángulo 22">
          <a:hlinkClick xmlns:r="http://schemas.openxmlformats.org/officeDocument/2006/relationships" r:id="rId6"/>
        </xdr:cNvPr>
        <xdr:cNvSpPr/>
      </xdr:nvSpPr>
      <xdr:spPr>
        <a:xfrm>
          <a:off x="4705350" y="3490535"/>
          <a:ext cx="1178244" cy="86239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125864</xdr:colOff>
      <xdr:row>24</xdr:row>
      <xdr:rowOff>52754</xdr:rowOff>
    </xdr:from>
    <xdr:to>
      <xdr:col>19</xdr:col>
      <xdr:colOff>123825</xdr:colOff>
      <xdr:row>26</xdr:row>
      <xdr:rowOff>62280</xdr:rowOff>
    </xdr:to>
    <xdr:sp macro="" textlink="">
      <xdr:nvSpPr>
        <xdr:cNvPr id="24" name="Rectángulo 23">
          <a:hlinkClick xmlns:r="http://schemas.openxmlformats.org/officeDocument/2006/relationships" r:id="rId7"/>
        </xdr:cNvPr>
        <xdr:cNvSpPr/>
      </xdr:nvSpPr>
      <xdr:spPr>
        <a:xfrm>
          <a:off x="4697864" y="4853354"/>
          <a:ext cx="1217161" cy="40957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técnico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23319</xdr:colOff>
      <xdr:row>17</xdr:row>
      <xdr:rowOff>91965</xdr:rowOff>
    </xdr:from>
    <xdr:to>
      <xdr:col>15</xdr:col>
      <xdr:colOff>30645</xdr:colOff>
      <xdr:row>21</xdr:row>
      <xdr:rowOff>19050</xdr:rowOff>
    </xdr:to>
    <xdr:sp macro="" textlink="">
      <xdr:nvSpPr>
        <xdr:cNvPr id="25" name="Rectángulo 24">
          <a:hlinkClick xmlns:r="http://schemas.openxmlformats.org/officeDocument/2006/relationships" r:id="rId8"/>
        </xdr:cNvPr>
        <xdr:cNvSpPr/>
      </xdr:nvSpPr>
      <xdr:spPr>
        <a:xfrm>
          <a:off x="3376119" y="3492390"/>
          <a:ext cx="1226526" cy="72718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estudio/área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110158</xdr:colOff>
      <xdr:row>26</xdr:row>
      <xdr:rowOff>105603</xdr:rowOff>
    </xdr:from>
    <xdr:to>
      <xdr:col>19</xdr:col>
      <xdr:colOff>117484</xdr:colOff>
      <xdr:row>29</xdr:row>
      <xdr:rowOff>38100</xdr:rowOff>
    </xdr:to>
    <xdr:sp macro="" textlink="">
      <xdr:nvSpPr>
        <xdr:cNvPr id="26" name="Rectángulo 25">
          <a:hlinkClick xmlns:r="http://schemas.openxmlformats.org/officeDocument/2006/relationships" r:id="rId9"/>
        </xdr:cNvPr>
        <xdr:cNvSpPr/>
      </xdr:nvSpPr>
      <xdr:spPr>
        <a:xfrm>
          <a:off x="4682158" y="5306253"/>
          <a:ext cx="1226526" cy="53257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177661</xdr:colOff>
      <xdr:row>17</xdr:row>
      <xdr:rowOff>100636</xdr:rowOff>
    </xdr:from>
    <xdr:to>
      <xdr:col>23</xdr:col>
      <xdr:colOff>184987</xdr:colOff>
      <xdr:row>21</xdr:row>
      <xdr:rowOff>133350</xdr:rowOff>
    </xdr:to>
    <xdr:sp macro="" textlink="">
      <xdr:nvSpPr>
        <xdr:cNvPr id="27" name="Rectángulo 26">
          <a:hlinkClick xmlns:r="http://schemas.openxmlformats.org/officeDocument/2006/relationships" r:id="rId10"/>
        </xdr:cNvPr>
        <xdr:cNvSpPr/>
      </xdr:nvSpPr>
      <xdr:spPr>
        <a:xfrm>
          <a:off x="5968861" y="3501061"/>
          <a:ext cx="1226526" cy="83281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199435</xdr:colOff>
      <xdr:row>22</xdr:row>
      <xdr:rowOff>21890</xdr:rowOff>
    </xdr:from>
    <xdr:to>
      <xdr:col>23</xdr:col>
      <xdr:colOff>180975</xdr:colOff>
      <xdr:row>24</xdr:row>
      <xdr:rowOff>34018</xdr:rowOff>
    </xdr:to>
    <xdr:sp macro="" textlink="">
      <xdr:nvSpPr>
        <xdr:cNvPr id="28" name="Rectángulo 27">
          <a:hlinkClick xmlns:r="http://schemas.openxmlformats.org/officeDocument/2006/relationships" r:id="rId11"/>
        </xdr:cNvPr>
        <xdr:cNvSpPr/>
      </xdr:nvSpPr>
      <xdr:spPr>
        <a:xfrm>
          <a:off x="5990635" y="4422440"/>
          <a:ext cx="1200740" cy="41217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Sostenibilidad,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66675</xdr:colOff>
      <xdr:row>16</xdr:row>
      <xdr:rowOff>0</xdr:rowOff>
    </xdr:from>
    <xdr:to>
      <xdr:col>5</xdr:col>
      <xdr:colOff>200025</xdr:colOff>
      <xdr:row>17</xdr:row>
      <xdr:rowOff>152401</xdr:rowOff>
    </xdr:to>
    <xdr:sp macro="[0]!pantallacompleta" textlink="">
      <xdr:nvSpPr>
        <xdr:cNvPr id="29" name="Rectángulo redondeado 28"/>
        <xdr:cNvSpPr/>
      </xdr:nvSpPr>
      <xdr:spPr>
        <a:xfrm>
          <a:off x="371475" y="3200400"/>
          <a:ext cx="1352550" cy="352426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Pantalla completa</a:t>
          </a:r>
        </a:p>
      </xdr:txBody>
    </xdr:sp>
    <xdr:clientData/>
  </xdr:twoCellAnchor>
  <xdr:twoCellAnchor>
    <xdr:from>
      <xdr:col>1</xdr:col>
      <xdr:colOff>82827</xdr:colOff>
      <xdr:row>17</xdr:row>
      <xdr:rowOff>190501</xdr:rowOff>
    </xdr:from>
    <xdr:to>
      <xdr:col>5</xdr:col>
      <xdr:colOff>216177</xdr:colOff>
      <xdr:row>19</xdr:row>
      <xdr:rowOff>114301</xdr:rowOff>
    </xdr:to>
    <xdr:sp macro="[0]!pantallanormal" textlink="">
      <xdr:nvSpPr>
        <xdr:cNvPr id="30" name="Rectángulo redondeado 29"/>
        <xdr:cNvSpPr/>
      </xdr:nvSpPr>
      <xdr:spPr>
        <a:xfrm>
          <a:off x="387627" y="3590926"/>
          <a:ext cx="1352550" cy="323850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Pantalla normal</a:t>
          </a:r>
        </a:p>
      </xdr:txBody>
    </xdr:sp>
    <xdr:clientData/>
  </xdr:twoCellAnchor>
  <xdr:twoCellAnchor>
    <xdr:from>
      <xdr:col>0</xdr:col>
      <xdr:colOff>219075</xdr:colOff>
      <xdr:row>14</xdr:row>
      <xdr:rowOff>57150</xdr:rowOff>
    </xdr:from>
    <xdr:to>
      <xdr:col>6</xdr:col>
      <xdr:colOff>47625</xdr:colOff>
      <xdr:row>21</xdr:row>
      <xdr:rowOff>85725</xdr:rowOff>
    </xdr:to>
    <xdr:sp macro="" textlink="">
      <xdr:nvSpPr>
        <xdr:cNvPr id="31" name="Rectángulo 30"/>
        <xdr:cNvSpPr/>
      </xdr:nvSpPr>
      <xdr:spPr>
        <a:xfrm>
          <a:off x="219075" y="2857500"/>
          <a:ext cx="1657350" cy="1428750"/>
        </a:xfrm>
        <a:prstGeom prst="rect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66675</xdr:colOff>
      <xdr:row>13</xdr:row>
      <xdr:rowOff>95250</xdr:rowOff>
    </xdr:from>
    <xdr:to>
      <xdr:col>5</xdr:col>
      <xdr:colOff>200025</xdr:colOff>
      <xdr:row>15</xdr:row>
      <xdr:rowOff>85726</xdr:rowOff>
    </xdr:to>
    <xdr:sp macro="" textlink="">
      <xdr:nvSpPr>
        <xdr:cNvPr id="32" name="Rectángulo 31"/>
        <xdr:cNvSpPr/>
      </xdr:nvSpPr>
      <xdr:spPr>
        <a:xfrm>
          <a:off x="371475" y="2695575"/>
          <a:ext cx="1352550" cy="39052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>
              <a:solidFill>
                <a:schemeClr val="bg1"/>
              </a:solidFill>
              <a:latin typeface="Arial Narrow" panose="020B0606020202030204" pitchFamily="34" charset="0"/>
            </a:rPr>
            <a:t>Opciones adicionales</a:t>
          </a:r>
        </a:p>
      </xdr:txBody>
    </xdr:sp>
    <xdr:clientData/>
  </xdr:twoCellAnchor>
  <xdr:twoCellAnchor editAs="oneCell">
    <xdr:from>
      <xdr:col>0</xdr:col>
      <xdr:colOff>247650</xdr:colOff>
      <xdr:row>0</xdr:row>
      <xdr:rowOff>190501</xdr:rowOff>
    </xdr:from>
    <xdr:to>
      <xdr:col>7</xdr:col>
      <xdr:colOff>66676</xdr:colOff>
      <xdr:row>11</xdr:row>
      <xdr:rowOff>136164</xdr:rowOff>
    </xdr:to>
    <xdr:pic>
      <xdr:nvPicPr>
        <xdr:cNvPr id="33" name="Picture 2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1"/>
          <a:ext cx="1952626" cy="2145938"/>
        </a:xfrm>
        <a:prstGeom prst="flowChartDelay">
          <a:avLst/>
        </a:prstGeom>
        <a:noFill/>
        <a:ln w="381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257175</xdr:colOff>
      <xdr:row>7</xdr:row>
      <xdr:rowOff>180976</xdr:rowOff>
    </xdr:from>
    <xdr:to>
      <xdr:col>5</xdr:col>
      <xdr:colOff>295275</xdr:colOff>
      <xdr:row>10</xdr:row>
      <xdr:rowOff>114301</xdr:rowOff>
    </xdr:to>
    <xdr:sp macro="" textlink="">
      <xdr:nvSpPr>
        <xdr:cNvPr id="34" name="Recortar rectángulo de esquina sencilla 33"/>
        <xdr:cNvSpPr/>
      </xdr:nvSpPr>
      <xdr:spPr>
        <a:xfrm>
          <a:off x="257175" y="1581151"/>
          <a:ext cx="1562100" cy="533400"/>
        </a:xfrm>
        <a:prstGeom prst="snip1Rect">
          <a:avLst/>
        </a:prstGeom>
        <a:solidFill>
          <a:srgbClr val="DA0000">
            <a:alpha val="5568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 sz="2400"/>
        </a:p>
      </xdr:txBody>
    </xdr:sp>
    <xdr:clientData/>
  </xdr:twoCellAnchor>
  <xdr:twoCellAnchor>
    <xdr:from>
      <xdr:col>0</xdr:col>
      <xdr:colOff>141279</xdr:colOff>
      <xdr:row>8</xdr:row>
      <xdr:rowOff>47715</xdr:rowOff>
    </xdr:from>
    <xdr:to>
      <xdr:col>6</xdr:col>
      <xdr:colOff>104775</xdr:colOff>
      <xdr:row>10</xdr:row>
      <xdr:rowOff>21742</xdr:rowOff>
    </xdr:to>
    <xdr:sp macro="" textlink="">
      <xdr:nvSpPr>
        <xdr:cNvPr id="35" name="Rectángulo 34"/>
        <xdr:cNvSpPr/>
      </xdr:nvSpPr>
      <xdr:spPr>
        <a:xfrm>
          <a:off x="141279" y="1647915"/>
          <a:ext cx="1792296" cy="374077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</a:pPr>
          <a:r>
            <a:rPr lang="es-PE" sz="900" spc="325">
              <a:solidFill>
                <a:schemeClr val="bg1"/>
              </a:solidFill>
              <a:cs typeface="Calibri"/>
            </a:rPr>
            <a:t>Un nuevo sistema</a:t>
          </a:r>
          <a:endParaRPr lang="es-PE" sz="900">
            <a:solidFill>
              <a:schemeClr val="bg1"/>
            </a:solidFill>
            <a:cs typeface="Calibri"/>
          </a:endParaRPr>
        </a:p>
        <a:p>
          <a:pPr marL="12700" algn="ctr">
            <a:lnSpc>
              <a:spcPct val="100000"/>
            </a:lnSpc>
            <a:spcBef>
              <a:spcPts val="15"/>
            </a:spcBef>
          </a:pPr>
          <a:r>
            <a:rPr lang="es-PE" sz="900" b="1" i="1" spc="229">
              <a:solidFill>
                <a:schemeClr val="bg1"/>
              </a:solidFill>
              <a:cs typeface="Calibri"/>
            </a:rPr>
            <a:t>de inversión pública</a:t>
          </a:r>
        </a:p>
      </xdr:txBody>
    </xdr:sp>
    <xdr:clientData/>
  </xdr:twoCellAnchor>
  <xdr:twoCellAnchor>
    <xdr:from>
      <xdr:col>0</xdr:col>
      <xdr:colOff>206652</xdr:colOff>
      <xdr:row>6</xdr:row>
      <xdr:rowOff>9525</xdr:rowOff>
    </xdr:from>
    <xdr:to>
      <xdr:col>4</xdr:col>
      <xdr:colOff>47625</xdr:colOff>
      <xdr:row>7</xdr:row>
      <xdr:rowOff>192066</xdr:rowOff>
    </xdr:to>
    <xdr:sp macro="" textlink="">
      <xdr:nvSpPr>
        <xdr:cNvPr id="36" name="Entrada manual 35"/>
        <xdr:cNvSpPr/>
      </xdr:nvSpPr>
      <xdr:spPr>
        <a:xfrm>
          <a:off x="206652" y="1209675"/>
          <a:ext cx="1060173" cy="382566"/>
        </a:xfrm>
        <a:prstGeom prst="flowChartManualInput">
          <a:avLst/>
        </a:prstGeom>
        <a:solidFill>
          <a:schemeClr val="bg1">
            <a:alpha val="7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/>
        </a:p>
      </xdr:txBody>
    </xdr:sp>
    <xdr:clientData/>
  </xdr:twoCellAnchor>
  <xdr:twoCellAnchor editAs="oneCell">
    <xdr:from>
      <xdr:col>0</xdr:col>
      <xdr:colOff>200024</xdr:colOff>
      <xdr:row>5</xdr:row>
      <xdr:rowOff>161925</xdr:rowOff>
    </xdr:from>
    <xdr:to>
      <xdr:col>4</xdr:col>
      <xdr:colOff>134156</xdr:colOff>
      <xdr:row>8</xdr:row>
      <xdr:rowOff>104775</xdr:rowOff>
    </xdr:to>
    <xdr:pic>
      <xdr:nvPicPr>
        <xdr:cNvPr id="37" name="Picture 4" descr="Resultado de imagen para invierte.pe logo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4" y="1162050"/>
          <a:ext cx="1153332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173521</xdr:colOff>
      <xdr:row>3</xdr:row>
      <xdr:rowOff>57151</xdr:rowOff>
    </xdr:from>
    <xdr:to>
      <xdr:col>23</xdr:col>
      <xdr:colOff>287821</xdr:colOff>
      <xdr:row>9</xdr:row>
      <xdr:rowOff>38101</xdr:rowOff>
    </xdr:to>
    <xdr:sp macro="" textlink="">
      <xdr:nvSpPr>
        <xdr:cNvPr id="38" name="CuadroTexto 37"/>
        <xdr:cNvSpPr txBox="1"/>
      </xdr:nvSpPr>
      <xdr:spPr>
        <a:xfrm>
          <a:off x="2307121" y="657226"/>
          <a:ext cx="4991100" cy="1181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s-PE" sz="16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es-PE" sz="1600" b="1">
              <a:solidFill>
                <a:schemeClr val="bg1"/>
              </a:solidFill>
              <a:latin typeface="Arial Narrow" panose="020B0606020202030204" pitchFamily="34" charset="0"/>
            </a:rPr>
            <a:t>FORMATO</a:t>
          </a:r>
          <a:r>
            <a:rPr lang="es-PE" sz="1600" b="1" baseline="0">
              <a:solidFill>
                <a:schemeClr val="bg1"/>
              </a:solidFill>
              <a:latin typeface="Arial Narrow" panose="020B0606020202030204" pitchFamily="34" charset="0"/>
            </a:rPr>
            <a:t> N° 06-A:</a:t>
          </a:r>
          <a:endParaRPr lang="es-PE" sz="16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es-PE" sz="1600" b="1">
              <a:solidFill>
                <a:schemeClr val="bg1"/>
              </a:solidFill>
              <a:latin typeface="Arial Narrow" panose="020B0606020202030204" pitchFamily="34" charset="0"/>
            </a:rPr>
            <a:t>FICHA TÉCNICA GENERAL SIMPLIFICADA</a:t>
          </a:r>
          <a:endParaRPr lang="es-PE" sz="1050" b="1" baseline="0">
            <a:solidFill>
              <a:schemeClr val="tx1"/>
            </a:solidFill>
            <a:latin typeface="Arial Narrow" panose="020B0606020202030204" pitchFamily="34" charset="0"/>
          </a:endParaRPr>
        </a:p>
        <a:p>
          <a:pPr algn="ctr"/>
          <a:r>
            <a:rPr lang="es-PE" sz="1050" b="0" baseline="0">
              <a:solidFill>
                <a:schemeClr val="bg1"/>
              </a:solidFill>
              <a:latin typeface="Arial Narrow" panose="020B0606020202030204" pitchFamily="34" charset="0"/>
            </a:rPr>
            <a:t>Plantilla predeterminada Versión 1.0 - Enero 2019</a:t>
          </a:r>
          <a:endParaRPr lang="es-PE" sz="1050" b="0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11</xdr:col>
      <xdr:colOff>36320</xdr:colOff>
      <xdr:row>23</xdr:row>
      <xdr:rowOff>180975</xdr:rowOff>
    </xdr:from>
    <xdr:to>
      <xdr:col>15</xdr:col>
      <xdr:colOff>38100</xdr:colOff>
      <xdr:row>26</xdr:row>
      <xdr:rowOff>67513</xdr:rowOff>
    </xdr:to>
    <xdr:sp macro="" textlink="">
      <xdr:nvSpPr>
        <xdr:cNvPr id="39" name="Rectángulo 28">
          <a:hlinkClick xmlns:r="http://schemas.openxmlformats.org/officeDocument/2006/relationships" r:id="rId14"/>
        </xdr:cNvPr>
        <xdr:cNvSpPr/>
      </xdr:nvSpPr>
      <xdr:spPr>
        <a:xfrm>
          <a:off x="3389120" y="4781550"/>
          <a:ext cx="1220980" cy="486613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</a:t>
          </a:r>
          <a:r>
            <a:rPr lang="es-MX" sz="110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roblema / objetivos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35378</xdr:colOff>
      <xdr:row>26</xdr:row>
      <xdr:rowOff>115660</xdr:rowOff>
    </xdr:from>
    <xdr:to>
      <xdr:col>15</xdr:col>
      <xdr:colOff>42704</xdr:colOff>
      <xdr:row>29</xdr:row>
      <xdr:rowOff>28575</xdr:rowOff>
    </xdr:to>
    <xdr:sp macro="" textlink="">
      <xdr:nvSpPr>
        <xdr:cNvPr id="40" name="Rectángulo 28">
          <a:hlinkClick xmlns:r="http://schemas.openxmlformats.org/officeDocument/2006/relationships" r:id="rId15"/>
        </xdr:cNvPr>
        <xdr:cNvSpPr/>
      </xdr:nvSpPr>
      <xdr:spPr>
        <a:xfrm>
          <a:off x="3388178" y="5316310"/>
          <a:ext cx="1226526" cy="51299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 de solución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110217</xdr:colOff>
      <xdr:row>22</xdr:row>
      <xdr:rowOff>9526</xdr:rowOff>
    </xdr:from>
    <xdr:to>
      <xdr:col>19</xdr:col>
      <xdr:colOff>117543</xdr:colOff>
      <xdr:row>24</xdr:row>
      <xdr:rowOff>29937</xdr:rowOff>
    </xdr:to>
    <xdr:sp macro="" textlink="">
      <xdr:nvSpPr>
        <xdr:cNvPr id="41" name="Rectángulo 29">
          <a:hlinkClick xmlns:r="http://schemas.openxmlformats.org/officeDocument/2006/relationships" r:id="rId16"/>
        </xdr:cNvPr>
        <xdr:cNvSpPr/>
      </xdr:nvSpPr>
      <xdr:spPr>
        <a:xfrm>
          <a:off x="4682217" y="4410076"/>
          <a:ext cx="1226526" cy="4204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del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201385</xdr:colOff>
      <xdr:row>24</xdr:row>
      <xdr:rowOff>81643</xdr:rowOff>
    </xdr:from>
    <xdr:to>
      <xdr:col>23</xdr:col>
      <xdr:colOff>180975</xdr:colOff>
      <xdr:row>26</xdr:row>
      <xdr:rowOff>74840</xdr:rowOff>
    </xdr:to>
    <xdr:sp macro="" textlink="">
      <xdr:nvSpPr>
        <xdr:cNvPr id="42" name="Rectángulo 40">
          <a:hlinkClick xmlns:r="http://schemas.openxmlformats.org/officeDocument/2006/relationships" r:id="rId17"/>
        </xdr:cNvPr>
        <xdr:cNvSpPr/>
      </xdr:nvSpPr>
      <xdr:spPr>
        <a:xfrm>
          <a:off x="5992585" y="4882243"/>
          <a:ext cx="1198790" cy="39324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182335</xdr:colOff>
      <xdr:row>26</xdr:row>
      <xdr:rowOff>152400</xdr:rowOff>
    </xdr:from>
    <xdr:to>
      <xdr:col>23</xdr:col>
      <xdr:colOff>189661</xdr:colOff>
      <xdr:row>29</xdr:row>
      <xdr:rowOff>34018</xdr:rowOff>
    </xdr:to>
    <xdr:sp macro="" textlink="">
      <xdr:nvSpPr>
        <xdr:cNvPr id="43" name="Rectángulo 40">
          <a:hlinkClick xmlns:r="http://schemas.openxmlformats.org/officeDocument/2006/relationships" r:id="rId18"/>
        </xdr:cNvPr>
        <xdr:cNvSpPr/>
      </xdr:nvSpPr>
      <xdr:spPr>
        <a:xfrm>
          <a:off x="5973535" y="5353050"/>
          <a:ext cx="1226526" cy="4816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82827</xdr:colOff>
      <xdr:row>19</xdr:row>
      <xdr:rowOff>132107</xdr:rowOff>
    </xdr:from>
    <xdr:to>
      <xdr:col>5</xdr:col>
      <xdr:colOff>216177</xdr:colOff>
      <xdr:row>21</xdr:row>
      <xdr:rowOff>55907</xdr:rowOff>
    </xdr:to>
    <xdr:sp macro="[0]!instructivofts" textlink="">
      <xdr:nvSpPr>
        <xdr:cNvPr id="44" name="Rectángulo redondeado 43"/>
        <xdr:cNvSpPr/>
      </xdr:nvSpPr>
      <xdr:spPr>
        <a:xfrm>
          <a:off x="387627" y="3932582"/>
          <a:ext cx="1352550" cy="323850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Instructivo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227135</xdr:colOff>
      <xdr:row>31</xdr:row>
      <xdr:rowOff>131885</xdr:rowOff>
    </xdr:from>
    <xdr:to>
      <xdr:col>21</xdr:col>
      <xdr:colOff>263769</xdr:colOff>
      <xdr:row>37</xdr:row>
      <xdr:rowOff>0</xdr:rowOff>
    </xdr:to>
    <xdr:sp macro="" textlink="">
      <xdr:nvSpPr>
        <xdr:cNvPr id="2" name="Rectángulo 1"/>
        <xdr:cNvSpPr/>
      </xdr:nvSpPr>
      <xdr:spPr>
        <a:xfrm>
          <a:off x="227135" y="1973385"/>
          <a:ext cx="6970834" cy="941265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267746</xdr:colOff>
      <xdr:row>30</xdr:row>
      <xdr:rowOff>200024</xdr:rowOff>
    </xdr:from>
    <xdr:to>
      <xdr:col>9</xdr:col>
      <xdr:colOff>19050</xdr:colOff>
      <xdr:row>32</xdr:row>
      <xdr:rowOff>82373</xdr:rowOff>
    </xdr:to>
    <xdr:sp macro="" textlink="">
      <xdr:nvSpPr>
        <xdr:cNvPr id="13" name="Rectángulo redondeado 12"/>
        <xdr:cNvSpPr/>
      </xdr:nvSpPr>
      <xdr:spPr>
        <a:xfrm>
          <a:off x="267746" y="7524749"/>
          <a:ext cx="2580229" cy="358599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/>
            <a:t>1.03 Nombre</a:t>
          </a:r>
          <a:r>
            <a:rPr lang="es-PE" sz="1100" b="1" baseline="0"/>
            <a:t> del proyecto de inversión</a:t>
          </a:r>
          <a:endParaRPr lang="es-PE" sz="1100" b="1"/>
        </a:p>
      </xdr:txBody>
    </xdr:sp>
    <xdr:clientData/>
  </xdr:twoCellAnchor>
  <xdr:twoCellAnchor>
    <xdr:from>
      <xdr:col>0</xdr:col>
      <xdr:colOff>228600</xdr:colOff>
      <xdr:row>18</xdr:row>
      <xdr:rowOff>19050</xdr:rowOff>
    </xdr:from>
    <xdr:to>
      <xdr:col>21</xdr:col>
      <xdr:colOff>265234</xdr:colOff>
      <xdr:row>30</xdr:row>
      <xdr:rowOff>0</xdr:rowOff>
    </xdr:to>
    <xdr:sp macro="" textlink="">
      <xdr:nvSpPr>
        <xdr:cNvPr id="14" name="Rectángulo 13"/>
        <xdr:cNvSpPr/>
      </xdr:nvSpPr>
      <xdr:spPr>
        <a:xfrm>
          <a:off x="228600" y="3251200"/>
          <a:ext cx="6970834" cy="1428750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311602</xdr:colOff>
      <xdr:row>17</xdr:row>
      <xdr:rowOff>73478</xdr:rowOff>
    </xdr:from>
    <xdr:to>
      <xdr:col>15</xdr:col>
      <xdr:colOff>19050</xdr:colOff>
      <xdr:row>19</xdr:row>
      <xdr:rowOff>30354</xdr:rowOff>
    </xdr:to>
    <xdr:sp macro="" textlink="">
      <xdr:nvSpPr>
        <xdr:cNvPr id="15" name="Rectángulo redondeado 14"/>
        <xdr:cNvSpPr/>
      </xdr:nvSpPr>
      <xdr:spPr>
        <a:xfrm>
          <a:off x="311602" y="3654878"/>
          <a:ext cx="4422323" cy="280726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1.02 Responsabilidad</a:t>
          </a:r>
          <a:r>
            <a:rPr lang="es-PE" sz="1100" b="1" baseline="0"/>
            <a:t> funcional y tipología del proyecto de inversión</a:t>
          </a:r>
          <a:endParaRPr lang="es-PE" sz="1100" b="1"/>
        </a:p>
      </xdr:txBody>
    </xdr:sp>
    <xdr:clientData/>
  </xdr:twoCellAnchor>
  <xdr:twoCellAnchor>
    <xdr:from>
      <xdr:col>0</xdr:col>
      <xdr:colOff>204107</xdr:colOff>
      <xdr:row>39</xdr:row>
      <xdr:rowOff>108857</xdr:rowOff>
    </xdr:from>
    <xdr:to>
      <xdr:col>27</xdr:col>
      <xdr:colOff>166687</xdr:colOff>
      <xdr:row>52</xdr:row>
      <xdr:rowOff>23812</xdr:rowOff>
    </xdr:to>
    <xdr:sp macro="" textlink="">
      <xdr:nvSpPr>
        <xdr:cNvPr id="18" name="Rectángulo 17"/>
        <xdr:cNvSpPr/>
      </xdr:nvSpPr>
      <xdr:spPr>
        <a:xfrm>
          <a:off x="204107" y="5106307"/>
          <a:ext cx="8877980" cy="3153455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296156</xdr:colOff>
      <xdr:row>38</xdr:row>
      <xdr:rowOff>134472</xdr:rowOff>
    </xdr:from>
    <xdr:to>
      <xdr:col>14</xdr:col>
      <xdr:colOff>19050</xdr:colOff>
      <xdr:row>40</xdr:row>
      <xdr:rowOff>121763</xdr:rowOff>
    </xdr:to>
    <xdr:sp macro="" textlink="">
      <xdr:nvSpPr>
        <xdr:cNvPr id="19" name="Rectángulo redondeado 18"/>
        <xdr:cNvSpPr/>
      </xdr:nvSpPr>
      <xdr:spPr>
        <a:xfrm>
          <a:off x="296156" y="5849472"/>
          <a:ext cx="4123444" cy="311141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1.04 Alineamiento</a:t>
          </a:r>
          <a:r>
            <a:rPr lang="es-PE" sz="1100" b="1" baseline="0"/>
            <a:t> y contribución al cierre de una brecha prioritaria</a:t>
          </a:r>
          <a:endParaRPr lang="es-PE" sz="1100" b="1"/>
        </a:p>
      </xdr:txBody>
    </xdr:sp>
    <xdr:clientData/>
  </xdr:twoCellAnchor>
  <xdr:twoCellAnchor>
    <xdr:from>
      <xdr:col>0</xdr:col>
      <xdr:colOff>217715</xdr:colOff>
      <xdr:row>4</xdr:row>
      <xdr:rowOff>54428</xdr:rowOff>
    </xdr:from>
    <xdr:to>
      <xdr:col>27</xdr:col>
      <xdr:colOff>180295</xdr:colOff>
      <xdr:row>16</xdr:row>
      <xdr:rowOff>149678</xdr:rowOff>
    </xdr:to>
    <xdr:sp macro="" textlink="">
      <xdr:nvSpPr>
        <xdr:cNvPr id="20" name="Rectángulo 19"/>
        <xdr:cNvSpPr/>
      </xdr:nvSpPr>
      <xdr:spPr>
        <a:xfrm>
          <a:off x="217715" y="8620578"/>
          <a:ext cx="8877980" cy="4870450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313764</xdr:colOff>
      <xdr:row>3</xdr:row>
      <xdr:rowOff>44823</xdr:rowOff>
    </xdr:from>
    <xdr:to>
      <xdr:col>6</xdr:col>
      <xdr:colOff>66675</xdr:colOff>
      <xdr:row>5</xdr:row>
      <xdr:rowOff>32114</xdr:rowOff>
    </xdr:to>
    <xdr:sp macro="" textlink="">
      <xdr:nvSpPr>
        <xdr:cNvPr id="21" name="Rectángulo redondeado 20"/>
        <xdr:cNvSpPr/>
      </xdr:nvSpPr>
      <xdr:spPr>
        <a:xfrm>
          <a:off x="313764" y="9426948"/>
          <a:ext cx="1638861" cy="311141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/>
            <a:t>1.01 Institucionalidad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39</xdr:row>
          <xdr:rowOff>142875</xdr:rowOff>
        </xdr:from>
        <xdr:to>
          <xdr:col>6</xdr:col>
          <xdr:colOff>590550</xdr:colOff>
          <xdr:row>41</xdr:row>
          <xdr:rowOff>9525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43</xdr:row>
          <xdr:rowOff>0</xdr:rowOff>
        </xdr:from>
        <xdr:to>
          <xdr:col>6</xdr:col>
          <xdr:colOff>590550</xdr:colOff>
          <xdr:row>44</xdr:row>
          <xdr:rowOff>38100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41</xdr:row>
          <xdr:rowOff>0</xdr:rowOff>
        </xdr:from>
        <xdr:to>
          <xdr:col>6</xdr:col>
          <xdr:colOff>590550</xdr:colOff>
          <xdr:row>42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44</xdr:row>
          <xdr:rowOff>0</xdr:rowOff>
        </xdr:from>
        <xdr:to>
          <xdr:col>6</xdr:col>
          <xdr:colOff>590550</xdr:colOff>
          <xdr:row>45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42</xdr:row>
          <xdr:rowOff>0</xdr:rowOff>
        </xdr:from>
        <xdr:to>
          <xdr:col>6</xdr:col>
          <xdr:colOff>590550</xdr:colOff>
          <xdr:row>43</xdr:row>
          <xdr:rowOff>38100</xdr:rowOff>
        </xdr:to>
        <xdr:sp macro="" textlink="">
          <xdr:nvSpPr>
            <xdr:cNvPr id="58373" name="Check Box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49</xdr:row>
          <xdr:rowOff>161925</xdr:rowOff>
        </xdr:from>
        <xdr:to>
          <xdr:col>6</xdr:col>
          <xdr:colOff>581025</xdr:colOff>
          <xdr:row>51</xdr:row>
          <xdr:rowOff>19050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53</xdr:row>
          <xdr:rowOff>0</xdr:rowOff>
        </xdr:from>
        <xdr:to>
          <xdr:col>6</xdr:col>
          <xdr:colOff>590550</xdr:colOff>
          <xdr:row>54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51</xdr:row>
          <xdr:rowOff>0</xdr:rowOff>
        </xdr:from>
        <xdr:to>
          <xdr:col>6</xdr:col>
          <xdr:colOff>590550</xdr:colOff>
          <xdr:row>52</xdr:row>
          <xdr:rowOff>38100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54</xdr:row>
          <xdr:rowOff>0</xdr:rowOff>
        </xdr:from>
        <xdr:to>
          <xdr:col>6</xdr:col>
          <xdr:colOff>590550</xdr:colOff>
          <xdr:row>55</xdr:row>
          <xdr:rowOff>38100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52</xdr:row>
          <xdr:rowOff>0</xdr:rowOff>
        </xdr:from>
        <xdr:to>
          <xdr:col>6</xdr:col>
          <xdr:colOff>590550</xdr:colOff>
          <xdr:row>53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14</xdr:row>
          <xdr:rowOff>28575</xdr:rowOff>
        </xdr:from>
        <xdr:to>
          <xdr:col>5</xdr:col>
          <xdr:colOff>600075</xdr:colOff>
          <xdr:row>15</xdr:row>
          <xdr:rowOff>0</xdr:rowOff>
        </xdr:to>
        <xdr:sp macro="" textlink="">
          <xdr:nvSpPr>
            <xdr:cNvPr id="68609" name="Check Box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15</xdr:row>
          <xdr:rowOff>28575</xdr:rowOff>
        </xdr:from>
        <xdr:to>
          <xdr:col>5</xdr:col>
          <xdr:colOff>600075</xdr:colOff>
          <xdr:row>16</xdr:row>
          <xdr:rowOff>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16</xdr:row>
          <xdr:rowOff>28575</xdr:rowOff>
        </xdr:from>
        <xdr:to>
          <xdr:col>5</xdr:col>
          <xdr:colOff>600075</xdr:colOff>
          <xdr:row>17</xdr:row>
          <xdr:rowOff>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17</xdr:row>
          <xdr:rowOff>28575</xdr:rowOff>
        </xdr:from>
        <xdr:to>
          <xdr:col>5</xdr:col>
          <xdr:colOff>600075</xdr:colOff>
          <xdr:row>18</xdr:row>
          <xdr:rowOff>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18</xdr:row>
          <xdr:rowOff>28575</xdr:rowOff>
        </xdr:from>
        <xdr:to>
          <xdr:col>5</xdr:col>
          <xdr:colOff>600075</xdr:colOff>
          <xdr:row>19</xdr:row>
          <xdr:rowOff>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19</xdr:row>
          <xdr:rowOff>28575</xdr:rowOff>
        </xdr:from>
        <xdr:to>
          <xdr:col>5</xdr:col>
          <xdr:colOff>600075</xdr:colOff>
          <xdr:row>20</xdr:row>
          <xdr:rowOff>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23</xdr:row>
          <xdr:rowOff>28575</xdr:rowOff>
        </xdr:from>
        <xdr:to>
          <xdr:col>5</xdr:col>
          <xdr:colOff>600075</xdr:colOff>
          <xdr:row>24</xdr:row>
          <xdr:rowOff>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14</xdr:row>
          <xdr:rowOff>28575</xdr:rowOff>
        </xdr:from>
        <xdr:to>
          <xdr:col>7</xdr:col>
          <xdr:colOff>600075</xdr:colOff>
          <xdr:row>15</xdr:row>
          <xdr:rowOff>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15</xdr:row>
          <xdr:rowOff>28575</xdr:rowOff>
        </xdr:from>
        <xdr:to>
          <xdr:col>7</xdr:col>
          <xdr:colOff>600075</xdr:colOff>
          <xdr:row>16</xdr:row>
          <xdr:rowOff>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16</xdr:row>
          <xdr:rowOff>28575</xdr:rowOff>
        </xdr:from>
        <xdr:to>
          <xdr:col>7</xdr:col>
          <xdr:colOff>600075</xdr:colOff>
          <xdr:row>17</xdr:row>
          <xdr:rowOff>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7</xdr:col>
          <xdr:colOff>600075</xdr:colOff>
          <xdr:row>18</xdr:row>
          <xdr:rowOff>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18</xdr:row>
          <xdr:rowOff>28575</xdr:rowOff>
        </xdr:from>
        <xdr:to>
          <xdr:col>7</xdr:col>
          <xdr:colOff>600075</xdr:colOff>
          <xdr:row>19</xdr:row>
          <xdr:rowOff>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19</xdr:row>
          <xdr:rowOff>28575</xdr:rowOff>
        </xdr:from>
        <xdr:to>
          <xdr:col>7</xdr:col>
          <xdr:colOff>600075</xdr:colOff>
          <xdr:row>20</xdr:row>
          <xdr:rowOff>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600075</xdr:colOff>
          <xdr:row>24</xdr:row>
          <xdr:rowOff>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14</xdr:row>
          <xdr:rowOff>28575</xdr:rowOff>
        </xdr:from>
        <xdr:to>
          <xdr:col>9</xdr:col>
          <xdr:colOff>600075</xdr:colOff>
          <xdr:row>15</xdr:row>
          <xdr:rowOff>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15</xdr:row>
          <xdr:rowOff>28575</xdr:rowOff>
        </xdr:from>
        <xdr:to>
          <xdr:col>9</xdr:col>
          <xdr:colOff>600075</xdr:colOff>
          <xdr:row>16</xdr:row>
          <xdr:rowOff>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16</xdr:row>
          <xdr:rowOff>28575</xdr:rowOff>
        </xdr:from>
        <xdr:to>
          <xdr:col>9</xdr:col>
          <xdr:colOff>600075</xdr:colOff>
          <xdr:row>17</xdr:row>
          <xdr:rowOff>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17</xdr:row>
          <xdr:rowOff>28575</xdr:rowOff>
        </xdr:from>
        <xdr:to>
          <xdr:col>9</xdr:col>
          <xdr:colOff>600075</xdr:colOff>
          <xdr:row>18</xdr:row>
          <xdr:rowOff>0</xdr:rowOff>
        </xdr:to>
        <xdr:sp macro="" textlink="">
          <xdr:nvSpPr>
            <xdr:cNvPr id="68626" name="Check Box 18" hidden="1">
              <a:extLst>
                <a:ext uri="{63B3BB69-23CF-44E3-9099-C40C66FF867C}">
                  <a14:compatExt spid="_x0000_s68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18</xdr:row>
          <xdr:rowOff>28575</xdr:rowOff>
        </xdr:from>
        <xdr:to>
          <xdr:col>9</xdr:col>
          <xdr:colOff>600075</xdr:colOff>
          <xdr:row>19</xdr:row>
          <xdr:rowOff>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19</xdr:row>
          <xdr:rowOff>28575</xdr:rowOff>
        </xdr:from>
        <xdr:to>
          <xdr:col>9</xdr:col>
          <xdr:colOff>600075</xdr:colOff>
          <xdr:row>20</xdr:row>
          <xdr:rowOff>0</xdr:rowOff>
        </xdr:to>
        <xdr:sp macro="" textlink="">
          <xdr:nvSpPr>
            <xdr:cNvPr id="68628" name="Check Box 20" hidden="1">
              <a:extLst>
                <a:ext uri="{63B3BB69-23CF-44E3-9099-C40C66FF867C}">
                  <a14:compatExt spid="_x0000_s68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23</xdr:row>
          <xdr:rowOff>28575</xdr:rowOff>
        </xdr:from>
        <xdr:to>
          <xdr:col>9</xdr:col>
          <xdr:colOff>600075</xdr:colOff>
          <xdr:row>24</xdr:row>
          <xdr:rowOff>0</xdr:rowOff>
        </xdr:to>
        <xdr:sp macro="" textlink="">
          <xdr:nvSpPr>
            <xdr:cNvPr id="68629" name="Check Box 21" hidden="1">
              <a:extLst>
                <a:ext uri="{63B3BB69-23CF-44E3-9099-C40C66FF867C}">
                  <a14:compatExt spid="_x0000_s68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15</xdr:row>
          <xdr:rowOff>28575</xdr:rowOff>
        </xdr:from>
        <xdr:to>
          <xdr:col>9</xdr:col>
          <xdr:colOff>600075</xdr:colOff>
          <xdr:row>16</xdr:row>
          <xdr:rowOff>0</xdr:rowOff>
        </xdr:to>
        <xdr:sp macro="" textlink="">
          <xdr:nvSpPr>
            <xdr:cNvPr id="68630" name="Check Box 22" hidden="1">
              <a:extLst>
                <a:ext uri="{63B3BB69-23CF-44E3-9099-C40C66FF867C}">
                  <a14:compatExt spid="_x0000_s68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16</xdr:row>
          <xdr:rowOff>28575</xdr:rowOff>
        </xdr:from>
        <xdr:to>
          <xdr:col>9</xdr:col>
          <xdr:colOff>600075</xdr:colOff>
          <xdr:row>17</xdr:row>
          <xdr:rowOff>0</xdr:rowOff>
        </xdr:to>
        <xdr:sp macro="" textlink="">
          <xdr:nvSpPr>
            <xdr:cNvPr id="68631" name="Check Box 23" hidden="1">
              <a:extLst>
                <a:ext uri="{63B3BB69-23CF-44E3-9099-C40C66FF867C}">
                  <a14:compatExt spid="_x0000_s68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17</xdr:row>
          <xdr:rowOff>28575</xdr:rowOff>
        </xdr:from>
        <xdr:to>
          <xdr:col>9</xdr:col>
          <xdr:colOff>600075</xdr:colOff>
          <xdr:row>18</xdr:row>
          <xdr:rowOff>0</xdr:rowOff>
        </xdr:to>
        <xdr:sp macro="" textlink="">
          <xdr:nvSpPr>
            <xdr:cNvPr id="68632" name="Check Box 24" hidden="1">
              <a:extLst>
                <a:ext uri="{63B3BB69-23CF-44E3-9099-C40C66FF867C}">
                  <a14:compatExt spid="_x0000_s68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18</xdr:row>
          <xdr:rowOff>28575</xdr:rowOff>
        </xdr:from>
        <xdr:to>
          <xdr:col>9</xdr:col>
          <xdr:colOff>600075</xdr:colOff>
          <xdr:row>19</xdr:row>
          <xdr:rowOff>0</xdr:rowOff>
        </xdr:to>
        <xdr:sp macro="" textlink="">
          <xdr:nvSpPr>
            <xdr:cNvPr id="68633" name="Check Box 25" hidden="1">
              <a:extLst>
                <a:ext uri="{63B3BB69-23CF-44E3-9099-C40C66FF867C}">
                  <a14:compatExt spid="_x0000_s68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19</xdr:row>
          <xdr:rowOff>28575</xdr:rowOff>
        </xdr:from>
        <xdr:to>
          <xdr:col>9</xdr:col>
          <xdr:colOff>600075</xdr:colOff>
          <xdr:row>20</xdr:row>
          <xdr:rowOff>0</xdr:rowOff>
        </xdr:to>
        <xdr:sp macro="" textlink="">
          <xdr:nvSpPr>
            <xdr:cNvPr id="68634" name="Check Box 26" hidden="1">
              <a:extLst>
                <a:ext uri="{63B3BB69-23CF-44E3-9099-C40C66FF867C}">
                  <a14:compatExt spid="_x0000_s68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23</xdr:row>
          <xdr:rowOff>28575</xdr:rowOff>
        </xdr:from>
        <xdr:to>
          <xdr:col>9</xdr:col>
          <xdr:colOff>600075</xdr:colOff>
          <xdr:row>24</xdr:row>
          <xdr:rowOff>0</xdr:rowOff>
        </xdr:to>
        <xdr:sp macro="" textlink="">
          <xdr:nvSpPr>
            <xdr:cNvPr id="68635" name="Check Box 27" hidden="1">
              <a:extLst>
                <a:ext uri="{63B3BB69-23CF-44E3-9099-C40C66FF867C}">
                  <a14:compatExt spid="_x0000_s68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</xdr:row>
          <xdr:rowOff>9525</xdr:rowOff>
        </xdr:from>
        <xdr:to>
          <xdr:col>6</xdr:col>
          <xdr:colOff>704850</xdr:colOff>
          <xdr:row>15</xdr:row>
          <xdr:rowOff>0</xdr:rowOff>
        </xdr:to>
        <xdr:sp macro="" textlink="">
          <xdr:nvSpPr>
            <xdr:cNvPr id="68636" name="Drop Down 28" hidden="1">
              <a:extLst>
                <a:ext uri="{63B3BB69-23CF-44E3-9099-C40C66FF867C}">
                  <a14:compatExt spid="_x0000_s68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20</xdr:row>
          <xdr:rowOff>28575</xdr:rowOff>
        </xdr:from>
        <xdr:to>
          <xdr:col>5</xdr:col>
          <xdr:colOff>600075</xdr:colOff>
          <xdr:row>21</xdr:row>
          <xdr:rowOff>0</xdr:rowOff>
        </xdr:to>
        <xdr:sp macro="" textlink="">
          <xdr:nvSpPr>
            <xdr:cNvPr id="68637" name="Check Box 29" hidden="1">
              <a:extLst>
                <a:ext uri="{63B3BB69-23CF-44E3-9099-C40C66FF867C}">
                  <a14:compatExt spid="_x0000_s68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21</xdr:row>
          <xdr:rowOff>28575</xdr:rowOff>
        </xdr:from>
        <xdr:to>
          <xdr:col>5</xdr:col>
          <xdr:colOff>600075</xdr:colOff>
          <xdr:row>22</xdr:row>
          <xdr:rowOff>0</xdr:rowOff>
        </xdr:to>
        <xdr:sp macro="" textlink="">
          <xdr:nvSpPr>
            <xdr:cNvPr id="68638" name="Check Box 30" hidden="1">
              <a:extLst>
                <a:ext uri="{63B3BB69-23CF-44E3-9099-C40C66FF867C}">
                  <a14:compatExt spid="_x0000_s68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22</xdr:row>
          <xdr:rowOff>28575</xdr:rowOff>
        </xdr:from>
        <xdr:to>
          <xdr:col>5</xdr:col>
          <xdr:colOff>600075</xdr:colOff>
          <xdr:row>23</xdr:row>
          <xdr:rowOff>0</xdr:rowOff>
        </xdr:to>
        <xdr:sp macro="" textlink="">
          <xdr:nvSpPr>
            <xdr:cNvPr id="68639" name="Check Box 31" hidden="1">
              <a:extLst>
                <a:ext uri="{63B3BB69-23CF-44E3-9099-C40C66FF867C}">
                  <a14:compatExt spid="_x0000_s68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20</xdr:row>
          <xdr:rowOff>28575</xdr:rowOff>
        </xdr:from>
        <xdr:to>
          <xdr:col>7</xdr:col>
          <xdr:colOff>600075</xdr:colOff>
          <xdr:row>21</xdr:row>
          <xdr:rowOff>0</xdr:rowOff>
        </xdr:to>
        <xdr:sp macro="" textlink="">
          <xdr:nvSpPr>
            <xdr:cNvPr id="68640" name="Check Box 32" hidden="1">
              <a:extLst>
                <a:ext uri="{63B3BB69-23CF-44E3-9099-C40C66FF867C}">
                  <a14:compatExt spid="_x0000_s68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600075</xdr:colOff>
          <xdr:row>22</xdr:row>
          <xdr:rowOff>0</xdr:rowOff>
        </xdr:to>
        <xdr:sp macro="" textlink="">
          <xdr:nvSpPr>
            <xdr:cNvPr id="68641" name="Check Box 33" hidden="1">
              <a:extLst>
                <a:ext uri="{63B3BB69-23CF-44E3-9099-C40C66FF867C}">
                  <a14:compatExt spid="_x0000_s68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600075</xdr:colOff>
          <xdr:row>23</xdr:row>
          <xdr:rowOff>0</xdr:rowOff>
        </xdr:to>
        <xdr:sp macro="" textlink="">
          <xdr:nvSpPr>
            <xdr:cNvPr id="68642" name="Check Box 34" hidden="1">
              <a:extLst>
                <a:ext uri="{63B3BB69-23CF-44E3-9099-C40C66FF867C}">
                  <a14:compatExt spid="_x0000_s68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20</xdr:row>
          <xdr:rowOff>28575</xdr:rowOff>
        </xdr:from>
        <xdr:to>
          <xdr:col>9</xdr:col>
          <xdr:colOff>600075</xdr:colOff>
          <xdr:row>21</xdr:row>
          <xdr:rowOff>0</xdr:rowOff>
        </xdr:to>
        <xdr:sp macro="" textlink="">
          <xdr:nvSpPr>
            <xdr:cNvPr id="68643" name="Check Box 35" hidden="1">
              <a:extLst>
                <a:ext uri="{63B3BB69-23CF-44E3-9099-C40C66FF867C}">
                  <a14:compatExt spid="_x0000_s68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20</xdr:row>
          <xdr:rowOff>28575</xdr:rowOff>
        </xdr:from>
        <xdr:to>
          <xdr:col>9</xdr:col>
          <xdr:colOff>600075</xdr:colOff>
          <xdr:row>21</xdr:row>
          <xdr:rowOff>0</xdr:rowOff>
        </xdr:to>
        <xdr:sp macro="" textlink="">
          <xdr:nvSpPr>
            <xdr:cNvPr id="68644" name="Check Box 36" hidden="1">
              <a:extLst>
                <a:ext uri="{63B3BB69-23CF-44E3-9099-C40C66FF867C}">
                  <a14:compatExt spid="_x0000_s68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21</xdr:row>
          <xdr:rowOff>28575</xdr:rowOff>
        </xdr:from>
        <xdr:to>
          <xdr:col>9</xdr:col>
          <xdr:colOff>600075</xdr:colOff>
          <xdr:row>22</xdr:row>
          <xdr:rowOff>0</xdr:rowOff>
        </xdr:to>
        <xdr:sp macro="" textlink="">
          <xdr:nvSpPr>
            <xdr:cNvPr id="68645" name="Check Box 37" hidden="1">
              <a:extLst>
                <a:ext uri="{63B3BB69-23CF-44E3-9099-C40C66FF867C}">
                  <a14:compatExt spid="_x0000_s68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21</xdr:row>
          <xdr:rowOff>28575</xdr:rowOff>
        </xdr:from>
        <xdr:to>
          <xdr:col>9</xdr:col>
          <xdr:colOff>600075</xdr:colOff>
          <xdr:row>22</xdr:row>
          <xdr:rowOff>0</xdr:rowOff>
        </xdr:to>
        <xdr:sp macro="" textlink="">
          <xdr:nvSpPr>
            <xdr:cNvPr id="68646" name="Check Box 38" hidden="1">
              <a:extLst>
                <a:ext uri="{63B3BB69-23CF-44E3-9099-C40C66FF867C}">
                  <a14:compatExt spid="_x0000_s68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22</xdr:row>
          <xdr:rowOff>28575</xdr:rowOff>
        </xdr:from>
        <xdr:to>
          <xdr:col>9</xdr:col>
          <xdr:colOff>600075</xdr:colOff>
          <xdr:row>23</xdr:row>
          <xdr:rowOff>0</xdr:rowOff>
        </xdr:to>
        <xdr:sp macro="" textlink="">
          <xdr:nvSpPr>
            <xdr:cNvPr id="68647" name="Check Box 39" hidden="1">
              <a:extLst>
                <a:ext uri="{63B3BB69-23CF-44E3-9099-C40C66FF867C}">
                  <a14:compatExt spid="_x0000_s68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22</xdr:row>
          <xdr:rowOff>28575</xdr:rowOff>
        </xdr:from>
        <xdr:to>
          <xdr:col>9</xdr:col>
          <xdr:colOff>600075</xdr:colOff>
          <xdr:row>23</xdr:row>
          <xdr:rowOff>0</xdr:rowOff>
        </xdr:to>
        <xdr:sp macro="" textlink="">
          <xdr:nvSpPr>
            <xdr:cNvPr id="68648" name="Check Box 40" hidden="1">
              <a:extLst>
                <a:ext uri="{63B3BB69-23CF-44E3-9099-C40C66FF867C}">
                  <a14:compatExt spid="_x0000_s68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</xdr:row>
          <xdr:rowOff>9525</xdr:rowOff>
        </xdr:from>
        <xdr:to>
          <xdr:col>6</xdr:col>
          <xdr:colOff>704850</xdr:colOff>
          <xdr:row>16</xdr:row>
          <xdr:rowOff>0</xdr:rowOff>
        </xdr:to>
        <xdr:sp macro="" textlink="">
          <xdr:nvSpPr>
            <xdr:cNvPr id="68649" name="Drop Down 41" hidden="1">
              <a:extLst>
                <a:ext uri="{63B3BB69-23CF-44E3-9099-C40C66FF867C}">
                  <a14:compatExt spid="_x0000_s68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</xdr:row>
          <xdr:rowOff>9525</xdr:rowOff>
        </xdr:from>
        <xdr:to>
          <xdr:col>6</xdr:col>
          <xdr:colOff>704850</xdr:colOff>
          <xdr:row>17</xdr:row>
          <xdr:rowOff>0</xdr:rowOff>
        </xdr:to>
        <xdr:sp macro="" textlink="">
          <xdr:nvSpPr>
            <xdr:cNvPr id="68650" name="Drop Down 42" hidden="1">
              <a:extLst>
                <a:ext uri="{63B3BB69-23CF-44E3-9099-C40C66FF867C}">
                  <a14:compatExt spid="_x0000_s68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</xdr:row>
          <xdr:rowOff>9525</xdr:rowOff>
        </xdr:from>
        <xdr:to>
          <xdr:col>6</xdr:col>
          <xdr:colOff>704850</xdr:colOff>
          <xdr:row>18</xdr:row>
          <xdr:rowOff>0</xdr:rowOff>
        </xdr:to>
        <xdr:sp macro="" textlink="">
          <xdr:nvSpPr>
            <xdr:cNvPr id="68651" name="Drop Down 43" hidden="1">
              <a:extLst>
                <a:ext uri="{63B3BB69-23CF-44E3-9099-C40C66FF867C}">
                  <a14:compatExt spid="_x0000_s68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18</xdr:row>
          <xdr:rowOff>9525</xdr:rowOff>
        </xdr:from>
        <xdr:to>
          <xdr:col>6</xdr:col>
          <xdr:colOff>704850</xdr:colOff>
          <xdr:row>19</xdr:row>
          <xdr:rowOff>0</xdr:rowOff>
        </xdr:to>
        <xdr:sp macro="" textlink="">
          <xdr:nvSpPr>
            <xdr:cNvPr id="68652" name="Drop Down 44" hidden="1">
              <a:extLst>
                <a:ext uri="{63B3BB69-23CF-44E3-9099-C40C66FF867C}">
                  <a14:compatExt spid="_x0000_s68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19</xdr:row>
          <xdr:rowOff>9525</xdr:rowOff>
        </xdr:from>
        <xdr:to>
          <xdr:col>6</xdr:col>
          <xdr:colOff>704850</xdr:colOff>
          <xdr:row>20</xdr:row>
          <xdr:rowOff>0</xdr:rowOff>
        </xdr:to>
        <xdr:sp macro="" textlink="">
          <xdr:nvSpPr>
            <xdr:cNvPr id="68653" name="Drop Down 45" hidden="1">
              <a:extLst>
                <a:ext uri="{63B3BB69-23CF-44E3-9099-C40C66FF867C}">
                  <a14:compatExt spid="_x0000_s68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9525</xdr:rowOff>
        </xdr:from>
        <xdr:to>
          <xdr:col>6</xdr:col>
          <xdr:colOff>704850</xdr:colOff>
          <xdr:row>21</xdr:row>
          <xdr:rowOff>0</xdr:rowOff>
        </xdr:to>
        <xdr:sp macro="" textlink="">
          <xdr:nvSpPr>
            <xdr:cNvPr id="68654" name="Drop Down 46" hidden="1">
              <a:extLst>
                <a:ext uri="{63B3BB69-23CF-44E3-9099-C40C66FF867C}">
                  <a14:compatExt spid="_x0000_s68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9525</xdr:rowOff>
        </xdr:from>
        <xdr:to>
          <xdr:col>6</xdr:col>
          <xdr:colOff>704850</xdr:colOff>
          <xdr:row>22</xdr:row>
          <xdr:rowOff>0</xdr:rowOff>
        </xdr:to>
        <xdr:sp macro="" textlink="">
          <xdr:nvSpPr>
            <xdr:cNvPr id="68655" name="Drop Down 47" hidden="1">
              <a:extLst>
                <a:ext uri="{63B3BB69-23CF-44E3-9099-C40C66FF867C}">
                  <a14:compatExt spid="_x0000_s68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9525</xdr:rowOff>
        </xdr:from>
        <xdr:to>
          <xdr:col>6</xdr:col>
          <xdr:colOff>704850</xdr:colOff>
          <xdr:row>23</xdr:row>
          <xdr:rowOff>0</xdr:rowOff>
        </xdr:to>
        <xdr:sp macro="" textlink="">
          <xdr:nvSpPr>
            <xdr:cNvPr id="68656" name="Drop Down 48" hidden="1">
              <a:extLst>
                <a:ext uri="{63B3BB69-23CF-44E3-9099-C40C66FF867C}">
                  <a14:compatExt spid="_x0000_s68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9525</xdr:rowOff>
        </xdr:from>
        <xdr:to>
          <xdr:col>6</xdr:col>
          <xdr:colOff>704850</xdr:colOff>
          <xdr:row>24</xdr:row>
          <xdr:rowOff>0</xdr:rowOff>
        </xdr:to>
        <xdr:sp macro="" textlink="">
          <xdr:nvSpPr>
            <xdr:cNvPr id="68657" name="Drop Down 49" hidden="1">
              <a:extLst>
                <a:ext uri="{63B3BB69-23CF-44E3-9099-C40C66FF867C}">
                  <a14:compatExt spid="_x0000_s6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9525</xdr:rowOff>
        </xdr:from>
        <xdr:to>
          <xdr:col>8</xdr:col>
          <xdr:colOff>704850</xdr:colOff>
          <xdr:row>15</xdr:row>
          <xdr:rowOff>0</xdr:rowOff>
        </xdr:to>
        <xdr:sp macro="" textlink="">
          <xdr:nvSpPr>
            <xdr:cNvPr id="68658" name="Drop Down 50" hidden="1">
              <a:extLst>
                <a:ext uri="{63B3BB69-23CF-44E3-9099-C40C66FF867C}">
                  <a14:compatExt spid="_x0000_s6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9525</xdr:rowOff>
        </xdr:from>
        <xdr:to>
          <xdr:col>10</xdr:col>
          <xdr:colOff>704850</xdr:colOff>
          <xdr:row>15</xdr:row>
          <xdr:rowOff>0</xdr:rowOff>
        </xdr:to>
        <xdr:sp macro="" textlink="">
          <xdr:nvSpPr>
            <xdr:cNvPr id="68659" name="Drop Down 51" hidden="1">
              <a:extLst>
                <a:ext uri="{63B3BB69-23CF-44E3-9099-C40C66FF867C}">
                  <a14:compatExt spid="_x0000_s6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15</xdr:row>
          <xdr:rowOff>9525</xdr:rowOff>
        </xdr:from>
        <xdr:to>
          <xdr:col>10</xdr:col>
          <xdr:colOff>704850</xdr:colOff>
          <xdr:row>16</xdr:row>
          <xdr:rowOff>0</xdr:rowOff>
        </xdr:to>
        <xdr:sp macro="" textlink="">
          <xdr:nvSpPr>
            <xdr:cNvPr id="68660" name="Drop Down 52" hidden="1">
              <a:extLst>
                <a:ext uri="{63B3BB69-23CF-44E3-9099-C40C66FF867C}">
                  <a14:compatExt spid="_x0000_s6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16</xdr:row>
          <xdr:rowOff>9525</xdr:rowOff>
        </xdr:from>
        <xdr:to>
          <xdr:col>10</xdr:col>
          <xdr:colOff>704850</xdr:colOff>
          <xdr:row>17</xdr:row>
          <xdr:rowOff>0</xdr:rowOff>
        </xdr:to>
        <xdr:sp macro="" textlink="">
          <xdr:nvSpPr>
            <xdr:cNvPr id="68661" name="Drop Down 53" hidden="1">
              <a:extLst>
                <a:ext uri="{63B3BB69-23CF-44E3-9099-C40C66FF867C}">
                  <a14:compatExt spid="_x0000_s6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17</xdr:row>
          <xdr:rowOff>9525</xdr:rowOff>
        </xdr:from>
        <xdr:to>
          <xdr:col>10</xdr:col>
          <xdr:colOff>704850</xdr:colOff>
          <xdr:row>18</xdr:row>
          <xdr:rowOff>0</xdr:rowOff>
        </xdr:to>
        <xdr:sp macro="" textlink="">
          <xdr:nvSpPr>
            <xdr:cNvPr id="68662" name="Drop Down 54" hidden="1">
              <a:extLst>
                <a:ext uri="{63B3BB69-23CF-44E3-9099-C40C66FF867C}">
                  <a14:compatExt spid="_x0000_s68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18</xdr:row>
          <xdr:rowOff>9525</xdr:rowOff>
        </xdr:from>
        <xdr:to>
          <xdr:col>10</xdr:col>
          <xdr:colOff>704850</xdr:colOff>
          <xdr:row>19</xdr:row>
          <xdr:rowOff>0</xdr:rowOff>
        </xdr:to>
        <xdr:sp macro="" textlink="">
          <xdr:nvSpPr>
            <xdr:cNvPr id="68663" name="Drop Down 55" hidden="1">
              <a:extLst>
                <a:ext uri="{63B3BB69-23CF-44E3-9099-C40C66FF867C}">
                  <a14:compatExt spid="_x0000_s68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9525</xdr:rowOff>
        </xdr:from>
        <xdr:to>
          <xdr:col>10</xdr:col>
          <xdr:colOff>704850</xdr:colOff>
          <xdr:row>20</xdr:row>
          <xdr:rowOff>0</xdr:rowOff>
        </xdr:to>
        <xdr:sp macro="" textlink="">
          <xdr:nvSpPr>
            <xdr:cNvPr id="68664" name="Drop Down 56" hidden="1">
              <a:extLst>
                <a:ext uri="{63B3BB69-23CF-44E3-9099-C40C66FF867C}">
                  <a14:compatExt spid="_x0000_s68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20</xdr:row>
          <xdr:rowOff>9525</xdr:rowOff>
        </xdr:from>
        <xdr:to>
          <xdr:col>10</xdr:col>
          <xdr:colOff>704850</xdr:colOff>
          <xdr:row>21</xdr:row>
          <xdr:rowOff>0</xdr:rowOff>
        </xdr:to>
        <xdr:sp macro="" textlink="">
          <xdr:nvSpPr>
            <xdr:cNvPr id="68665" name="Drop Down 57" hidden="1">
              <a:extLst>
                <a:ext uri="{63B3BB69-23CF-44E3-9099-C40C66FF867C}">
                  <a14:compatExt spid="_x0000_s68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21</xdr:row>
          <xdr:rowOff>9525</xdr:rowOff>
        </xdr:from>
        <xdr:to>
          <xdr:col>10</xdr:col>
          <xdr:colOff>704850</xdr:colOff>
          <xdr:row>22</xdr:row>
          <xdr:rowOff>0</xdr:rowOff>
        </xdr:to>
        <xdr:sp macro="" textlink="">
          <xdr:nvSpPr>
            <xdr:cNvPr id="68666" name="Drop Down 58" hidden="1">
              <a:extLst>
                <a:ext uri="{63B3BB69-23CF-44E3-9099-C40C66FF867C}">
                  <a14:compatExt spid="_x0000_s68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22</xdr:row>
          <xdr:rowOff>9525</xdr:rowOff>
        </xdr:from>
        <xdr:to>
          <xdr:col>10</xdr:col>
          <xdr:colOff>704850</xdr:colOff>
          <xdr:row>23</xdr:row>
          <xdr:rowOff>0</xdr:rowOff>
        </xdr:to>
        <xdr:sp macro="" textlink="">
          <xdr:nvSpPr>
            <xdr:cNvPr id="68667" name="Drop Down 59" hidden="1">
              <a:extLst>
                <a:ext uri="{63B3BB69-23CF-44E3-9099-C40C66FF867C}">
                  <a14:compatExt spid="_x0000_s68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23</xdr:row>
          <xdr:rowOff>9525</xdr:rowOff>
        </xdr:from>
        <xdr:to>
          <xdr:col>10</xdr:col>
          <xdr:colOff>704850</xdr:colOff>
          <xdr:row>24</xdr:row>
          <xdr:rowOff>0</xdr:rowOff>
        </xdr:to>
        <xdr:sp macro="" textlink="">
          <xdr:nvSpPr>
            <xdr:cNvPr id="68668" name="Drop Down 60" hidden="1">
              <a:extLst>
                <a:ext uri="{63B3BB69-23CF-44E3-9099-C40C66FF867C}">
                  <a14:compatExt spid="_x0000_s68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15</xdr:row>
          <xdr:rowOff>9525</xdr:rowOff>
        </xdr:from>
        <xdr:to>
          <xdr:col>8</xdr:col>
          <xdr:colOff>704850</xdr:colOff>
          <xdr:row>16</xdr:row>
          <xdr:rowOff>0</xdr:rowOff>
        </xdr:to>
        <xdr:sp macro="" textlink="">
          <xdr:nvSpPr>
            <xdr:cNvPr id="68669" name="Drop Down 61" hidden="1">
              <a:extLst>
                <a:ext uri="{63B3BB69-23CF-44E3-9099-C40C66FF867C}">
                  <a14:compatExt spid="_x0000_s68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16</xdr:row>
          <xdr:rowOff>9525</xdr:rowOff>
        </xdr:from>
        <xdr:to>
          <xdr:col>8</xdr:col>
          <xdr:colOff>704850</xdr:colOff>
          <xdr:row>17</xdr:row>
          <xdr:rowOff>0</xdr:rowOff>
        </xdr:to>
        <xdr:sp macro="" textlink="">
          <xdr:nvSpPr>
            <xdr:cNvPr id="68670" name="Drop Down 62" hidden="1">
              <a:extLst>
                <a:ext uri="{63B3BB69-23CF-44E3-9099-C40C66FF867C}">
                  <a14:compatExt spid="_x0000_s68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17</xdr:row>
          <xdr:rowOff>9525</xdr:rowOff>
        </xdr:from>
        <xdr:to>
          <xdr:col>8</xdr:col>
          <xdr:colOff>704850</xdr:colOff>
          <xdr:row>18</xdr:row>
          <xdr:rowOff>0</xdr:rowOff>
        </xdr:to>
        <xdr:sp macro="" textlink="">
          <xdr:nvSpPr>
            <xdr:cNvPr id="68671" name="Drop Down 63" hidden="1">
              <a:extLst>
                <a:ext uri="{63B3BB69-23CF-44E3-9099-C40C66FF867C}">
                  <a14:compatExt spid="_x0000_s68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18</xdr:row>
          <xdr:rowOff>9525</xdr:rowOff>
        </xdr:from>
        <xdr:to>
          <xdr:col>8</xdr:col>
          <xdr:colOff>704850</xdr:colOff>
          <xdr:row>19</xdr:row>
          <xdr:rowOff>0</xdr:rowOff>
        </xdr:to>
        <xdr:sp macro="" textlink="">
          <xdr:nvSpPr>
            <xdr:cNvPr id="68672" name="Drop Down 64" hidden="1">
              <a:extLst>
                <a:ext uri="{63B3BB69-23CF-44E3-9099-C40C66FF867C}">
                  <a14:compatExt spid="_x0000_s68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9525</xdr:rowOff>
        </xdr:from>
        <xdr:to>
          <xdr:col>8</xdr:col>
          <xdr:colOff>704850</xdr:colOff>
          <xdr:row>20</xdr:row>
          <xdr:rowOff>0</xdr:rowOff>
        </xdr:to>
        <xdr:sp macro="" textlink="">
          <xdr:nvSpPr>
            <xdr:cNvPr id="68673" name="Drop Down 65" hidden="1">
              <a:extLst>
                <a:ext uri="{63B3BB69-23CF-44E3-9099-C40C66FF867C}">
                  <a14:compatExt spid="_x0000_s6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20</xdr:row>
          <xdr:rowOff>9525</xdr:rowOff>
        </xdr:from>
        <xdr:to>
          <xdr:col>8</xdr:col>
          <xdr:colOff>704850</xdr:colOff>
          <xdr:row>21</xdr:row>
          <xdr:rowOff>0</xdr:rowOff>
        </xdr:to>
        <xdr:sp macro="" textlink="">
          <xdr:nvSpPr>
            <xdr:cNvPr id="68674" name="Drop Down 66" hidden="1">
              <a:extLst>
                <a:ext uri="{63B3BB69-23CF-44E3-9099-C40C66FF867C}">
                  <a14:compatExt spid="_x0000_s6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21</xdr:row>
          <xdr:rowOff>9525</xdr:rowOff>
        </xdr:from>
        <xdr:to>
          <xdr:col>8</xdr:col>
          <xdr:colOff>704850</xdr:colOff>
          <xdr:row>22</xdr:row>
          <xdr:rowOff>0</xdr:rowOff>
        </xdr:to>
        <xdr:sp macro="" textlink="">
          <xdr:nvSpPr>
            <xdr:cNvPr id="68675" name="Drop Down 67" hidden="1">
              <a:extLst>
                <a:ext uri="{63B3BB69-23CF-44E3-9099-C40C66FF867C}">
                  <a14:compatExt spid="_x0000_s6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22</xdr:row>
          <xdr:rowOff>9525</xdr:rowOff>
        </xdr:from>
        <xdr:to>
          <xdr:col>8</xdr:col>
          <xdr:colOff>704850</xdr:colOff>
          <xdr:row>23</xdr:row>
          <xdr:rowOff>0</xdr:rowOff>
        </xdr:to>
        <xdr:sp macro="" textlink="">
          <xdr:nvSpPr>
            <xdr:cNvPr id="68676" name="Drop Down 68" hidden="1">
              <a:extLst>
                <a:ext uri="{63B3BB69-23CF-44E3-9099-C40C66FF867C}">
                  <a14:compatExt spid="_x0000_s6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23</xdr:row>
          <xdr:rowOff>9525</xdr:rowOff>
        </xdr:from>
        <xdr:to>
          <xdr:col>8</xdr:col>
          <xdr:colOff>704850</xdr:colOff>
          <xdr:row>24</xdr:row>
          <xdr:rowOff>0</xdr:rowOff>
        </xdr:to>
        <xdr:sp macro="" textlink="">
          <xdr:nvSpPr>
            <xdr:cNvPr id="68677" name="Drop Down 69" hidden="1">
              <a:extLst>
                <a:ext uri="{63B3BB69-23CF-44E3-9099-C40C66FF867C}">
                  <a14:compatExt spid="_x0000_s6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10</xdr:row>
          <xdr:rowOff>28575</xdr:rowOff>
        </xdr:from>
        <xdr:to>
          <xdr:col>13</xdr:col>
          <xdr:colOff>600075</xdr:colOff>
          <xdr:row>11</xdr:row>
          <xdr:rowOff>66675</xdr:rowOff>
        </xdr:to>
        <xdr:sp macro="" textlink="">
          <xdr:nvSpPr>
            <xdr:cNvPr id="68678" name="Check Box 70" hidden="1">
              <a:extLst>
                <a:ext uri="{63B3BB69-23CF-44E3-9099-C40C66FF867C}">
                  <a14:compatExt spid="_x0000_s6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28575</xdr:rowOff>
        </xdr:from>
        <xdr:to>
          <xdr:col>13</xdr:col>
          <xdr:colOff>600075</xdr:colOff>
          <xdr:row>12</xdr:row>
          <xdr:rowOff>66675</xdr:rowOff>
        </xdr:to>
        <xdr:sp macro="" textlink="">
          <xdr:nvSpPr>
            <xdr:cNvPr id="68679" name="Check Box 71" hidden="1">
              <a:extLst>
                <a:ext uri="{63B3BB69-23CF-44E3-9099-C40C66FF867C}">
                  <a14:compatExt spid="_x0000_s6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12</xdr:row>
          <xdr:rowOff>28575</xdr:rowOff>
        </xdr:from>
        <xdr:to>
          <xdr:col>13</xdr:col>
          <xdr:colOff>600075</xdr:colOff>
          <xdr:row>13</xdr:row>
          <xdr:rowOff>66675</xdr:rowOff>
        </xdr:to>
        <xdr:sp macro="" textlink="">
          <xdr:nvSpPr>
            <xdr:cNvPr id="68680" name="Check Box 72" hidden="1">
              <a:extLst>
                <a:ext uri="{63B3BB69-23CF-44E3-9099-C40C66FF867C}">
                  <a14:compatExt spid="_x0000_s6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13</xdr:row>
          <xdr:rowOff>28575</xdr:rowOff>
        </xdr:from>
        <xdr:to>
          <xdr:col>13</xdr:col>
          <xdr:colOff>600075</xdr:colOff>
          <xdr:row>14</xdr:row>
          <xdr:rowOff>66675</xdr:rowOff>
        </xdr:to>
        <xdr:sp macro="" textlink="">
          <xdr:nvSpPr>
            <xdr:cNvPr id="68681" name="Check Box 73" hidden="1">
              <a:extLst>
                <a:ext uri="{63B3BB69-23CF-44E3-9099-C40C66FF867C}">
                  <a14:compatExt spid="_x0000_s6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14</xdr:row>
          <xdr:rowOff>28575</xdr:rowOff>
        </xdr:from>
        <xdr:to>
          <xdr:col>13</xdr:col>
          <xdr:colOff>600075</xdr:colOff>
          <xdr:row>15</xdr:row>
          <xdr:rowOff>66675</xdr:rowOff>
        </xdr:to>
        <xdr:sp macro="" textlink="">
          <xdr:nvSpPr>
            <xdr:cNvPr id="68682" name="Check Box 74" hidden="1">
              <a:extLst>
                <a:ext uri="{63B3BB69-23CF-44E3-9099-C40C66FF867C}">
                  <a14:compatExt spid="_x0000_s6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15</xdr:row>
          <xdr:rowOff>28575</xdr:rowOff>
        </xdr:from>
        <xdr:to>
          <xdr:col>13</xdr:col>
          <xdr:colOff>600075</xdr:colOff>
          <xdr:row>16</xdr:row>
          <xdr:rowOff>66675</xdr:rowOff>
        </xdr:to>
        <xdr:sp macro="" textlink="">
          <xdr:nvSpPr>
            <xdr:cNvPr id="68683" name="Check Box 75" hidden="1">
              <a:extLst>
                <a:ext uri="{63B3BB69-23CF-44E3-9099-C40C66FF867C}">
                  <a14:compatExt spid="_x0000_s6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16</xdr:row>
          <xdr:rowOff>28575</xdr:rowOff>
        </xdr:from>
        <xdr:to>
          <xdr:col>13</xdr:col>
          <xdr:colOff>600075</xdr:colOff>
          <xdr:row>17</xdr:row>
          <xdr:rowOff>66675</xdr:rowOff>
        </xdr:to>
        <xdr:sp macro="" textlink="">
          <xdr:nvSpPr>
            <xdr:cNvPr id="68684" name="Check Box 76" hidden="1">
              <a:extLst>
                <a:ext uri="{63B3BB69-23CF-44E3-9099-C40C66FF867C}">
                  <a14:compatExt spid="_x0000_s6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17</xdr:row>
          <xdr:rowOff>28575</xdr:rowOff>
        </xdr:from>
        <xdr:to>
          <xdr:col>13</xdr:col>
          <xdr:colOff>600075</xdr:colOff>
          <xdr:row>18</xdr:row>
          <xdr:rowOff>66675</xdr:rowOff>
        </xdr:to>
        <xdr:sp macro="" textlink="">
          <xdr:nvSpPr>
            <xdr:cNvPr id="68685" name="Check Box 77" hidden="1">
              <a:extLst>
                <a:ext uri="{63B3BB69-23CF-44E3-9099-C40C66FF867C}">
                  <a14:compatExt spid="_x0000_s6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18</xdr:row>
          <xdr:rowOff>28575</xdr:rowOff>
        </xdr:from>
        <xdr:to>
          <xdr:col>13</xdr:col>
          <xdr:colOff>600075</xdr:colOff>
          <xdr:row>19</xdr:row>
          <xdr:rowOff>66675</xdr:rowOff>
        </xdr:to>
        <xdr:sp macro="" textlink="">
          <xdr:nvSpPr>
            <xdr:cNvPr id="68686" name="Check Box 78" hidden="1">
              <a:extLst>
                <a:ext uri="{63B3BB69-23CF-44E3-9099-C40C66FF867C}">
                  <a14:compatExt spid="_x0000_s6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19</xdr:row>
          <xdr:rowOff>28575</xdr:rowOff>
        </xdr:from>
        <xdr:to>
          <xdr:col>13</xdr:col>
          <xdr:colOff>600075</xdr:colOff>
          <xdr:row>20</xdr:row>
          <xdr:rowOff>66675</xdr:rowOff>
        </xdr:to>
        <xdr:sp macro="" textlink="">
          <xdr:nvSpPr>
            <xdr:cNvPr id="68687" name="Check Box 79" hidden="1">
              <a:extLst>
                <a:ext uri="{63B3BB69-23CF-44E3-9099-C40C66FF867C}">
                  <a14:compatExt spid="_x0000_s6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20</xdr:row>
          <xdr:rowOff>28575</xdr:rowOff>
        </xdr:from>
        <xdr:to>
          <xdr:col>13</xdr:col>
          <xdr:colOff>600075</xdr:colOff>
          <xdr:row>21</xdr:row>
          <xdr:rowOff>66675</xdr:rowOff>
        </xdr:to>
        <xdr:sp macro="" textlink="">
          <xdr:nvSpPr>
            <xdr:cNvPr id="68688" name="Check Box 80" hidden="1">
              <a:extLst>
                <a:ext uri="{63B3BB69-23CF-44E3-9099-C40C66FF867C}">
                  <a14:compatExt spid="_x0000_s6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21</xdr:row>
          <xdr:rowOff>28575</xdr:rowOff>
        </xdr:from>
        <xdr:to>
          <xdr:col>13</xdr:col>
          <xdr:colOff>600075</xdr:colOff>
          <xdr:row>22</xdr:row>
          <xdr:rowOff>66675</xdr:rowOff>
        </xdr:to>
        <xdr:sp macro="" textlink="">
          <xdr:nvSpPr>
            <xdr:cNvPr id="68689" name="Check Box 81" hidden="1">
              <a:extLst>
                <a:ext uri="{63B3BB69-23CF-44E3-9099-C40C66FF867C}">
                  <a14:compatExt spid="_x0000_s6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22</xdr:row>
          <xdr:rowOff>28575</xdr:rowOff>
        </xdr:from>
        <xdr:to>
          <xdr:col>13</xdr:col>
          <xdr:colOff>600075</xdr:colOff>
          <xdr:row>23</xdr:row>
          <xdr:rowOff>66675</xdr:rowOff>
        </xdr:to>
        <xdr:sp macro="" textlink="">
          <xdr:nvSpPr>
            <xdr:cNvPr id="68690" name="Check Box 82" hidden="1">
              <a:extLst>
                <a:ext uri="{63B3BB69-23CF-44E3-9099-C40C66FF867C}">
                  <a14:compatExt spid="_x0000_s6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23</xdr:row>
          <xdr:rowOff>28575</xdr:rowOff>
        </xdr:from>
        <xdr:to>
          <xdr:col>13</xdr:col>
          <xdr:colOff>600075</xdr:colOff>
          <xdr:row>24</xdr:row>
          <xdr:rowOff>66675</xdr:rowOff>
        </xdr:to>
        <xdr:sp macro="" textlink="">
          <xdr:nvSpPr>
            <xdr:cNvPr id="68691" name="Check Box 83" hidden="1">
              <a:extLst>
                <a:ext uri="{63B3BB69-23CF-44E3-9099-C40C66FF867C}">
                  <a14:compatExt spid="_x0000_s6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10</xdr:row>
          <xdr:rowOff>28575</xdr:rowOff>
        </xdr:from>
        <xdr:to>
          <xdr:col>15</xdr:col>
          <xdr:colOff>600075</xdr:colOff>
          <xdr:row>11</xdr:row>
          <xdr:rowOff>66675</xdr:rowOff>
        </xdr:to>
        <xdr:sp macro="" textlink="">
          <xdr:nvSpPr>
            <xdr:cNvPr id="68692" name="Check Box 84" hidden="1">
              <a:extLst>
                <a:ext uri="{63B3BB69-23CF-44E3-9099-C40C66FF867C}">
                  <a14:compatExt spid="_x0000_s6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11</xdr:row>
          <xdr:rowOff>28575</xdr:rowOff>
        </xdr:from>
        <xdr:to>
          <xdr:col>15</xdr:col>
          <xdr:colOff>600075</xdr:colOff>
          <xdr:row>12</xdr:row>
          <xdr:rowOff>66675</xdr:rowOff>
        </xdr:to>
        <xdr:sp macro="" textlink="">
          <xdr:nvSpPr>
            <xdr:cNvPr id="68693" name="Check Box 85" hidden="1">
              <a:extLst>
                <a:ext uri="{63B3BB69-23CF-44E3-9099-C40C66FF867C}">
                  <a14:compatExt spid="_x0000_s6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12</xdr:row>
          <xdr:rowOff>28575</xdr:rowOff>
        </xdr:from>
        <xdr:to>
          <xdr:col>15</xdr:col>
          <xdr:colOff>600075</xdr:colOff>
          <xdr:row>13</xdr:row>
          <xdr:rowOff>66675</xdr:rowOff>
        </xdr:to>
        <xdr:sp macro="" textlink="">
          <xdr:nvSpPr>
            <xdr:cNvPr id="68694" name="Check Box 86" hidden="1">
              <a:extLst>
                <a:ext uri="{63B3BB69-23CF-44E3-9099-C40C66FF867C}">
                  <a14:compatExt spid="_x0000_s6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13</xdr:row>
          <xdr:rowOff>28575</xdr:rowOff>
        </xdr:from>
        <xdr:to>
          <xdr:col>15</xdr:col>
          <xdr:colOff>600075</xdr:colOff>
          <xdr:row>14</xdr:row>
          <xdr:rowOff>66675</xdr:rowOff>
        </xdr:to>
        <xdr:sp macro="" textlink="">
          <xdr:nvSpPr>
            <xdr:cNvPr id="68695" name="Check Box 87" hidden="1">
              <a:extLst>
                <a:ext uri="{63B3BB69-23CF-44E3-9099-C40C66FF867C}">
                  <a14:compatExt spid="_x0000_s6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14</xdr:row>
          <xdr:rowOff>28575</xdr:rowOff>
        </xdr:from>
        <xdr:to>
          <xdr:col>15</xdr:col>
          <xdr:colOff>600075</xdr:colOff>
          <xdr:row>15</xdr:row>
          <xdr:rowOff>66675</xdr:rowOff>
        </xdr:to>
        <xdr:sp macro="" textlink="">
          <xdr:nvSpPr>
            <xdr:cNvPr id="68696" name="Check Box 88" hidden="1">
              <a:extLst>
                <a:ext uri="{63B3BB69-23CF-44E3-9099-C40C66FF867C}">
                  <a14:compatExt spid="_x0000_s6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15</xdr:row>
          <xdr:rowOff>28575</xdr:rowOff>
        </xdr:from>
        <xdr:to>
          <xdr:col>15</xdr:col>
          <xdr:colOff>600075</xdr:colOff>
          <xdr:row>16</xdr:row>
          <xdr:rowOff>66675</xdr:rowOff>
        </xdr:to>
        <xdr:sp macro="" textlink="">
          <xdr:nvSpPr>
            <xdr:cNvPr id="68697" name="Check Box 89" hidden="1">
              <a:extLst>
                <a:ext uri="{63B3BB69-23CF-44E3-9099-C40C66FF867C}">
                  <a14:compatExt spid="_x0000_s6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16</xdr:row>
          <xdr:rowOff>28575</xdr:rowOff>
        </xdr:from>
        <xdr:to>
          <xdr:col>15</xdr:col>
          <xdr:colOff>600075</xdr:colOff>
          <xdr:row>17</xdr:row>
          <xdr:rowOff>66675</xdr:rowOff>
        </xdr:to>
        <xdr:sp macro="" textlink="">
          <xdr:nvSpPr>
            <xdr:cNvPr id="68698" name="Check Box 90" hidden="1">
              <a:extLst>
                <a:ext uri="{63B3BB69-23CF-44E3-9099-C40C66FF867C}">
                  <a14:compatExt spid="_x0000_s6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17</xdr:row>
          <xdr:rowOff>28575</xdr:rowOff>
        </xdr:from>
        <xdr:to>
          <xdr:col>15</xdr:col>
          <xdr:colOff>600075</xdr:colOff>
          <xdr:row>18</xdr:row>
          <xdr:rowOff>66675</xdr:rowOff>
        </xdr:to>
        <xdr:sp macro="" textlink="">
          <xdr:nvSpPr>
            <xdr:cNvPr id="68699" name="Check Box 91" hidden="1">
              <a:extLst>
                <a:ext uri="{63B3BB69-23CF-44E3-9099-C40C66FF867C}">
                  <a14:compatExt spid="_x0000_s6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18</xdr:row>
          <xdr:rowOff>28575</xdr:rowOff>
        </xdr:from>
        <xdr:to>
          <xdr:col>15</xdr:col>
          <xdr:colOff>600075</xdr:colOff>
          <xdr:row>19</xdr:row>
          <xdr:rowOff>66675</xdr:rowOff>
        </xdr:to>
        <xdr:sp macro="" textlink="">
          <xdr:nvSpPr>
            <xdr:cNvPr id="68700" name="Check Box 92" hidden="1">
              <a:extLst>
                <a:ext uri="{63B3BB69-23CF-44E3-9099-C40C66FF867C}">
                  <a14:compatExt spid="_x0000_s6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19</xdr:row>
          <xdr:rowOff>28575</xdr:rowOff>
        </xdr:from>
        <xdr:to>
          <xdr:col>15</xdr:col>
          <xdr:colOff>600075</xdr:colOff>
          <xdr:row>20</xdr:row>
          <xdr:rowOff>66675</xdr:rowOff>
        </xdr:to>
        <xdr:sp macro="" textlink="">
          <xdr:nvSpPr>
            <xdr:cNvPr id="68701" name="Check Box 93" hidden="1">
              <a:extLst>
                <a:ext uri="{63B3BB69-23CF-44E3-9099-C40C66FF867C}">
                  <a14:compatExt spid="_x0000_s6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20</xdr:row>
          <xdr:rowOff>28575</xdr:rowOff>
        </xdr:from>
        <xdr:to>
          <xdr:col>15</xdr:col>
          <xdr:colOff>600075</xdr:colOff>
          <xdr:row>21</xdr:row>
          <xdr:rowOff>66675</xdr:rowOff>
        </xdr:to>
        <xdr:sp macro="" textlink="">
          <xdr:nvSpPr>
            <xdr:cNvPr id="68702" name="Check Box 94" hidden="1">
              <a:extLst>
                <a:ext uri="{63B3BB69-23CF-44E3-9099-C40C66FF867C}">
                  <a14:compatExt spid="_x0000_s6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21</xdr:row>
          <xdr:rowOff>28575</xdr:rowOff>
        </xdr:from>
        <xdr:to>
          <xdr:col>15</xdr:col>
          <xdr:colOff>600075</xdr:colOff>
          <xdr:row>22</xdr:row>
          <xdr:rowOff>66675</xdr:rowOff>
        </xdr:to>
        <xdr:sp macro="" textlink="">
          <xdr:nvSpPr>
            <xdr:cNvPr id="68703" name="Check Box 95" hidden="1">
              <a:extLst>
                <a:ext uri="{63B3BB69-23CF-44E3-9099-C40C66FF867C}">
                  <a14:compatExt spid="_x0000_s6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22</xdr:row>
          <xdr:rowOff>28575</xdr:rowOff>
        </xdr:from>
        <xdr:to>
          <xdr:col>15</xdr:col>
          <xdr:colOff>600075</xdr:colOff>
          <xdr:row>23</xdr:row>
          <xdr:rowOff>66675</xdr:rowOff>
        </xdr:to>
        <xdr:sp macro="" textlink="">
          <xdr:nvSpPr>
            <xdr:cNvPr id="68704" name="Check Box 96" hidden="1">
              <a:extLst>
                <a:ext uri="{63B3BB69-23CF-44E3-9099-C40C66FF867C}">
                  <a14:compatExt spid="_x0000_s6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23</xdr:row>
          <xdr:rowOff>28575</xdr:rowOff>
        </xdr:from>
        <xdr:to>
          <xdr:col>15</xdr:col>
          <xdr:colOff>600075</xdr:colOff>
          <xdr:row>24</xdr:row>
          <xdr:rowOff>66675</xdr:rowOff>
        </xdr:to>
        <xdr:sp macro="" textlink="">
          <xdr:nvSpPr>
            <xdr:cNvPr id="68705" name="Check Box 97" hidden="1">
              <a:extLst>
                <a:ext uri="{63B3BB69-23CF-44E3-9099-C40C66FF867C}">
                  <a14:compatExt spid="_x0000_s6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10</xdr:row>
          <xdr:rowOff>28575</xdr:rowOff>
        </xdr:from>
        <xdr:to>
          <xdr:col>17</xdr:col>
          <xdr:colOff>600075</xdr:colOff>
          <xdr:row>11</xdr:row>
          <xdr:rowOff>66675</xdr:rowOff>
        </xdr:to>
        <xdr:sp macro="" textlink="">
          <xdr:nvSpPr>
            <xdr:cNvPr id="68706" name="Check Box 98" hidden="1">
              <a:extLst>
                <a:ext uri="{63B3BB69-23CF-44E3-9099-C40C66FF867C}">
                  <a14:compatExt spid="_x0000_s6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11</xdr:row>
          <xdr:rowOff>28575</xdr:rowOff>
        </xdr:from>
        <xdr:to>
          <xdr:col>17</xdr:col>
          <xdr:colOff>600075</xdr:colOff>
          <xdr:row>12</xdr:row>
          <xdr:rowOff>66675</xdr:rowOff>
        </xdr:to>
        <xdr:sp macro="" textlink="">
          <xdr:nvSpPr>
            <xdr:cNvPr id="68707" name="Check Box 99" hidden="1">
              <a:extLst>
                <a:ext uri="{63B3BB69-23CF-44E3-9099-C40C66FF867C}">
                  <a14:compatExt spid="_x0000_s6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12</xdr:row>
          <xdr:rowOff>28575</xdr:rowOff>
        </xdr:from>
        <xdr:to>
          <xdr:col>17</xdr:col>
          <xdr:colOff>600075</xdr:colOff>
          <xdr:row>13</xdr:row>
          <xdr:rowOff>66675</xdr:rowOff>
        </xdr:to>
        <xdr:sp macro="" textlink="">
          <xdr:nvSpPr>
            <xdr:cNvPr id="68708" name="Check Box 100" hidden="1">
              <a:extLst>
                <a:ext uri="{63B3BB69-23CF-44E3-9099-C40C66FF867C}">
                  <a14:compatExt spid="_x0000_s6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13</xdr:row>
          <xdr:rowOff>28575</xdr:rowOff>
        </xdr:from>
        <xdr:to>
          <xdr:col>17</xdr:col>
          <xdr:colOff>600075</xdr:colOff>
          <xdr:row>14</xdr:row>
          <xdr:rowOff>66675</xdr:rowOff>
        </xdr:to>
        <xdr:sp macro="" textlink="">
          <xdr:nvSpPr>
            <xdr:cNvPr id="68709" name="Check Box 101" hidden="1">
              <a:extLst>
                <a:ext uri="{63B3BB69-23CF-44E3-9099-C40C66FF867C}">
                  <a14:compatExt spid="_x0000_s6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14</xdr:row>
          <xdr:rowOff>28575</xdr:rowOff>
        </xdr:from>
        <xdr:to>
          <xdr:col>17</xdr:col>
          <xdr:colOff>600075</xdr:colOff>
          <xdr:row>15</xdr:row>
          <xdr:rowOff>66675</xdr:rowOff>
        </xdr:to>
        <xdr:sp macro="" textlink="">
          <xdr:nvSpPr>
            <xdr:cNvPr id="68710" name="Check Box 102" hidden="1">
              <a:extLst>
                <a:ext uri="{63B3BB69-23CF-44E3-9099-C40C66FF867C}">
                  <a14:compatExt spid="_x0000_s6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15</xdr:row>
          <xdr:rowOff>28575</xdr:rowOff>
        </xdr:from>
        <xdr:to>
          <xdr:col>17</xdr:col>
          <xdr:colOff>600075</xdr:colOff>
          <xdr:row>16</xdr:row>
          <xdr:rowOff>66675</xdr:rowOff>
        </xdr:to>
        <xdr:sp macro="" textlink="">
          <xdr:nvSpPr>
            <xdr:cNvPr id="68711" name="Check Box 103" hidden="1">
              <a:extLst>
                <a:ext uri="{63B3BB69-23CF-44E3-9099-C40C66FF867C}">
                  <a14:compatExt spid="_x0000_s6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16</xdr:row>
          <xdr:rowOff>28575</xdr:rowOff>
        </xdr:from>
        <xdr:to>
          <xdr:col>17</xdr:col>
          <xdr:colOff>600075</xdr:colOff>
          <xdr:row>17</xdr:row>
          <xdr:rowOff>66675</xdr:rowOff>
        </xdr:to>
        <xdr:sp macro="" textlink="">
          <xdr:nvSpPr>
            <xdr:cNvPr id="68712" name="Check Box 104" hidden="1">
              <a:extLst>
                <a:ext uri="{63B3BB69-23CF-44E3-9099-C40C66FF867C}">
                  <a14:compatExt spid="_x0000_s6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17</xdr:row>
          <xdr:rowOff>28575</xdr:rowOff>
        </xdr:from>
        <xdr:to>
          <xdr:col>17</xdr:col>
          <xdr:colOff>600075</xdr:colOff>
          <xdr:row>18</xdr:row>
          <xdr:rowOff>66675</xdr:rowOff>
        </xdr:to>
        <xdr:sp macro="" textlink="">
          <xdr:nvSpPr>
            <xdr:cNvPr id="68713" name="Check Box 105" hidden="1">
              <a:extLst>
                <a:ext uri="{63B3BB69-23CF-44E3-9099-C40C66FF867C}">
                  <a14:compatExt spid="_x0000_s6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18</xdr:row>
          <xdr:rowOff>28575</xdr:rowOff>
        </xdr:from>
        <xdr:to>
          <xdr:col>17</xdr:col>
          <xdr:colOff>600075</xdr:colOff>
          <xdr:row>19</xdr:row>
          <xdr:rowOff>66675</xdr:rowOff>
        </xdr:to>
        <xdr:sp macro="" textlink="">
          <xdr:nvSpPr>
            <xdr:cNvPr id="68714" name="Check Box 106" hidden="1">
              <a:extLst>
                <a:ext uri="{63B3BB69-23CF-44E3-9099-C40C66FF867C}">
                  <a14:compatExt spid="_x0000_s6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19</xdr:row>
          <xdr:rowOff>28575</xdr:rowOff>
        </xdr:from>
        <xdr:to>
          <xdr:col>17</xdr:col>
          <xdr:colOff>600075</xdr:colOff>
          <xdr:row>20</xdr:row>
          <xdr:rowOff>66675</xdr:rowOff>
        </xdr:to>
        <xdr:sp macro="" textlink="">
          <xdr:nvSpPr>
            <xdr:cNvPr id="68715" name="Check Box 107" hidden="1">
              <a:extLst>
                <a:ext uri="{63B3BB69-23CF-44E3-9099-C40C66FF867C}">
                  <a14:compatExt spid="_x0000_s6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20</xdr:row>
          <xdr:rowOff>28575</xdr:rowOff>
        </xdr:from>
        <xdr:to>
          <xdr:col>17</xdr:col>
          <xdr:colOff>600075</xdr:colOff>
          <xdr:row>21</xdr:row>
          <xdr:rowOff>66675</xdr:rowOff>
        </xdr:to>
        <xdr:sp macro="" textlink="">
          <xdr:nvSpPr>
            <xdr:cNvPr id="68716" name="Check Box 108" hidden="1">
              <a:extLst>
                <a:ext uri="{63B3BB69-23CF-44E3-9099-C40C66FF867C}">
                  <a14:compatExt spid="_x0000_s6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21</xdr:row>
          <xdr:rowOff>28575</xdr:rowOff>
        </xdr:from>
        <xdr:to>
          <xdr:col>17</xdr:col>
          <xdr:colOff>600075</xdr:colOff>
          <xdr:row>22</xdr:row>
          <xdr:rowOff>66675</xdr:rowOff>
        </xdr:to>
        <xdr:sp macro="" textlink="">
          <xdr:nvSpPr>
            <xdr:cNvPr id="68717" name="Check Box 109" hidden="1">
              <a:extLst>
                <a:ext uri="{63B3BB69-23CF-44E3-9099-C40C66FF867C}">
                  <a14:compatExt spid="_x0000_s6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22</xdr:row>
          <xdr:rowOff>28575</xdr:rowOff>
        </xdr:from>
        <xdr:to>
          <xdr:col>17</xdr:col>
          <xdr:colOff>600075</xdr:colOff>
          <xdr:row>23</xdr:row>
          <xdr:rowOff>66675</xdr:rowOff>
        </xdr:to>
        <xdr:sp macro="" textlink="">
          <xdr:nvSpPr>
            <xdr:cNvPr id="68718" name="Check Box 110" hidden="1">
              <a:extLst>
                <a:ext uri="{63B3BB69-23CF-44E3-9099-C40C66FF867C}">
                  <a14:compatExt spid="_x0000_s6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23</xdr:row>
          <xdr:rowOff>28575</xdr:rowOff>
        </xdr:from>
        <xdr:to>
          <xdr:col>17</xdr:col>
          <xdr:colOff>600075</xdr:colOff>
          <xdr:row>24</xdr:row>
          <xdr:rowOff>66675</xdr:rowOff>
        </xdr:to>
        <xdr:sp macro="" textlink="">
          <xdr:nvSpPr>
            <xdr:cNvPr id="68719" name="Check Box 111" hidden="1">
              <a:extLst>
                <a:ext uri="{63B3BB69-23CF-44E3-9099-C40C66FF867C}">
                  <a14:compatExt spid="_x0000_s6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11</xdr:row>
          <xdr:rowOff>28575</xdr:rowOff>
        </xdr:from>
        <xdr:to>
          <xdr:col>17</xdr:col>
          <xdr:colOff>600075</xdr:colOff>
          <xdr:row>12</xdr:row>
          <xdr:rowOff>66675</xdr:rowOff>
        </xdr:to>
        <xdr:sp macro="" textlink="">
          <xdr:nvSpPr>
            <xdr:cNvPr id="68720" name="Check Box 112" hidden="1">
              <a:extLst>
                <a:ext uri="{63B3BB69-23CF-44E3-9099-C40C66FF867C}">
                  <a14:compatExt spid="_x0000_s6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12</xdr:row>
          <xdr:rowOff>28575</xdr:rowOff>
        </xdr:from>
        <xdr:to>
          <xdr:col>17</xdr:col>
          <xdr:colOff>600075</xdr:colOff>
          <xdr:row>13</xdr:row>
          <xdr:rowOff>66675</xdr:rowOff>
        </xdr:to>
        <xdr:sp macro="" textlink="">
          <xdr:nvSpPr>
            <xdr:cNvPr id="68721" name="Check Box 113" hidden="1">
              <a:extLst>
                <a:ext uri="{63B3BB69-23CF-44E3-9099-C40C66FF867C}">
                  <a14:compatExt spid="_x0000_s6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13</xdr:row>
          <xdr:rowOff>28575</xdr:rowOff>
        </xdr:from>
        <xdr:to>
          <xdr:col>17</xdr:col>
          <xdr:colOff>600075</xdr:colOff>
          <xdr:row>14</xdr:row>
          <xdr:rowOff>66675</xdr:rowOff>
        </xdr:to>
        <xdr:sp macro="" textlink="">
          <xdr:nvSpPr>
            <xdr:cNvPr id="68722" name="Check Box 114" hidden="1">
              <a:extLst>
                <a:ext uri="{63B3BB69-23CF-44E3-9099-C40C66FF867C}">
                  <a14:compatExt spid="_x0000_s6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14</xdr:row>
          <xdr:rowOff>28575</xdr:rowOff>
        </xdr:from>
        <xdr:to>
          <xdr:col>17</xdr:col>
          <xdr:colOff>600075</xdr:colOff>
          <xdr:row>15</xdr:row>
          <xdr:rowOff>66675</xdr:rowOff>
        </xdr:to>
        <xdr:sp macro="" textlink="">
          <xdr:nvSpPr>
            <xdr:cNvPr id="68723" name="Check Box 115" hidden="1">
              <a:extLst>
                <a:ext uri="{63B3BB69-23CF-44E3-9099-C40C66FF867C}">
                  <a14:compatExt spid="_x0000_s6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15</xdr:row>
          <xdr:rowOff>28575</xdr:rowOff>
        </xdr:from>
        <xdr:to>
          <xdr:col>17</xdr:col>
          <xdr:colOff>600075</xdr:colOff>
          <xdr:row>16</xdr:row>
          <xdr:rowOff>66675</xdr:rowOff>
        </xdr:to>
        <xdr:sp macro="" textlink="">
          <xdr:nvSpPr>
            <xdr:cNvPr id="68724" name="Check Box 116" hidden="1">
              <a:extLst>
                <a:ext uri="{63B3BB69-23CF-44E3-9099-C40C66FF867C}">
                  <a14:compatExt spid="_x0000_s6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16</xdr:row>
          <xdr:rowOff>28575</xdr:rowOff>
        </xdr:from>
        <xdr:to>
          <xdr:col>17</xdr:col>
          <xdr:colOff>600075</xdr:colOff>
          <xdr:row>17</xdr:row>
          <xdr:rowOff>66675</xdr:rowOff>
        </xdr:to>
        <xdr:sp macro="" textlink="">
          <xdr:nvSpPr>
            <xdr:cNvPr id="68725" name="Check Box 117" hidden="1">
              <a:extLst>
                <a:ext uri="{63B3BB69-23CF-44E3-9099-C40C66FF867C}">
                  <a14:compatExt spid="_x0000_s6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17</xdr:row>
          <xdr:rowOff>28575</xdr:rowOff>
        </xdr:from>
        <xdr:to>
          <xdr:col>17</xdr:col>
          <xdr:colOff>600075</xdr:colOff>
          <xdr:row>18</xdr:row>
          <xdr:rowOff>66675</xdr:rowOff>
        </xdr:to>
        <xdr:sp macro="" textlink="">
          <xdr:nvSpPr>
            <xdr:cNvPr id="68726" name="Check Box 118" hidden="1">
              <a:extLst>
                <a:ext uri="{63B3BB69-23CF-44E3-9099-C40C66FF867C}">
                  <a14:compatExt spid="_x0000_s68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18</xdr:row>
          <xdr:rowOff>28575</xdr:rowOff>
        </xdr:from>
        <xdr:to>
          <xdr:col>17</xdr:col>
          <xdr:colOff>600075</xdr:colOff>
          <xdr:row>19</xdr:row>
          <xdr:rowOff>66675</xdr:rowOff>
        </xdr:to>
        <xdr:sp macro="" textlink="">
          <xdr:nvSpPr>
            <xdr:cNvPr id="68727" name="Check Box 119" hidden="1">
              <a:extLst>
                <a:ext uri="{63B3BB69-23CF-44E3-9099-C40C66FF867C}">
                  <a14:compatExt spid="_x0000_s6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19</xdr:row>
          <xdr:rowOff>28575</xdr:rowOff>
        </xdr:from>
        <xdr:to>
          <xdr:col>17</xdr:col>
          <xdr:colOff>600075</xdr:colOff>
          <xdr:row>20</xdr:row>
          <xdr:rowOff>66675</xdr:rowOff>
        </xdr:to>
        <xdr:sp macro="" textlink="">
          <xdr:nvSpPr>
            <xdr:cNvPr id="68728" name="Check Box 120" hidden="1">
              <a:extLst>
                <a:ext uri="{63B3BB69-23CF-44E3-9099-C40C66FF867C}">
                  <a14:compatExt spid="_x0000_s6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9525</xdr:rowOff>
        </xdr:from>
        <xdr:to>
          <xdr:col>14</xdr:col>
          <xdr:colOff>704850</xdr:colOff>
          <xdr:row>12</xdr:row>
          <xdr:rowOff>0</xdr:rowOff>
        </xdr:to>
        <xdr:sp macro="" textlink="">
          <xdr:nvSpPr>
            <xdr:cNvPr id="68729" name="Drop Down 121" hidden="1">
              <a:extLst>
                <a:ext uri="{63B3BB69-23CF-44E3-9099-C40C66FF867C}">
                  <a14:compatExt spid="_x0000_s6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11</xdr:row>
          <xdr:rowOff>9525</xdr:rowOff>
        </xdr:from>
        <xdr:to>
          <xdr:col>14</xdr:col>
          <xdr:colOff>704850</xdr:colOff>
          <xdr:row>13</xdr:row>
          <xdr:rowOff>0</xdr:rowOff>
        </xdr:to>
        <xdr:sp macro="" textlink="">
          <xdr:nvSpPr>
            <xdr:cNvPr id="68730" name="Drop Down 122" hidden="1">
              <a:extLst>
                <a:ext uri="{63B3BB69-23CF-44E3-9099-C40C66FF867C}">
                  <a14:compatExt spid="_x0000_s6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</xdr:row>
          <xdr:rowOff>9525</xdr:rowOff>
        </xdr:from>
        <xdr:to>
          <xdr:col>14</xdr:col>
          <xdr:colOff>704850</xdr:colOff>
          <xdr:row>14</xdr:row>
          <xdr:rowOff>0</xdr:rowOff>
        </xdr:to>
        <xdr:sp macro="" textlink="">
          <xdr:nvSpPr>
            <xdr:cNvPr id="68731" name="Drop Down 123" hidden="1">
              <a:extLst>
                <a:ext uri="{63B3BB69-23CF-44E3-9099-C40C66FF867C}">
                  <a14:compatExt spid="_x0000_s6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9525</xdr:rowOff>
        </xdr:from>
        <xdr:to>
          <xdr:col>14</xdr:col>
          <xdr:colOff>704850</xdr:colOff>
          <xdr:row>15</xdr:row>
          <xdr:rowOff>0</xdr:rowOff>
        </xdr:to>
        <xdr:sp macro="" textlink="">
          <xdr:nvSpPr>
            <xdr:cNvPr id="68732" name="Drop Down 124" hidden="1">
              <a:extLst>
                <a:ext uri="{63B3BB69-23CF-44E3-9099-C40C66FF867C}">
                  <a14:compatExt spid="_x0000_s6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9525</xdr:rowOff>
        </xdr:from>
        <xdr:to>
          <xdr:col>14</xdr:col>
          <xdr:colOff>704850</xdr:colOff>
          <xdr:row>16</xdr:row>
          <xdr:rowOff>0</xdr:rowOff>
        </xdr:to>
        <xdr:sp macro="" textlink="">
          <xdr:nvSpPr>
            <xdr:cNvPr id="68733" name="Drop Down 125" hidden="1">
              <a:extLst>
                <a:ext uri="{63B3BB69-23CF-44E3-9099-C40C66FF867C}">
                  <a14:compatExt spid="_x0000_s68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15</xdr:row>
          <xdr:rowOff>9525</xdr:rowOff>
        </xdr:from>
        <xdr:to>
          <xdr:col>14</xdr:col>
          <xdr:colOff>704850</xdr:colOff>
          <xdr:row>17</xdr:row>
          <xdr:rowOff>0</xdr:rowOff>
        </xdr:to>
        <xdr:sp macro="" textlink="">
          <xdr:nvSpPr>
            <xdr:cNvPr id="68734" name="Drop Down 126" hidden="1">
              <a:extLst>
                <a:ext uri="{63B3BB69-23CF-44E3-9099-C40C66FF867C}">
                  <a14:compatExt spid="_x0000_s6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16</xdr:row>
          <xdr:rowOff>9525</xdr:rowOff>
        </xdr:from>
        <xdr:to>
          <xdr:col>14</xdr:col>
          <xdr:colOff>704850</xdr:colOff>
          <xdr:row>18</xdr:row>
          <xdr:rowOff>0</xdr:rowOff>
        </xdr:to>
        <xdr:sp macro="" textlink="">
          <xdr:nvSpPr>
            <xdr:cNvPr id="68735" name="Drop Down 127" hidden="1">
              <a:extLst>
                <a:ext uri="{63B3BB69-23CF-44E3-9099-C40C66FF867C}">
                  <a14:compatExt spid="_x0000_s6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17</xdr:row>
          <xdr:rowOff>9525</xdr:rowOff>
        </xdr:from>
        <xdr:to>
          <xdr:col>14</xdr:col>
          <xdr:colOff>704850</xdr:colOff>
          <xdr:row>19</xdr:row>
          <xdr:rowOff>0</xdr:rowOff>
        </xdr:to>
        <xdr:sp macro="" textlink="">
          <xdr:nvSpPr>
            <xdr:cNvPr id="68736" name="Drop Down 128" hidden="1">
              <a:extLst>
                <a:ext uri="{63B3BB69-23CF-44E3-9099-C40C66FF867C}">
                  <a14:compatExt spid="_x0000_s68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18</xdr:row>
          <xdr:rowOff>9525</xdr:rowOff>
        </xdr:from>
        <xdr:to>
          <xdr:col>14</xdr:col>
          <xdr:colOff>704850</xdr:colOff>
          <xdr:row>20</xdr:row>
          <xdr:rowOff>0</xdr:rowOff>
        </xdr:to>
        <xdr:sp macro="" textlink="">
          <xdr:nvSpPr>
            <xdr:cNvPr id="68737" name="Drop Down 129" hidden="1">
              <a:extLst>
                <a:ext uri="{63B3BB69-23CF-44E3-9099-C40C66FF867C}">
                  <a14:compatExt spid="_x0000_s6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19</xdr:row>
          <xdr:rowOff>9525</xdr:rowOff>
        </xdr:from>
        <xdr:to>
          <xdr:col>14</xdr:col>
          <xdr:colOff>704850</xdr:colOff>
          <xdr:row>21</xdr:row>
          <xdr:rowOff>0</xdr:rowOff>
        </xdr:to>
        <xdr:sp macro="" textlink="">
          <xdr:nvSpPr>
            <xdr:cNvPr id="68738" name="Drop Down 130" hidden="1">
              <a:extLst>
                <a:ext uri="{63B3BB69-23CF-44E3-9099-C40C66FF867C}">
                  <a14:compatExt spid="_x0000_s6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20</xdr:row>
          <xdr:rowOff>9525</xdr:rowOff>
        </xdr:from>
        <xdr:to>
          <xdr:col>14</xdr:col>
          <xdr:colOff>704850</xdr:colOff>
          <xdr:row>22</xdr:row>
          <xdr:rowOff>0</xdr:rowOff>
        </xdr:to>
        <xdr:sp macro="" textlink="">
          <xdr:nvSpPr>
            <xdr:cNvPr id="68739" name="Drop Down 131" hidden="1">
              <a:extLst>
                <a:ext uri="{63B3BB69-23CF-44E3-9099-C40C66FF867C}">
                  <a14:compatExt spid="_x0000_s6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21</xdr:row>
          <xdr:rowOff>9525</xdr:rowOff>
        </xdr:from>
        <xdr:to>
          <xdr:col>14</xdr:col>
          <xdr:colOff>704850</xdr:colOff>
          <xdr:row>23</xdr:row>
          <xdr:rowOff>0</xdr:rowOff>
        </xdr:to>
        <xdr:sp macro="" textlink="">
          <xdr:nvSpPr>
            <xdr:cNvPr id="68740" name="Drop Down 132" hidden="1">
              <a:extLst>
                <a:ext uri="{63B3BB69-23CF-44E3-9099-C40C66FF867C}">
                  <a14:compatExt spid="_x0000_s68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22</xdr:row>
          <xdr:rowOff>9525</xdr:rowOff>
        </xdr:from>
        <xdr:to>
          <xdr:col>14</xdr:col>
          <xdr:colOff>704850</xdr:colOff>
          <xdr:row>24</xdr:row>
          <xdr:rowOff>0</xdr:rowOff>
        </xdr:to>
        <xdr:sp macro="" textlink="">
          <xdr:nvSpPr>
            <xdr:cNvPr id="68741" name="Drop Down 133" hidden="1">
              <a:extLst>
                <a:ext uri="{63B3BB69-23CF-44E3-9099-C40C66FF867C}">
                  <a14:compatExt spid="_x0000_s6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23</xdr:row>
          <xdr:rowOff>9525</xdr:rowOff>
        </xdr:from>
        <xdr:to>
          <xdr:col>14</xdr:col>
          <xdr:colOff>704850</xdr:colOff>
          <xdr:row>25</xdr:row>
          <xdr:rowOff>0</xdr:rowOff>
        </xdr:to>
        <xdr:sp macro="" textlink="">
          <xdr:nvSpPr>
            <xdr:cNvPr id="68742" name="Drop Down 134" hidden="1">
              <a:extLst>
                <a:ext uri="{63B3BB69-23CF-44E3-9099-C40C66FF867C}">
                  <a14:compatExt spid="_x0000_s6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10</xdr:row>
          <xdr:rowOff>9525</xdr:rowOff>
        </xdr:from>
        <xdr:to>
          <xdr:col>16</xdr:col>
          <xdr:colOff>704850</xdr:colOff>
          <xdr:row>12</xdr:row>
          <xdr:rowOff>0</xdr:rowOff>
        </xdr:to>
        <xdr:sp macro="" textlink="">
          <xdr:nvSpPr>
            <xdr:cNvPr id="68743" name="Drop Down 135" hidden="1">
              <a:extLst>
                <a:ext uri="{63B3BB69-23CF-44E3-9099-C40C66FF867C}">
                  <a14:compatExt spid="_x0000_s6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11</xdr:row>
          <xdr:rowOff>9525</xdr:rowOff>
        </xdr:from>
        <xdr:to>
          <xdr:col>16</xdr:col>
          <xdr:colOff>704850</xdr:colOff>
          <xdr:row>13</xdr:row>
          <xdr:rowOff>0</xdr:rowOff>
        </xdr:to>
        <xdr:sp macro="" textlink="">
          <xdr:nvSpPr>
            <xdr:cNvPr id="68744" name="Drop Down 136" hidden="1">
              <a:extLst>
                <a:ext uri="{63B3BB69-23CF-44E3-9099-C40C66FF867C}">
                  <a14:compatExt spid="_x0000_s6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12</xdr:row>
          <xdr:rowOff>9525</xdr:rowOff>
        </xdr:from>
        <xdr:to>
          <xdr:col>16</xdr:col>
          <xdr:colOff>704850</xdr:colOff>
          <xdr:row>14</xdr:row>
          <xdr:rowOff>0</xdr:rowOff>
        </xdr:to>
        <xdr:sp macro="" textlink="">
          <xdr:nvSpPr>
            <xdr:cNvPr id="68745" name="Drop Down 137" hidden="1">
              <a:extLst>
                <a:ext uri="{63B3BB69-23CF-44E3-9099-C40C66FF867C}">
                  <a14:compatExt spid="_x0000_s6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13</xdr:row>
          <xdr:rowOff>9525</xdr:rowOff>
        </xdr:from>
        <xdr:to>
          <xdr:col>16</xdr:col>
          <xdr:colOff>704850</xdr:colOff>
          <xdr:row>15</xdr:row>
          <xdr:rowOff>0</xdr:rowOff>
        </xdr:to>
        <xdr:sp macro="" textlink="">
          <xdr:nvSpPr>
            <xdr:cNvPr id="68746" name="Drop Down 138" hidden="1">
              <a:extLst>
                <a:ext uri="{63B3BB69-23CF-44E3-9099-C40C66FF867C}">
                  <a14:compatExt spid="_x0000_s6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14</xdr:row>
          <xdr:rowOff>9525</xdr:rowOff>
        </xdr:from>
        <xdr:to>
          <xdr:col>16</xdr:col>
          <xdr:colOff>704850</xdr:colOff>
          <xdr:row>16</xdr:row>
          <xdr:rowOff>0</xdr:rowOff>
        </xdr:to>
        <xdr:sp macro="" textlink="">
          <xdr:nvSpPr>
            <xdr:cNvPr id="68747" name="Drop Down 139" hidden="1">
              <a:extLst>
                <a:ext uri="{63B3BB69-23CF-44E3-9099-C40C66FF867C}">
                  <a14:compatExt spid="_x0000_s68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15</xdr:row>
          <xdr:rowOff>9525</xdr:rowOff>
        </xdr:from>
        <xdr:to>
          <xdr:col>16</xdr:col>
          <xdr:colOff>704850</xdr:colOff>
          <xdr:row>17</xdr:row>
          <xdr:rowOff>0</xdr:rowOff>
        </xdr:to>
        <xdr:sp macro="" textlink="">
          <xdr:nvSpPr>
            <xdr:cNvPr id="68748" name="Drop Down 140" hidden="1">
              <a:extLst>
                <a:ext uri="{63B3BB69-23CF-44E3-9099-C40C66FF867C}">
                  <a14:compatExt spid="_x0000_s6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16</xdr:row>
          <xdr:rowOff>9525</xdr:rowOff>
        </xdr:from>
        <xdr:to>
          <xdr:col>16</xdr:col>
          <xdr:colOff>704850</xdr:colOff>
          <xdr:row>18</xdr:row>
          <xdr:rowOff>0</xdr:rowOff>
        </xdr:to>
        <xdr:sp macro="" textlink="">
          <xdr:nvSpPr>
            <xdr:cNvPr id="68749" name="Drop Down 141" hidden="1">
              <a:extLst>
                <a:ext uri="{63B3BB69-23CF-44E3-9099-C40C66FF867C}">
                  <a14:compatExt spid="_x0000_s6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17</xdr:row>
          <xdr:rowOff>9525</xdr:rowOff>
        </xdr:from>
        <xdr:to>
          <xdr:col>16</xdr:col>
          <xdr:colOff>704850</xdr:colOff>
          <xdr:row>19</xdr:row>
          <xdr:rowOff>0</xdr:rowOff>
        </xdr:to>
        <xdr:sp macro="" textlink="">
          <xdr:nvSpPr>
            <xdr:cNvPr id="68750" name="Drop Down 142" hidden="1">
              <a:extLst>
                <a:ext uri="{63B3BB69-23CF-44E3-9099-C40C66FF867C}">
                  <a14:compatExt spid="_x0000_s6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18</xdr:row>
          <xdr:rowOff>9525</xdr:rowOff>
        </xdr:from>
        <xdr:to>
          <xdr:col>16</xdr:col>
          <xdr:colOff>704850</xdr:colOff>
          <xdr:row>20</xdr:row>
          <xdr:rowOff>0</xdr:rowOff>
        </xdr:to>
        <xdr:sp macro="" textlink="">
          <xdr:nvSpPr>
            <xdr:cNvPr id="68751" name="Drop Down 143" hidden="1">
              <a:extLst>
                <a:ext uri="{63B3BB69-23CF-44E3-9099-C40C66FF867C}">
                  <a14:compatExt spid="_x0000_s6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19</xdr:row>
          <xdr:rowOff>9525</xdr:rowOff>
        </xdr:from>
        <xdr:to>
          <xdr:col>16</xdr:col>
          <xdr:colOff>704850</xdr:colOff>
          <xdr:row>21</xdr:row>
          <xdr:rowOff>0</xdr:rowOff>
        </xdr:to>
        <xdr:sp macro="" textlink="">
          <xdr:nvSpPr>
            <xdr:cNvPr id="68752" name="Drop Down 144" hidden="1">
              <a:extLst>
                <a:ext uri="{63B3BB69-23CF-44E3-9099-C40C66FF867C}">
                  <a14:compatExt spid="_x0000_s6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20</xdr:row>
          <xdr:rowOff>9525</xdr:rowOff>
        </xdr:from>
        <xdr:to>
          <xdr:col>16</xdr:col>
          <xdr:colOff>704850</xdr:colOff>
          <xdr:row>22</xdr:row>
          <xdr:rowOff>0</xdr:rowOff>
        </xdr:to>
        <xdr:sp macro="" textlink="">
          <xdr:nvSpPr>
            <xdr:cNvPr id="68753" name="Drop Down 145" hidden="1">
              <a:extLst>
                <a:ext uri="{63B3BB69-23CF-44E3-9099-C40C66FF867C}">
                  <a14:compatExt spid="_x0000_s6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21</xdr:row>
          <xdr:rowOff>9525</xdr:rowOff>
        </xdr:from>
        <xdr:to>
          <xdr:col>16</xdr:col>
          <xdr:colOff>704850</xdr:colOff>
          <xdr:row>23</xdr:row>
          <xdr:rowOff>0</xdr:rowOff>
        </xdr:to>
        <xdr:sp macro="" textlink="">
          <xdr:nvSpPr>
            <xdr:cNvPr id="68754" name="Drop Down 146" hidden="1">
              <a:extLst>
                <a:ext uri="{63B3BB69-23CF-44E3-9099-C40C66FF867C}">
                  <a14:compatExt spid="_x0000_s68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22</xdr:row>
          <xdr:rowOff>9525</xdr:rowOff>
        </xdr:from>
        <xdr:to>
          <xdr:col>16</xdr:col>
          <xdr:colOff>704850</xdr:colOff>
          <xdr:row>24</xdr:row>
          <xdr:rowOff>0</xdr:rowOff>
        </xdr:to>
        <xdr:sp macro="" textlink="">
          <xdr:nvSpPr>
            <xdr:cNvPr id="68755" name="Drop Down 147" hidden="1">
              <a:extLst>
                <a:ext uri="{63B3BB69-23CF-44E3-9099-C40C66FF867C}">
                  <a14:compatExt spid="_x0000_s6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23</xdr:row>
          <xdr:rowOff>9525</xdr:rowOff>
        </xdr:from>
        <xdr:to>
          <xdr:col>16</xdr:col>
          <xdr:colOff>704850</xdr:colOff>
          <xdr:row>25</xdr:row>
          <xdr:rowOff>0</xdr:rowOff>
        </xdr:to>
        <xdr:sp macro="" textlink="">
          <xdr:nvSpPr>
            <xdr:cNvPr id="68756" name="Drop Down 148" hidden="1">
              <a:extLst>
                <a:ext uri="{63B3BB69-23CF-44E3-9099-C40C66FF867C}">
                  <a14:compatExt spid="_x0000_s6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10</xdr:row>
          <xdr:rowOff>9525</xdr:rowOff>
        </xdr:from>
        <xdr:to>
          <xdr:col>18</xdr:col>
          <xdr:colOff>704850</xdr:colOff>
          <xdr:row>12</xdr:row>
          <xdr:rowOff>0</xdr:rowOff>
        </xdr:to>
        <xdr:sp macro="" textlink="">
          <xdr:nvSpPr>
            <xdr:cNvPr id="68757" name="Drop Down 149" hidden="1">
              <a:extLst>
                <a:ext uri="{63B3BB69-23CF-44E3-9099-C40C66FF867C}">
                  <a14:compatExt spid="_x0000_s68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9525</xdr:rowOff>
        </xdr:from>
        <xdr:to>
          <xdr:col>18</xdr:col>
          <xdr:colOff>704850</xdr:colOff>
          <xdr:row>13</xdr:row>
          <xdr:rowOff>0</xdr:rowOff>
        </xdr:to>
        <xdr:sp macro="" textlink="">
          <xdr:nvSpPr>
            <xdr:cNvPr id="68758" name="Drop Down 150" hidden="1">
              <a:extLst>
                <a:ext uri="{63B3BB69-23CF-44E3-9099-C40C66FF867C}">
                  <a14:compatExt spid="_x0000_s6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12</xdr:row>
          <xdr:rowOff>9525</xdr:rowOff>
        </xdr:from>
        <xdr:to>
          <xdr:col>18</xdr:col>
          <xdr:colOff>704850</xdr:colOff>
          <xdr:row>14</xdr:row>
          <xdr:rowOff>0</xdr:rowOff>
        </xdr:to>
        <xdr:sp macro="" textlink="">
          <xdr:nvSpPr>
            <xdr:cNvPr id="68759" name="Drop Down 151" hidden="1">
              <a:extLst>
                <a:ext uri="{63B3BB69-23CF-44E3-9099-C40C66FF867C}">
                  <a14:compatExt spid="_x0000_s6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9525</xdr:rowOff>
        </xdr:from>
        <xdr:to>
          <xdr:col>18</xdr:col>
          <xdr:colOff>704850</xdr:colOff>
          <xdr:row>15</xdr:row>
          <xdr:rowOff>0</xdr:rowOff>
        </xdr:to>
        <xdr:sp macro="" textlink="">
          <xdr:nvSpPr>
            <xdr:cNvPr id="68760" name="Drop Down 152" hidden="1">
              <a:extLst>
                <a:ext uri="{63B3BB69-23CF-44E3-9099-C40C66FF867C}">
                  <a14:compatExt spid="_x0000_s6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14</xdr:row>
          <xdr:rowOff>9525</xdr:rowOff>
        </xdr:from>
        <xdr:to>
          <xdr:col>18</xdr:col>
          <xdr:colOff>704850</xdr:colOff>
          <xdr:row>16</xdr:row>
          <xdr:rowOff>0</xdr:rowOff>
        </xdr:to>
        <xdr:sp macro="" textlink="">
          <xdr:nvSpPr>
            <xdr:cNvPr id="68761" name="Drop Down 153" hidden="1">
              <a:extLst>
                <a:ext uri="{63B3BB69-23CF-44E3-9099-C40C66FF867C}">
                  <a14:compatExt spid="_x0000_s68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9525</xdr:rowOff>
        </xdr:from>
        <xdr:to>
          <xdr:col>18</xdr:col>
          <xdr:colOff>704850</xdr:colOff>
          <xdr:row>17</xdr:row>
          <xdr:rowOff>0</xdr:rowOff>
        </xdr:to>
        <xdr:sp macro="" textlink="">
          <xdr:nvSpPr>
            <xdr:cNvPr id="68762" name="Drop Down 154" hidden="1">
              <a:extLst>
                <a:ext uri="{63B3BB69-23CF-44E3-9099-C40C66FF867C}">
                  <a14:compatExt spid="_x0000_s6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16</xdr:row>
          <xdr:rowOff>9525</xdr:rowOff>
        </xdr:from>
        <xdr:to>
          <xdr:col>18</xdr:col>
          <xdr:colOff>704850</xdr:colOff>
          <xdr:row>18</xdr:row>
          <xdr:rowOff>0</xdr:rowOff>
        </xdr:to>
        <xdr:sp macro="" textlink="">
          <xdr:nvSpPr>
            <xdr:cNvPr id="68763" name="Drop Down 155" hidden="1">
              <a:extLst>
                <a:ext uri="{63B3BB69-23CF-44E3-9099-C40C66FF867C}">
                  <a14:compatExt spid="_x0000_s6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9525</xdr:rowOff>
        </xdr:from>
        <xdr:to>
          <xdr:col>18</xdr:col>
          <xdr:colOff>704850</xdr:colOff>
          <xdr:row>19</xdr:row>
          <xdr:rowOff>0</xdr:rowOff>
        </xdr:to>
        <xdr:sp macro="" textlink="">
          <xdr:nvSpPr>
            <xdr:cNvPr id="68764" name="Drop Down 156" hidden="1">
              <a:extLst>
                <a:ext uri="{63B3BB69-23CF-44E3-9099-C40C66FF867C}">
                  <a14:compatExt spid="_x0000_s68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18</xdr:row>
          <xdr:rowOff>9525</xdr:rowOff>
        </xdr:from>
        <xdr:to>
          <xdr:col>18</xdr:col>
          <xdr:colOff>704850</xdr:colOff>
          <xdr:row>20</xdr:row>
          <xdr:rowOff>0</xdr:rowOff>
        </xdr:to>
        <xdr:sp macro="" textlink="">
          <xdr:nvSpPr>
            <xdr:cNvPr id="68765" name="Drop Down 157" hidden="1">
              <a:extLst>
                <a:ext uri="{63B3BB69-23CF-44E3-9099-C40C66FF867C}">
                  <a14:compatExt spid="_x0000_s6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9525</xdr:rowOff>
        </xdr:from>
        <xdr:to>
          <xdr:col>18</xdr:col>
          <xdr:colOff>704850</xdr:colOff>
          <xdr:row>21</xdr:row>
          <xdr:rowOff>0</xdr:rowOff>
        </xdr:to>
        <xdr:sp macro="" textlink="">
          <xdr:nvSpPr>
            <xdr:cNvPr id="68766" name="Drop Down 158" hidden="1">
              <a:extLst>
                <a:ext uri="{63B3BB69-23CF-44E3-9099-C40C66FF867C}">
                  <a14:compatExt spid="_x0000_s68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20</xdr:row>
          <xdr:rowOff>9525</xdr:rowOff>
        </xdr:from>
        <xdr:to>
          <xdr:col>18</xdr:col>
          <xdr:colOff>704850</xdr:colOff>
          <xdr:row>22</xdr:row>
          <xdr:rowOff>0</xdr:rowOff>
        </xdr:to>
        <xdr:sp macro="" textlink="">
          <xdr:nvSpPr>
            <xdr:cNvPr id="68767" name="Drop Down 159" hidden="1">
              <a:extLst>
                <a:ext uri="{63B3BB69-23CF-44E3-9099-C40C66FF867C}">
                  <a14:compatExt spid="_x0000_s68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9525</xdr:rowOff>
        </xdr:from>
        <xdr:to>
          <xdr:col>18</xdr:col>
          <xdr:colOff>704850</xdr:colOff>
          <xdr:row>23</xdr:row>
          <xdr:rowOff>0</xdr:rowOff>
        </xdr:to>
        <xdr:sp macro="" textlink="">
          <xdr:nvSpPr>
            <xdr:cNvPr id="68768" name="Drop Down 160" hidden="1">
              <a:extLst>
                <a:ext uri="{63B3BB69-23CF-44E3-9099-C40C66FF867C}">
                  <a14:compatExt spid="_x0000_s68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22</xdr:row>
          <xdr:rowOff>9525</xdr:rowOff>
        </xdr:from>
        <xdr:to>
          <xdr:col>18</xdr:col>
          <xdr:colOff>704850</xdr:colOff>
          <xdr:row>24</xdr:row>
          <xdr:rowOff>0</xdr:rowOff>
        </xdr:to>
        <xdr:sp macro="" textlink="">
          <xdr:nvSpPr>
            <xdr:cNvPr id="68769" name="Drop Down 161" hidden="1">
              <a:extLst>
                <a:ext uri="{63B3BB69-23CF-44E3-9099-C40C66FF867C}">
                  <a14:compatExt spid="_x0000_s6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9525</xdr:rowOff>
        </xdr:from>
        <xdr:to>
          <xdr:col>18</xdr:col>
          <xdr:colOff>704850</xdr:colOff>
          <xdr:row>25</xdr:row>
          <xdr:rowOff>0</xdr:rowOff>
        </xdr:to>
        <xdr:sp macro="" textlink="">
          <xdr:nvSpPr>
            <xdr:cNvPr id="68770" name="Drop Down 162" hidden="1">
              <a:extLst>
                <a:ext uri="{63B3BB69-23CF-44E3-9099-C40C66FF867C}">
                  <a14:compatExt spid="_x0000_s6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\Downloads\Ficha%20Z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cha ZF"/>
      <sheetName val="Problema "/>
      <sheetName val="Objetivo"/>
      <sheetName val="Acciones"/>
      <sheetName val="OYD"/>
      <sheetName val="Resumen Costos"/>
      <sheetName val="Costos Inversión "/>
      <sheetName val="M1. Mapa Base"/>
      <sheetName val="M2. Centros Poblados"/>
      <sheetName val="M3.Mapa Forestal"/>
      <sheetName val="M4.CUM"/>
      <sheetName val="M5. EPC"/>
      <sheetName val="M6. Habitas Críticos"/>
      <sheetName val="Costos OyM"/>
      <sheetName val="VAC Social"/>
      <sheetName val="Evaluación "/>
      <sheetName val="ML"/>
      <sheetName val="Da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4">
          <cell r="H34">
            <v>148511</v>
          </cell>
        </row>
      </sheetData>
      <sheetData sheetId="8">
        <row r="39">
          <cell r="H39">
            <v>128660</v>
          </cell>
        </row>
      </sheetData>
      <sheetData sheetId="9"/>
      <sheetData sheetId="10"/>
      <sheetData sheetId="11">
        <row r="109">
          <cell r="H109">
            <v>160790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3.xml"/><Relationship Id="rId117" Type="http://schemas.openxmlformats.org/officeDocument/2006/relationships/ctrlProp" Target="../ctrlProps/ctrlProp124.xml"/><Relationship Id="rId21" Type="http://schemas.openxmlformats.org/officeDocument/2006/relationships/ctrlProp" Target="../ctrlProps/ctrlProp28.xml"/><Relationship Id="rId42" Type="http://schemas.openxmlformats.org/officeDocument/2006/relationships/ctrlProp" Target="../ctrlProps/ctrlProp49.xml"/><Relationship Id="rId47" Type="http://schemas.openxmlformats.org/officeDocument/2006/relationships/ctrlProp" Target="../ctrlProps/ctrlProp54.xml"/><Relationship Id="rId63" Type="http://schemas.openxmlformats.org/officeDocument/2006/relationships/ctrlProp" Target="../ctrlProps/ctrlProp70.xml"/><Relationship Id="rId68" Type="http://schemas.openxmlformats.org/officeDocument/2006/relationships/ctrlProp" Target="../ctrlProps/ctrlProp75.xml"/><Relationship Id="rId84" Type="http://schemas.openxmlformats.org/officeDocument/2006/relationships/ctrlProp" Target="../ctrlProps/ctrlProp91.xml"/><Relationship Id="rId89" Type="http://schemas.openxmlformats.org/officeDocument/2006/relationships/ctrlProp" Target="../ctrlProps/ctrlProp96.xml"/><Relationship Id="rId112" Type="http://schemas.openxmlformats.org/officeDocument/2006/relationships/ctrlProp" Target="../ctrlProps/ctrlProp119.xml"/><Relationship Id="rId133" Type="http://schemas.openxmlformats.org/officeDocument/2006/relationships/ctrlProp" Target="../ctrlProps/ctrlProp140.xml"/><Relationship Id="rId138" Type="http://schemas.openxmlformats.org/officeDocument/2006/relationships/ctrlProp" Target="../ctrlProps/ctrlProp145.xml"/><Relationship Id="rId154" Type="http://schemas.openxmlformats.org/officeDocument/2006/relationships/ctrlProp" Target="../ctrlProps/ctrlProp161.xml"/><Relationship Id="rId159" Type="http://schemas.openxmlformats.org/officeDocument/2006/relationships/ctrlProp" Target="../ctrlProps/ctrlProp166.xml"/><Relationship Id="rId16" Type="http://schemas.openxmlformats.org/officeDocument/2006/relationships/ctrlProp" Target="../ctrlProps/ctrlProp23.xml"/><Relationship Id="rId107" Type="http://schemas.openxmlformats.org/officeDocument/2006/relationships/ctrlProp" Target="../ctrlProps/ctrlProp114.xml"/><Relationship Id="rId11" Type="http://schemas.openxmlformats.org/officeDocument/2006/relationships/ctrlProp" Target="../ctrlProps/ctrlProp18.xml"/><Relationship Id="rId32" Type="http://schemas.openxmlformats.org/officeDocument/2006/relationships/ctrlProp" Target="../ctrlProps/ctrlProp39.xml"/><Relationship Id="rId37" Type="http://schemas.openxmlformats.org/officeDocument/2006/relationships/ctrlProp" Target="../ctrlProps/ctrlProp44.xml"/><Relationship Id="rId53" Type="http://schemas.openxmlformats.org/officeDocument/2006/relationships/ctrlProp" Target="../ctrlProps/ctrlProp60.xml"/><Relationship Id="rId58" Type="http://schemas.openxmlformats.org/officeDocument/2006/relationships/ctrlProp" Target="../ctrlProps/ctrlProp65.xml"/><Relationship Id="rId74" Type="http://schemas.openxmlformats.org/officeDocument/2006/relationships/ctrlProp" Target="../ctrlProps/ctrlProp81.xml"/><Relationship Id="rId79" Type="http://schemas.openxmlformats.org/officeDocument/2006/relationships/ctrlProp" Target="../ctrlProps/ctrlProp86.xml"/><Relationship Id="rId102" Type="http://schemas.openxmlformats.org/officeDocument/2006/relationships/ctrlProp" Target="../ctrlProps/ctrlProp109.xml"/><Relationship Id="rId123" Type="http://schemas.openxmlformats.org/officeDocument/2006/relationships/ctrlProp" Target="../ctrlProps/ctrlProp130.xml"/><Relationship Id="rId128" Type="http://schemas.openxmlformats.org/officeDocument/2006/relationships/ctrlProp" Target="../ctrlProps/ctrlProp135.xml"/><Relationship Id="rId144" Type="http://schemas.openxmlformats.org/officeDocument/2006/relationships/ctrlProp" Target="../ctrlProps/ctrlProp151.xml"/><Relationship Id="rId149" Type="http://schemas.openxmlformats.org/officeDocument/2006/relationships/ctrlProp" Target="../ctrlProps/ctrlProp156.xml"/><Relationship Id="rId5" Type="http://schemas.openxmlformats.org/officeDocument/2006/relationships/ctrlProp" Target="../ctrlProps/ctrlProp12.xml"/><Relationship Id="rId90" Type="http://schemas.openxmlformats.org/officeDocument/2006/relationships/ctrlProp" Target="../ctrlProps/ctrlProp97.xml"/><Relationship Id="rId95" Type="http://schemas.openxmlformats.org/officeDocument/2006/relationships/ctrlProp" Target="../ctrlProps/ctrlProp102.xml"/><Relationship Id="rId160" Type="http://schemas.openxmlformats.org/officeDocument/2006/relationships/ctrlProp" Target="../ctrlProps/ctrlProp167.xml"/><Relationship Id="rId165" Type="http://schemas.openxmlformats.org/officeDocument/2006/relationships/ctrlProp" Target="../ctrlProps/ctrlProp172.xml"/><Relationship Id="rId22" Type="http://schemas.openxmlformats.org/officeDocument/2006/relationships/ctrlProp" Target="../ctrlProps/ctrlProp29.xml"/><Relationship Id="rId27" Type="http://schemas.openxmlformats.org/officeDocument/2006/relationships/ctrlProp" Target="../ctrlProps/ctrlProp34.xml"/><Relationship Id="rId43" Type="http://schemas.openxmlformats.org/officeDocument/2006/relationships/ctrlProp" Target="../ctrlProps/ctrlProp50.xml"/><Relationship Id="rId48" Type="http://schemas.openxmlformats.org/officeDocument/2006/relationships/ctrlProp" Target="../ctrlProps/ctrlProp55.xml"/><Relationship Id="rId64" Type="http://schemas.openxmlformats.org/officeDocument/2006/relationships/ctrlProp" Target="../ctrlProps/ctrlProp71.xml"/><Relationship Id="rId69" Type="http://schemas.openxmlformats.org/officeDocument/2006/relationships/ctrlProp" Target="../ctrlProps/ctrlProp76.xml"/><Relationship Id="rId113" Type="http://schemas.openxmlformats.org/officeDocument/2006/relationships/ctrlProp" Target="../ctrlProps/ctrlProp120.xml"/><Relationship Id="rId118" Type="http://schemas.openxmlformats.org/officeDocument/2006/relationships/ctrlProp" Target="../ctrlProps/ctrlProp125.xml"/><Relationship Id="rId134" Type="http://schemas.openxmlformats.org/officeDocument/2006/relationships/ctrlProp" Target="../ctrlProps/ctrlProp141.xml"/><Relationship Id="rId139" Type="http://schemas.openxmlformats.org/officeDocument/2006/relationships/ctrlProp" Target="../ctrlProps/ctrlProp146.xml"/><Relationship Id="rId80" Type="http://schemas.openxmlformats.org/officeDocument/2006/relationships/ctrlProp" Target="../ctrlProps/ctrlProp87.xml"/><Relationship Id="rId85" Type="http://schemas.openxmlformats.org/officeDocument/2006/relationships/ctrlProp" Target="../ctrlProps/ctrlProp92.xml"/><Relationship Id="rId150" Type="http://schemas.openxmlformats.org/officeDocument/2006/relationships/ctrlProp" Target="../ctrlProps/ctrlProp157.xml"/><Relationship Id="rId155" Type="http://schemas.openxmlformats.org/officeDocument/2006/relationships/ctrlProp" Target="../ctrlProps/ctrlProp162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33" Type="http://schemas.openxmlformats.org/officeDocument/2006/relationships/ctrlProp" Target="../ctrlProps/ctrlProp40.xml"/><Relationship Id="rId38" Type="http://schemas.openxmlformats.org/officeDocument/2006/relationships/ctrlProp" Target="../ctrlProps/ctrlProp45.xml"/><Relationship Id="rId59" Type="http://schemas.openxmlformats.org/officeDocument/2006/relationships/ctrlProp" Target="../ctrlProps/ctrlProp66.xml"/><Relationship Id="rId103" Type="http://schemas.openxmlformats.org/officeDocument/2006/relationships/ctrlProp" Target="../ctrlProps/ctrlProp110.xml"/><Relationship Id="rId108" Type="http://schemas.openxmlformats.org/officeDocument/2006/relationships/ctrlProp" Target="../ctrlProps/ctrlProp115.xml"/><Relationship Id="rId124" Type="http://schemas.openxmlformats.org/officeDocument/2006/relationships/ctrlProp" Target="../ctrlProps/ctrlProp131.xml"/><Relationship Id="rId129" Type="http://schemas.openxmlformats.org/officeDocument/2006/relationships/ctrlProp" Target="../ctrlProps/ctrlProp136.xml"/><Relationship Id="rId54" Type="http://schemas.openxmlformats.org/officeDocument/2006/relationships/ctrlProp" Target="../ctrlProps/ctrlProp61.xml"/><Relationship Id="rId70" Type="http://schemas.openxmlformats.org/officeDocument/2006/relationships/ctrlProp" Target="../ctrlProps/ctrlProp77.xml"/><Relationship Id="rId75" Type="http://schemas.openxmlformats.org/officeDocument/2006/relationships/ctrlProp" Target="../ctrlProps/ctrlProp82.xml"/><Relationship Id="rId91" Type="http://schemas.openxmlformats.org/officeDocument/2006/relationships/ctrlProp" Target="../ctrlProps/ctrlProp98.xml"/><Relationship Id="rId96" Type="http://schemas.openxmlformats.org/officeDocument/2006/relationships/ctrlProp" Target="../ctrlProps/ctrlProp103.xml"/><Relationship Id="rId140" Type="http://schemas.openxmlformats.org/officeDocument/2006/relationships/ctrlProp" Target="../ctrlProps/ctrlProp147.xml"/><Relationship Id="rId145" Type="http://schemas.openxmlformats.org/officeDocument/2006/relationships/ctrlProp" Target="../ctrlProps/ctrlProp152.xml"/><Relationship Id="rId161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3.xml"/><Relationship Id="rId15" Type="http://schemas.openxmlformats.org/officeDocument/2006/relationships/ctrlProp" Target="../ctrlProps/ctrlProp22.xml"/><Relationship Id="rId23" Type="http://schemas.openxmlformats.org/officeDocument/2006/relationships/ctrlProp" Target="../ctrlProps/ctrlProp30.xml"/><Relationship Id="rId28" Type="http://schemas.openxmlformats.org/officeDocument/2006/relationships/ctrlProp" Target="../ctrlProps/ctrlProp35.xml"/><Relationship Id="rId36" Type="http://schemas.openxmlformats.org/officeDocument/2006/relationships/ctrlProp" Target="../ctrlProps/ctrlProp43.xml"/><Relationship Id="rId49" Type="http://schemas.openxmlformats.org/officeDocument/2006/relationships/ctrlProp" Target="../ctrlProps/ctrlProp56.xml"/><Relationship Id="rId57" Type="http://schemas.openxmlformats.org/officeDocument/2006/relationships/ctrlProp" Target="../ctrlProps/ctrlProp64.xml"/><Relationship Id="rId106" Type="http://schemas.openxmlformats.org/officeDocument/2006/relationships/ctrlProp" Target="../ctrlProps/ctrlProp113.xml"/><Relationship Id="rId114" Type="http://schemas.openxmlformats.org/officeDocument/2006/relationships/ctrlProp" Target="../ctrlProps/ctrlProp121.xml"/><Relationship Id="rId119" Type="http://schemas.openxmlformats.org/officeDocument/2006/relationships/ctrlProp" Target="../ctrlProps/ctrlProp126.xml"/><Relationship Id="rId127" Type="http://schemas.openxmlformats.org/officeDocument/2006/relationships/ctrlProp" Target="../ctrlProps/ctrlProp134.xml"/><Relationship Id="rId10" Type="http://schemas.openxmlformats.org/officeDocument/2006/relationships/ctrlProp" Target="../ctrlProps/ctrlProp17.xml"/><Relationship Id="rId31" Type="http://schemas.openxmlformats.org/officeDocument/2006/relationships/ctrlProp" Target="../ctrlProps/ctrlProp38.xml"/><Relationship Id="rId44" Type="http://schemas.openxmlformats.org/officeDocument/2006/relationships/ctrlProp" Target="../ctrlProps/ctrlProp51.xml"/><Relationship Id="rId52" Type="http://schemas.openxmlformats.org/officeDocument/2006/relationships/ctrlProp" Target="../ctrlProps/ctrlProp59.xml"/><Relationship Id="rId60" Type="http://schemas.openxmlformats.org/officeDocument/2006/relationships/ctrlProp" Target="../ctrlProps/ctrlProp67.xml"/><Relationship Id="rId65" Type="http://schemas.openxmlformats.org/officeDocument/2006/relationships/ctrlProp" Target="../ctrlProps/ctrlProp72.xml"/><Relationship Id="rId73" Type="http://schemas.openxmlformats.org/officeDocument/2006/relationships/ctrlProp" Target="../ctrlProps/ctrlProp80.xml"/><Relationship Id="rId78" Type="http://schemas.openxmlformats.org/officeDocument/2006/relationships/ctrlProp" Target="../ctrlProps/ctrlProp85.xml"/><Relationship Id="rId81" Type="http://schemas.openxmlformats.org/officeDocument/2006/relationships/ctrlProp" Target="../ctrlProps/ctrlProp88.xml"/><Relationship Id="rId86" Type="http://schemas.openxmlformats.org/officeDocument/2006/relationships/ctrlProp" Target="../ctrlProps/ctrlProp93.xml"/><Relationship Id="rId94" Type="http://schemas.openxmlformats.org/officeDocument/2006/relationships/ctrlProp" Target="../ctrlProps/ctrlProp101.xml"/><Relationship Id="rId99" Type="http://schemas.openxmlformats.org/officeDocument/2006/relationships/ctrlProp" Target="../ctrlProps/ctrlProp106.xml"/><Relationship Id="rId101" Type="http://schemas.openxmlformats.org/officeDocument/2006/relationships/ctrlProp" Target="../ctrlProps/ctrlProp108.xml"/><Relationship Id="rId122" Type="http://schemas.openxmlformats.org/officeDocument/2006/relationships/ctrlProp" Target="../ctrlProps/ctrlProp129.xml"/><Relationship Id="rId130" Type="http://schemas.openxmlformats.org/officeDocument/2006/relationships/ctrlProp" Target="../ctrlProps/ctrlProp137.xml"/><Relationship Id="rId135" Type="http://schemas.openxmlformats.org/officeDocument/2006/relationships/ctrlProp" Target="../ctrlProps/ctrlProp142.xml"/><Relationship Id="rId143" Type="http://schemas.openxmlformats.org/officeDocument/2006/relationships/ctrlProp" Target="../ctrlProps/ctrlProp150.xml"/><Relationship Id="rId148" Type="http://schemas.openxmlformats.org/officeDocument/2006/relationships/ctrlProp" Target="../ctrlProps/ctrlProp155.xml"/><Relationship Id="rId151" Type="http://schemas.openxmlformats.org/officeDocument/2006/relationships/ctrlProp" Target="../ctrlProps/ctrlProp158.xml"/><Relationship Id="rId156" Type="http://schemas.openxmlformats.org/officeDocument/2006/relationships/ctrlProp" Target="../ctrlProps/ctrlProp163.xml"/><Relationship Id="rId164" Type="http://schemas.openxmlformats.org/officeDocument/2006/relationships/ctrlProp" Target="../ctrlProps/ctrlProp171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39" Type="http://schemas.openxmlformats.org/officeDocument/2006/relationships/ctrlProp" Target="../ctrlProps/ctrlProp46.xml"/><Relationship Id="rId109" Type="http://schemas.openxmlformats.org/officeDocument/2006/relationships/ctrlProp" Target="../ctrlProps/ctrlProp116.xml"/><Relationship Id="rId34" Type="http://schemas.openxmlformats.org/officeDocument/2006/relationships/ctrlProp" Target="../ctrlProps/ctrlProp41.xml"/><Relationship Id="rId50" Type="http://schemas.openxmlformats.org/officeDocument/2006/relationships/ctrlProp" Target="../ctrlProps/ctrlProp57.xml"/><Relationship Id="rId55" Type="http://schemas.openxmlformats.org/officeDocument/2006/relationships/ctrlProp" Target="../ctrlProps/ctrlProp62.xml"/><Relationship Id="rId76" Type="http://schemas.openxmlformats.org/officeDocument/2006/relationships/ctrlProp" Target="../ctrlProps/ctrlProp83.xml"/><Relationship Id="rId97" Type="http://schemas.openxmlformats.org/officeDocument/2006/relationships/ctrlProp" Target="../ctrlProps/ctrlProp104.xml"/><Relationship Id="rId104" Type="http://schemas.openxmlformats.org/officeDocument/2006/relationships/ctrlProp" Target="../ctrlProps/ctrlProp111.xml"/><Relationship Id="rId120" Type="http://schemas.openxmlformats.org/officeDocument/2006/relationships/ctrlProp" Target="../ctrlProps/ctrlProp127.xml"/><Relationship Id="rId125" Type="http://schemas.openxmlformats.org/officeDocument/2006/relationships/ctrlProp" Target="../ctrlProps/ctrlProp132.xml"/><Relationship Id="rId141" Type="http://schemas.openxmlformats.org/officeDocument/2006/relationships/ctrlProp" Target="../ctrlProps/ctrlProp148.xml"/><Relationship Id="rId146" Type="http://schemas.openxmlformats.org/officeDocument/2006/relationships/ctrlProp" Target="../ctrlProps/ctrlProp153.xml"/><Relationship Id="rId7" Type="http://schemas.openxmlformats.org/officeDocument/2006/relationships/ctrlProp" Target="../ctrlProps/ctrlProp14.xml"/><Relationship Id="rId71" Type="http://schemas.openxmlformats.org/officeDocument/2006/relationships/ctrlProp" Target="../ctrlProps/ctrlProp78.xml"/><Relationship Id="rId92" Type="http://schemas.openxmlformats.org/officeDocument/2006/relationships/ctrlProp" Target="../ctrlProps/ctrlProp99.xml"/><Relationship Id="rId162" Type="http://schemas.openxmlformats.org/officeDocument/2006/relationships/ctrlProp" Target="../ctrlProps/ctrlProp169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6.xml"/><Relationship Id="rId24" Type="http://schemas.openxmlformats.org/officeDocument/2006/relationships/ctrlProp" Target="../ctrlProps/ctrlProp31.xml"/><Relationship Id="rId40" Type="http://schemas.openxmlformats.org/officeDocument/2006/relationships/ctrlProp" Target="../ctrlProps/ctrlProp47.xml"/><Relationship Id="rId45" Type="http://schemas.openxmlformats.org/officeDocument/2006/relationships/ctrlProp" Target="../ctrlProps/ctrlProp52.xml"/><Relationship Id="rId66" Type="http://schemas.openxmlformats.org/officeDocument/2006/relationships/ctrlProp" Target="../ctrlProps/ctrlProp73.xml"/><Relationship Id="rId87" Type="http://schemas.openxmlformats.org/officeDocument/2006/relationships/ctrlProp" Target="../ctrlProps/ctrlProp94.xml"/><Relationship Id="rId110" Type="http://schemas.openxmlformats.org/officeDocument/2006/relationships/ctrlProp" Target="../ctrlProps/ctrlProp117.xml"/><Relationship Id="rId115" Type="http://schemas.openxmlformats.org/officeDocument/2006/relationships/ctrlProp" Target="../ctrlProps/ctrlProp122.xml"/><Relationship Id="rId131" Type="http://schemas.openxmlformats.org/officeDocument/2006/relationships/ctrlProp" Target="../ctrlProps/ctrlProp138.xml"/><Relationship Id="rId136" Type="http://schemas.openxmlformats.org/officeDocument/2006/relationships/ctrlProp" Target="../ctrlProps/ctrlProp143.xml"/><Relationship Id="rId157" Type="http://schemas.openxmlformats.org/officeDocument/2006/relationships/ctrlProp" Target="../ctrlProps/ctrlProp164.xml"/><Relationship Id="rId61" Type="http://schemas.openxmlformats.org/officeDocument/2006/relationships/ctrlProp" Target="../ctrlProps/ctrlProp68.xml"/><Relationship Id="rId82" Type="http://schemas.openxmlformats.org/officeDocument/2006/relationships/ctrlProp" Target="../ctrlProps/ctrlProp89.xml"/><Relationship Id="rId152" Type="http://schemas.openxmlformats.org/officeDocument/2006/relationships/ctrlProp" Target="../ctrlProps/ctrlProp159.xml"/><Relationship Id="rId19" Type="http://schemas.openxmlformats.org/officeDocument/2006/relationships/ctrlProp" Target="../ctrlProps/ctrlProp26.xml"/><Relationship Id="rId14" Type="http://schemas.openxmlformats.org/officeDocument/2006/relationships/ctrlProp" Target="../ctrlProps/ctrlProp21.xml"/><Relationship Id="rId30" Type="http://schemas.openxmlformats.org/officeDocument/2006/relationships/ctrlProp" Target="../ctrlProps/ctrlProp37.xml"/><Relationship Id="rId35" Type="http://schemas.openxmlformats.org/officeDocument/2006/relationships/ctrlProp" Target="../ctrlProps/ctrlProp42.xml"/><Relationship Id="rId56" Type="http://schemas.openxmlformats.org/officeDocument/2006/relationships/ctrlProp" Target="../ctrlProps/ctrlProp63.xml"/><Relationship Id="rId77" Type="http://schemas.openxmlformats.org/officeDocument/2006/relationships/ctrlProp" Target="../ctrlProps/ctrlProp84.xml"/><Relationship Id="rId100" Type="http://schemas.openxmlformats.org/officeDocument/2006/relationships/ctrlProp" Target="../ctrlProps/ctrlProp107.xml"/><Relationship Id="rId105" Type="http://schemas.openxmlformats.org/officeDocument/2006/relationships/ctrlProp" Target="../ctrlProps/ctrlProp112.xml"/><Relationship Id="rId126" Type="http://schemas.openxmlformats.org/officeDocument/2006/relationships/ctrlProp" Target="../ctrlProps/ctrlProp133.xml"/><Relationship Id="rId147" Type="http://schemas.openxmlformats.org/officeDocument/2006/relationships/ctrlProp" Target="../ctrlProps/ctrlProp154.xml"/><Relationship Id="rId8" Type="http://schemas.openxmlformats.org/officeDocument/2006/relationships/ctrlProp" Target="../ctrlProps/ctrlProp15.xml"/><Relationship Id="rId51" Type="http://schemas.openxmlformats.org/officeDocument/2006/relationships/ctrlProp" Target="../ctrlProps/ctrlProp58.xml"/><Relationship Id="rId72" Type="http://schemas.openxmlformats.org/officeDocument/2006/relationships/ctrlProp" Target="../ctrlProps/ctrlProp79.xml"/><Relationship Id="rId93" Type="http://schemas.openxmlformats.org/officeDocument/2006/relationships/ctrlProp" Target="../ctrlProps/ctrlProp100.xml"/><Relationship Id="rId98" Type="http://schemas.openxmlformats.org/officeDocument/2006/relationships/ctrlProp" Target="../ctrlProps/ctrlProp105.xml"/><Relationship Id="rId121" Type="http://schemas.openxmlformats.org/officeDocument/2006/relationships/ctrlProp" Target="../ctrlProps/ctrlProp128.xml"/><Relationship Id="rId142" Type="http://schemas.openxmlformats.org/officeDocument/2006/relationships/ctrlProp" Target="../ctrlProps/ctrlProp149.xml"/><Relationship Id="rId163" Type="http://schemas.openxmlformats.org/officeDocument/2006/relationships/ctrlProp" Target="../ctrlProps/ctrlProp170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32.xml"/><Relationship Id="rId46" Type="http://schemas.openxmlformats.org/officeDocument/2006/relationships/ctrlProp" Target="../ctrlProps/ctrlProp53.xml"/><Relationship Id="rId67" Type="http://schemas.openxmlformats.org/officeDocument/2006/relationships/ctrlProp" Target="../ctrlProps/ctrlProp74.xml"/><Relationship Id="rId116" Type="http://schemas.openxmlformats.org/officeDocument/2006/relationships/ctrlProp" Target="../ctrlProps/ctrlProp123.xml"/><Relationship Id="rId137" Type="http://schemas.openxmlformats.org/officeDocument/2006/relationships/ctrlProp" Target="../ctrlProps/ctrlProp144.xml"/><Relationship Id="rId158" Type="http://schemas.openxmlformats.org/officeDocument/2006/relationships/ctrlProp" Target="../ctrlProps/ctrlProp165.xml"/><Relationship Id="rId20" Type="http://schemas.openxmlformats.org/officeDocument/2006/relationships/ctrlProp" Target="../ctrlProps/ctrlProp27.xml"/><Relationship Id="rId41" Type="http://schemas.openxmlformats.org/officeDocument/2006/relationships/ctrlProp" Target="../ctrlProps/ctrlProp48.xml"/><Relationship Id="rId62" Type="http://schemas.openxmlformats.org/officeDocument/2006/relationships/ctrlProp" Target="../ctrlProps/ctrlProp69.xml"/><Relationship Id="rId83" Type="http://schemas.openxmlformats.org/officeDocument/2006/relationships/ctrlProp" Target="../ctrlProps/ctrlProp90.xml"/><Relationship Id="rId88" Type="http://schemas.openxmlformats.org/officeDocument/2006/relationships/ctrlProp" Target="../ctrlProps/ctrlProp95.xml"/><Relationship Id="rId111" Type="http://schemas.openxmlformats.org/officeDocument/2006/relationships/ctrlProp" Target="../ctrlProps/ctrlProp118.xml"/><Relationship Id="rId132" Type="http://schemas.openxmlformats.org/officeDocument/2006/relationships/ctrlProp" Target="../ctrlProps/ctrlProp139.xml"/><Relationship Id="rId153" Type="http://schemas.openxmlformats.org/officeDocument/2006/relationships/ctrlProp" Target="../ctrlProps/ctrlProp1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view="pageBreakPreview" zoomScaleNormal="100" zoomScaleSheetLayoutView="100" workbookViewId="0">
      <selection activeCell="AD5" sqref="AD5"/>
    </sheetView>
  </sheetViews>
  <sheetFormatPr baseColWidth="10" defaultColWidth="4.5703125" defaultRowHeight="15.75" customHeight="1"/>
  <cols>
    <col min="1" max="16384" width="4.5703125" style="1"/>
  </cols>
  <sheetData/>
  <pageMargins left="0.7" right="0.7" top="0.75" bottom="0.75" header="0.3" footer="0.3"/>
  <pageSetup paperSize="9" scale="7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C55"/>
  <sheetViews>
    <sheetView showGridLines="0" view="pageBreakPreview" topLeftCell="A19" zoomScale="70" zoomScaleNormal="70" zoomScaleSheetLayoutView="70" workbookViewId="0">
      <selection activeCell="B45" sqref="B45:K45"/>
    </sheetView>
  </sheetViews>
  <sheetFormatPr baseColWidth="10" defaultColWidth="4.7109375" defaultRowHeight="15"/>
  <cols>
    <col min="1" max="16384" width="4.7109375" style="309"/>
  </cols>
  <sheetData>
    <row r="1" spans="1:29" s="407" customFormat="1">
      <c r="A1" s="289"/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</row>
    <row r="2" spans="1:29" s="414" customFormat="1" ht="18.75">
      <c r="A2" s="442"/>
      <c r="B2" s="442" t="s">
        <v>372</v>
      </c>
      <c r="C2" s="442"/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  <c r="R2" s="442"/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</row>
    <row r="3" spans="1:29">
      <c r="A3" s="289"/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</row>
    <row r="4" spans="1:29" s="308" customFormat="1" ht="12.75">
      <c r="B4" s="17"/>
      <c r="C4" s="17"/>
      <c r="D4" s="12"/>
      <c r="E4" s="12"/>
      <c r="F4" s="12"/>
      <c r="G4" s="12"/>
      <c r="H4" s="12"/>
      <c r="I4" s="12"/>
      <c r="J4" s="12"/>
      <c r="K4" s="12"/>
    </row>
    <row r="5" spans="1:29" s="308" customFormat="1" ht="12.75">
      <c r="B5" s="17"/>
      <c r="C5" s="17"/>
      <c r="D5" s="12"/>
      <c r="E5" s="12"/>
      <c r="F5" s="12"/>
      <c r="G5" s="12"/>
      <c r="H5" s="12"/>
      <c r="I5" s="12"/>
      <c r="J5" s="12"/>
      <c r="K5" s="12"/>
    </row>
    <row r="6" spans="1:29" s="308" customFormat="1" ht="12.75">
      <c r="B6" s="17"/>
      <c r="C6" s="17"/>
      <c r="D6" s="12"/>
      <c r="E6" s="12"/>
      <c r="F6" s="12"/>
      <c r="G6" s="12"/>
      <c r="H6" s="12"/>
      <c r="I6" s="12"/>
      <c r="J6" s="12"/>
      <c r="K6" s="12"/>
    </row>
    <row r="7" spans="1:29" s="308" customFormat="1" ht="12.75">
      <c r="B7" s="18" t="s">
        <v>369</v>
      </c>
      <c r="C7" s="6"/>
      <c r="D7" s="6"/>
      <c r="E7" s="6"/>
      <c r="F7" s="6"/>
    </row>
    <row r="8" spans="1:29" s="308" customFormat="1" ht="6" customHeight="1">
      <c r="B8" s="18"/>
      <c r="C8" s="6"/>
      <c r="D8" s="6"/>
      <c r="E8" s="6"/>
      <c r="F8" s="6"/>
    </row>
    <row r="9" spans="1:29" s="20" customFormat="1" ht="15.75" customHeight="1">
      <c r="B9" s="446" t="s">
        <v>4</v>
      </c>
      <c r="C9" s="447"/>
      <c r="D9" s="447"/>
      <c r="E9" s="447"/>
      <c r="F9" s="447"/>
      <c r="G9" s="447"/>
      <c r="H9" s="447"/>
      <c r="I9" s="447"/>
      <c r="J9" s="447"/>
      <c r="K9" s="447"/>
      <c r="L9" s="447"/>
      <c r="M9" s="447"/>
      <c r="N9" s="447"/>
      <c r="O9" s="447"/>
      <c r="P9" s="447"/>
      <c r="R9" s="448"/>
      <c r="S9" s="449"/>
      <c r="T9" s="449"/>
      <c r="U9" s="449"/>
      <c r="V9" s="449"/>
      <c r="W9" s="449"/>
      <c r="X9" s="449"/>
      <c r="Y9" s="449"/>
      <c r="Z9" s="449"/>
      <c r="AA9" s="450"/>
    </row>
    <row r="10" spans="1:29" s="308" customFormat="1" ht="3.75" customHeight="1">
      <c r="B10" s="25"/>
      <c r="C10" s="25"/>
      <c r="D10" s="25"/>
      <c r="E10" s="25"/>
      <c r="F10" s="26"/>
      <c r="G10" s="26"/>
      <c r="H10" s="26"/>
      <c r="I10" s="27"/>
      <c r="J10" s="27"/>
      <c r="K10" s="27"/>
      <c r="L10" s="23"/>
      <c r="M10" s="23"/>
      <c r="N10" s="23"/>
      <c r="O10" s="23"/>
    </row>
    <row r="11" spans="1:29" s="20" customFormat="1" ht="15.75" customHeight="1">
      <c r="B11" s="446" t="s">
        <v>5</v>
      </c>
      <c r="C11" s="447"/>
      <c r="D11" s="447"/>
      <c r="E11" s="447"/>
      <c r="F11" s="447"/>
      <c r="G11" s="447"/>
      <c r="H11" s="447"/>
      <c r="I11" s="447"/>
      <c r="J11" s="447"/>
      <c r="K11" s="447"/>
      <c r="L11" s="447"/>
      <c r="M11" s="447"/>
      <c r="N11" s="447"/>
      <c r="O11" s="447"/>
      <c r="P11" s="447"/>
      <c r="R11" s="448"/>
      <c r="S11" s="449"/>
      <c r="T11" s="449"/>
      <c r="U11" s="449"/>
      <c r="V11" s="449"/>
      <c r="W11" s="449"/>
      <c r="X11" s="449"/>
      <c r="Y11" s="449"/>
      <c r="Z11" s="449"/>
      <c r="AA11" s="450"/>
    </row>
    <row r="12" spans="1:29" s="308" customFormat="1" ht="3.75" customHeight="1">
      <c r="B12" s="25"/>
      <c r="C12" s="25"/>
      <c r="D12" s="25"/>
      <c r="E12" s="25"/>
      <c r="F12" s="26"/>
      <c r="G12" s="26"/>
      <c r="H12" s="26"/>
      <c r="I12" s="27"/>
      <c r="J12" s="27"/>
      <c r="K12" s="27"/>
      <c r="L12" s="23"/>
      <c r="M12" s="23"/>
      <c r="N12" s="23"/>
      <c r="O12" s="23"/>
    </row>
    <row r="13" spans="1:29" s="29" customFormat="1" ht="15.75" customHeight="1">
      <c r="B13" s="446" t="s">
        <v>6</v>
      </c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447"/>
      <c r="P13" s="447"/>
      <c r="R13" s="448"/>
      <c r="S13" s="449"/>
      <c r="T13" s="449"/>
      <c r="U13" s="449"/>
      <c r="V13" s="449"/>
      <c r="W13" s="449"/>
      <c r="X13" s="449"/>
      <c r="Y13" s="449"/>
      <c r="Z13" s="449"/>
      <c r="AA13" s="450"/>
    </row>
    <row r="14" spans="1:29" s="308" customFormat="1" ht="3.75" customHeight="1">
      <c r="B14" s="25"/>
      <c r="C14" s="25"/>
      <c r="D14" s="25"/>
      <c r="E14" s="25"/>
      <c r="F14" s="26"/>
      <c r="G14" s="26"/>
      <c r="H14" s="26"/>
      <c r="I14" s="27"/>
      <c r="J14" s="27"/>
      <c r="K14" s="27"/>
      <c r="L14" s="23"/>
      <c r="M14" s="23"/>
      <c r="N14" s="23"/>
      <c r="O14" s="23"/>
    </row>
    <row r="15" spans="1:29" s="20" customFormat="1" ht="15.75" customHeight="1">
      <c r="B15" s="446" t="s">
        <v>20</v>
      </c>
      <c r="C15" s="447"/>
      <c r="D15" s="447"/>
      <c r="E15" s="447"/>
      <c r="F15" s="447"/>
      <c r="G15" s="447"/>
      <c r="H15" s="447"/>
      <c r="I15" s="447"/>
      <c r="J15" s="447"/>
      <c r="K15" s="447"/>
      <c r="L15" s="447"/>
      <c r="M15" s="447"/>
      <c r="N15" s="447"/>
      <c r="O15" s="447"/>
      <c r="P15" s="447"/>
      <c r="R15" s="448"/>
      <c r="S15" s="449"/>
      <c r="T15" s="449"/>
      <c r="U15" s="449"/>
      <c r="V15" s="449"/>
      <c r="W15" s="449"/>
      <c r="X15" s="449"/>
      <c r="Y15" s="449"/>
      <c r="Z15" s="449"/>
      <c r="AA15" s="450"/>
    </row>
    <row r="16" spans="1:29" s="308" customFormat="1" ht="12.75">
      <c r="B16" s="305"/>
      <c r="C16" s="6"/>
      <c r="D16" s="6"/>
      <c r="E16" s="6"/>
      <c r="F16" s="6"/>
    </row>
    <row r="17" spans="1:28" s="20" customFormat="1" ht="18.75" customHeight="1">
      <c r="B17" s="30"/>
      <c r="C17" s="32" t="s">
        <v>19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5"/>
      <c r="R17" s="24"/>
      <c r="S17" s="24"/>
      <c r="T17" s="24"/>
      <c r="U17" s="24"/>
      <c r="V17" s="24"/>
      <c r="W17" s="24"/>
      <c r="X17" s="24"/>
      <c r="Y17" s="24"/>
      <c r="Z17" s="24"/>
      <c r="AA17" s="24"/>
    </row>
    <row r="18" spans="1:28" s="308" customFormat="1" ht="12.75"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1:28" s="308" customFormat="1" ht="12.75"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1:28" s="308" customFormat="1" ht="12.75">
      <c r="G20" s="10"/>
      <c r="H20" s="10"/>
      <c r="I20" s="10"/>
      <c r="J20" s="10"/>
    </row>
    <row r="21" spans="1:28" s="9" customFormat="1" ht="24" customHeight="1">
      <c r="B21" s="461" t="s">
        <v>10</v>
      </c>
      <c r="C21" s="461"/>
      <c r="D21" s="461"/>
      <c r="E21" s="461"/>
      <c r="G21" s="451"/>
      <c r="H21" s="452"/>
      <c r="I21" s="452"/>
      <c r="J21" s="452"/>
      <c r="K21" s="452"/>
      <c r="L21" s="452"/>
      <c r="M21" s="452"/>
      <c r="N21" s="452"/>
      <c r="O21" s="452"/>
      <c r="P21" s="452"/>
      <c r="Q21" s="452"/>
      <c r="R21" s="452"/>
      <c r="S21" s="452"/>
      <c r="T21" s="452"/>
      <c r="U21" s="453"/>
    </row>
    <row r="22" spans="1:28" s="308" customFormat="1" ht="3.75" customHeight="1">
      <c r="B22" s="21"/>
      <c r="C22" s="21"/>
      <c r="D22" s="21"/>
      <c r="E22" s="21"/>
    </row>
    <row r="23" spans="1:28" s="9" customFormat="1" ht="24" customHeight="1">
      <c r="B23" s="461" t="s">
        <v>11</v>
      </c>
      <c r="C23" s="461"/>
      <c r="D23" s="461"/>
      <c r="E23" s="461"/>
      <c r="G23" s="451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3"/>
    </row>
    <row r="24" spans="1:28" s="308" customFormat="1" ht="3.75" customHeight="1">
      <c r="B24" s="21"/>
      <c r="C24" s="21"/>
      <c r="D24" s="21"/>
      <c r="E24" s="21"/>
    </row>
    <row r="25" spans="1:28" s="9" customFormat="1" ht="24" customHeight="1">
      <c r="B25" s="461" t="s">
        <v>12</v>
      </c>
      <c r="C25" s="461"/>
      <c r="D25" s="461"/>
      <c r="E25" s="461"/>
      <c r="G25" s="451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3"/>
    </row>
    <row r="26" spans="1:28" s="308" customFormat="1" ht="3.75" customHeight="1">
      <c r="B26" s="21"/>
      <c r="C26" s="21"/>
      <c r="D26" s="21"/>
      <c r="E26" s="21"/>
    </row>
    <row r="27" spans="1:28" s="9" customFormat="1" ht="24" customHeight="1">
      <c r="B27" s="461" t="s">
        <v>368</v>
      </c>
      <c r="C27" s="461"/>
      <c r="D27" s="461"/>
      <c r="E27" s="461"/>
      <c r="G27" s="451"/>
      <c r="H27" s="452"/>
      <c r="I27" s="452"/>
      <c r="J27" s="452"/>
      <c r="K27" s="452"/>
      <c r="L27" s="452"/>
      <c r="M27" s="452"/>
      <c r="N27" s="452"/>
      <c r="O27" s="452"/>
      <c r="P27" s="452"/>
      <c r="Q27" s="452"/>
      <c r="R27" s="452"/>
      <c r="S27" s="452"/>
      <c r="T27" s="452"/>
      <c r="U27" s="453"/>
    </row>
    <row r="28" spans="1:28" s="380" customFormat="1" ht="3.75" customHeight="1">
      <c r="B28" s="21"/>
      <c r="C28" s="21"/>
      <c r="D28" s="21"/>
      <c r="E28" s="21"/>
    </row>
    <row r="29" spans="1:28" s="308" customFormat="1" ht="27" customHeight="1">
      <c r="B29" s="447" t="s">
        <v>16</v>
      </c>
      <c r="C29" s="447"/>
      <c r="D29" s="447"/>
      <c r="E29" s="447"/>
      <c r="F29" s="9"/>
      <c r="G29" s="451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  <c r="V29" s="9"/>
      <c r="W29" s="9"/>
      <c r="X29" s="9"/>
      <c r="Y29" s="9"/>
      <c r="Z29" s="9"/>
      <c r="AA29" s="9"/>
    </row>
    <row r="30" spans="1:28" s="308" customFormat="1" ht="12.75"/>
    <row r="31" spans="1:28" s="308" customFormat="1" ht="12.75"/>
    <row r="32" spans="1:28" s="308" customFormat="1" ht="18.75" customHeight="1">
      <c r="A32" s="6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</row>
    <row r="33" spans="1:27" s="308" customFormat="1" ht="12.75">
      <c r="A33" s="6"/>
      <c r="B33" s="408"/>
      <c r="C33" s="12"/>
      <c r="D33" s="12"/>
      <c r="E33" s="12"/>
      <c r="F33" s="12"/>
      <c r="G33" s="12"/>
      <c r="H33" s="12"/>
      <c r="I33" s="12"/>
      <c r="J33" s="1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7" s="308" customFormat="1" ht="15.75" customHeight="1">
      <c r="B34" s="463" t="s">
        <v>7</v>
      </c>
      <c r="C34" s="463"/>
      <c r="D34" s="463"/>
      <c r="E34" s="463"/>
      <c r="F34" s="463"/>
      <c r="G34" s="463"/>
      <c r="H34" s="463"/>
      <c r="J34" s="463" t="s">
        <v>8</v>
      </c>
      <c r="K34" s="463"/>
      <c r="L34" s="463"/>
      <c r="M34" s="463"/>
      <c r="N34" s="463"/>
      <c r="O34" s="463"/>
      <c r="Q34" s="463" t="s">
        <v>9</v>
      </c>
      <c r="R34" s="463"/>
      <c r="S34" s="463"/>
      <c r="T34" s="463"/>
      <c r="U34" s="463"/>
    </row>
    <row r="35" spans="1:27" s="308" customFormat="1" ht="3.75" customHeight="1"/>
    <row r="36" spans="1:27" s="308" customFormat="1" ht="21.75" customHeight="1">
      <c r="B36" s="464"/>
      <c r="C36" s="465"/>
      <c r="D36" s="465"/>
      <c r="E36" s="465"/>
      <c r="F36" s="465"/>
      <c r="G36" s="465"/>
      <c r="H36" s="466"/>
      <c r="J36" s="464"/>
      <c r="K36" s="465"/>
      <c r="L36" s="465"/>
      <c r="M36" s="465"/>
      <c r="N36" s="465"/>
      <c r="O36" s="466"/>
      <c r="Q36" s="467"/>
      <c r="R36" s="467"/>
      <c r="S36" s="467"/>
      <c r="T36" s="467"/>
      <c r="U36" s="467"/>
    </row>
    <row r="37" spans="1:27" s="308" customFormat="1" ht="12.75">
      <c r="B37" s="4"/>
      <c r="C37" s="4"/>
      <c r="D37" s="4"/>
      <c r="E37" s="4"/>
      <c r="F37" s="4"/>
      <c r="G37" s="4"/>
      <c r="H37" s="4"/>
      <c r="I37" s="4"/>
      <c r="J37" s="4"/>
    </row>
    <row r="38" spans="1:27" s="308" customFormat="1" ht="12.75">
      <c r="B38" s="5"/>
      <c r="C38" s="6"/>
      <c r="D38" s="7"/>
    </row>
    <row r="39" spans="1:27" s="308" customFormat="1" ht="12.75"/>
    <row r="40" spans="1:27" s="308" customFormat="1" ht="12.75"/>
    <row r="41" spans="1:27" s="308" customFormat="1" ht="12.75"/>
    <row r="42" spans="1:27" s="308" customFormat="1" ht="12.75"/>
    <row r="43" spans="1:27" s="14" customFormat="1" ht="28.5" customHeight="1">
      <c r="B43" s="454" t="s">
        <v>13</v>
      </c>
      <c r="C43" s="454"/>
      <c r="D43" s="454"/>
      <c r="E43" s="454"/>
      <c r="F43" s="454"/>
      <c r="G43" s="454"/>
      <c r="H43" s="454"/>
      <c r="I43" s="454"/>
      <c r="J43" s="454"/>
      <c r="K43" s="454"/>
      <c r="M43" s="451"/>
      <c r="N43" s="452"/>
      <c r="O43" s="452"/>
      <c r="P43" s="452"/>
      <c r="Q43" s="452"/>
      <c r="R43" s="452"/>
      <c r="S43" s="452"/>
      <c r="T43" s="452"/>
      <c r="U43" s="452"/>
      <c r="V43" s="452"/>
      <c r="W43" s="452"/>
      <c r="X43" s="452"/>
      <c r="Y43" s="452"/>
      <c r="Z43" s="452"/>
      <c r="AA43" s="453"/>
    </row>
    <row r="44" spans="1:27" s="308" customFormat="1" ht="6.75" customHeight="1">
      <c r="B44" s="13"/>
      <c r="C44" s="12"/>
      <c r="D44" s="12"/>
      <c r="E44" s="12"/>
      <c r="F44" s="12"/>
      <c r="G44" s="12"/>
      <c r="H44" s="12"/>
      <c r="I44" s="12"/>
      <c r="J44" s="12"/>
      <c r="K44" s="3"/>
    </row>
    <row r="45" spans="1:27" s="14" customFormat="1" ht="28.5" customHeight="1">
      <c r="B45" s="454" t="s">
        <v>18</v>
      </c>
      <c r="C45" s="454"/>
      <c r="D45" s="454"/>
      <c r="E45" s="454"/>
      <c r="F45" s="454"/>
      <c r="G45" s="454"/>
      <c r="H45" s="454"/>
      <c r="I45" s="454"/>
      <c r="J45" s="454"/>
      <c r="K45" s="454"/>
      <c r="M45" s="462" t="s">
        <v>1</v>
      </c>
      <c r="N45" s="462"/>
      <c r="O45" s="462"/>
      <c r="Q45" s="462" t="s">
        <v>2</v>
      </c>
      <c r="R45" s="462"/>
      <c r="S45" s="462"/>
      <c r="U45" s="462" t="s">
        <v>17</v>
      </c>
      <c r="V45" s="462"/>
      <c r="W45" s="462"/>
      <c r="Y45" s="462" t="s">
        <v>14</v>
      </c>
      <c r="Z45" s="462"/>
      <c r="AA45" s="462"/>
    </row>
    <row r="46" spans="1:27" s="14" customFormat="1" ht="5.25" customHeight="1"/>
    <row r="47" spans="1:27" s="14" customFormat="1" ht="23.25" customHeight="1">
      <c r="B47" s="455"/>
      <c r="C47" s="456"/>
      <c r="D47" s="456"/>
      <c r="E47" s="456"/>
      <c r="F47" s="456"/>
      <c r="G47" s="456"/>
      <c r="H47" s="456"/>
      <c r="I47" s="456"/>
      <c r="J47" s="456"/>
      <c r="K47" s="457"/>
      <c r="M47" s="458"/>
      <c r="N47" s="459"/>
      <c r="O47" s="460"/>
      <c r="Q47" s="458"/>
      <c r="R47" s="459"/>
      <c r="S47" s="460"/>
      <c r="U47" s="458"/>
      <c r="V47" s="459"/>
      <c r="W47" s="460"/>
      <c r="Y47" s="458"/>
      <c r="Z47" s="459"/>
      <c r="AA47" s="460"/>
    </row>
    <row r="48" spans="1:27" s="308" customFormat="1" ht="3" customHeight="1"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4"/>
      <c r="M48" s="12"/>
    </row>
    <row r="49" spans="2:27" s="308" customFormat="1" ht="27.75" customHeight="1">
      <c r="B49" s="15" t="s">
        <v>0</v>
      </c>
      <c r="C49" s="12"/>
      <c r="D49" s="12"/>
      <c r="E49" s="12"/>
    </row>
    <row r="50" spans="2:27" s="308" customFormat="1" ht="27.75" customHeight="1">
      <c r="B50" s="454" t="s">
        <v>15</v>
      </c>
      <c r="C50" s="454"/>
      <c r="D50" s="454"/>
      <c r="E50" s="454"/>
      <c r="F50" s="454" t="s">
        <v>3</v>
      </c>
      <c r="G50" s="454"/>
      <c r="H50" s="454"/>
      <c r="I50" s="454"/>
      <c r="J50" s="454"/>
      <c r="K50" s="454"/>
      <c r="L50" s="16"/>
      <c r="M50" s="451"/>
      <c r="N50" s="452"/>
      <c r="O50" s="452"/>
      <c r="P50" s="452"/>
      <c r="Q50" s="452"/>
      <c r="R50" s="452"/>
      <c r="S50" s="452"/>
      <c r="T50" s="452"/>
      <c r="U50" s="452"/>
      <c r="V50" s="452"/>
      <c r="W50" s="452"/>
      <c r="X50" s="452"/>
      <c r="Y50" s="452"/>
      <c r="Z50" s="452"/>
      <c r="AA50" s="453"/>
    </row>
    <row r="51" spans="2:27" s="308" customFormat="1" ht="27.75" customHeight="1">
      <c r="B51" s="15" t="s">
        <v>349</v>
      </c>
      <c r="C51" s="12"/>
      <c r="D51" s="12"/>
      <c r="E51" s="12"/>
    </row>
    <row r="52" spans="2:27" s="308" customFormat="1" ht="12.75">
      <c r="B52" s="17"/>
      <c r="C52" s="17"/>
      <c r="D52" s="12"/>
      <c r="E52" s="12"/>
      <c r="F52" s="12"/>
      <c r="G52" s="12"/>
      <c r="H52" s="12"/>
      <c r="I52" s="12"/>
      <c r="J52" s="12"/>
      <c r="K52" s="12"/>
    </row>
    <row r="53" spans="2:27" s="308" customFormat="1" ht="12.75">
      <c r="B53" s="17"/>
      <c r="C53" s="17"/>
      <c r="D53" s="12"/>
      <c r="E53" s="12"/>
      <c r="F53" s="12"/>
      <c r="G53" s="12"/>
      <c r="H53" s="12"/>
      <c r="I53" s="12"/>
      <c r="J53" s="12"/>
      <c r="K53" s="12"/>
    </row>
    <row r="54" spans="2:27" s="20" customFormat="1" ht="18.75" customHeight="1"/>
    <row r="55" spans="2:27" s="308" customFormat="1" ht="12.75">
      <c r="B55" s="4"/>
      <c r="C55" s="4"/>
      <c r="D55" s="4"/>
      <c r="E55" s="4"/>
      <c r="F55" s="4"/>
      <c r="G55" s="4"/>
      <c r="H55" s="4"/>
      <c r="I55" s="4"/>
      <c r="J55" s="4"/>
    </row>
  </sheetData>
  <mergeCells count="38">
    <mergeCell ref="M45:O45"/>
    <mergeCell ref="Q45:S45"/>
    <mergeCell ref="U45:W45"/>
    <mergeCell ref="Y45:AA45"/>
    <mergeCell ref="B21:E21"/>
    <mergeCell ref="G21:U21"/>
    <mergeCell ref="B23:E23"/>
    <mergeCell ref="G23:U23"/>
    <mergeCell ref="B25:E25"/>
    <mergeCell ref="G25:U25"/>
    <mergeCell ref="B34:H34"/>
    <mergeCell ref="J34:O34"/>
    <mergeCell ref="Q34:U34"/>
    <mergeCell ref="B36:H36"/>
    <mergeCell ref="J36:O36"/>
    <mergeCell ref="Q36:U36"/>
    <mergeCell ref="B9:P9"/>
    <mergeCell ref="R9:AA9"/>
    <mergeCell ref="B29:E29"/>
    <mergeCell ref="G29:U29"/>
    <mergeCell ref="B50:K50"/>
    <mergeCell ref="M50:AA50"/>
    <mergeCell ref="B47:K47"/>
    <mergeCell ref="M47:O47"/>
    <mergeCell ref="Q47:S47"/>
    <mergeCell ref="U47:W47"/>
    <mergeCell ref="Y47:AA47"/>
    <mergeCell ref="B27:E27"/>
    <mergeCell ref="G27:U27"/>
    <mergeCell ref="B43:K43"/>
    <mergeCell ref="M43:AA43"/>
    <mergeCell ref="B45:K45"/>
    <mergeCell ref="B11:P11"/>
    <mergeCell ref="R11:AA11"/>
    <mergeCell ref="B13:P13"/>
    <mergeCell ref="R13:AA13"/>
    <mergeCell ref="B15:P15"/>
    <mergeCell ref="R15:AA15"/>
  </mergeCells>
  <pageMargins left="0.7" right="0.7" top="0.75" bottom="0.75" header="0.3" footer="0.3"/>
  <pageSetup scale="6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C29"/>
  <sheetViews>
    <sheetView showGridLines="0" view="pageBreakPreview" zoomScale="130" zoomScaleNormal="100" zoomScaleSheetLayoutView="130" workbookViewId="0">
      <pane ySplit="1" topLeftCell="A26" activePane="bottomLeft" state="frozen"/>
      <selection pane="bottomLeft" activeCell="B6" sqref="B6"/>
    </sheetView>
  </sheetViews>
  <sheetFormatPr baseColWidth="10" defaultColWidth="4.7109375" defaultRowHeight="15"/>
  <cols>
    <col min="1" max="1" width="4.7109375" style="309"/>
    <col min="2" max="2" width="6.28515625" style="309" customWidth="1"/>
    <col min="3" max="16384" width="4.7109375" style="309"/>
  </cols>
  <sheetData>
    <row r="1" spans="1:29" s="414" customFormat="1" ht="18.75">
      <c r="A1" s="442"/>
      <c r="B1" s="442" t="s">
        <v>373</v>
      </c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  <c r="V1" s="442"/>
      <c r="W1" s="442"/>
      <c r="X1" s="442"/>
      <c r="Y1" s="442"/>
      <c r="Z1" s="442"/>
      <c r="AA1" s="442"/>
      <c r="AB1" s="442"/>
      <c r="AC1" s="413"/>
    </row>
    <row r="3" spans="1:29" s="308" customFormat="1" ht="18.75" customHeight="1">
      <c r="B3" s="491" t="s">
        <v>384</v>
      </c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  <c r="S3" s="491"/>
      <c r="T3" s="491"/>
      <c r="U3" s="491"/>
      <c r="V3" s="491"/>
      <c r="W3" s="491"/>
      <c r="X3" s="491"/>
      <c r="Y3" s="491"/>
      <c r="Z3" s="491"/>
      <c r="AA3" s="491"/>
      <c r="AB3" s="491"/>
    </row>
    <row r="4" spans="1:29" s="308" customFormat="1" ht="12.75">
      <c r="E4" s="10"/>
    </row>
    <row r="5" spans="1:29" s="34" customFormat="1" ht="15.75" customHeight="1">
      <c r="B5" s="493" t="s">
        <v>454</v>
      </c>
      <c r="C5" s="493"/>
      <c r="D5" s="493"/>
      <c r="E5" s="493"/>
      <c r="F5" s="493"/>
      <c r="G5" s="493"/>
      <c r="H5" s="493"/>
      <c r="I5" s="493"/>
      <c r="J5" s="493"/>
      <c r="K5" s="493"/>
      <c r="L5" s="493"/>
      <c r="M5" s="493"/>
      <c r="N5" s="493"/>
      <c r="O5" s="493"/>
      <c r="P5" s="493"/>
      <c r="Q5" s="493"/>
      <c r="R5" s="493"/>
      <c r="S5" s="493"/>
      <c r="T5" s="493"/>
      <c r="U5" s="493"/>
      <c r="V5" s="493"/>
      <c r="W5" s="493"/>
      <c r="X5" s="493"/>
      <c r="Y5" s="493"/>
      <c r="Z5" s="493"/>
      <c r="AA5" s="493"/>
      <c r="AB5" s="493"/>
    </row>
    <row r="6" spans="1:29" s="308" customFormat="1" ht="12.75">
      <c r="B6" s="35"/>
      <c r="C6" s="307"/>
      <c r="D6" s="307"/>
      <c r="E6" s="307"/>
      <c r="F6" s="307"/>
      <c r="G6" s="307"/>
      <c r="H6" s="307"/>
      <c r="I6" s="307"/>
      <c r="J6" s="307"/>
    </row>
    <row r="7" spans="1:29" s="308" customFormat="1" ht="12.75">
      <c r="B7" s="492" t="s">
        <v>385</v>
      </c>
      <c r="C7" s="492"/>
      <c r="D7" s="492"/>
      <c r="E7" s="492"/>
      <c r="F7" s="492"/>
      <c r="G7" s="492"/>
      <c r="H7" s="492"/>
      <c r="I7" s="492"/>
      <c r="J7" s="492"/>
      <c r="K7" s="492"/>
      <c r="L7" s="492"/>
      <c r="M7" s="492"/>
      <c r="N7" s="492"/>
      <c r="O7" s="492"/>
    </row>
    <row r="8" spans="1:29" s="380" customFormat="1" ht="6" customHeight="1"/>
    <row r="9" spans="1:29" s="380" customFormat="1" ht="30.75" customHeight="1">
      <c r="B9" s="387" t="s">
        <v>62</v>
      </c>
      <c r="C9" s="489" t="s">
        <v>21</v>
      </c>
      <c r="D9" s="489"/>
      <c r="E9" s="489"/>
      <c r="F9" s="489"/>
      <c r="G9" s="489" t="s">
        <v>22</v>
      </c>
      <c r="H9" s="489" t="s">
        <v>22</v>
      </c>
      <c r="I9" s="489"/>
      <c r="J9" s="489"/>
      <c r="K9" s="489" t="s">
        <v>23</v>
      </c>
      <c r="L9" s="489"/>
      <c r="M9" s="489"/>
      <c r="N9" s="489"/>
      <c r="O9" s="490" t="s">
        <v>352</v>
      </c>
      <c r="P9" s="490"/>
      <c r="Q9" s="490"/>
      <c r="R9" s="490"/>
      <c r="S9" s="490" t="s">
        <v>371</v>
      </c>
      <c r="T9" s="490"/>
      <c r="U9" s="490"/>
      <c r="V9" s="490"/>
      <c r="W9" s="386"/>
    </row>
    <row r="10" spans="1:29" s="380" customFormat="1" ht="12.75">
      <c r="B10" s="388">
        <v>1</v>
      </c>
      <c r="C10" s="468"/>
      <c r="D10" s="469"/>
      <c r="E10" s="469"/>
      <c r="F10" s="470"/>
      <c r="G10" s="468"/>
      <c r="H10" s="469"/>
      <c r="I10" s="469"/>
      <c r="J10" s="470"/>
      <c r="K10" s="468"/>
      <c r="L10" s="469"/>
      <c r="M10" s="469"/>
      <c r="N10" s="470"/>
      <c r="O10" s="468"/>
      <c r="P10" s="469"/>
      <c r="Q10" s="469"/>
      <c r="R10" s="470"/>
      <c r="S10" s="468"/>
      <c r="T10" s="469"/>
      <c r="U10" s="469"/>
      <c r="V10" s="470"/>
    </row>
    <row r="11" spans="1:29" s="308" customFormat="1" ht="12.75">
      <c r="B11" s="388">
        <v>2</v>
      </c>
      <c r="C11" s="468"/>
      <c r="D11" s="469"/>
      <c r="E11" s="469"/>
      <c r="F11" s="470"/>
      <c r="G11" s="468"/>
      <c r="H11" s="469"/>
      <c r="I11" s="469"/>
      <c r="J11" s="470"/>
      <c r="K11" s="468"/>
      <c r="L11" s="469"/>
      <c r="M11" s="469"/>
      <c r="N11" s="470"/>
      <c r="O11" s="468"/>
      <c r="P11" s="469"/>
      <c r="Q11" s="469"/>
      <c r="R11" s="470"/>
      <c r="S11" s="468"/>
      <c r="T11" s="469"/>
      <c r="U11" s="469"/>
      <c r="V11" s="470"/>
    </row>
    <row r="12" spans="1:29" s="308" customFormat="1" ht="12.75">
      <c r="B12" s="388">
        <v>3</v>
      </c>
      <c r="C12" s="468"/>
      <c r="D12" s="469"/>
      <c r="E12" s="469"/>
      <c r="F12" s="470"/>
      <c r="G12" s="468"/>
      <c r="H12" s="469"/>
      <c r="I12" s="469"/>
      <c r="J12" s="470"/>
      <c r="K12" s="468"/>
      <c r="L12" s="469"/>
      <c r="M12" s="469"/>
      <c r="N12" s="470"/>
      <c r="O12" s="468"/>
      <c r="P12" s="469"/>
      <c r="Q12" s="469"/>
      <c r="R12" s="470"/>
      <c r="S12" s="468"/>
      <c r="T12" s="469"/>
      <c r="U12" s="469"/>
      <c r="V12" s="470"/>
    </row>
    <row r="13" spans="1:29" s="308" customFormat="1" ht="12.75">
      <c r="B13" s="36" t="s">
        <v>354</v>
      </c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0"/>
      <c r="S13" s="380"/>
      <c r="T13" s="380"/>
    </row>
    <row r="14" spans="1:29" s="308" customFormat="1" ht="6" customHeight="1">
      <c r="B14" s="380"/>
      <c r="C14" s="380"/>
      <c r="D14" s="380"/>
      <c r="E14" s="380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0"/>
      <c r="R14" s="380"/>
      <c r="S14" s="380"/>
      <c r="T14" s="380"/>
    </row>
    <row r="15" spans="1:29" s="308" customFormat="1" ht="12.75">
      <c r="B15" s="415" t="s">
        <v>386</v>
      </c>
      <c r="C15" s="415"/>
      <c r="D15" s="415"/>
      <c r="E15" s="415"/>
      <c r="F15" s="415"/>
      <c r="G15" s="415"/>
      <c r="H15" s="415"/>
      <c r="I15" s="415"/>
      <c r="J15" s="415"/>
      <c r="K15" s="400"/>
      <c r="L15" s="400"/>
      <c r="M15" s="400"/>
      <c r="N15" s="400"/>
      <c r="O15" s="400"/>
      <c r="P15" s="380"/>
      <c r="Q15" s="380"/>
      <c r="R15" s="380"/>
      <c r="S15" s="380"/>
      <c r="T15" s="380"/>
    </row>
    <row r="16" spans="1:29" s="308" customFormat="1" ht="6" customHeight="1">
      <c r="B16" s="380"/>
      <c r="C16" s="380"/>
      <c r="D16" s="380"/>
      <c r="E16" s="380"/>
      <c r="F16" s="380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</row>
    <row r="17" spans="2:28" s="380" customFormat="1" ht="30.75" customHeight="1">
      <c r="B17" s="387" t="s">
        <v>62</v>
      </c>
      <c r="C17" s="489" t="s">
        <v>21</v>
      </c>
      <c r="D17" s="489"/>
      <c r="E17" s="489"/>
      <c r="F17" s="489"/>
      <c r="G17" s="489" t="s">
        <v>22</v>
      </c>
      <c r="H17" s="489" t="s">
        <v>22</v>
      </c>
      <c r="I17" s="489"/>
      <c r="J17" s="489"/>
      <c r="K17" s="489" t="s">
        <v>23</v>
      </c>
      <c r="L17" s="489"/>
      <c r="M17" s="489"/>
      <c r="N17" s="489"/>
      <c r="O17" s="490" t="s">
        <v>352</v>
      </c>
      <c r="P17" s="490"/>
      <c r="Q17" s="490"/>
      <c r="R17" s="490"/>
      <c r="S17" s="490" t="s">
        <v>371</v>
      </c>
      <c r="T17" s="490"/>
      <c r="U17" s="490"/>
      <c r="V17" s="490"/>
      <c r="W17" s="386"/>
    </row>
    <row r="18" spans="2:28" s="380" customFormat="1" ht="12.75">
      <c r="B18" s="388">
        <v>1</v>
      </c>
      <c r="C18" s="468"/>
      <c r="D18" s="469"/>
      <c r="E18" s="469"/>
      <c r="F18" s="470"/>
      <c r="G18" s="468"/>
      <c r="H18" s="469"/>
      <c r="I18" s="469"/>
      <c r="J18" s="470"/>
      <c r="K18" s="468"/>
      <c r="L18" s="469"/>
      <c r="M18" s="469"/>
      <c r="N18" s="470"/>
      <c r="O18" s="468"/>
      <c r="P18" s="469"/>
      <c r="Q18" s="469"/>
      <c r="R18" s="470"/>
      <c r="S18" s="468"/>
      <c r="T18" s="469"/>
      <c r="U18" s="469"/>
      <c r="V18" s="470"/>
    </row>
    <row r="19" spans="2:28" s="380" customFormat="1" ht="12.75">
      <c r="B19" s="388">
        <v>2</v>
      </c>
      <c r="C19" s="468"/>
      <c r="D19" s="469"/>
      <c r="E19" s="469"/>
      <c r="F19" s="470"/>
      <c r="G19" s="468"/>
      <c r="H19" s="469"/>
      <c r="I19" s="469"/>
      <c r="J19" s="470"/>
      <c r="K19" s="468"/>
      <c r="L19" s="469"/>
      <c r="M19" s="469"/>
      <c r="N19" s="470"/>
      <c r="O19" s="468"/>
      <c r="P19" s="469"/>
      <c r="Q19" s="469"/>
      <c r="R19" s="470"/>
      <c r="S19" s="468"/>
      <c r="T19" s="469"/>
      <c r="U19" s="469"/>
      <c r="V19" s="470"/>
    </row>
    <row r="20" spans="2:28" s="380" customFormat="1" ht="12.75">
      <c r="B20" s="388">
        <v>3</v>
      </c>
      <c r="C20" s="468"/>
      <c r="D20" s="469"/>
      <c r="E20" s="469"/>
      <c r="F20" s="470"/>
      <c r="G20" s="468"/>
      <c r="H20" s="469"/>
      <c r="I20" s="469"/>
      <c r="J20" s="470"/>
      <c r="K20" s="468"/>
      <c r="L20" s="469"/>
      <c r="M20" s="469"/>
      <c r="N20" s="470"/>
      <c r="O20" s="468"/>
      <c r="P20" s="469"/>
      <c r="Q20" s="469"/>
      <c r="R20" s="470"/>
      <c r="S20" s="468"/>
      <c r="T20" s="469"/>
      <c r="U20" s="469"/>
      <c r="V20" s="470"/>
    </row>
    <row r="21" spans="2:28" s="308" customFormat="1" ht="12.75">
      <c r="B21" s="36" t="s">
        <v>353</v>
      </c>
      <c r="C21" s="31"/>
      <c r="D21" s="6"/>
      <c r="E21" s="6"/>
      <c r="F21" s="6"/>
      <c r="G21" s="6"/>
    </row>
    <row r="22" spans="2:28" s="308" customFormat="1" ht="16.5" customHeight="1">
      <c r="B22" s="36"/>
      <c r="C22" s="31"/>
      <c r="D22" s="6"/>
      <c r="E22" s="6"/>
      <c r="F22" s="6"/>
      <c r="G22" s="6"/>
    </row>
    <row r="23" spans="2:28" s="308" customFormat="1" ht="15" customHeight="1">
      <c r="B23" s="471" t="s">
        <v>387</v>
      </c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  <c r="V23" s="471"/>
      <c r="W23" s="471"/>
      <c r="X23" s="471"/>
      <c r="Y23" s="471"/>
      <c r="Z23" s="471"/>
      <c r="AA23" s="471"/>
      <c r="AB23" s="471"/>
    </row>
    <row r="24" spans="2:28" s="308" customFormat="1" ht="16.5" customHeight="1">
      <c r="B24" s="471"/>
      <c r="C24" s="471"/>
      <c r="D24" s="471"/>
      <c r="E24" s="471"/>
      <c r="F24" s="471"/>
      <c r="G24" s="471"/>
      <c r="H24" s="471"/>
      <c r="I24" s="471"/>
      <c r="J24" s="471"/>
      <c r="K24" s="471"/>
      <c r="L24" s="471"/>
      <c r="M24" s="471"/>
      <c r="N24" s="471"/>
      <c r="O24" s="471"/>
      <c r="P24" s="471"/>
      <c r="Q24" s="471"/>
      <c r="R24" s="471"/>
      <c r="S24" s="471"/>
      <c r="T24" s="471"/>
      <c r="U24" s="471"/>
      <c r="V24" s="471"/>
      <c r="W24" s="471"/>
      <c r="X24" s="471"/>
      <c r="Y24" s="471"/>
      <c r="Z24" s="471"/>
      <c r="AA24" s="471"/>
      <c r="AB24" s="471"/>
    </row>
    <row r="25" spans="2:28" s="308" customFormat="1" ht="13.5" thickBot="1">
      <c r="B25" s="37"/>
      <c r="C25" s="31"/>
      <c r="D25" s="6"/>
      <c r="E25" s="6"/>
      <c r="F25" s="6"/>
      <c r="G25" s="6"/>
    </row>
    <row r="26" spans="2:28" s="9" customFormat="1" ht="16.5" customHeight="1">
      <c r="B26" s="472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4"/>
      <c r="T26" s="478" t="s">
        <v>25</v>
      </c>
      <c r="U26" s="479"/>
      <c r="V26" s="479"/>
      <c r="W26" s="479"/>
      <c r="X26" s="480"/>
    </row>
    <row r="27" spans="2:28" s="9" customFormat="1" ht="105" customHeight="1" thickBot="1">
      <c r="B27" s="475"/>
      <c r="C27" s="476"/>
      <c r="D27" s="476"/>
      <c r="E27" s="476"/>
      <c r="F27" s="476"/>
      <c r="G27" s="476"/>
      <c r="H27" s="476"/>
      <c r="I27" s="476"/>
      <c r="J27" s="476"/>
      <c r="K27" s="476"/>
      <c r="L27" s="476"/>
      <c r="M27" s="476"/>
      <c r="N27" s="476"/>
      <c r="O27" s="476"/>
      <c r="P27" s="476"/>
      <c r="Q27" s="476"/>
      <c r="R27" s="476"/>
      <c r="S27" s="477"/>
      <c r="T27" s="481"/>
      <c r="U27" s="482"/>
      <c r="V27" s="482"/>
      <c r="W27" s="482"/>
      <c r="X27" s="483"/>
    </row>
    <row r="28" spans="2:28" s="308" customFormat="1" ht="15.75" customHeight="1" thickBot="1">
      <c r="B28" s="487" t="s">
        <v>26</v>
      </c>
      <c r="C28" s="488"/>
      <c r="D28" s="488"/>
      <c r="E28" s="488"/>
      <c r="F28" s="488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7"/>
      <c r="T28" s="484"/>
      <c r="U28" s="485"/>
      <c r="V28" s="485"/>
      <c r="W28" s="485"/>
      <c r="X28" s="486"/>
    </row>
    <row r="29" spans="2:28" s="308" customFormat="1" ht="12.75">
      <c r="B29" s="37"/>
      <c r="C29" s="31"/>
      <c r="D29" s="6"/>
      <c r="E29" s="6"/>
      <c r="F29" s="6"/>
      <c r="G29" s="6"/>
    </row>
  </sheetData>
  <mergeCells count="48">
    <mergeCell ref="S10:V10"/>
    <mergeCell ref="G11:J11"/>
    <mergeCell ref="K11:N11"/>
    <mergeCell ref="O11:R11"/>
    <mergeCell ref="S11:V11"/>
    <mergeCell ref="C10:F10"/>
    <mergeCell ref="C11:F11"/>
    <mergeCell ref="G10:J10"/>
    <mergeCell ref="K10:N10"/>
    <mergeCell ref="O10:R10"/>
    <mergeCell ref="B3:AB3"/>
    <mergeCell ref="C9:F9"/>
    <mergeCell ref="G9:J9"/>
    <mergeCell ref="K9:N9"/>
    <mergeCell ref="O9:R9"/>
    <mergeCell ref="S9:V9"/>
    <mergeCell ref="B7:O7"/>
    <mergeCell ref="B5:AB5"/>
    <mergeCell ref="O12:R12"/>
    <mergeCell ref="S12:V12"/>
    <mergeCell ref="C17:F17"/>
    <mergeCell ref="G12:J12"/>
    <mergeCell ref="G18:J18"/>
    <mergeCell ref="G17:J17"/>
    <mergeCell ref="K17:N17"/>
    <mergeCell ref="O17:R17"/>
    <mergeCell ref="S17:V17"/>
    <mergeCell ref="C12:F12"/>
    <mergeCell ref="C18:F18"/>
    <mergeCell ref="K18:N18"/>
    <mergeCell ref="O18:R18"/>
    <mergeCell ref="S18:V18"/>
    <mergeCell ref="K12:N12"/>
    <mergeCell ref="G20:J20"/>
    <mergeCell ref="B23:AB24"/>
    <mergeCell ref="B26:S27"/>
    <mergeCell ref="T26:X26"/>
    <mergeCell ref="T27:X28"/>
    <mergeCell ref="B28:F28"/>
    <mergeCell ref="C20:F20"/>
    <mergeCell ref="K20:N20"/>
    <mergeCell ref="O20:R20"/>
    <mergeCell ref="S20:V20"/>
    <mergeCell ref="C19:F19"/>
    <mergeCell ref="G19:J19"/>
    <mergeCell ref="K19:N19"/>
    <mergeCell ref="O19:R19"/>
    <mergeCell ref="S19:V19"/>
  </mergeCells>
  <pageMargins left="0.7" right="0.7" top="0.75" bottom="0.75" header="0.3" footer="0.3"/>
  <pageSetup scale="6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AC23"/>
  <sheetViews>
    <sheetView showGridLines="0" view="pageBreakPreview" zoomScaleNormal="55" zoomScaleSheetLayoutView="100" workbookViewId="0">
      <pane ySplit="1" topLeftCell="A2" activePane="bottomLeft" state="frozen"/>
      <selection pane="bottomLeft" activeCell="B17" sqref="B17"/>
    </sheetView>
  </sheetViews>
  <sheetFormatPr baseColWidth="10" defaultColWidth="10.28515625" defaultRowHeight="15"/>
  <cols>
    <col min="1" max="1" width="3.7109375" style="309" customWidth="1"/>
    <col min="2" max="4" width="10.28515625" style="309"/>
    <col min="5" max="5" width="14.5703125" style="309" customWidth="1"/>
    <col min="6" max="20" width="10.28515625" style="309"/>
    <col min="21" max="21" width="13.5703125" style="309" customWidth="1"/>
    <col min="22" max="16384" width="10.28515625" style="309"/>
  </cols>
  <sheetData>
    <row r="1" spans="2:29" s="442" customFormat="1" ht="18.75">
      <c r="B1" s="442" t="s">
        <v>374</v>
      </c>
    </row>
    <row r="2" spans="2:29">
      <c r="AA2" s="41"/>
      <c r="AB2" s="41"/>
      <c r="AC2" s="41"/>
    </row>
    <row r="3" spans="2:29" s="41" customFormat="1" ht="28.5" customHeight="1">
      <c r="B3" s="494" t="s">
        <v>379</v>
      </c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4"/>
    </row>
    <row r="4" spans="2:29" s="308" customFormat="1" ht="12.75">
      <c r="B4" s="37"/>
      <c r="C4" s="31"/>
    </row>
    <row r="5" spans="2:29" s="308" customFormat="1" ht="27.75" customHeight="1">
      <c r="B5" s="500" t="s">
        <v>382</v>
      </c>
      <c r="C5" s="500"/>
      <c r="D5" s="500"/>
      <c r="E5" s="500"/>
      <c r="F5" s="501"/>
      <c r="G5" s="502"/>
      <c r="H5" s="502"/>
      <c r="I5" s="502"/>
      <c r="J5" s="502"/>
      <c r="K5" s="502"/>
      <c r="L5" s="502"/>
      <c r="M5" s="502"/>
      <c r="N5" s="502"/>
      <c r="O5" s="502"/>
      <c r="P5" s="503"/>
    </row>
    <row r="6" spans="2:29" s="308" customFormat="1" ht="12.75">
      <c r="B6" s="20"/>
      <c r="C6" s="20"/>
      <c r="D6" s="20"/>
      <c r="E6" s="20"/>
      <c r="F6" s="20"/>
      <c r="G6" s="20"/>
      <c r="H6" s="43"/>
      <c r="I6" s="20"/>
      <c r="J6" s="20"/>
      <c r="K6" s="20"/>
      <c r="L6" s="20"/>
      <c r="M6" s="20"/>
      <c r="N6" s="20"/>
      <c r="O6" s="20"/>
      <c r="P6" s="20"/>
    </row>
    <row r="7" spans="2:29" s="308" customFormat="1" ht="27.75" customHeight="1">
      <c r="B7" s="500" t="s">
        <v>455</v>
      </c>
      <c r="C7" s="500"/>
      <c r="D7" s="500"/>
      <c r="E7" s="500"/>
      <c r="F7" s="500"/>
      <c r="G7" s="500"/>
      <c r="H7" s="500"/>
      <c r="I7" s="500"/>
      <c r="J7" s="504"/>
      <c r="K7" s="505"/>
      <c r="L7" s="505"/>
      <c r="M7" s="505"/>
      <c r="N7" s="505"/>
      <c r="O7" s="505"/>
      <c r="P7" s="506"/>
    </row>
    <row r="8" spans="2:29" s="308" customFormat="1" ht="21" customHeight="1">
      <c r="B8" s="44" t="s">
        <v>32</v>
      </c>
      <c r="C8" s="20"/>
      <c r="D8" s="43"/>
      <c r="E8" s="43"/>
      <c r="F8" s="43"/>
      <c r="G8" s="43"/>
      <c r="H8" s="43"/>
      <c r="I8" s="20"/>
      <c r="J8" s="20"/>
      <c r="K8" s="20"/>
      <c r="L8" s="20"/>
      <c r="M8" s="20"/>
      <c r="N8" s="20"/>
      <c r="O8" s="20"/>
      <c r="P8" s="20"/>
    </row>
    <row r="9" spans="2:29" s="308" customFormat="1" ht="12.75">
      <c r="B9" s="49" t="s">
        <v>33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29" s="308" customFormat="1" ht="12.75">
      <c r="B10" s="42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29" s="308" customFormat="1">
      <c r="B11" s="371" t="s">
        <v>383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</row>
    <row r="12" spans="2:29" s="308" customFormat="1" ht="12.75"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29" s="380" customFormat="1" ht="30.75" customHeight="1">
      <c r="B13" s="387" t="s">
        <v>62</v>
      </c>
      <c r="C13" s="489" t="s">
        <v>21</v>
      </c>
      <c r="D13" s="489"/>
      <c r="E13" s="489"/>
      <c r="F13" s="489" t="s">
        <v>22</v>
      </c>
      <c r="G13" s="489"/>
      <c r="H13" s="489"/>
      <c r="I13" s="489" t="s">
        <v>23</v>
      </c>
      <c r="J13" s="489"/>
      <c r="K13" s="489"/>
      <c r="L13" s="490" t="s">
        <v>352</v>
      </c>
      <c r="M13" s="490"/>
      <c r="N13" s="490"/>
      <c r="O13" s="490" t="s">
        <v>24</v>
      </c>
      <c r="P13" s="490"/>
      <c r="Q13" s="490"/>
      <c r="R13" s="490"/>
      <c r="W13" s="386"/>
    </row>
    <row r="14" spans="2:29" s="380" customFormat="1" ht="15.75" customHeight="1">
      <c r="B14" s="381">
        <v>1</v>
      </c>
      <c r="C14" s="496"/>
      <c r="D14" s="497"/>
      <c r="E14" s="497"/>
      <c r="F14" s="496"/>
      <c r="G14" s="497"/>
      <c r="H14" s="497"/>
      <c r="I14" s="496"/>
      <c r="J14" s="497"/>
      <c r="K14" s="497"/>
      <c r="L14" s="496"/>
      <c r="M14" s="497"/>
      <c r="N14" s="497"/>
      <c r="O14" s="496"/>
      <c r="P14" s="497"/>
      <c r="Q14" s="497"/>
      <c r="R14" s="498"/>
    </row>
    <row r="15" spans="2:29" s="380" customFormat="1" ht="15.75" customHeight="1">
      <c r="B15" s="381">
        <v>2</v>
      </c>
      <c r="C15" s="496"/>
      <c r="D15" s="497"/>
      <c r="E15" s="497"/>
      <c r="F15" s="496"/>
      <c r="G15" s="497"/>
      <c r="H15" s="497"/>
      <c r="I15" s="496"/>
      <c r="J15" s="497"/>
      <c r="K15" s="497"/>
      <c r="L15" s="496"/>
      <c r="M15" s="497"/>
      <c r="N15" s="497"/>
      <c r="O15" s="496"/>
      <c r="P15" s="497"/>
      <c r="Q15" s="497"/>
      <c r="R15" s="498"/>
    </row>
    <row r="16" spans="2:29" s="380" customFormat="1" ht="15.75" customHeight="1">
      <c r="B16" s="381">
        <v>3</v>
      </c>
      <c r="C16" s="496"/>
      <c r="D16" s="497"/>
      <c r="E16" s="497"/>
      <c r="F16" s="496"/>
      <c r="G16" s="497"/>
      <c r="H16" s="497"/>
      <c r="I16" s="496"/>
      <c r="J16" s="497"/>
      <c r="K16" s="497"/>
      <c r="L16" s="496"/>
      <c r="M16" s="497"/>
      <c r="N16" s="497"/>
      <c r="O16" s="496"/>
      <c r="P16" s="497"/>
      <c r="Q16" s="497"/>
      <c r="R16" s="498"/>
    </row>
    <row r="17" spans="2:24" s="308" customFormat="1" ht="17.25" customHeight="1">
      <c r="B17" s="44" t="s">
        <v>34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2:24" s="308" customFormat="1" ht="12.75">
      <c r="B18" s="45"/>
      <c r="C18" s="306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2:24" s="308" customFormat="1">
      <c r="B19" s="495" t="s">
        <v>408</v>
      </c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20"/>
      <c r="P19" s="20"/>
    </row>
    <row r="20" spans="2:24" s="308" customFormat="1" ht="12.75">
      <c r="E20" s="10"/>
      <c r="O20" s="20"/>
      <c r="P20" s="20"/>
    </row>
    <row r="21" spans="2:24" s="9" customFormat="1" ht="18" customHeight="1">
      <c r="B21" s="499"/>
      <c r="C21" s="499"/>
      <c r="D21" s="499"/>
      <c r="E21" s="499"/>
      <c r="F21" s="499"/>
      <c r="G21" s="499"/>
      <c r="H21" s="499"/>
      <c r="I21" s="499"/>
      <c r="J21" s="499"/>
      <c r="K21" s="499"/>
      <c r="L21" s="499"/>
      <c r="M21" s="499"/>
      <c r="N21" s="499"/>
      <c r="O21" s="499"/>
      <c r="P21" s="499"/>
      <c r="Q21" s="499"/>
      <c r="R21" s="499"/>
      <c r="S21" s="499"/>
      <c r="T21" s="499"/>
    </row>
    <row r="22" spans="2:24" s="308" customFormat="1" ht="30.75" customHeight="1">
      <c r="B22" s="499"/>
      <c r="C22" s="499"/>
      <c r="D22" s="499"/>
      <c r="E22" s="499"/>
      <c r="F22" s="499"/>
      <c r="G22" s="499"/>
      <c r="H22" s="499"/>
      <c r="I22" s="499"/>
      <c r="J22" s="499"/>
      <c r="K22" s="499"/>
      <c r="L22" s="499"/>
      <c r="M22" s="499"/>
      <c r="N22" s="499"/>
      <c r="O22" s="499"/>
      <c r="P22" s="499"/>
      <c r="Q22" s="499"/>
      <c r="R22" s="499"/>
      <c r="S22" s="499"/>
      <c r="T22" s="499"/>
      <c r="U22" s="47"/>
      <c r="V22" s="47"/>
    </row>
    <row r="23" spans="2:24" s="366" customFormat="1" ht="16.5" customHeight="1">
      <c r="B23" s="372"/>
      <c r="C23" s="16"/>
      <c r="D23" s="16"/>
      <c r="E23" s="16"/>
      <c r="F23" s="16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8"/>
      <c r="V23" s="28"/>
      <c r="W23" s="6"/>
      <c r="X23" s="6"/>
    </row>
  </sheetData>
  <mergeCells count="27">
    <mergeCell ref="B21:T22"/>
    <mergeCell ref="B5:E5"/>
    <mergeCell ref="F5:P5"/>
    <mergeCell ref="B7:I7"/>
    <mergeCell ref="J7:P7"/>
    <mergeCell ref="O13:R13"/>
    <mergeCell ref="O16:R16"/>
    <mergeCell ref="I15:K15"/>
    <mergeCell ref="L15:N15"/>
    <mergeCell ref="F16:H16"/>
    <mergeCell ref="I16:K16"/>
    <mergeCell ref="L16:N16"/>
    <mergeCell ref="B3:U3"/>
    <mergeCell ref="B19:N19"/>
    <mergeCell ref="O14:R14"/>
    <mergeCell ref="O15:R15"/>
    <mergeCell ref="C13:E13"/>
    <mergeCell ref="F13:H13"/>
    <mergeCell ref="I13:K13"/>
    <mergeCell ref="L13:N13"/>
    <mergeCell ref="C14:E14"/>
    <mergeCell ref="C15:E15"/>
    <mergeCell ref="C16:E16"/>
    <mergeCell ref="F14:H14"/>
    <mergeCell ref="I14:K14"/>
    <mergeCell ref="L14:N14"/>
    <mergeCell ref="F15:H15"/>
  </mergeCells>
  <pageMargins left="0.7" right="0.7" top="0.75" bottom="0.75" header="0.3" footer="0.3"/>
  <pageSetup paperSize="9" scale="3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82"/>
  <sheetViews>
    <sheetView showGridLines="0" view="pageBreakPreview" topLeftCell="A61" zoomScale="115" zoomScaleNormal="85" zoomScaleSheetLayoutView="115" workbookViewId="0">
      <selection activeCell="B73" sqref="B73"/>
    </sheetView>
  </sheetViews>
  <sheetFormatPr baseColWidth="10" defaultColWidth="10.7109375" defaultRowHeight="15"/>
  <cols>
    <col min="1" max="1" width="10.42578125" customWidth="1"/>
  </cols>
  <sheetData>
    <row r="1" spans="1:30" s="414" customFormat="1" ht="18.75">
      <c r="A1" s="413"/>
      <c r="B1" s="413" t="s">
        <v>418</v>
      </c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2" spans="1:30">
      <c r="S2" s="349"/>
      <c r="T2" s="349"/>
      <c r="U2" s="349"/>
      <c r="V2" s="349"/>
      <c r="W2" s="349"/>
      <c r="X2" s="349"/>
      <c r="Y2" s="349"/>
      <c r="Z2" s="349"/>
      <c r="AA2" s="349"/>
      <c r="AB2" s="349"/>
      <c r="AC2" s="349"/>
      <c r="AD2" s="349"/>
    </row>
    <row r="3" spans="1:30" s="2" customFormat="1" ht="23.1" customHeight="1">
      <c r="B3" s="491" t="s">
        <v>419</v>
      </c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  <c r="N3" s="491"/>
      <c r="O3" s="33"/>
      <c r="P3" s="33"/>
    </row>
    <row r="4" spans="1:30" s="2" customFormat="1" ht="21" customHeight="1">
      <c r="B4" s="10"/>
    </row>
    <row r="5" spans="1:30" s="55" customFormat="1" ht="23.45" customHeight="1">
      <c r="B5" s="512" t="s">
        <v>323</v>
      </c>
      <c r="C5" s="512"/>
      <c r="D5" s="512"/>
      <c r="E5" s="512"/>
      <c r="F5" s="512" t="s">
        <v>42</v>
      </c>
      <c r="G5" s="512"/>
      <c r="H5" s="512"/>
      <c r="I5" s="512"/>
      <c r="J5" s="512" t="s">
        <v>350</v>
      </c>
      <c r="K5" s="512"/>
      <c r="L5" s="512"/>
      <c r="M5" s="445" t="s">
        <v>63</v>
      </c>
      <c r="N5" s="445" t="s">
        <v>14</v>
      </c>
      <c r="P5" s="57"/>
      <c r="Q5" s="58"/>
      <c r="R5" s="59"/>
    </row>
    <row r="6" spans="1:30" s="55" customFormat="1" ht="7.5" customHeight="1">
      <c r="B6" s="59"/>
      <c r="C6" s="59"/>
      <c r="D6" s="59"/>
      <c r="E6" s="59"/>
      <c r="F6" s="59"/>
      <c r="G6" s="59"/>
      <c r="H6" s="59"/>
      <c r="I6" s="59"/>
      <c r="J6" s="59"/>
      <c r="K6" s="63"/>
      <c r="L6" s="59"/>
      <c r="M6" s="59"/>
      <c r="N6" s="59"/>
      <c r="P6" s="64"/>
      <c r="Q6" s="58"/>
      <c r="R6" s="59"/>
    </row>
    <row r="7" spans="1:30" s="60" customFormat="1" ht="30.75" customHeight="1">
      <c r="B7" s="517"/>
      <c r="C7" s="518"/>
      <c r="D7" s="518"/>
      <c r="E7" s="519"/>
      <c r="F7" s="517"/>
      <c r="G7" s="518"/>
      <c r="H7" s="518"/>
      <c r="I7" s="519"/>
      <c r="J7" s="510"/>
      <c r="K7" s="511"/>
      <c r="L7" s="511"/>
      <c r="M7" s="370"/>
      <c r="N7" s="370"/>
      <c r="O7" s="56"/>
      <c r="P7" s="61"/>
      <c r="Q7" s="62"/>
      <c r="R7" s="62"/>
    </row>
    <row r="8" spans="1:30" s="55" customFormat="1" ht="10.5" customHeight="1">
      <c r="B8" s="59"/>
      <c r="C8" s="59"/>
      <c r="D8" s="59"/>
      <c r="E8" s="59"/>
      <c r="F8" s="59"/>
      <c r="G8" s="59"/>
      <c r="H8" s="59"/>
      <c r="I8" s="59"/>
      <c r="J8" s="59"/>
      <c r="K8" s="63"/>
      <c r="L8" s="59"/>
      <c r="M8" s="59"/>
      <c r="N8" s="59"/>
      <c r="P8" s="64"/>
      <c r="Q8" s="58"/>
      <c r="R8" s="59"/>
    </row>
    <row r="9" spans="1:30" s="55" customFormat="1" ht="23.45" customHeight="1">
      <c r="B9" s="512" t="s">
        <v>325</v>
      </c>
      <c r="C9" s="512"/>
      <c r="D9" s="512"/>
      <c r="E9" s="512"/>
      <c r="F9" s="512" t="s">
        <v>43</v>
      </c>
      <c r="G9" s="512"/>
      <c r="H9" s="512"/>
      <c r="I9" s="512"/>
      <c r="J9" s="512" t="s">
        <v>327</v>
      </c>
      <c r="K9" s="512"/>
      <c r="L9" s="512"/>
      <c r="M9" s="512"/>
      <c r="N9" s="59"/>
      <c r="P9" s="64"/>
      <c r="Q9" s="58"/>
    </row>
    <row r="10" spans="1:30" s="55" customFormat="1" ht="7.5" customHeight="1">
      <c r="B10" s="59"/>
      <c r="C10" s="59"/>
      <c r="D10" s="59"/>
      <c r="E10" s="59"/>
      <c r="F10" s="59"/>
      <c r="G10" s="59"/>
      <c r="H10" s="59"/>
      <c r="I10" s="59"/>
      <c r="J10" s="59"/>
      <c r="K10" s="63"/>
      <c r="L10" s="59"/>
      <c r="M10" s="59"/>
      <c r="N10" s="59"/>
      <c r="P10" s="64"/>
      <c r="Q10" s="58"/>
      <c r="R10" s="59"/>
    </row>
    <row r="11" spans="1:30" s="55" customFormat="1" ht="12.75" customHeight="1">
      <c r="B11" s="507" t="s">
        <v>324</v>
      </c>
      <c r="C11" s="507"/>
      <c r="D11" s="507"/>
      <c r="E11" s="507"/>
      <c r="F11" s="508"/>
      <c r="G11" s="508"/>
      <c r="H11" s="508"/>
      <c r="I11" s="508"/>
      <c r="J11" s="509" t="s">
        <v>328</v>
      </c>
      <c r="K11" s="509"/>
      <c r="L11" s="509"/>
      <c r="M11" s="509"/>
      <c r="N11" s="59"/>
      <c r="P11" s="64"/>
      <c r="Q11" s="58"/>
    </row>
    <row r="12" spans="1:30" s="55" customFormat="1" ht="12.75" customHeight="1">
      <c r="B12" s="507"/>
      <c r="C12" s="507"/>
      <c r="D12" s="507"/>
      <c r="E12" s="507"/>
      <c r="F12" s="508"/>
      <c r="G12" s="508"/>
      <c r="H12" s="508"/>
      <c r="I12" s="508"/>
      <c r="J12" s="509" t="s">
        <v>31</v>
      </c>
      <c r="K12" s="509"/>
      <c r="L12" s="509"/>
      <c r="M12" s="509"/>
      <c r="N12" s="59"/>
      <c r="P12" s="64"/>
      <c r="Q12" s="58"/>
    </row>
    <row r="13" spans="1:30" s="55" customFormat="1" ht="12.75" customHeight="1">
      <c r="B13" s="507"/>
      <c r="C13" s="507"/>
      <c r="D13" s="507"/>
      <c r="E13" s="507"/>
      <c r="F13" s="508"/>
      <c r="G13" s="508"/>
      <c r="H13" s="508"/>
      <c r="I13" s="508"/>
      <c r="J13" s="509" t="s">
        <v>329</v>
      </c>
      <c r="K13" s="509"/>
      <c r="L13" s="509"/>
      <c r="M13" s="509"/>
      <c r="N13" s="59"/>
      <c r="P13" s="64"/>
      <c r="Q13" s="58"/>
    </row>
    <row r="14" spans="1:30" s="55" customFormat="1" ht="12.75" customHeight="1">
      <c r="B14" s="507" t="s">
        <v>31</v>
      </c>
      <c r="C14" s="507"/>
      <c r="D14" s="507"/>
      <c r="E14" s="507"/>
      <c r="F14" s="508"/>
      <c r="G14" s="508"/>
      <c r="H14" s="508"/>
      <c r="I14" s="508"/>
      <c r="J14" s="509" t="s">
        <v>31</v>
      </c>
      <c r="K14" s="509"/>
      <c r="L14" s="509"/>
      <c r="M14" s="509"/>
      <c r="N14" s="59"/>
      <c r="P14" s="64"/>
      <c r="Q14" s="58"/>
    </row>
    <row r="15" spans="1:30" s="55" customFormat="1" ht="12.75" customHeight="1">
      <c r="B15" s="507"/>
      <c r="C15" s="507"/>
      <c r="D15" s="507"/>
      <c r="E15" s="507"/>
      <c r="F15" s="508"/>
      <c r="G15" s="508"/>
      <c r="H15" s="508"/>
      <c r="I15" s="508"/>
      <c r="J15" s="509" t="s">
        <v>31</v>
      </c>
      <c r="K15" s="509"/>
      <c r="L15" s="509"/>
      <c r="M15" s="509"/>
      <c r="N15" s="59"/>
      <c r="P15" s="64"/>
      <c r="Q15" s="58"/>
    </row>
    <row r="16" spans="1:30" s="55" customFormat="1" ht="12.75">
      <c r="B16" s="507"/>
      <c r="C16" s="507"/>
      <c r="D16" s="507"/>
      <c r="E16" s="507"/>
      <c r="F16" s="508"/>
      <c r="G16" s="508"/>
      <c r="H16" s="508"/>
      <c r="I16" s="508"/>
      <c r="J16" s="509" t="s">
        <v>31</v>
      </c>
      <c r="K16" s="509"/>
      <c r="L16" s="509"/>
      <c r="M16" s="509"/>
      <c r="N16" s="59"/>
      <c r="P16" s="64"/>
      <c r="Q16" s="58"/>
    </row>
    <row r="17" spans="2:18" s="55" customFormat="1" ht="12.75">
      <c r="B17" s="507" t="s">
        <v>326</v>
      </c>
      <c r="C17" s="507"/>
      <c r="D17" s="507"/>
      <c r="E17" s="507"/>
      <c r="F17" s="508"/>
      <c r="G17" s="508"/>
      <c r="H17" s="508"/>
      <c r="I17" s="508"/>
      <c r="J17" s="509" t="s">
        <v>330</v>
      </c>
      <c r="K17" s="509"/>
      <c r="L17" s="509"/>
      <c r="M17" s="509"/>
      <c r="N17" s="59"/>
      <c r="P17" s="64"/>
      <c r="Q17" s="58"/>
    </row>
    <row r="18" spans="2:18" s="55" customFormat="1" ht="12.75">
      <c r="B18" s="507"/>
      <c r="C18" s="507"/>
      <c r="D18" s="507"/>
      <c r="E18" s="507"/>
      <c r="F18" s="508"/>
      <c r="G18" s="508"/>
      <c r="H18" s="508"/>
      <c r="I18" s="508"/>
      <c r="J18" s="509" t="s">
        <v>31</v>
      </c>
      <c r="K18" s="509"/>
      <c r="L18" s="509"/>
      <c r="M18" s="509"/>
      <c r="N18" s="59"/>
      <c r="P18" s="64"/>
      <c r="Q18" s="58"/>
    </row>
    <row r="19" spans="2:18" s="55" customFormat="1" ht="12.6" customHeight="1">
      <c r="B19" s="507"/>
      <c r="C19" s="507"/>
      <c r="D19" s="507"/>
      <c r="E19" s="507"/>
      <c r="F19" s="508"/>
      <c r="G19" s="508"/>
      <c r="H19" s="508"/>
      <c r="I19" s="508"/>
      <c r="J19" s="509" t="s">
        <v>331</v>
      </c>
      <c r="K19" s="509"/>
      <c r="L19" s="509"/>
      <c r="M19" s="509"/>
      <c r="N19" s="59"/>
      <c r="P19" s="64"/>
      <c r="Q19" s="58"/>
    </row>
    <row r="20" spans="2:18" s="55" customFormat="1" ht="16.5" customHeight="1">
      <c r="B20" s="59"/>
      <c r="C20" s="59"/>
      <c r="D20" s="59"/>
      <c r="E20" s="59"/>
      <c r="F20" s="59"/>
      <c r="G20" s="59"/>
      <c r="H20" s="59"/>
      <c r="I20" s="59"/>
      <c r="J20" s="59"/>
      <c r="K20" s="63"/>
      <c r="L20" s="59"/>
      <c r="M20" s="59"/>
      <c r="N20" s="59"/>
      <c r="P20" s="64"/>
      <c r="Q20" s="58"/>
      <c r="R20" s="59"/>
    </row>
    <row r="21" spans="2:18" s="55" customFormat="1" ht="23.45" customHeight="1">
      <c r="B21" s="512" t="s">
        <v>332</v>
      </c>
      <c r="C21" s="512"/>
      <c r="D21" s="512"/>
      <c r="E21" s="512"/>
      <c r="F21" s="512" t="s">
        <v>43</v>
      </c>
      <c r="G21" s="512"/>
      <c r="H21" s="512"/>
      <c r="I21" s="512"/>
      <c r="J21" s="512" t="s">
        <v>333</v>
      </c>
      <c r="K21" s="512"/>
      <c r="L21" s="512"/>
      <c r="M21" s="512"/>
      <c r="N21" s="59"/>
      <c r="P21" s="64"/>
      <c r="Q21" s="58"/>
    </row>
    <row r="22" spans="2:18" s="55" customFormat="1" ht="7.5" customHeight="1">
      <c r="B22" s="59"/>
      <c r="C22" s="59"/>
      <c r="D22" s="59"/>
      <c r="E22" s="59"/>
      <c r="F22" s="59"/>
      <c r="G22" s="59"/>
      <c r="H22" s="59"/>
      <c r="I22" s="59"/>
      <c r="J22" s="59"/>
      <c r="K22" s="63"/>
      <c r="L22" s="59"/>
      <c r="M22" s="59"/>
      <c r="N22" s="59"/>
      <c r="P22" s="64"/>
      <c r="Q22" s="58"/>
      <c r="R22" s="59"/>
    </row>
    <row r="23" spans="2:18" s="55" customFormat="1" ht="12.75" customHeight="1">
      <c r="B23" s="507" t="s">
        <v>338</v>
      </c>
      <c r="C23" s="507"/>
      <c r="D23" s="507"/>
      <c r="E23" s="507"/>
      <c r="F23" s="508"/>
      <c r="G23" s="508"/>
      <c r="H23" s="508"/>
      <c r="I23" s="508"/>
      <c r="J23" s="509" t="s">
        <v>334</v>
      </c>
      <c r="K23" s="509"/>
      <c r="L23" s="509"/>
      <c r="M23" s="509"/>
      <c r="N23" s="59"/>
      <c r="P23" s="64"/>
      <c r="Q23" s="58"/>
    </row>
    <row r="24" spans="2:18" s="55" customFormat="1" ht="12.75" customHeight="1">
      <c r="B24" s="507"/>
      <c r="C24" s="507"/>
      <c r="D24" s="507"/>
      <c r="E24" s="507"/>
      <c r="F24" s="508"/>
      <c r="G24" s="508"/>
      <c r="H24" s="508"/>
      <c r="I24" s="508"/>
      <c r="J24" s="509" t="s">
        <v>31</v>
      </c>
      <c r="K24" s="509"/>
      <c r="L24" s="509"/>
      <c r="M24" s="509"/>
      <c r="N24" s="59"/>
      <c r="P24" s="64"/>
      <c r="Q24" s="58"/>
    </row>
    <row r="25" spans="2:18" s="55" customFormat="1" ht="12.75" customHeight="1">
      <c r="B25" s="507"/>
      <c r="C25" s="507"/>
      <c r="D25" s="507"/>
      <c r="E25" s="507"/>
      <c r="F25" s="508"/>
      <c r="G25" s="508"/>
      <c r="H25" s="508"/>
      <c r="I25" s="508"/>
      <c r="J25" s="509" t="s">
        <v>335</v>
      </c>
      <c r="K25" s="509"/>
      <c r="L25" s="509"/>
      <c r="M25" s="509"/>
      <c r="N25" s="59"/>
      <c r="P25" s="64"/>
      <c r="Q25" s="58"/>
    </row>
    <row r="26" spans="2:18" s="55" customFormat="1" ht="12.75" customHeight="1">
      <c r="B26" s="507" t="s">
        <v>31</v>
      </c>
      <c r="C26" s="507"/>
      <c r="D26" s="507"/>
      <c r="E26" s="507"/>
      <c r="F26" s="508"/>
      <c r="G26" s="508"/>
      <c r="H26" s="508"/>
      <c r="I26" s="508"/>
      <c r="J26" s="509" t="s">
        <v>31</v>
      </c>
      <c r="K26" s="509"/>
      <c r="L26" s="509"/>
      <c r="M26" s="509"/>
      <c r="N26" s="59"/>
      <c r="P26" s="64"/>
      <c r="Q26" s="58"/>
    </row>
    <row r="27" spans="2:18" s="55" customFormat="1" ht="12.75" customHeight="1">
      <c r="B27" s="507"/>
      <c r="C27" s="507"/>
      <c r="D27" s="507"/>
      <c r="E27" s="507"/>
      <c r="F27" s="508"/>
      <c r="G27" s="508"/>
      <c r="H27" s="508"/>
      <c r="I27" s="508"/>
      <c r="J27" s="509" t="s">
        <v>31</v>
      </c>
      <c r="K27" s="509"/>
      <c r="L27" s="509"/>
      <c r="M27" s="509"/>
      <c r="N27" s="59"/>
      <c r="P27" s="64"/>
      <c r="Q27" s="58"/>
    </row>
    <row r="28" spans="2:18" s="55" customFormat="1" ht="12.75">
      <c r="B28" s="507"/>
      <c r="C28" s="507"/>
      <c r="D28" s="507"/>
      <c r="E28" s="507"/>
      <c r="F28" s="508"/>
      <c r="G28" s="508"/>
      <c r="H28" s="508"/>
      <c r="I28" s="508"/>
      <c r="J28" s="509" t="s">
        <v>31</v>
      </c>
      <c r="K28" s="509"/>
      <c r="L28" s="509"/>
      <c r="M28" s="509"/>
      <c r="N28" s="59"/>
      <c r="P28" s="64"/>
      <c r="Q28" s="58"/>
    </row>
    <row r="29" spans="2:18" s="55" customFormat="1" ht="12.75">
      <c r="B29" s="507" t="s">
        <v>339</v>
      </c>
      <c r="C29" s="507"/>
      <c r="D29" s="507"/>
      <c r="E29" s="507"/>
      <c r="F29" s="508"/>
      <c r="G29" s="508"/>
      <c r="H29" s="508"/>
      <c r="I29" s="508"/>
      <c r="J29" s="509" t="s">
        <v>336</v>
      </c>
      <c r="K29" s="509"/>
      <c r="L29" s="509"/>
      <c r="M29" s="509"/>
      <c r="N29" s="59"/>
      <c r="P29" s="64"/>
      <c r="Q29" s="58"/>
    </row>
    <row r="30" spans="2:18" s="55" customFormat="1" ht="12.75">
      <c r="B30" s="507"/>
      <c r="C30" s="507"/>
      <c r="D30" s="507"/>
      <c r="E30" s="507"/>
      <c r="F30" s="508"/>
      <c r="G30" s="508"/>
      <c r="H30" s="508"/>
      <c r="I30" s="508"/>
      <c r="J30" s="509" t="s">
        <v>31</v>
      </c>
      <c r="K30" s="509"/>
      <c r="L30" s="509"/>
      <c r="M30" s="509"/>
      <c r="N30" s="59"/>
      <c r="P30" s="64"/>
      <c r="Q30" s="58"/>
    </row>
    <row r="31" spans="2:18" s="55" customFormat="1" ht="12.6" customHeight="1">
      <c r="B31" s="507"/>
      <c r="C31" s="507"/>
      <c r="D31" s="507"/>
      <c r="E31" s="507"/>
      <c r="F31" s="508"/>
      <c r="G31" s="508"/>
      <c r="H31" s="508"/>
      <c r="I31" s="508"/>
      <c r="J31" s="509" t="s">
        <v>337</v>
      </c>
      <c r="K31" s="509"/>
      <c r="L31" s="509"/>
      <c r="M31" s="509"/>
      <c r="N31" s="59"/>
      <c r="P31" s="64"/>
      <c r="Q31" s="58"/>
    </row>
    <row r="32" spans="2:18" s="55" customFormat="1" ht="12.75"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63"/>
      <c r="M32" s="59"/>
      <c r="N32" s="59"/>
      <c r="O32" s="59"/>
      <c r="P32" s="64"/>
      <c r="Q32" s="58"/>
      <c r="R32" s="59"/>
    </row>
    <row r="33" spans="2:18" s="2" customFormat="1" ht="21" customHeight="1">
      <c r="Q33" s="10"/>
      <c r="R33" s="10"/>
    </row>
    <row r="34" spans="2:18" s="2" customFormat="1" ht="8.25" customHeight="1"/>
    <row r="35" spans="2:18" s="2" customFormat="1" ht="22.5" customHeight="1">
      <c r="B35" s="520" t="s">
        <v>420</v>
      </c>
      <c r="C35" s="520"/>
      <c r="D35" s="520"/>
      <c r="E35" s="520"/>
      <c r="F35" s="520"/>
      <c r="G35" s="520"/>
      <c r="H35" s="520"/>
      <c r="I35" s="520"/>
      <c r="J35" s="520"/>
      <c r="K35" s="339"/>
      <c r="L35" s="339"/>
      <c r="M35" s="339"/>
      <c r="N35" s="339"/>
    </row>
    <row r="36" spans="2:18" s="2" customFormat="1" ht="12.75">
      <c r="B36" s="38"/>
      <c r="G36" s="65"/>
      <c r="J36" s="10"/>
      <c r="K36" s="339"/>
      <c r="L36" s="339"/>
      <c r="M36" s="339"/>
      <c r="N36" s="339"/>
    </row>
    <row r="37" spans="2:18" s="55" customFormat="1" ht="23.45" customHeight="1">
      <c r="B37" s="512" t="s">
        <v>340</v>
      </c>
      <c r="C37" s="512"/>
      <c r="D37" s="512"/>
      <c r="E37" s="512"/>
      <c r="F37" s="512" t="s">
        <v>375</v>
      </c>
      <c r="G37" s="512"/>
      <c r="H37" s="512"/>
      <c r="I37" s="512"/>
      <c r="J37" s="512" t="s">
        <v>376</v>
      </c>
      <c r="K37" s="512"/>
      <c r="L37" s="512"/>
      <c r="M37" s="445" t="s">
        <v>377</v>
      </c>
      <c r="N37" s="445" t="s">
        <v>378</v>
      </c>
      <c r="P37" s="57"/>
      <c r="Q37" s="58"/>
      <c r="R37" s="59"/>
    </row>
    <row r="38" spans="2:18" s="55" customFormat="1" ht="7.5" customHeight="1">
      <c r="B38" s="59"/>
      <c r="C38" s="59"/>
      <c r="D38" s="59"/>
      <c r="E38" s="59"/>
      <c r="F38" s="59"/>
      <c r="G38" s="59"/>
      <c r="H38" s="59"/>
      <c r="I38" s="59"/>
      <c r="J38" s="59"/>
      <c r="K38" s="63"/>
      <c r="L38" s="59"/>
      <c r="M38" s="59"/>
      <c r="N38" s="59"/>
      <c r="P38" s="64"/>
      <c r="Q38" s="58"/>
      <c r="R38" s="59"/>
    </row>
    <row r="39" spans="2:18" s="60" customFormat="1" ht="30.75" customHeight="1">
      <c r="B39" s="517"/>
      <c r="C39" s="518"/>
      <c r="D39" s="518"/>
      <c r="E39" s="519"/>
      <c r="F39" s="537"/>
      <c r="G39" s="538"/>
      <c r="H39" s="538"/>
      <c r="I39" s="539"/>
      <c r="J39" s="521"/>
      <c r="K39" s="522"/>
      <c r="L39" s="522"/>
      <c r="M39" s="416"/>
      <c r="N39" s="416"/>
      <c r="P39" s="61"/>
      <c r="Q39" s="62"/>
      <c r="R39" s="62"/>
    </row>
    <row r="40" spans="2:18" s="2" customFormat="1" ht="12.75">
      <c r="B40" s="38" t="s">
        <v>456</v>
      </c>
      <c r="J40" s="10"/>
      <c r="N40" s="31"/>
    </row>
    <row r="41" spans="2:18" s="2" customFormat="1" ht="12.75">
      <c r="B41" s="24"/>
      <c r="C41" s="24"/>
      <c r="D41" s="24"/>
      <c r="E41" s="24"/>
      <c r="F41" s="31"/>
      <c r="G41" s="7"/>
      <c r="H41" s="7"/>
      <c r="I41" s="28"/>
      <c r="J41" s="28"/>
      <c r="K41" s="31"/>
      <c r="L41" s="31"/>
      <c r="M41" s="31"/>
      <c r="N41" s="31"/>
    </row>
    <row r="42" spans="2:18" s="2" customFormat="1" ht="12.75">
      <c r="B42" s="66" t="s">
        <v>44</v>
      </c>
      <c r="C42" s="67"/>
      <c r="D42" s="67"/>
      <c r="E42" s="67"/>
      <c r="F42" s="47"/>
      <c r="G42" s="68"/>
      <c r="H42" s="68"/>
      <c r="I42" s="68"/>
      <c r="J42" s="65"/>
      <c r="K42" s="31"/>
      <c r="L42" s="31"/>
      <c r="M42" s="31"/>
      <c r="N42" s="31"/>
    </row>
    <row r="43" spans="2:18" s="2" customFormat="1" ht="12.75">
      <c r="B43" s="67"/>
      <c r="C43" s="67"/>
      <c r="D43" s="67"/>
      <c r="E43" s="67"/>
      <c r="F43" s="47"/>
      <c r="G43" s="68"/>
      <c r="H43" s="68"/>
      <c r="I43" s="68"/>
      <c r="K43" s="31"/>
      <c r="L43" s="31"/>
      <c r="M43" s="31"/>
      <c r="N43" s="31"/>
    </row>
    <row r="44" spans="2:18" s="9" customFormat="1" ht="23.45" customHeight="1">
      <c r="B44" s="343" t="s">
        <v>35</v>
      </c>
      <c r="C44" s="536" t="s">
        <v>313</v>
      </c>
      <c r="D44" s="536"/>
      <c r="E44" s="536"/>
      <c r="F44" s="536"/>
      <c r="G44" s="513" t="s">
        <v>38</v>
      </c>
      <c r="H44" s="513"/>
      <c r="I44" s="513"/>
      <c r="J44" s="513"/>
      <c r="K44" s="16"/>
      <c r="L44" s="16"/>
      <c r="M44" s="16"/>
      <c r="N44" s="340"/>
    </row>
    <row r="45" spans="2:18" s="55" customFormat="1" ht="7.5" customHeight="1">
      <c r="B45" s="59"/>
      <c r="C45" s="59"/>
      <c r="D45" s="59"/>
      <c r="E45" s="59"/>
      <c r="F45" s="59"/>
      <c r="G45" s="59"/>
      <c r="H45" s="59"/>
      <c r="I45" s="59"/>
      <c r="J45" s="59"/>
      <c r="K45" s="63"/>
      <c r="L45" s="59"/>
      <c r="M45" s="59"/>
      <c r="N45" s="59"/>
      <c r="P45" s="64"/>
      <c r="Q45" s="58"/>
      <c r="R45" s="59"/>
    </row>
    <row r="46" spans="2:18" s="68" customFormat="1" ht="12.75">
      <c r="B46" s="523">
        <v>1</v>
      </c>
      <c r="C46" s="526"/>
      <c r="D46" s="527"/>
      <c r="E46" s="527"/>
      <c r="F46" s="528"/>
      <c r="G46" s="517"/>
      <c r="H46" s="518"/>
      <c r="I46" s="518"/>
      <c r="J46" s="519"/>
      <c r="K46" s="31"/>
      <c r="L46" s="31"/>
      <c r="M46" s="31"/>
      <c r="N46" s="69"/>
      <c r="O46" s="2"/>
      <c r="P46" s="2"/>
      <c r="Q46" s="2"/>
      <c r="R46" s="2"/>
    </row>
    <row r="47" spans="2:18" s="68" customFormat="1" ht="12.75">
      <c r="B47" s="524"/>
      <c r="C47" s="529"/>
      <c r="D47" s="530"/>
      <c r="E47" s="530"/>
      <c r="F47" s="531"/>
      <c r="G47" s="367"/>
      <c r="H47" s="368"/>
      <c r="I47" s="368"/>
      <c r="J47" s="369"/>
      <c r="K47" s="31"/>
      <c r="L47" s="31"/>
      <c r="M47" s="31"/>
      <c r="N47" s="69"/>
      <c r="O47" s="366"/>
      <c r="P47" s="366"/>
      <c r="Q47" s="366"/>
      <c r="R47" s="366"/>
    </row>
    <row r="48" spans="2:18" s="68" customFormat="1" ht="12.75">
      <c r="B48" s="525"/>
      <c r="C48" s="532"/>
      <c r="D48" s="533"/>
      <c r="E48" s="533"/>
      <c r="F48" s="534"/>
      <c r="G48" s="367"/>
      <c r="H48" s="368"/>
      <c r="I48" s="368"/>
      <c r="J48" s="369"/>
      <c r="K48" s="31"/>
      <c r="L48" s="31"/>
      <c r="M48" s="31"/>
      <c r="N48" s="69"/>
      <c r="O48" s="366"/>
      <c r="P48" s="366"/>
      <c r="Q48" s="366"/>
      <c r="R48" s="366"/>
    </row>
    <row r="49" spans="2:20" s="68" customFormat="1" ht="15" customHeight="1">
      <c r="B49" s="523" t="s">
        <v>31</v>
      </c>
      <c r="C49" s="526"/>
      <c r="D49" s="527"/>
      <c r="E49" s="527"/>
      <c r="F49" s="528"/>
      <c r="G49" s="367"/>
      <c r="H49" s="368"/>
      <c r="I49" s="368"/>
      <c r="J49" s="369"/>
      <c r="K49" s="31"/>
      <c r="L49" s="31"/>
      <c r="M49" s="31"/>
      <c r="N49" s="69"/>
      <c r="O49" s="366"/>
      <c r="P49" s="366"/>
      <c r="Q49" s="366"/>
      <c r="R49" s="366"/>
    </row>
    <row r="50" spans="2:20" s="68" customFormat="1" ht="12.75">
      <c r="B50" s="524"/>
      <c r="C50" s="529"/>
      <c r="D50" s="530"/>
      <c r="E50" s="530"/>
      <c r="F50" s="531"/>
      <c r="G50" s="367"/>
      <c r="H50" s="368"/>
      <c r="I50" s="368"/>
      <c r="J50" s="369"/>
      <c r="K50" s="31"/>
      <c r="L50" s="31"/>
      <c r="M50" s="31"/>
      <c r="N50" s="69"/>
      <c r="O50" s="366"/>
      <c r="P50" s="366"/>
      <c r="Q50" s="366"/>
      <c r="R50" s="366"/>
    </row>
    <row r="51" spans="2:20" s="2" customFormat="1" ht="12.75">
      <c r="B51" s="525"/>
      <c r="C51" s="532"/>
      <c r="D51" s="533"/>
      <c r="E51" s="533"/>
      <c r="F51" s="534"/>
      <c r="G51" s="517"/>
      <c r="H51" s="518"/>
      <c r="I51" s="518"/>
      <c r="J51" s="519"/>
      <c r="K51" s="31"/>
      <c r="L51" s="31"/>
      <c r="M51" s="31"/>
      <c r="N51" s="69"/>
    </row>
    <row r="52" spans="2:20" s="366" customFormat="1" ht="12.75">
      <c r="B52" s="523" t="s">
        <v>36</v>
      </c>
      <c r="C52" s="526"/>
      <c r="D52" s="527"/>
      <c r="E52" s="527"/>
      <c r="F52" s="528"/>
      <c r="G52" s="367"/>
      <c r="H52" s="368"/>
      <c r="I52" s="368"/>
      <c r="J52" s="369"/>
      <c r="K52" s="31"/>
      <c r="L52" s="31"/>
      <c r="M52" s="31"/>
      <c r="N52" s="69"/>
    </row>
    <row r="53" spans="2:20" s="366" customFormat="1" ht="12.75">
      <c r="B53" s="524"/>
      <c r="C53" s="529"/>
      <c r="D53" s="530"/>
      <c r="E53" s="530"/>
      <c r="F53" s="531"/>
      <c r="G53" s="367"/>
      <c r="H53" s="368"/>
      <c r="I53" s="368"/>
      <c r="J53" s="369"/>
      <c r="K53" s="31"/>
      <c r="L53" s="31"/>
      <c r="M53" s="31"/>
      <c r="N53" s="69"/>
    </row>
    <row r="54" spans="2:20" s="2" customFormat="1" ht="12.75">
      <c r="B54" s="525" t="s">
        <v>36</v>
      </c>
      <c r="C54" s="532"/>
      <c r="D54" s="533"/>
      <c r="E54" s="533"/>
      <c r="F54" s="534"/>
      <c r="G54" s="517"/>
      <c r="H54" s="518"/>
      <c r="I54" s="518"/>
      <c r="J54" s="519"/>
      <c r="K54" s="31"/>
      <c r="L54" s="31"/>
      <c r="M54" s="31"/>
      <c r="N54" s="69"/>
    </row>
    <row r="55" spans="2:20" s="2" customFormat="1" ht="12" customHeight="1">
      <c r="B55" s="67"/>
      <c r="C55" s="67"/>
      <c r="D55" s="67"/>
      <c r="E55" s="67"/>
      <c r="F55" s="67"/>
      <c r="G55" s="67"/>
      <c r="H55" s="67"/>
      <c r="I55" s="67"/>
      <c r="J55" s="68"/>
      <c r="K55" s="67"/>
      <c r="L55" s="67"/>
      <c r="M55" s="67"/>
      <c r="N55" s="70"/>
      <c r="S55" s="70"/>
      <c r="T55" s="10"/>
    </row>
    <row r="56" spans="2:20" s="2" customFormat="1" ht="12" customHeight="1">
      <c r="B56" s="67"/>
      <c r="C56" s="67"/>
      <c r="D56" s="67"/>
      <c r="E56" s="67"/>
      <c r="F56" s="67"/>
      <c r="G56" s="67"/>
      <c r="H56" s="67"/>
      <c r="I56" s="67"/>
      <c r="J56" s="68"/>
      <c r="K56" s="67"/>
      <c r="L56" s="67"/>
      <c r="M56" s="67"/>
      <c r="N56" s="70"/>
      <c r="S56" s="70"/>
      <c r="T56" s="10"/>
    </row>
    <row r="57" spans="2:20" s="9" customFormat="1" ht="23.45" customHeight="1">
      <c r="B57" s="513" t="s">
        <v>341</v>
      </c>
      <c r="C57" s="513"/>
      <c r="D57" s="513"/>
      <c r="E57" s="513"/>
      <c r="F57" s="536" t="s">
        <v>342</v>
      </c>
      <c r="G57" s="536"/>
      <c r="H57" s="536"/>
      <c r="I57" s="536"/>
      <c r="J57" s="68"/>
      <c r="K57" s="347"/>
      <c r="L57" s="347"/>
      <c r="M57" s="347"/>
      <c r="N57" s="70"/>
      <c r="O57" s="339"/>
      <c r="P57" s="339"/>
      <c r="Q57" s="339"/>
      <c r="R57" s="2"/>
    </row>
    <row r="58" spans="2:20" s="55" customFormat="1" ht="7.5" customHeight="1">
      <c r="B58" s="59"/>
      <c r="C58" s="59"/>
      <c r="D58" s="59"/>
      <c r="E58" s="59"/>
      <c r="F58" s="59"/>
      <c r="G58" s="59"/>
      <c r="H58" s="59"/>
      <c r="I58" s="59"/>
      <c r="J58" s="68"/>
      <c r="K58" s="347"/>
      <c r="L58" s="347"/>
      <c r="M58" s="347"/>
      <c r="N58" s="70"/>
      <c r="O58" s="339"/>
      <c r="P58" s="339"/>
      <c r="Q58" s="339"/>
      <c r="R58" s="59"/>
    </row>
    <row r="59" spans="2:20" s="55" customFormat="1" ht="12.75" customHeight="1">
      <c r="B59" s="507" t="s">
        <v>343</v>
      </c>
      <c r="C59" s="507"/>
      <c r="D59" s="507"/>
      <c r="E59" s="507"/>
      <c r="F59" s="509" t="s">
        <v>345</v>
      </c>
      <c r="G59" s="509"/>
      <c r="H59" s="509"/>
      <c r="I59" s="509"/>
      <c r="J59" s="68"/>
      <c r="K59" s="347"/>
      <c r="L59" s="347"/>
      <c r="M59" s="347"/>
      <c r="N59" s="70"/>
      <c r="O59" s="339"/>
      <c r="P59" s="339"/>
      <c r="Q59" s="339"/>
    </row>
    <row r="60" spans="2:20" s="55" customFormat="1" ht="12.75" customHeight="1">
      <c r="B60" s="507"/>
      <c r="C60" s="507"/>
      <c r="D60" s="507"/>
      <c r="E60" s="507"/>
      <c r="F60" s="509" t="s">
        <v>31</v>
      </c>
      <c r="G60" s="509"/>
      <c r="H60" s="509"/>
      <c r="I60" s="509"/>
      <c r="J60" s="68"/>
      <c r="K60" s="347"/>
      <c r="L60" s="347"/>
      <c r="M60" s="347"/>
      <c r="N60" s="70"/>
      <c r="O60" s="339"/>
      <c r="P60" s="339"/>
      <c r="Q60" s="339"/>
    </row>
    <row r="61" spans="2:20" s="55" customFormat="1" ht="12.75" customHeight="1">
      <c r="B61" s="507"/>
      <c r="C61" s="507"/>
      <c r="D61" s="507"/>
      <c r="E61" s="507"/>
      <c r="F61" s="509" t="s">
        <v>346</v>
      </c>
      <c r="G61" s="509"/>
      <c r="H61" s="509"/>
      <c r="I61" s="509"/>
      <c r="J61" s="68"/>
      <c r="K61" s="347"/>
      <c r="L61" s="347"/>
      <c r="M61" s="347"/>
      <c r="N61" s="70"/>
      <c r="O61" s="339"/>
      <c r="P61" s="339"/>
      <c r="Q61" s="339"/>
    </row>
    <row r="62" spans="2:20" s="55" customFormat="1" ht="12.75" customHeight="1">
      <c r="B62" s="507" t="s">
        <v>31</v>
      </c>
      <c r="C62" s="507"/>
      <c r="D62" s="507"/>
      <c r="E62" s="507"/>
      <c r="F62" s="509" t="s">
        <v>31</v>
      </c>
      <c r="G62" s="509"/>
      <c r="H62" s="509"/>
      <c r="I62" s="509"/>
      <c r="J62" s="68"/>
      <c r="K62" s="347"/>
      <c r="L62" s="347"/>
      <c r="M62" s="347"/>
      <c r="N62" s="70"/>
      <c r="O62" s="339"/>
      <c r="P62" s="339"/>
      <c r="Q62" s="339"/>
    </row>
    <row r="63" spans="2:20" s="55" customFormat="1" ht="12.75" customHeight="1">
      <c r="B63" s="507"/>
      <c r="C63" s="507"/>
      <c r="D63" s="507"/>
      <c r="E63" s="507"/>
      <c r="F63" s="509" t="s">
        <v>31</v>
      </c>
      <c r="G63" s="509"/>
      <c r="H63" s="509"/>
      <c r="I63" s="509"/>
      <c r="J63" s="68"/>
      <c r="K63" s="347"/>
      <c r="L63" s="347"/>
      <c r="M63" s="347"/>
      <c r="N63" s="70"/>
      <c r="O63" s="339"/>
      <c r="P63" s="339"/>
      <c r="Q63" s="339"/>
    </row>
    <row r="64" spans="2:20" s="55" customFormat="1" ht="12.6" customHeight="1">
      <c r="B64" s="507"/>
      <c r="C64" s="507"/>
      <c r="D64" s="507"/>
      <c r="E64" s="507"/>
      <c r="F64" s="535" t="s">
        <v>31</v>
      </c>
      <c r="G64" s="509"/>
      <c r="H64" s="509"/>
      <c r="I64" s="509"/>
      <c r="J64" s="68"/>
      <c r="K64" s="347"/>
      <c r="L64" s="347"/>
      <c r="M64" s="347"/>
      <c r="N64" s="70"/>
      <c r="O64" s="339"/>
      <c r="P64" s="339"/>
      <c r="Q64" s="339"/>
    </row>
    <row r="65" spans="2:20" s="55" customFormat="1" ht="12.6" customHeight="1">
      <c r="B65" s="507" t="s">
        <v>344</v>
      </c>
      <c r="C65" s="507"/>
      <c r="D65" s="507"/>
      <c r="E65" s="507"/>
      <c r="F65" s="509" t="s">
        <v>347</v>
      </c>
      <c r="G65" s="509"/>
      <c r="H65" s="509"/>
      <c r="I65" s="509"/>
      <c r="J65" s="68"/>
      <c r="K65" s="347"/>
      <c r="L65" s="347"/>
      <c r="M65" s="347"/>
      <c r="N65" s="70"/>
      <c r="O65" s="339"/>
      <c r="P65" s="339"/>
      <c r="Q65" s="339"/>
    </row>
    <row r="66" spans="2:20" s="55" customFormat="1" ht="12.6" customHeight="1">
      <c r="B66" s="507"/>
      <c r="C66" s="507"/>
      <c r="D66" s="507"/>
      <c r="E66" s="507"/>
      <c r="F66" s="509" t="s">
        <v>31</v>
      </c>
      <c r="G66" s="509"/>
      <c r="H66" s="509"/>
      <c r="I66" s="509"/>
      <c r="J66" s="68"/>
      <c r="K66" s="347"/>
      <c r="L66" s="347"/>
      <c r="M66" s="347"/>
      <c r="N66" s="70"/>
      <c r="O66" s="339"/>
      <c r="P66" s="339"/>
      <c r="Q66" s="339"/>
    </row>
    <row r="67" spans="2:20" s="55" customFormat="1" ht="12.6" customHeight="1">
      <c r="B67" s="507"/>
      <c r="C67" s="507"/>
      <c r="D67" s="507"/>
      <c r="E67" s="507"/>
      <c r="F67" s="509" t="s">
        <v>348</v>
      </c>
      <c r="G67" s="509"/>
      <c r="H67" s="509"/>
      <c r="I67" s="509"/>
      <c r="J67" s="68"/>
      <c r="K67" s="347"/>
      <c r="L67" s="347"/>
      <c r="M67" s="347"/>
      <c r="N67" s="70"/>
      <c r="O67" s="339"/>
      <c r="P67" s="339"/>
      <c r="Q67" s="339"/>
    </row>
    <row r="68" spans="2:20" s="2" customFormat="1" ht="12" customHeight="1">
      <c r="B68" s="67"/>
      <c r="C68" s="67"/>
      <c r="D68" s="67"/>
      <c r="E68" s="67"/>
      <c r="F68" s="67"/>
      <c r="G68" s="67"/>
      <c r="H68" s="67"/>
      <c r="I68" s="67"/>
      <c r="J68" s="68"/>
      <c r="K68" s="67"/>
      <c r="L68" s="67"/>
      <c r="M68" s="67"/>
      <c r="N68" s="70"/>
      <c r="S68" s="70"/>
      <c r="T68" s="10"/>
    </row>
    <row r="69" spans="2:20" s="2" customFormat="1" ht="12" customHeight="1">
      <c r="B69" s="67"/>
      <c r="C69" s="67"/>
      <c r="D69" s="67"/>
      <c r="E69" s="67"/>
      <c r="F69" s="67"/>
      <c r="G69" s="67"/>
      <c r="H69" s="67"/>
      <c r="I69" s="67"/>
      <c r="J69" s="68"/>
      <c r="K69" s="67"/>
      <c r="L69" s="67"/>
      <c r="M69" s="67"/>
      <c r="N69" s="70"/>
      <c r="S69" s="70"/>
      <c r="T69" s="10"/>
    </row>
    <row r="70" spans="2:20" s="2" customFormat="1" ht="15" customHeight="1">
      <c r="B70" s="491" t="s">
        <v>421</v>
      </c>
      <c r="C70" s="491"/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S70" s="54"/>
      <c r="T70" s="10"/>
    </row>
    <row r="71" spans="2:20" s="2" customFormat="1" ht="15" customHeight="1">
      <c r="F71" s="10"/>
      <c r="G71" s="10"/>
      <c r="H71" s="10"/>
      <c r="I71" s="10"/>
      <c r="J71" s="10"/>
      <c r="N71" s="54"/>
      <c r="S71" s="54"/>
      <c r="T71" s="10"/>
    </row>
    <row r="72" spans="2:20" s="409" customFormat="1" ht="23.45" customHeight="1">
      <c r="B72" s="513" t="s">
        <v>457</v>
      </c>
      <c r="C72" s="513"/>
      <c r="D72" s="513"/>
      <c r="E72" s="513"/>
      <c r="F72" s="513"/>
      <c r="G72" s="513"/>
      <c r="H72" s="513"/>
      <c r="I72" s="513"/>
      <c r="J72" s="513"/>
      <c r="K72" s="513"/>
      <c r="N72" s="54"/>
    </row>
    <row r="73" spans="2:20" s="409" customFormat="1" ht="8.25" customHeight="1">
      <c r="F73" s="10"/>
      <c r="G73" s="10"/>
      <c r="H73" s="10"/>
      <c r="I73" s="10"/>
      <c r="J73" s="10"/>
      <c r="N73" s="54"/>
      <c r="S73" s="54"/>
      <c r="T73" s="10"/>
    </row>
    <row r="74" spans="2:20" s="409" customFormat="1" ht="15" customHeight="1">
      <c r="B74" s="514" t="s">
        <v>409</v>
      </c>
      <c r="C74" s="515"/>
      <c r="D74" s="515"/>
      <c r="E74" s="515"/>
      <c r="F74" s="515"/>
      <c r="G74" s="515"/>
      <c r="H74" s="515"/>
      <c r="I74" s="515"/>
      <c r="J74" s="515"/>
      <c r="K74" s="516"/>
      <c r="N74" s="54"/>
      <c r="S74" s="54"/>
      <c r="T74" s="10"/>
    </row>
    <row r="75" spans="2:20" s="409" customFormat="1" ht="15" customHeight="1">
      <c r="B75" s="514"/>
      <c r="C75" s="515"/>
      <c r="D75" s="515"/>
      <c r="E75" s="515"/>
      <c r="F75" s="515"/>
      <c r="G75" s="515"/>
      <c r="H75" s="515"/>
      <c r="I75" s="515"/>
      <c r="J75" s="515"/>
      <c r="K75" s="516"/>
      <c r="N75" s="54"/>
      <c r="S75" s="54"/>
      <c r="T75" s="10"/>
    </row>
    <row r="76" spans="2:20" s="409" customFormat="1" ht="15" customHeight="1">
      <c r="B76" s="514"/>
      <c r="C76" s="515"/>
      <c r="D76" s="515"/>
      <c r="E76" s="515"/>
      <c r="F76" s="515"/>
      <c r="G76" s="515"/>
      <c r="H76" s="515"/>
      <c r="I76" s="515"/>
      <c r="J76" s="515"/>
      <c r="K76" s="516"/>
      <c r="N76" s="54"/>
      <c r="S76" s="54"/>
      <c r="T76" s="10"/>
    </row>
    <row r="77" spans="2:20" s="409" customFormat="1" ht="15" customHeight="1">
      <c r="B77" s="514" t="s">
        <v>31</v>
      </c>
      <c r="C77" s="515"/>
      <c r="D77" s="515"/>
      <c r="E77" s="515"/>
      <c r="F77" s="515"/>
      <c r="G77" s="515"/>
      <c r="H77" s="515"/>
      <c r="I77" s="515"/>
      <c r="J77" s="515"/>
      <c r="K77" s="516"/>
      <c r="N77" s="54"/>
      <c r="S77" s="54"/>
      <c r="T77" s="10"/>
    </row>
    <row r="78" spans="2:20" s="409" customFormat="1" ht="15" customHeight="1">
      <c r="B78" s="514"/>
      <c r="C78" s="515"/>
      <c r="D78" s="515"/>
      <c r="E78" s="515"/>
      <c r="F78" s="515"/>
      <c r="G78" s="515"/>
      <c r="H78" s="515"/>
      <c r="I78" s="515"/>
      <c r="J78" s="515"/>
      <c r="K78" s="516"/>
      <c r="N78" s="54"/>
      <c r="S78" s="54"/>
      <c r="T78" s="10"/>
    </row>
    <row r="79" spans="2:20" s="409" customFormat="1" ht="15" customHeight="1">
      <c r="B79" s="514"/>
      <c r="C79" s="515"/>
      <c r="D79" s="515"/>
      <c r="E79" s="515"/>
      <c r="F79" s="515"/>
      <c r="G79" s="515"/>
      <c r="H79" s="515"/>
      <c r="I79" s="515"/>
      <c r="J79" s="515"/>
      <c r="K79" s="516"/>
      <c r="N79" s="54"/>
      <c r="S79" s="54"/>
      <c r="T79" s="10"/>
    </row>
    <row r="80" spans="2:20" s="409" customFormat="1" ht="19.5" customHeight="1">
      <c r="B80" s="514" t="s">
        <v>410</v>
      </c>
      <c r="C80" s="515"/>
      <c r="D80" s="515"/>
      <c r="E80" s="515"/>
      <c r="F80" s="515"/>
      <c r="G80" s="515"/>
      <c r="H80" s="515"/>
      <c r="I80" s="515"/>
      <c r="J80" s="515"/>
      <c r="K80" s="516"/>
      <c r="N80" s="54"/>
      <c r="R80" s="54"/>
      <c r="S80" s="54"/>
      <c r="T80" s="10"/>
    </row>
    <row r="81" spans="2:17" s="412" customFormat="1">
      <c r="B81" s="514"/>
      <c r="C81" s="515"/>
      <c r="D81" s="515"/>
      <c r="E81" s="515"/>
      <c r="F81" s="515"/>
      <c r="G81" s="515"/>
      <c r="H81" s="515"/>
      <c r="I81" s="515"/>
      <c r="J81" s="515"/>
      <c r="K81" s="516"/>
      <c r="L81" s="409"/>
      <c r="M81" s="409"/>
      <c r="N81" s="54"/>
      <c r="O81" s="409"/>
      <c r="P81" s="409"/>
      <c r="Q81" s="409"/>
    </row>
    <row r="82" spans="2:17" s="412" customFormat="1">
      <c r="B82" s="514"/>
      <c r="C82" s="515"/>
      <c r="D82" s="515"/>
      <c r="E82" s="515"/>
      <c r="F82" s="515"/>
      <c r="G82" s="515"/>
      <c r="H82" s="515"/>
      <c r="I82" s="515"/>
      <c r="J82" s="515"/>
      <c r="K82" s="516"/>
      <c r="L82" s="409"/>
      <c r="M82" s="409"/>
      <c r="N82" s="54"/>
      <c r="O82" s="409"/>
      <c r="P82" s="409"/>
      <c r="Q82" s="409"/>
    </row>
  </sheetData>
  <mergeCells count="80">
    <mergeCell ref="B80:K82"/>
    <mergeCell ref="B65:E67"/>
    <mergeCell ref="F65:I65"/>
    <mergeCell ref="F66:I66"/>
    <mergeCell ref="F67:I67"/>
    <mergeCell ref="B70:N70"/>
    <mergeCell ref="B37:E37"/>
    <mergeCell ref="F37:I37"/>
    <mergeCell ref="B39:E39"/>
    <mergeCell ref="F39:I39"/>
    <mergeCell ref="C44:F44"/>
    <mergeCell ref="G44:J44"/>
    <mergeCell ref="G46:J46"/>
    <mergeCell ref="G51:J51"/>
    <mergeCell ref="G54:J54"/>
    <mergeCell ref="F57:I57"/>
    <mergeCell ref="F61:I61"/>
    <mergeCell ref="B62:E64"/>
    <mergeCell ref="F62:I62"/>
    <mergeCell ref="F63:I63"/>
    <mergeCell ref="J37:L37"/>
    <mergeCell ref="J39:L39"/>
    <mergeCell ref="B46:B48"/>
    <mergeCell ref="C46:F48"/>
    <mergeCell ref="B52:B54"/>
    <mergeCell ref="C52:F54"/>
    <mergeCell ref="F64:I64"/>
    <mergeCell ref="B49:B51"/>
    <mergeCell ref="C49:F51"/>
    <mergeCell ref="B57:E57"/>
    <mergeCell ref="B59:E61"/>
    <mergeCell ref="F59:I59"/>
    <mergeCell ref="F60:I60"/>
    <mergeCell ref="J30:M30"/>
    <mergeCell ref="B35:J35"/>
    <mergeCell ref="F17:I19"/>
    <mergeCell ref="J12:M12"/>
    <mergeCell ref="J15:M15"/>
    <mergeCell ref="J17:M17"/>
    <mergeCell ref="J18:M18"/>
    <mergeCell ref="J16:M16"/>
    <mergeCell ref="J19:M19"/>
    <mergeCell ref="B21:E21"/>
    <mergeCell ref="F21:I21"/>
    <mergeCell ref="B23:E25"/>
    <mergeCell ref="F23:I25"/>
    <mergeCell ref="B29:E31"/>
    <mergeCell ref="F29:I31"/>
    <mergeCell ref="J29:M29"/>
    <mergeCell ref="J31:M31"/>
    <mergeCell ref="B72:K72"/>
    <mergeCell ref="B74:K76"/>
    <mergeCell ref="B77:K79"/>
    <mergeCell ref="B3:N3"/>
    <mergeCell ref="J13:M13"/>
    <mergeCell ref="B5:E5"/>
    <mergeCell ref="B7:E7"/>
    <mergeCell ref="F5:I5"/>
    <mergeCell ref="F7:I7"/>
    <mergeCell ref="B14:E16"/>
    <mergeCell ref="J14:M14"/>
    <mergeCell ref="B17:E19"/>
    <mergeCell ref="F11:I13"/>
    <mergeCell ref="F14:I16"/>
    <mergeCell ref="J5:L5"/>
    <mergeCell ref="B26:E28"/>
    <mergeCell ref="F26:I28"/>
    <mergeCell ref="J26:M26"/>
    <mergeCell ref="J27:M27"/>
    <mergeCell ref="J7:L7"/>
    <mergeCell ref="J9:M9"/>
    <mergeCell ref="J11:M11"/>
    <mergeCell ref="B9:E9"/>
    <mergeCell ref="F9:I9"/>
    <mergeCell ref="B11:E13"/>
    <mergeCell ref="J28:M28"/>
    <mergeCell ref="J23:M23"/>
    <mergeCell ref="J24:M24"/>
    <mergeCell ref="J25:M25"/>
    <mergeCell ref="J21:M21"/>
  </mergeCells>
  <conditionalFormatting sqref="B32:O32 B8:N8 B20:M20 B5 F5 B7 J5 F7 B14:B15 B17:B18 J9 B29:B30 J21 B39 M5 O7 J37 F39 M37 C52 N9:N31 B6:M6 B9 B11:B12 F9 F11:F12 F14:F15 F17:F18 J11:J19 B10:M10 B26:B27 B21 B23:B24 F21 B22:M22 B37 F23:F24 F26:F27 F29:F30 J23:J31 B45:N45 C46 G46:G54 B65:B66 B62:B63 B59:B60 F59:F67 B58:I58 J7 M7 N5:N7 F37 B38:M38 J39 M39 N37:N39">
    <cfRule type="expression" dxfId="45" priority="81">
      <formula>#REF!="No"</formula>
    </cfRule>
  </conditionalFormatting>
  <dataValidations count="1">
    <dataValidation type="decimal" allowBlank="1" showInputMessage="1" showErrorMessage="1" errorTitle="VALOR ERRADO" error="SÓLO PUEDE INGRESAR DATOS PORCENTUALES ENTRE 0% AL 100%" sqref="J7 J39">
      <formula1>0</formula1>
      <formula2>1</formula2>
    </dataValidation>
  </dataValidations>
  <pageMargins left="0.7" right="0.7" top="0.75" bottom="0.75" header="0.3" footer="0.3"/>
  <pageSetup scale="4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C13"/>
  <sheetViews>
    <sheetView showGridLines="0" view="pageBreakPreview" zoomScaleNormal="100" zoomScaleSheetLayoutView="100" workbookViewId="0">
      <selection activeCell="H10" sqref="H10"/>
    </sheetView>
  </sheetViews>
  <sheetFormatPr baseColWidth="10" defaultColWidth="10.140625" defaultRowHeight="15"/>
  <cols>
    <col min="1" max="1" width="10.140625" customWidth="1"/>
    <col min="8" max="8" width="10.140625" customWidth="1"/>
  </cols>
  <sheetData>
    <row r="1" spans="1:29" s="414" customFormat="1" ht="18.75">
      <c r="A1" s="413"/>
      <c r="B1" s="413" t="s">
        <v>422</v>
      </c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2" spans="1:29" s="414" customFormat="1" ht="10.5" customHeight="1">
      <c r="A2" s="413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</row>
    <row r="3" spans="1:29">
      <c r="B3" s="292" t="s">
        <v>380</v>
      </c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</row>
    <row r="5" spans="1:29" s="10" customFormat="1" ht="15.75">
      <c r="B5" s="491" t="s">
        <v>423</v>
      </c>
      <c r="C5" s="491"/>
      <c r="D5" s="491"/>
      <c r="E5" s="491"/>
      <c r="F5" s="491"/>
      <c r="G5" s="491"/>
      <c r="H5" s="491"/>
      <c r="I5" s="491"/>
      <c r="J5" s="491"/>
      <c r="K5" s="491"/>
      <c r="L5" s="491"/>
      <c r="M5" s="491"/>
      <c r="N5" s="71"/>
      <c r="O5" s="71"/>
      <c r="P5" s="71"/>
    </row>
    <row r="6" spans="1:29" s="10" customFormat="1" ht="24" customHeight="1" thickBot="1">
      <c r="H6" s="72" t="s">
        <v>45</v>
      </c>
      <c r="J6" s="72" t="s">
        <v>47</v>
      </c>
      <c r="K6" s="47"/>
      <c r="L6" s="73"/>
      <c r="M6" s="74"/>
      <c r="N6" s="71"/>
      <c r="O6" s="71"/>
      <c r="P6" s="71"/>
    </row>
    <row r="7" spans="1:29" s="10" customFormat="1" ht="14.45" customHeight="1" thickBot="1">
      <c r="B7" s="75" t="s">
        <v>48</v>
      </c>
      <c r="H7" s="398"/>
      <c r="J7" s="398"/>
      <c r="L7" s="74"/>
      <c r="M7" s="74"/>
      <c r="N7" s="71"/>
      <c r="O7" s="71"/>
      <c r="P7" s="71"/>
    </row>
    <row r="8" spans="1:29" s="10" customFormat="1" ht="17.100000000000001" customHeight="1">
      <c r="B8" s="540" t="s">
        <v>49</v>
      </c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71"/>
      <c r="O8" s="71"/>
      <c r="P8" s="71"/>
    </row>
    <row r="9" spans="1:29" s="10" customFormat="1" ht="12.75" customHeight="1" thickBot="1">
      <c r="B9" s="540"/>
      <c r="C9" s="540"/>
      <c r="D9" s="540"/>
      <c r="E9" s="540"/>
      <c r="F9" s="540"/>
      <c r="G9" s="540"/>
      <c r="H9" s="540"/>
      <c r="I9" s="540"/>
      <c r="J9" s="540"/>
      <c r="K9" s="540"/>
      <c r="L9" s="540"/>
      <c r="M9" s="540"/>
      <c r="N9" s="71"/>
      <c r="O9" s="71"/>
      <c r="P9" s="71"/>
    </row>
    <row r="10" spans="1:29" s="10" customFormat="1" ht="16.5" customHeight="1" thickBot="1">
      <c r="B10" s="75" t="s">
        <v>50</v>
      </c>
      <c r="H10" s="398"/>
      <c r="I10" s="394"/>
      <c r="J10" s="398"/>
      <c r="L10" s="74"/>
      <c r="M10" s="74"/>
      <c r="N10" s="71"/>
      <c r="O10" s="71"/>
      <c r="P10" s="71"/>
    </row>
    <row r="11" spans="1:29" s="10" customFormat="1" ht="7.5" customHeight="1" thickBot="1">
      <c r="B11" s="75"/>
      <c r="H11" s="382"/>
      <c r="J11" s="382"/>
      <c r="L11" s="74"/>
      <c r="M11" s="74"/>
      <c r="N11" s="71"/>
      <c r="O11" s="71"/>
      <c r="P11" s="71"/>
    </row>
    <row r="12" spans="1:29" s="10" customFormat="1" ht="18" customHeight="1" thickBot="1">
      <c r="B12" s="75" t="s">
        <v>51</v>
      </c>
      <c r="H12" s="395">
        <f>+H7+H10</f>
        <v>0</v>
      </c>
      <c r="I12" s="77"/>
      <c r="J12" s="395">
        <f>+J7+J10</f>
        <v>0</v>
      </c>
      <c r="L12" s="74"/>
      <c r="M12" s="74"/>
      <c r="N12" s="71"/>
      <c r="O12" s="71"/>
      <c r="P12" s="71"/>
    </row>
    <row r="13" spans="1:29" s="10" customFormat="1" ht="12.75" customHeight="1">
      <c r="B13" s="43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1"/>
      <c r="O13" s="71"/>
      <c r="P13" s="71"/>
    </row>
  </sheetData>
  <mergeCells count="2">
    <mergeCell ref="B5:M5"/>
    <mergeCell ref="B8:M9"/>
  </mergeCells>
  <pageMargins left="0.7" right="0.7" top="0.75" bottom="0.75" header="0.3" footer="0.3"/>
  <pageSetup paperSize="9" scale="61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C44"/>
  <sheetViews>
    <sheetView showGridLines="0" view="pageBreakPreview" topLeftCell="A19" zoomScale="85" zoomScaleNormal="100" zoomScaleSheetLayoutView="85" workbookViewId="0">
      <selection activeCell="C15" sqref="C15:D15"/>
    </sheetView>
  </sheetViews>
  <sheetFormatPr baseColWidth="10" defaultColWidth="10.140625" defaultRowHeight="15"/>
  <cols>
    <col min="1" max="1" width="10.140625" style="349"/>
    <col min="2" max="2" width="10.85546875" style="349" customWidth="1"/>
    <col min="3" max="16384" width="10.140625" style="349"/>
  </cols>
  <sheetData>
    <row r="1" spans="1:29" s="414" customFormat="1" ht="18.75">
      <c r="A1" s="413"/>
      <c r="B1" s="413" t="s">
        <v>424</v>
      </c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3" spans="1:29">
      <c r="B3" s="292" t="s">
        <v>380</v>
      </c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</row>
    <row r="5" spans="1:29" s="10" customFormat="1" ht="15.75">
      <c r="B5" s="43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1"/>
      <c r="O5" s="71"/>
      <c r="P5" s="71"/>
    </row>
    <row r="6" spans="1:29" s="6" customFormat="1" ht="15.75">
      <c r="B6" s="491" t="s">
        <v>381</v>
      </c>
      <c r="C6" s="491"/>
      <c r="D6" s="491"/>
      <c r="E6" s="491"/>
      <c r="F6" s="491"/>
      <c r="G6" s="491"/>
      <c r="H6" s="491"/>
      <c r="I6" s="491"/>
      <c r="J6" s="491"/>
      <c r="K6" s="491"/>
      <c r="L6" s="491"/>
      <c r="M6" s="491"/>
      <c r="N6" s="78"/>
      <c r="O6" s="78"/>
      <c r="P6" s="78"/>
      <c r="Q6" s="7"/>
    </row>
    <row r="7" spans="1:29" s="6" customFormat="1" ht="15.75">
      <c r="B7" s="79"/>
      <c r="C7" s="80"/>
      <c r="D7" s="80"/>
      <c r="E7" s="80"/>
      <c r="F7" s="80"/>
      <c r="G7" s="80"/>
      <c r="H7" s="80"/>
      <c r="I7" s="342"/>
      <c r="J7" s="342"/>
      <c r="K7" s="341"/>
      <c r="L7" s="80"/>
      <c r="M7" s="80"/>
      <c r="N7" s="78"/>
      <c r="O7" s="78"/>
      <c r="P7" s="78"/>
      <c r="Q7" s="7"/>
    </row>
    <row r="8" spans="1:29" s="417" customFormat="1">
      <c r="B8" s="419" t="s">
        <v>425</v>
      </c>
      <c r="C8" s="420"/>
      <c r="D8" s="420"/>
      <c r="E8" s="420"/>
      <c r="F8" s="420"/>
      <c r="G8" s="420"/>
      <c r="H8" s="420"/>
      <c r="I8" s="421"/>
      <c r="J8" s="421"/>
      <c r="K8" s="422"/>
      <c r="L8" s="420"/>
      <c r="M8" s="423"/>
      <c r="N8" s="424"/>
      <c r="O8" s="424"/>
      <c r="P8" s="424"/>
      <c r="Q8" s="418"/>
    </row>
    <row r="9" spans="1:29" s="339" customFormat="1" ht="37.5" customHeight="1">
      <c r="B9" s="545"/>
      <c r="C9" s="546"/>
      <c r="D9" s="546"/>
      <c r="E9" s="546"/>
      <c r="F9" s="546"/>
      <c r="G9" s="546"/>
      <c r="H9" s="546"/>
      <c r="I9" s="546"/>
      <c r="J9" s="546"/>
      <c r="K9" s="546"/>
      <c r="L9" s="546"/>
      <c r="M9" s="547"/>
      <c r="N9" s="82"/>
      <c r="O9" s="82"/>
      <c r="P9" s="82"/>
      <c r="Q9" s="10"/>
    </row>
    <row r="10" spans="1:29" s="339" customFormat="1" ht="15.75">
      <c r="B10" s="341"/>
      <c r="C10" s="80"/>
      <c r="D10" s="80"/>
      <c r="E10" s="80"/>
      <c r="F10" s="80"/>
      <c r="G10" s="79"/>
      <c r="H10" s="80"/>
      <c r="I10" s="342"/>
      <c r="J10" s="342"/>
      <c r="K10" s="20"/>
      <c r="L10" s="81"/>
      <c r="M10" s="81"/>
      <c r="N10" s="82"/>
      <c r="O10" s="82"/>
      <c r="P10" s="82"/>
      <c r="Q10" s="10"/>
    </row>
    <row r="11" spans="1:29" s="427" customFormat="1">
      <c r="B11" s="425" t="s">
        <v>426</v>
      </c>
      <c r="C11" s="426"/>
      <c r="G11" s="428"/>
      <c r="H11" s="426"/>
      <c r="I11" s="429"/>
      <c r="J11" s="429"/>
      <c r="K11" s="430"/>
      <c r="L11" s="431"/>
      <c r="M11" s="431"/>
      <c r="N11" s="432"/>
      <c r="O11" s="432"/>
      <c r="P11" s="432"/>
      <c r="Q11" s="433"/>
    </row>
    <row r="12" spans="1:29" s="9" customFormat="1" ht="5.25" customHeight="1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83"/>
      <c r="O12" s="83"/>
      <c r="P12" s="83"/>
      <c r="Q12" s="54"/>
    </row>
    <row r="13" spans="1:29" s="339" customFormat="1" ht="38.25">
      <c r="B13" s="344" t="s">
        <v>56</v>
      </c>
      <c r="C13" s="544" t="s">
        <v>27</v>
      </c>
      <c r="D13" s="544"/>
      <c r="E13" s="346" t="s">
        <v>39</v>
      </c>
      <c r="F13" s="346" t="s">
        <v>52</v>
      </c>
      <c r="G13" s="346" t="s">
        <v>53</v>
      </c>
      <c r="H13" s="346" t="s">
        <v>54</v>
      </c>
      <c r="I13" s="346" t="s">
        <v>57</v>
      </c>
      <c r="J13" s="346" t="s">
        <v>57</v>
      </c>
      <c r="K13" s="346" t="s">
        <v>57</v>
      </c>
      <c r="L13" s="346" t="s">
        <v>57</v>
      </c>
      <c r="M13" s="346" t="s">
        <v>55</v>
      </c>
      <c r="N13" s="82"/>
      <c r="O13" s="82"/>
      <c r="P13" s="82"/>
      <c r="Q13" s="10"/>
    </row>
    <row r="14" spans="1:29" s="339" customFormat="1" ht="5.0999999999999996" customHeight="1" thickBot="1">
      <c r="B14" s="87"/>
      <c r="C14" s="340"/>
      <c r="D14" s="340"/>
      <c r="E14" s="48"/>
      <c r="F14" s="48"/>
      <c r="G14" s="48"/>
      <c r="H14" s="48"/>
      <c r="I14" s="48"/>
      <c r="J14" s="48"/>
      <c r="K14" s="48"/>
      <c r="L14" s="48"/>
      <c r="M14" s="48"/>
      <c r="N14" s="82"/>
      <c r="O14" s="82"/>
      <c r="P14" s="82"/>
      <c r="Q14" s="10"/>
    </row>
    <row r="15" spans="1:29" s="339" customFormat="1" ht="16.5" thickBot="1">
      <c r="B15" s="353" t="s">
        <v>40</v>
      </c>
      <c r="C15" s="541"/>
      <c r="D15" s="542"/>
      <c r="E15" s="354"/>
      <c r="F15" s="354"/>
      <c r="G15" s="354"/>
      <c r="H15" s="354"/>
      <c r="I15" s="355"/>
      <c r="J15" s="355"/>
      <c r="K15" s="355"/>
      <c r="L15" s="356"/>
      <c r="M15" s="357"/>
      <c r="N15" s="82"/>
      <c r="O15" s="82"/>
      <c r="P15" s="82"/>
      <c r="Q15" s="10"/>
    </row>
    <row r="16" spans="1:29" s="339" customFormat="1" ht="16.5" thickBot="1">
      <c r="B16" s="353" t="s">
        <v>41</v>
      </c>
      <c r="C16" s="541"/>
      <c r="D16" s="542"/>
      <c r="E16" s="354"/>
      <c r="F16" s="354"/>
      <c r="G16" s="354"/>
      <c r="H16" s="354"/>
      <c r="I16" s="355"/>
      <c r="J16" s="355"/>
      <c r="K16" s="355"/>
      <c r="L16" s="356"/>
      <c r="M16" s="357"/>
      <c r="N16" s="82"/>
      <c r="O16" s="82"/>
      <c r="P16" s="82"/>
      <c r="Q16" s="10"/>
    </row>
    <row r="17" spans="2:17" s="339" customFormat="1" ht="16.5" thickBot="1">
      <c r="B17" s="353" t="s">
        <v>58</v>
      </c>
      <c r="C17" s="541"/>
      <c r="D17" s="542"/>
      <c r="E17" s="354"/>
      <c r="F17" s="354"/>
      <c r="G17" s="354"/>
      <c r="H17" s="354"/>
      <c r="I17" s="355"/>
      <c r="J17" s="355"/>
      <c r="K17" s="355"/>
      <c r="L17" s="356"/>
      <c r="M17" s="357"/>
      <c r="N17" s="82"/>
      <c r="O17" s="82"/>
      <c r="P17" s="82"/>
      <c r="Q17" s="10"/>
    </row>
    <row r="18" spans="2:17" s="339" customFormat="1" ht="16.5" thickBot="1">
      <c r="B18" s="353" t="s">
        <v>59</v>
      </c>
      <c r="C18" s="541"/>
      <c r="D18" s="542"/>
      <c r="E18" s="354"/>
      <c r="F18" s="354"/>
      <c r="G18" s="354"/>
      <c r="H18" s="354"/>
      <c r="I18" s="355"/>
      <c r="J18" s="355"/>
      <c r="K18" s="355"/>
      <c r="L18" s="356"/>
      <c r="M18" s="358"/>
      <c r="N18" s="82"/>
      <c r="O18" s="82"/>
      <c r="P18" s="82"/>
      <c r="Q18" s="10"/>
    </row>
    <row r="19" spans="2:17" s="409" customFormat="1" ht="15.75"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82"/>
      <c r="O19" s="82"/>
      <c r="P19" s="82"/>
      <c r="Q19" s="10"/>
    </row>
    <row r="20" spans="2:17" s="339" customFormat="1" ht="15.75">
      <c r="B20" s="79" t="s">
        <v>394</v>
      </c>
      <c r="C20" s="80"/>
      <c r="D20" s="80"/>
      <c r="E20" s="80"/>
      <c r="F20" s="80"/>
      <c r="G20" s="80"/>
      <c r="H20" s="80"/>
      <c r="I20" s="342"/>
      <c r="J20" s="342"/>
      <c r="K20" s="341"/>
      <c r="L20" s="80"/>
      <c r="M20" s="81"/>
      <c r="N20" s="82"/>
      <c r="O20" s="82"/>
      <c r="P20" s="82"/>
      <c r="Q20" s="10"/>
    </row>
    <row r="21" spans="2:17" s="339" customFormat="1" ht="41.45" customHeight="1">
      <c r="B21" s="545"/>
      <c r="C21" s="546"/>
      <c r="D21" s="546"/>
      <c r="E21" s="546"/>
      <c r="F21" s="546"/>
      <c r="G21" s="546"/>
      <c r="H21" s="546"/>
      <c r="I21" s="546"/>
      <c r="J21" s="546"/>
      <c r="K21" s="546"/>
      <c r="L21" s="546"/>
      <c r="M21" s="547"/>
      <c r="N21" s="82"/>
      <c r="O21" s="82"/>
      <c r="P21" s="82"/>
      <c r="Q21" s="10"/>
    </row>
    <row r="22" spans="2:17" s="339" customFormat="1" ht="15.75">
      <c r="B22" s="86"/>
      <c r="C22" s="86"/>
      <c r="D22" s="86"/>
      <c r="E22" s="86"/>
      <c r="F22" s="86"/>
      <c r="G22" s="86"/>
      <c r="H22" s="86"/>
      <c r="I22" s="10"/>
      <c r="J22" s="10"/>
      <c r="L22" s="76"/>
      <c r="M22" s="76"/>
      <c r="N22" s="82"/>
      <c r="O22" s="82"/>
      <c r="P22" s="82"/>
      <c r="Q22" s="10"/>
    </row>
    <row r="23" spans="2:17" s="417" customFormat="1">
      <c r="B23" s="434" t="s">
        <v>427</v>
      </c>
      <c r="C23" s="435"/>
      <c r="D23" s="435"/>
      <c r="E23" s="435"/>
      <c r="F23" s="435"/>
      <c r="G23" s="435"/>
      <c r="H23" s="435"/>
      <c r="I23" s="436"/>
      <c r="J23" s="436"/>
      <c r="L23" s="437"/>
      <c r="M23" s="437"/>
      <c r="N23" s="424"/>
      <c r="O23" s="424"/>
      <c r="P23" s="424"/>
      <c r="Q23" s="418"/>
    </row>
    <row r="24" spans="2:17" s="339" customFormat="1" ht="15.75">
      <c r="B24" s="84"/>
      <c r="C24" s="51"/>
      <c r="D24" s="51"/>
      <c r="E24" s="51"/>
      <c r="F24" s="51"/>
      <c r="G24" s="85"/>
      <c r="H24" s="51"/>
      <c r="I24" s="7"/>
      <c r="J24" s="7"/>
      <c r="L24" s="76"/>
      <c r="M24" s="76"/>
      <c r="N24" s="82"/>
      <c r="O24" s="82"/>
      <c r="P24" s="82"/>
      <c r="Q24" s="10"/>
    </row>
    <row r="25" spans="2:17" s="339" customFormat="1" ht="38.25">
      <c r="B25" s="344" t="s">
        <v>56</v>
      </c>
      <c r="C25" s="544" t="s">
        <v>27</v>
      </c>
      <c r="D25" s="544"/>
      <c r="E25" s="346" t="s">
        <v>39</v>
      </c>
      <c r="F25" s="346" t="s">
        <v>52</v>
      </c>
      <c r="G25" s="346" t="s">
        <v>53</v>
      </c>
      <c r="H25" s="346" t="s">
        <v>54</v>
      </c>
      <c r="I25" s="346" t="s">
        <v>57</v>
      </c>
      <c r="J25" s="346" t="s">
        <v>57</v>
      </c>
      <c r="K25" s="346" t="s">
        <v>57</v>
      </c>
      <c r="L25" s="346" t="s">
        <v>57</v>
      </c>
      <c r="M25" s="346" t="s">
        <v>55</v>
      </c>
      <c r="N25" s="82"/>
      <c r="O25" s="82"/>
      <c r="P25" s="82"/>
      <c r="Q25" s="10"/>
    </row>
    <row r="26" spans="2:17" s="339" customFormat="1" ht="16.5" thickBot="1">
      <c r="B26" s="87"/>
      <c r="C26" s="340"/>
      <c r="D26" s="340"/>
      <c r="E26" s="48"/>
      <c r="F26" s="48"/>
      <c r="G26" s="48"/>
      <c r="H26" s="48"/>
      <c r="I26" s="48"/>
      <c r="J26" s="48"/>
      <c r="K26" s="48"/>
      <c r="L26" s="48"/>
      <c r="M26" s="48"/>
      <c r="N26" s="82"/>
      <c r="O26" s="82"/>
      <c r="P26" s="82"/>
      <c r="Q26" s="10"/>
    </row>
    <row r="27" spans="2:17" s="339" customFormat="1" ht="16.5" thickBot="1">
      <c r="B27" s="364" t="s">
        <v>40</v>
      </c>
      <c r="C27" s="541"/>
      <c r="D27" s="542"/>
      <c r="E27" s="354"/>
      <c r="F27" s="354"/>
      <c r="G27" s="354"/>
      <c r="H27" s="354"/>
      <c r="I27" s="355"/>
      <c r="J27" s="355"/>
      <c r="K27" s="355"/>
      <c r="L27" s="356"/>
      <c r="M27" s="359"/>
      <c r="N27" s="82"/>
      <c r="O27" s="82"/>
      <c r="P27" s="82"/>
      <c r="Q27" s="10"/>
    </row>
    <row r="28" spans="2:17" s="339" customFormat="1" ht="16.5" thickBot="1">
      <c r="B28" s="364" t="s">
        <v>41</v>
      </c>
      <c r="C28" s="541"/>
      <c r="D28" s="542"/>
      <c r="E28" s="354"/>
      <c r="F28" s="354"/>
      <c r="G28" s="354"/>
      <c r="H28" s="354"/>
      <c r="I28" s="355"/>
      <c r="J28" s="355"/>
      <c r="K28" s="355"/>
      <c r="L28" s="356"/>
      <c r="M28" s="357"/>
      <c r="N28" s="82"/>
      <c r="O28" s="82"/>
      <c r="P28" s="82"/>
      <c r="Q28" s="10"/>
    </row>
    <row r="29" spans="2:17" s="339" customFormat="1" ht="16.5" thickBot="1">
      <c r="B29" s="364" t="s">
        <v>58</v>
      </c>
      <c r="C29" s="541"/>
      <c r="D29" s="542"/>
      <c r="E29" s="354"/>
      <c r="F29" s="354"/>
      <c r="G29" s="354"/>
      <c r="H29" s="354"/>
      <c r="I29" s="355"/>
      <c r="J29" s="355"/>
      <c r="K29" s="355"/>
      <c r="L29" s="356"/>
      <c r="M29" s="358"/>
      <c r="N29" s="82"/>
      <c r="O29" s="82"/>
      <c r="P29" s="82"/>
      <c r="Q29" s="10"/>
    </row>
    <row r="30" spans="2:17" s="339" customFormat="1" ht="16.5" thickBot="1">
      <c r="B30" s="364" t="s">
        <v>59</v>
      </c>
      <c r="C30" s="541"/>
      <c r="D30" s="542"/>
      <c r="E30" s="354"/>
      <c r="F30" s="354"/>
      <c r="G30" s="354"/>
      <c r="H30" s="354"/>
      <c r="I30" s="355"/>
      <c r="J30" s="355"/>
      <c r="K30" s="355"/>
      <c r="L30" s="356"/>
      <c r="M30" s="358"/>
      <c r="N30" s="82"/>
      <c r="O30" s="82"/>
      <c r="P30" s="82"/>
      <c r="Q30" s="10"/>
    </row>
    <row r="31" spans="2:17" s="339" customFormat="1" ht="15.75">
      <c r="B31" s="86"/>
      <c r="C31" s="86"/>
      <c r="D31" s="86"/>
      <c r="E31" s="86"/>
      <c r="F31" s="86"/>
      <c r="G31" s="86"/>
      <c r="H31" s="86"/>
      <c r="I31" s="10"/>
      <c r="J31" s="10"/>
      <c r="L31" s="76"/>
      <c r="M31" s="76"/>
      <c r="N31" s="82"/>
      <c r="O31" s="82"/>
      <c r="P31" s="82"/>
      <c r="Q31" s="10"/>
    </row>
    <row r="32" spans="2:17" s="409" customFormat="1" ht="15.75">
      <c r="B32" s="79" t="s">
        <v>394</v>
      </c>
      <c r="C32" s="80"/>
      <c r="D32" s="80"/>
      <c r="E32" s="80"/>
      <c r="F32" s="80"/>
      <c r="G32" s="80"/>
      <c r="H32" s="80"/>
      <c r="I32" s="379"/>
      <c r="J32" s="379"/>
      <c r="K32" s="378"/>
      <c r="L32" s="80"/>
      <c r="M32" s="81"/>
      <c r="N32" s="82"/>
      <c r="O32" s="82"/>
      <c r="P32" s="82"/>
      <c r="Q32" s="10"/>
    </row>
    <row r="33" spans="2:17" s="409" customFormat="1" ht="41.45" customHeight="1">
      <c r="B33" s="545"/>
      <c r="C33" s="546"/>
      <c r="D33" s="546"/>
      <c r="E33" s="546"/>
      <c r="F33" s="546"/>
      <c r="G33" s="546"/>
      <c r="H33" s="546"/>
      <c r="I33" s="546"/>
      <c r="J33" s="546"/>
      <c r="K33" s="546"/>
      <c r="L33" s="546"/>
      <c r="M33" s="547"/>
      <c r="N33" s="82"/>
      <c r="O33" s="82"/>
      <c r="P33" s="82"/>
      <c r="Q33" s="10"/>
    </row>
    <row r="34" spans="2:17" s="409" customFormat="1" ht="15.75">
      <c r="B34" s="86"/>
      <c r="C34" s="86"/>
      <c r="D34" s="86"/>
      <c r="E34" s="86"/>
      <c r="F34" s="86"/>
      <c r="G34" s="86"/>
      <c r="H34" s="86"/>
      <c r="I34" s="10"/>
      <c r="J34" s="10"/>
      <c r="L34" s="76"/>
      <c r="M34" s="76"/>
      <c r="N34" s="82"/>
      <c r="O34" s="82"/>
      <c r="P34" s="82"/>
      <c r="Q34" s="10"/>
    </row>
    <row r="35" spans="2:17" s="417" customFormat="1">
      <c r="B35" s="434" t="s">
        <v>428</v>
      </c>
      <c r="C35" s="435"/>
      <c r="D35" s="435"/>
      <c r="E35" s="435"/>
      <c r="F35" s="435"/>
      <c r="G35" s="435"/>
      <c r="H35" s="435"/>
      <c r="I35" s="436"/>
      <c r="J35" s="436"/>
      <c r="L35" s="437"/>
      <c r="M35" s="437"/>
      <c r="N35" s="424"/>
      <c r="O35" s="424"/>
      <c r="P35" s="424"/>
      <c r="Q35" s="418"/>
    </row>
    <row r="36" spans="2:17" s="339" customFormat="1" ht="15.75">
      <c r="B36" s="86"/>
      <c r="C36" s="86"/>
      <c r="D36" s="543"/>
      <c r="E36" s="543"/>
      <c r="F36" s="543"/>
      <c r="G36" s="543"/>
      <c r="H36" s="543"/>
      <c r="I36" s="543"/>
      <c r="J36" s="10"/>
      <c r="L36" s="76"/>
      <c r="M36" s="76"/>
      <c r="N36" s="82"/>
      <c r="O36" s="82"/>
      <c r="P36" s="82"/>
      <c r="Q36" s="10"/>
    </row>
    <row r="37" spans="2:17" s="339" customFormat="1" ht="39" customHeight="1">
      <c r="B37" s="346" t="s">
        <v>60</v>
      </c>
      <c r="C37" s="544" t="s">
        <v>27</v>
      </c>
      <c r="D37" s="544"/>
      <c r="E37" s="346" t="s">
        <v>39</v>
      </c>
      <c r="F37" s="346" t="s">
        <v>52</v>
      </c>
      <c r="G37" s="346" t="s">
        <v>53</v>
      </c>
      <c r="H37" s="346" t="s">
        <v>54</v>
      </c>
      <c r="I37" s="346" t="s">
        <v>57</v>
      </c>
      <c r="J37" s="346" t="s">
        <v>57</v>
      </c>
      <c r="K37" s="346" t="s">
        <v>57</v>
      </c>
      <c r="L37" s="346" t="s">
        <v>57</v>
      </c>
      <c r="M37" s="346" t="s">
        <v>61</v>
      </c>
      <c r="N37" s="82"/>
      <c r="O37" s="82"/>
      <c r="P37" s="82"/>
      <c r="Q37" s="10"/>
    </row>
    <row r="38" spans="2:17" s="339" customFormat="1" ht="16.5" thickBot="1">
      <c r="B38" s="87"/>
      <c r="C38" s="340"/>
      <c r="D38" s="340"/>
      <c r="E38" s="48"/>
      <c r="F38" s="48"/>
      <c r="G38" s="48"/>
      <c r="H38" s="48"/>
      <c r="I38" s="48"/>
      <c r="J38" s="48"/>
      <c r="K38" s="48"/>
      <c r="L38" s="48"/>
      <c r="M38" s="48"/>
      <c r="N38" s="82"/>
      <c r="O38" s="82"/>
      <c r="P38" s="82"/>
      <c r="Q38" s="10"/>
    </row>
    <row r="39" spans="2:17" s="339" customFormat="1" ht="16.5" thickBot="1">
      <c r="B39" s="353" t="s">
        <v>40</v>
      </c>
      <c r="C39" s="541"/>
      <c r="D39" s="542"/>
      <c r="E39" s="354"/>
      <c r="F39" s="354"/>
      <c r="G39" s="354"/>
      <c r="H39" s="354"/>
      <c r="I39" s="355"/>
      <c r="J39" s="355"/>
      <c r="K39" s="355"/>
      <c r="L39" s="356"/>
      <c r="M39" s="359"/>
      <c r="N39" s="82"/>
      <c r="O39" s="82"/>
      <c r="P39" s="82"/>
      <c r="Q39" s="10"/>
    </row>
    <row r="40" spans="2:17" s="339" customFormat="1" ht="16.5" thickBot="1">
      <c r="B40" s="353" t="s">
        <v>41</v>
      </c>
      <c r="C40" s="541"/>
      <c r="D40" s="542"/>
      <c r="E40" s="354"/>
      <c r="F40" s="354"/>
      <c r="G40" s="354"/>
      <c r="H40" s="354"/>
      <c r="I40" s="355"/>
      <c r="J40" s="355"/>
      <c r="K40" s="355"/>
      <c r="L40" s="356"/>
      <c r="M40" s="357"/>
      <c r="N40" s="82"/>
      <c r="O40" s="82"/>
      <c r="P40" s="82"/>
      <c r="Q40" s="10"/>
    </row>
    <row r="41" spans="2:17" s="339" customFormat="1" ht="16.5" thickBot="1">
      <c r="B41" s="353" t="s">
        <v>58</v>
      </c>
      <c r="C41" s="541"/>
      <c r="D41" s="542"/>
      <c r="E41" s="354"/>
      <c r="F41" s="354"/>
      <c r="G41" s="354"/>
      <c r="H41" s="354"/>
      <c r="I41" s="355"/>
      <c r="J41" s="355"/>
      <c r="K41" s="355"/>
      <c r="L41" s="356"/>
      <c r="M41" s="358"/>
      <c r="N41" s="82"/>
      <c r="O41" s="82"/>
      <c r="P41" s="82"/>
      <c r="Q41" s="10"/>
    </row>
    <row r="42" spans="2:17" s="339" customFormat="1" ht="16.5" thickBot="1">
      <c r="B42" s="401" t="s">
        <v>59</v>
      </c>
      <c r="C42" s="541"/>
      <c r="D42" s="542"/>
      <c r="E42" s="354"/>
      <c r="F42" s="354"/>
      <c r="G42" s="354"/>
      <c r="H42" s="354"/>
      <c r="I42" s="355"/>
      <c r="J42" s="355"/>
      <c r="K42" s="355"/>
      <c r="L42" s="356"/>
      <c r="M42" s="358"/>
      <c r="N42" s="82"/>
      <c r="O42" s="82"/>
      <c r="P42" s="82"/>
      <c r="Q42" s="10"/>
    </row>
    <row r="43" spans="2:17" s="89" customFormat="1">
      <c r="B43" s="88"/>
      <c r="C43" s="90"/>
      <c r="D43" s="90"/>
      <c r="E43" s="91"/>
      <c r="F43" s="91"/>
      <c r="G43" s="91"/>
      <c r="H43" s="91"/>
      <c r="I43" s="92"/>
      <c r="J43" s="92"/>
      <c r="L43" s="93"/>
      <c r="M43" s="93"/>
      <c r="N43" s="94"/>
      <c r="O43" s="94"/>
      <c r="P43" s="94"/>
      <c r="Q43" s="92"/>
    </row>
    <row r="44" spans="2:17" s="339" customFormat="1" ht="15.75">
      <c r="B44" s="86"/>
      <c r="C44" s="345"/>
      <c r="D44" s="345"/>
      <c r="E44" s="86"/>
      <c r="F44" s="86"/>
      <c r="G44" s="86"/>
      <c r="H44" s="86"/>
      <c r="I44" s="10"/>
      <c r="J44" s="10"/>
      <c r="L44" s="76"/>
      <c r="M44" s="76"/>
      <c r="N44" s="82"/>
      <c r="O44" s="82"/>
      <c r="P44" s="82"/>
      <c r="Q44" s="10"/>
    </row>
  </sheetData>
  <mergeCells count="20">
    <mergeCell ref="C18:D18"/>
    <mergeCell ref="C27:D27"/>
    <mergeCell ref="C25:D25"/>
    <mergeCell ref="C17:D17"/>
    <mergeCell ref="B6:M6"/>
    <mergeCell ref="B9:M9"/>
    <mergeCell ref="B21:M21"/>
    <mergeCell ref="C13:D13"/>
    <mergeCell ref="C15:D15"/>
    <mergeCell ref="C16:D16"/>
    <mergeCell ref="C41:D41"/>
    <mergeCell ref="C28:D28"/>
    <mergeCell ref="C42:D42"/>
    <mergeCell ref="C29:D29"/>
    <mergeCell ref="C30:D30"/>
    <mergeCell ref="D36:I36"/>
    <mergeCell ref="C37:D37"/>
    <mergeCell ref="C39:D39"/>
    <mergeCell ref="C40:D40"/>
    <mergeCell ref="B33:M33"/>
  </mergeCells>
  <pageMargins left="0.7" right="0.7" top="0.75" bottom="0.75" header="0.3" footer="0.3"/>
  <pageSetup scale="60" orientation="portrait" r:id="rId1"/>
  <rowBreaks count="1" manualBreakCount="1">
    <brk id="21" min="1" max="1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C23"/>
  <sheetViews>
    <sheetView showGridLines="0" view="pageBreakPreview" topLeftCell="A4" zoomScaleNormal="70" zoomScaleSheetLayoutView="100" workbookViewId="0">
      <selection activeCell="B22" sqref="B22:M22"/>
    </sheetView>
  </sheetViews>
  <sheetFormatPr baseColWidth="10" defaultColWidth="10.5703125" defaultRowHeight="15"/>
  <cols>
    <col min="1" max="1" width="10.5703125" customWidth="1"/>
    <col min="9" max="9" width="10.5703125" customWidth="1"/>
  </cols>
  <sheetData>
    <row r="1" spans="1:29" s="414" customFormat="1" ht="18.75">
      <c r="A1" s="442"/>
      <c r="B1" s="442" t="s">
        <v>429</v>
      </c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2" spans="1:29">
      <c r="O2" s="349"/>
      <c r="P2" s="349"/>
      <c r="Q2" s="349"/>
      <c r="R2" s="349"/>
      <c r="S2" s="349"/>
      <c r="T2" s="349"/>
      <c r="U2" s="349"/>
      <c r="V2" s="349"/>
      <c r="W2" s="349"/>
      <c r="X2" s="349"/>
      <c r="Y2" s="349"/>
      <c r="Z2" s="349"/>
      <c r="AA2" s="349"/>
      <c r="AB2" s="349"/>
      <c r="AC2" s="349"/>
    </row>
    <row r="3" spans="1:29" s="149" customFormat="1" ht="18" customHeight="1">
      <c r="B3" s="293" t="s">
        <v>388</v>
      </c>
      <c r="C3" s="294"/>
      <c r="D3" s="294"/>
      <c r="E3" s="294"/>
      <c r="F3" s="295"/>
      <c r="G3" s="296"/>
      <c r="H3" s="296"/>
      <c r="I3" s="295"/>
      <c r="J3" s="295"/>
      <c r="K3" s="295"/>
      <c r="L3" s="295"/>
      <c r="M3" s="295"/>
      <c r="N3" s="295"/>
      <c r="O3" s="349"/>
      <c r="P3" s="349"/>
      <c r="Q3" s="349"/>
      <c r="R3" s="349"/>
      <c r="S3" s="349"/>
      <c r="T3" s="349"/>
      <c r="U3" s="349"/>
      <c r="V3" s="349"/>
      <c r="W3" s="349"/>
      <c r="X3" s="349"/>
      <c r="Y3" s="349"/>
      <c r="Z3" s="349"/>
      <c r="AA3" s="349"/>
      <c r="AB3" s="349"/>
      <c r="AC3" s="349"/>
    </row>
    <row r="4" spans="1:29" s="145" customFormat="1" ht="25.5" customHeight="1">
      <c r="B4" s="548" t="s">
        <v>163</v>
      </c>
      <c r="C4" s="548"/>
      <c r="D4" s="548"/>
      <c r="E4" s="548"/>
      <c r="F4" s="548"/>
      <c r="G4" s="548"/>
      <c r="H4" s="548"/>
      <c r="I4" s="548"/>
      <c r="J4" s="548"/>
      <c r="K4" s="548"/>
      <c r="L4" s="548"/>
      <c r="M4" s="548"/>
      <c r="N4" s="82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</row>
    <row r="5" spans="1:29" ht="25.5" customHeight="1">
      <c r="A5" s="147"/>
      <c r="B5" s="548"/>
      <c r="C5" s="548"/>
      <c r="D5" s="548"/>
      <c r="E5" s="548"/>
      <c r="F5" s="548"/>
      <c r="G5" s="548"/>
      <c r="H5" s="548"/>
      <c r="I5" s="548"/>
      <c r="J5" s="548"/>
      <c r="K5" s="548"/>
      <c r="L5" s="548"/>
      <c r="M5" s="548"/>
    </row>
    <row r="6" spans="1:29" s="149" customFormat="1" ht="18.75">
      <c r="B6" s="293" t="s">
        <v>430</v>
      </c>
      <c r="C6" s="297"/>
      <c r="D6" s="297"/>
      <c r="E6" s="297"/>
      <c r="F6" s="298"/>
      <c r="G6" s="299"/>
      <c r="H6" s="299"/>
      <c r="I6" s="298"/>
      <c r="J6" s="148"/>
      <c r="K6" s="151"/>
      <c r="L6" s="148"/>
      <c r="M6" s="148"/>
      <c r="N6" s="152"/>
      <c r="O6" s="152"/>
      <c r="P6" s="152"/>
      <c r="Q6" s="150"/>
    </row>
    <row r="7" spans="1:29" s="2" customFormat="1" ht="12.75" customHeight="1">
      <c r="B7" s="18"/>
      <c r="C7" s="74"/>
      <c r="D7" s="74"/>
      <c r="E7" s="74"/>
      <c r="F7" s="53"/>
      <c r="G7" s="10"/>
      <c r="J7" s="53"/>
      <c r="K7" s="74"/>
      <c r="L7" s="135"/>
      <c r="M7" s="135"/>
      <c r="N7" s="82"/>
      <c r="O7" s="82"/>
      <c r="P7" s="82"/>
      <c r="Q7" s="10"/>
    </row>
    <row r="8" spans="1:29" s="2" customFormat="1" ht="12.75" customHeight="1">
      <c r="B8" s="548" t="s">
        <v>432</v>
      </c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82"/>
      <c r="O8" s="82"/>
      <c r="P8" s="82"/>
      <c r="Q8" s="10"/>
    </row>
    <row r="9" spans="1:29" s="400" customFormat="1" ht="12.75" customHeight="1">
      <c r="B9" s="548"/>
      <c r="C9" s="548"/>
      <c r="D9" s="548"/>
      <c r="E9" s="548"/>
      <c r="F9" s="548"/>
      <c r="G9" s="548"/>
      <c r="H9" s="548"/>
      <c r="I9" s="548"/>
      <c r="J9" s="548"/>
      <c r="K9" s="548"/>
      <c r="L9" s="548"/>
      <c r="M9" s="548"/>
      <c r="N9" s="82"/>
      <c r="O9" s="82"/>
      <c r="P9" s="82"/>
      <c r="Q9" s="10"/>
    </row>
    <row r="10" spans="1:29" s="400" customFormat="1" ht="36" customHeight="1">
      <c r="B10" s="496"/>
      <c r="C10" s="497"/>
      <c r="D10" s="497"/>
      <c r="E10" s="497"/>
      <c r="F10" s="497"/>
      <c r="G10" s="497"/>
      <c r="H10" s="497"/>
      <c r="I10" s="497"/>
      <c r="J10" s="497"/>
      <c r="K10" s="497"/>
      <c r="L10" s="497"/>
      <c r="M10" s="498"/>
      <c r="N10" s="82"/>
      <c r="O10" s="82"/>
      <c r="P10" s="82"/>
      <c r="Q10" s="10"/>
    </row>
    <row r="11" spans="1:29" s="2" customFormat="1" ht="12.75" customHeight="1">
      <c r="B11" s="100"/>
      <c r="C11" s="99"/>
      <c r="D11" s="99"/>
      <c r="E11" s="52"/>
      <c r="F11" s="53"/>
      <c r="G11" s="10"/>
      <c r="H11" s="10"/>
      <c r="I11" s="53"/>
      <c r="J11" s="53"/>
      <c r="K11" s="74"/>
      <c r="L11" s="95"/>
      <c r="M11" s="95"/>
      <c r="N11" s="82"/>
      <c r="O11" s="82"/>
      <c r="P11" s="82"/>
      <c r="Q11" s="10"/>
    </row>
    <row r="12" spans="1:29" s="149" customFormat="1" ht="21" customHeight="1">
      <c r="B12" s="549" t="s">
        <v>431</v>
      </c>
      <c r="C12" s="549"/>
      <c r="D12" s="549"/>
      <c r="E12" s="549"/>
      <c r="F12" s="549"/>
      <c r="G12" s="549"/>
      <c r="H12" s="549"/>
      <c r="I12" s="549"/>
      <c r="J12" s="549"/>
      <c r="K12" s="549"/>
      <c r="L12" s="549"/>
      <c r="M12" s="549"/>
      <c r="N12" s="549"/>
      <c r="O12" s="152"/>
      <c r="P12" s="152"/>
      <c r="Q12" s="150"/>
    </row>
    <row r="13" spans="1:29" s="2" customFormat="1" ht="12.75" customHeight="1">
      <c r="B13" s="550"/>
      <c r="C13" s="550"/>
      <c r="D13" s="550"/>
      <c r="E13" s="550"/>
      <c r="F13" s="550"/>
      <c r="G13" s="550"/>
      <c r="H13" s="550"/>
      <c r="I13" s="550"/>
      <c r="J13" s="550"/>
      <c r="K13" s="550"/>
      <c r="L13" s="550"/>
      <c r="M13" s="550"/>
      <c r="N13" s="550"/>
      <c r="O13" s="82"/>
      <c r="P13" s="82"/>
      <c r="Q13" s="10"/>
    </row>
    <row r="14" spans="1:29" s="400" customFormat="1" ht="12.75" customHeight="1">
      <c r="B14" s="548" t="s">
        <v>432</v>
      </c>
      <c r="C14" s="548"/>
      <c r="D14" s="548"/>
      <c r="E14" s="548"/>
      <c r="F14" s="548"/>
      <c r="G14" s="548"/>
      <c r="H14" s="548"/>
      <c r="I14" s="548"/>
      <c r="J14" s="548"/>
      <c r="K14" s="548"/>
      <c r="L14" s="548"/>
      <c r="M14" s="548"/>
      <c r="N14" s="82"/>
      <c r="O14" s="82"/>
      <c r="P14" s="82"/>
      <c r="Q14" s="10"/>
    </row>
    <row r="15" spans="1:29" s="400" customFormat="1" ht="12.75" customHeight="1">
      <c r="B15" s="548"/>
      <c r="C15" s="548"/>
      <c r="D15" s="548"/>
      <c r="E15" s="548"/>
      <c r="F15" s="548"/>
      <c r="G15" s="548"/>
      <c r="H15" s="548"/>
      <c r="I15" s="548"/>
      <c r="J15" s="548"/>
      <c r="K15" s="548"/>
      <c r="L15" s="548"/>
      <c r="M15" s="548"/>
      <c r="N15" s="82"/>
      <c r="O15" s="82"/>
      <c r="P15" s="82"/>
      <c r="Q15" s="10"/>
    </row>
    <row r="16" spans="1:29" s="400" customFormat="1" ht="36" customHeight="1">
      <c r="B16" s="496"/>
      <c r="C16" s="497"/>
      <c r="D16" s="497"/>
      <c r="E16" s="497"/>
      <c r="F16" s="497"/>
      <c r="G16" s="497"/>
      <c r="H16" s="497"/>
      <c r="I16" s="497"/>
      <c r="J16" s="497"/>
      <c r="K16" s="497"/>
      <c r="L16" s="497"/>
      <c r="M16" s="498"/>
      <c r="N16" s="82"/>
      <c r="O16" s="82"/>
      <c r="P16" s="82"/>
      <c r="Q16" s="10"/>
    </row>
    <row r="17" spans="2:17" s="2" customFormat="1" ht="27" customHeight="1">
      <c r="B17" s="97"/>
      <c r="C17" s="74"/>
      <c r="D17" s="74"/>
      <c r="E17" s="74"/>
      <c r="F17" s="53"/>
      <c r="G17" s="10"/>
      <c r="J17" s="53"/>
      <c r="K17" s="74"/>
      <c r="L17" s="95"/>
      <c r="M17" s="95"/>
      <c r="N17" s="82"/>
      <c r="O17" s="82"/>
      <c r="P17" s="82"/>
      <c r="Q17" s="10"/>
    </row>
    <row r="18" spans="2:17" s="149" customFormat="1" ht="19.5" customHeight="1">
      <c r="B18" s="549" t="s">
        <v>458</v>
      </c>
      <c r="C18" s="549"/>
      <c r="D18" s="549"/>
      <c r="E18" s="549"/>
      <c r="F18" s="549"/>
      <c r="G18" s="549"/>
      <c r="H18" s="549"/>
      <c r="I18" s="549"/>
      <c r="J18" s="549"/>
      <c r="K18" s="549"/>
      <c r="L18" s="549"/>
      <c r="M18" s="549"/>
      <c r="N18" s="549"/>
      <c r="O18" s="152"/>
      <c r="P18" s="152"/>
      <c r="Q18" s="150"/>
    </row>
    <row r="19" spans="2:17" s="2" customFormat="1" ht="12.75" customHeight="1">
      <c r="B19" s="96"/>
      <c r="C19" s="135"/>
      <c r="D19" s="135"/>
      <c r="E19" s="86"/>
      <c r="F19" s="86"/>
      <c r="G19" s="86"/>
      <c r="H19" s="86"/>
      <c r="I19" s="10"/>
      <c r="J19" s="10"/>
      <c r="L19" s="76"/>
      <c r="M19" s="76"/>
      <c r="N19" s="82"/>
      <c r="O19" s="82"/>
      <c r="P19" s="82"/>
      <c r="Q19" s="10"/>
    </row>
    <row r="20" spans="2:17" s="409" customFormat="1" ht="12.75" customHeight="1">
      <c r="B20" s="548" t="s">
        <v>432</v>
      </c>
      <c r="C20" s="548"/>
      <c r="D20" s="548"/>
      <c r="E20" s="548"/>
      <c r="F20" s="548"/>
      <c r="G20" s="548"/>
      <c r="H20" s="548"/>
      <c r="I20" s="548"/>
      <c r="J20" s="548"/>
      <c r="K20" s="548"/>
      <c r="L20" s="548"/>
      <c r="M20" s="548"/>
      <c r="N20" s="82"/>
      <c r="O20" s="82"/>
      <c r="P20" s="82"/>
      <c r="Q20" s="10"/>
    </row>
    <row r="21" spans="2:17" s="409" customFormat="1" ht="12.75" customHeight="1">
      <c r="B21" s="548"/>
      <c r="C21" s="548"/>
      <c r="D21" s="548"/>
      <c r="E21" s="548"/>
      <c r="F21" s="548"/>
      <c r="G21" s="548"/>
      <c r="H21" s="548"/>
      <c r="I21" s="548"/>
      <c r="J21" s="548"/>
      <c r="K21" s="548"/>
      <c r="L21" s="548"/>
      <c r="M21" s="548"/>
      <c r="N21" s="82"/>
      <c r="O21" s="82"/>
      <c r="P21" s="82"/>
      <c r="Q21" s="10"/>
    </row>
    <row r="22" spans="2:17" s="409" customFormat="1" ht="36" customHeight="1">
      <c r="B22" s="496"/>
      <c r="C22" s="497"/>
      <c r="D22" s="497"/>
      <c r="E22" s="497"/>
      <c r="F22" s="497"/>
      <c r="G22" s="497"/>
      <c r="H22" s="497"/>
      <c r="I22" s="497"/>
      <c r="J22" s="497"/>
      <c r="K22" s="497"/>
      <c r="L22" s="497"/>
      <c r="M22" s="498"/>
      <c r="N22" s="82"/>
      <c r="O22" s="82"/>
      <c r="P22" s="82"/>
      <c r="Q22" s="10"/>
    </row>
    <row r="23" spans="2:17" s="2" customFormat="1" ht="18" customHeight="1">
      <c r="B23" s="88"/>
      <c r="C23" s="74"/>
      <c r="D23" s="74"/>
      <c r="E23" s="74"/>
      <c r="F23" s="53"/>
      <c r="G23" s="10"/>
      <c r="H23" s="10"/>
      <c r="I23" s="53"/>
      <c r="J23" s="53"/>
      <c r="K23" s="74"/>
      <c r="L23" s="95"/>
      <c r="M23" s="95"/>
      <c r="N23" s="82"/>
      <c r="O23" s="82"/>
      <c r="P23" s="82"/>
      <c r="Q23" s="10"/>
    </row>
  </sheetData>
  <mergeCells count="10">
    <mergeCell ref="B20:M21"/>
    <mergeCell ref="B22:M22"/>
    <mergeCell ref="B12:N12"/>
    <mergeCell ref="B13:N13"/>
    <mergeCell ref="B4:M5"/>
    <mergeCell ref="B8:M9"/>
    <mergeCell ref="B10:M10"/>
    <mergeCell ref="B14:M15"/>
    <mergeCell ref="B16:M16"/>
    <mergeCell ref="B18:N18"/>
  </mergeCells>
  <pageMargins left="0.7" right="0.7" top="0.75" bottom="0.75" header="0.3" footer="0.3"/>
  <pageSetup paperSize="9" scale="3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C136"/>
  <sheetViews>
    <sheetView showGridLines="0" view="pageBreakPreview" topLeftCell="A109" zoomScale="85" zoomScaleNormal="85" zoomScaleSheetLayoutView="85" workbookViewId="0">
      <selection activeCell="B133" sqref="B133:Q134"/>
    </sheetView>
  </sheetViews>
  <sheetFormatPr baseColWidth="10" defaultColWidth="10.28515625" defaultRowHeight="15"/>
  <sheetData>
    <row r="1" spans="1:29" s="414" customFormat="1" ht="18.75">
      <c r="A1" s="413"/>
      <c r="B1" s="442" t="s">
        <v>459</v>
      </c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  <c r="R1" s="442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3" spans="1:29" ht="21.6" customHeight="1">
      <c r="B3" s="327" t="s">
        <v>389</v>
      </c>
      <c r="C3" s="328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</row>
    <row r="4" spans="1:29" s="2" customFormat="1" ht="12.75">
      <c r="B4" s="34"/>
      <c r="C4" s="6"/>
      <c r="D4" s="6"/>
      <c r="E4" s="6"/>
      <c r="F4" s="6"/>
      <c r="G4" s="6"/>
      <c r="H4" s="6"/>
      <c r="I4" s="6"/>
      <c r="J4" s="6"/>
      <c r="K4" s="6"/>
      <c r="L4" s="6"/>
      <c r="M4" s="6"/>
    </row>
    <row r="5" spans="1:29" s="9" customFormat="1" ht="34.5" customHeight="1">
      <c r="B5" s="551" t="s">
        <v>433</v>
      </c>
      <c r="C5" s="551"/>
      <c r="D5" s="551"/>
      <c r="E5" s="551"/>
      <c r="F5" s="551"/>
      <c r="G5" s="551"/>
      <c r="H5" s="326"/>
      <c r="I5" s="326"/>
      <c r="J5" s="326"/>
      <c r="K5" s="326"/>
      <c r="L5" s="326"/>
      <c r="M5" s="326"/>
    </row>
    <row r="6" spans="1:29" s="2" customFormat="1" ht="15" customHeight="1">
      <c r="B6" s="536" t="s">
        <v>390</v>
      </c>
      <c r="C6" s="536"/>
      <c r="D6" s="536"/>
      <c r="E6" s="536"/>
      <c r="F6" s="536"/>
      <c r="G6" s="513" t="s">
        <v>66</v>
      </c>
      <c r="H6" s="513"/>
      <c r="I6" s="536" t="s">
        <v>67</v>
      </c>
      <c r="J6" s="536"/>
      <c r="K6" s="513" t="s">
        <v>360</v>
      </c>
      <c r="L6" s="513"/>
      <c r="M6" s="513" t="s">
        <v>72</v>
      </c>
      <c r="N6" s="513" t="s">
        <v>164</v>
      </c>
    </row>
    <row r="7" spans="1:29" s="2" customFormat="1" ht="27" customHeight="1">
      <c r="B7" s="513" t="s">
        <v>391</v>
      </c>
      <c r="C7" s="513"/>
      <c r="D7" s="513"/>
      <c r="E7" s="513" t="s">
        <v>65</v>
      </c>
      <c r="F7" s="513"/>
      <c r="G7" s="513"/>
      <c r="H7" s="513"/>
      <c r="I7" s="513" t="s">
        <v>68</v>
      </c>
      <c r="J7" s="536" t="s">
        <v>69</v>
      </c>
      <c r="K7" s="513" t="s">
        <v>68</v>
      </c>
      <c r="L7" s="513" t="s">
        <v>69</v>
      </c>
      <c r="M7" s="513"/>
      <c r="N7" s="513"/>
    </row>
    <row r="8" spans="1:29" s="2" customFormat="1" ht="12.75">
      <c r="B8" s="513"/>
      <c r="C8" s="513"/>
      <c r="D8" s="513"/>
      <c r="E8" s="513"/>
      <c r="F8" s="513"/>
      <c r="G8" s="513"/>
      <c r="H8" s="513"/>
      <c r="I8" s="513"/>
      <c r="J8" s="536"/>
      <c r="K8" s="513"/>
      <c r="L8" s="513"/>
      <c r="M8" s="513"/>
      <c r="N8" s="513"/>
    </row>
    <row r="9" spans="1:29" s="288" customFormat="1" ht="8.1" customHeight="1"/>
    <row r="10" spans="1:29" s="9" customFormat="1" ht="15.95" customHeight="1">
      <c r="B10" s="553" t="s">
        <v>319</v>
      </c>
      <c r="C10" s="554"/>
      <c r="D10" s="554"/>
      <c r="E10" s="554"/>
      <c r="F10" s="555"/>
      <c r="G10" s="561"/>
      <c r="H10" s="562"/>
      <c r="I10" s="141"/>
      <c r="J10" s="141"/>
      <c r="K10" s="141"/>
      <c r="L10" s="141"/>
      <c r="M10" s="141"/>
      <c r="N10" s="141"/>
      <c r="O10" s="288"/>
      <c r="P10" s="288"/>
      <c r="Q10" s="288"/>
      <c r="R10" s="288"/>
    </row>
    <row r="11" spans="1:29" s="9" customFormat="1" ht="15.95" customHeight="1">
      <c r="B11" s="563" t="s">
        <v>312</v>
      </c>
      <c r="C11" s="564"/>
      <c r="D11" s="565"/>
      <c r="E11" s="561"/>
      <c r="F11" s="562"/>
      <c r="G11" s="561"/>
      <c r="H11" s="562"/>
      <c r="I11" s="141"/>
      <c r="J11" s="141"/>
      <c r="K11" s="141"/>
      <c r="L11" s="141"/>
      <c r="M11" s="141"/>
      <c r="N11" s="141"/>
      <c r="O11" s="288"/>
      <c r="P11" s="288"/>
      <c r="Q11" s="288"/>
      <c r="R11" s="288"/>
    </row>
    <row r="12" spans="1:29" s="9" customFormat="1" ht="15.95" customHeight="1">
      <c r="B12" s="563" t="s">
        <v>31</v>
      </c>
      <c r="C12" s="564"/>
      <c r="D12" s="565"/>
      <c r="E12" s="561"/>
      <c r="F12" s="562"/>
      <c r="G12" s="561"/>
      <c r="H12" s="562"/>
      <c r="I12" s="141"/>
      <c r="J12" s="141"/>
      <c r="K12" s="141"/>
      <c r="L12" s="141"/>
      <c r="M12" s="141"/>
      <c r="N12" s="141"/>
      <c r="O12" s="288"/>
      <c r="P12" s="288"/>
      <c r="Q12" s="288"/>
      <c r="R12" s="288"/>
    </row>
    <row r="13" spans="1:29" s="9" customFormat="1" ht="15.95" customHeight="1">
      <c r="B13" s="563" t="s">
        <v>318</v>
      </c>
      <c r="C13" s="564"/>
      <c r="D13" s="565"/>
      <c r="E13" s="561"/>
      <c r="F13" s="562"/>
      <c r="G13" s="561"/>
      <c r="H13" s="562"/>
      <c r="I13" s="141"/>
      <c r="J13" s="141"/>
      <c r="K13" s="141"/>
      <c r="L13" s="141"/>
      <c r="M13" s="141"/>
      <c r="N13" s="141"/>
      <c r="O13" s="288"/>
      <c r="P13" s="288"/>
      <c r="Q13" s="288"/>
      <c r="R13" s="288"/>
    </row>
    <row r="14" spans="1:29" s="9" customFormat="1" ht="15.95" customHeight="1">
      <c r="B14" s="553" t="s">
        <v>314</v>
      </c>
      <c r="C14" s="554"/>
      <c r="D14" s="554"/>
      <c r="E14" s="554"/>
      <c r="F14" s="555"/>
      <c r="G14" s="561"/>
      <c r="H14" s="562"/>
      <c r="I14" s="141"/>
      <c r="J14" s="141"/>
      <c r="K14" s="141"/>
      <c r="L14" s="141"/>
      <c r="M14" s="141"/>
      <c r="N14" s="141"/>
      <c r="O14" s="288"/>
      <c r="P14" s="288"/>
      <c r="Q14" s="288"/>
      <c r="R14" s="288"/>
    </row>
    <row r="15" spans="1:29" s="9" customFormat="1" ht="15.95" customHeight="1">
      <c r="B15" s="563" t="s">
        <v>312</v>
      </c>
      <c r="C15" s="564"/>
      <c r="D15" s="565"/>
      <c r="E15" s="561"/>
      <c r="F15" s="562"/>
      <c r="G15" s="561"/>
      <c r="H15" s="562"/>
      <c r="I15" s="141"/>
      <c r="J15" s="141"/>
      <c r="K15" s="141"/>
      <c r="L15" s="141"/>
      <c r="M15" s="141"/>
      <c r="N15" s="141"/>
      <c r="O15" s="288"/>
      <c r="P15" s="288"/>
      <c r="Q15" s="288"/>
      <c r="R15" s="288"/>
    </row>
    <row r="16" spans="1:29" s="9" customFormat="1" ht="15.95" customHeight="1">
      <c r="B16" s="563" t="s">
        <v>31</v>
      </c>
      <c r="C16" s="564"/>
      <c r="D16" s="565"/>
      <c r="E16" s="561"/>
      <c r="F16" s="562"/>
      <c r="G16" s="561"/>
      <c r="H16" s="562"/>
      <c r="I16" s="141"/>
      <c r="J16" s="141"/>
      <c r="K16" s="141"/>
      <c r="L16" s="141"/>
      <c r="M16" s="141"/>
      <c r="N16" s="141"/>
      <c r="O16" s="288"/>
      <c r="P16" s="288"/>
      <c r="Q16" s="288"/>
      <c r="R16" s="288"/>
    </row>
    <row r="17" spans="2:18" s="9" customFormat="1" ht="15.95" customHeight="1">
      <c r="B17" s="563" t="s">
        <v>318</v>
      </c>
      <c r="C17" s="564"/>
      <c r="D17" s="565"/>
      <c r="E17" s="561"/>
      <c r="F17" s="562"/>
      <c r="G17" s="561"/>
      <c r="H17" s="562"/>
      <c r="I17" s="141"/>
      <c r="J17" s="141"/>
      <c r="K17" s="141"/>
      <c r="L17" s="141"/>
      <c r="M17" s="141"/>
      <c r="N17" s="141"/>
      <c r="O17" s="288"/>
      <c r="P17" s="288"/>
      <c r="Q17" s="288"/>
      <c r="R17" s="288"/>
    </row>
    <row r="18" spans="2:18" s="9" customFormat="1" ht="15.95" customHeight="1">
      <c r="B18" s="553" t="s">
        <v>320</v>
      </c>
      <c r="C18" s="554"/>
      <c r="D18" s="554"/>
      <c r="E18" s="554"/>
      <c r="F18" s="555"/>
      <c r="G18" s="561"/>
      <c r="H18" s="562"/>
      <c r="I18" s="141"/>
      <c r="J18" s="141"/>
      <c r="K18" s="141"/>
      <c r="L18" s="141"/>
      <c r="M18" s="141"/>
      <c r="N18" s="141"/>
      <c r="O18" s="288"/>
      <c r="P18" s="288"/>
      <c r="Q18" s="288"/>
      <c r="R18" s="288"/>
    </row>
    <row r="19" spans="2:18" s="9" customFormat="1" ht="15.95" customHeight="1">
      <c r="B19" s="563" t="s">
        <v>113</v>
      </c>
      <c r="C19" s="564"/>
      <c r="D19" s="565"/>
      <c r="E19" s="561"/>
      <c r="F19" s="562"/>
      <c r="G19" s="561"/>
      <c r="H19" s="562"/>
      <c r="I19" s="141"/>
      <c r="J19" s="141"/>
      <c r="K19" s="141"/>
      <c r="L19" s="141"/>
      <c r="M19" s="141"/>
      <c r="N19" s="141"/>
      <c r="O19" s="288"/>
      <c r="P19" s="288"/>
      <c r="Q19" s="288"/>
      <c r="R19" s="288"/>
    </row>
    <row r="20" spans="2:18" s="9" customFormat="1" ht="15.95" customHeight="1">
      <c r="B20" s="563" t="s">
        <v>31</v>
      </c>
      <c r="C20" s="564"/>
      <c r="D20" s="565"/>
      <c r="E20" s="561"/>
      <c r="F20" s="562"/>
      <c r="G20" s="561"/>
      <c r="H20" s="562"/>
      <c r="I20" s="141"/>
      <c r="J20" s="141"/>
      <c r="K20" s="141"/>
      <c r="L20" s="141"/>
      <c r="M20" s="141"/>
      <c r="N20" s="141"/>
      <c r="O20" s="288"/>
      <c r="P20" s="288"/>
      <c r="Q20" s="288"/>
      <c r="R20" s="288"/>
    </row>
    <row r="21" spans="2:18" s="9" customFormat="1" ht="15.95" customHeight="1">
      <c r="B21" s="563" t="s">
        <v>318</v>
      </c>
      <c r="C21" s="564"/>
      <c r="D21" s="565"/>
      <c r="E21" s="403"/>
      <c r="F21" s="404"/>
      <c r="G21" s="403"/>
      <c r="H21" s="404"/>
      <c r="I21" s="141"/>
      <c r="J21" s="141"/>
      <c r="K21" s="141"/>
      <c r="L21" s="141"/>
      <c r="M21" s="141"/>
      <c r="N21" s="141"/>
      <c r="O21" s="400"/>
      <c r="P21" s="400"/>
      <c r="Q21" s="400"/>
      <c r="R21" s="400"/>
    </row>
    <row r="22" spans="2:18" s="9" customFormat="1" ht="30.75" customHeight="1">
      <c r="B22" s="556" t="s">
        <v>398</v>
      </c>
      <c r="C22" s="557"/>
      <c r="D22" s="557"/>
      <c r="E22" s="557"/>
      <c r="F22" s="558"/>
      <c r="G22" s="561"/>
      <c r="H22" s="562"/>
      <c r="I22" s="141"/>
      <c r="J22" s="141"/>
      <c r="K22" s="141"/>
      <c r="L22" s="141"/>
      <c r="M22" s="141"/>
      <c r="N22" s="141"/>
      <c r="O22" s="288"/>
      <c r="P22" s="288"/>
      <c r="Q22" s="288"/>
      <c r="R22" s="288"/>
    </row>
    <row r="23" spans="2:18" s="2" customFormat="1" ht="6" customHeight="1">
      <c r="B23" s="7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</row>
    <row r="24" spans="2:18" s="2" customFormat="1" ht="15.95" customHeight="1">
      <c r="B24" s="559" t="s">
        <v>73</v>
      </c>
      <c r="C24" s="559"/>
      <c r="D24" s="559"/>
      <c r="E24" s="559"/>
      <c r="F24" s="559"/>
      <c r="G24" s="559"/>
      <c r="H24" s="559"/>
      <c r="I24" s="559"/>
      <c r="J24" s="559"/>
      <c r="K24" s="559"/>
      <c r="L24" s="560"/>
      <c r="M24" s="596">
        <f>+SUM(N10:N22)</f>
        <v>0</v>
      </c>
      <c r="N24" s="596"/>
    </row>
    <row r="25" spans="2:18" s="380" customFormat="1" ht="15.95" customHeight="1">
      <c r="B25" s="365" t="s">
        <v>361</v>
      </c>
      <c r="C25" s="384"/>
      <c r="D25" s="384"/>
      <c r="E25" s="384"/>
      <c r="F25" s="384"/>
      <c r="G25" s="384"/>
      <c r="H25" s="384"/>
      <c r="I25" s="9"/>
      <c r="J25" s="9"/>
      <c r="K25" s="9"/>
      <c r="L25" s="6"/>
      <c r="M25" s="6"/>
    </row>
    <row r="26" spans="2:18" s="2" customFormat="1" ht="12.75">
      <c r="B26" s="365" t="s">
        <v>70</v>
      </c>
      <c r="C26" s="88"/>
      <c r="D26" s="88"/>
      <c r="E26" s="88"/>
      <c r="F26" s="31"/>
      <c r="G26" s="31"/>
      <c r="H26" s="31"/>
      <c r="I26" s="7"/>
      <c r="J26" s="6"/>
      <c r="K26" s="6"/>
      <c r="L26" s="6"/>
      <c r="M26" s="6"/>
    </row>
    <row r="27" spans="2:18" s="2" customFormat="1" ht="12.75">
      <c r="B27" s="365" t="s">
        <v>71</v>
      </c>
      <c r="C27" s="88"/>
      <c r="D27" s="88"/>
      <c r="E27" s="88"/>
      <c r="F27" s="31"/>
      <c r="G27" s="31"/>
      <c r="H27" s="31"/>
      <c r="I27" s="7"/>
      <c r="J27" s="6"/>
      <c r="K27" s="6"/>
      <c r="L27" s="6"/>
      <c r="M27" s="6"/>
    </row>
    <row r="28" spans="2:18" s="2" customFormat="1" ht="12.75">
      <c r="B28" s="31"/>
      <c r="C28" s="31"/>
      <c r="D28" s="31"/>
      <c r="E28" s="31"/>
      <c r="F28" s="31"/>
      <c r="G28" s="31"/>
      <c r="H28" s="31"/>
      <c r="I28" s="7"/>
      <c r="J28" s="6"/>
      <c r="K28" s="6"/>
      <c r="L28" s="6"/>
      <c r="M28" s="6"/>
    </row>
    <row r="29" spans="2:18" s="2" customFormat="1" ht="18.75" customHeight="1">
      <c r="B29" s="101" t="s">
        <v>74</v>
      </c>
      <c r="C29" s="31"/>
      <c r="D29" s="31"/>
      <c r="E29" s="31"/>
      <c r="F29" s="31"/>
      <c r="G29" s="31"/>
      <c r="H29" s="31"/>
      <c r="I29" s="7"/>
      <c r="J29" s="6"/>
      <c r="K29" s="6"/>
      <c r="L29" s="6"/>
      <c r="M29" s="6"/>
    </row>
    <row r="30" spans="2:18" s="2" customFormat="1" ht="12.75"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2:18" s="2" customFormat="1" ht="39" customHeight="1">
      <c r="B31" s="536" t="s">
        <v>75</v>
      </c>
      <c r="C31" s="536"/>
      <c r="D31" s="536"/>
      <c r="E31" s="513" t="s">
        <v>76</v>
      </c>
      <c r="F31" s="513"/>
      <c r="G31" s="6"/>
      <c r="H31" s="6"/>
      <c r="I31" s="6"/>
      <c r="J31" s="6"/>
      <c r="K31" s="6"/>
      <c r="L31" s="6"/>
      <c r="M31" s="6"/>
    </row>
    <row r="32" spans="2:18" s="288" customFormat="1" ht="6.6" customHeight="1">
      <c r="G32" s="6"/>
      <c r="H32" s="6"/>
      <c r="I32" s="6"/>
      <c r="J32" s="6"/>
      <c r="K32" s="6"/>
      <c r="L32" s="6"/>
      <c r="M32" s="6"/>
    </row>
    <row r="33" spans="2:17" s="2" customFormat="1" ht="18" customHeight="1">
      <c r="B33" s="590" t="s">
        <v>77</v>
      </c>
      <c r="C33" s="590"/>
      <c r="D33" s="590"/>
      <c r="E33" s="609"/>
      <c r="F33" s="610"/>
      <c r="G33" s="6"/>
      <c r="H33" s="6"/>
      <c r="I33" s="6"/>
      <c r="J33" s="6"/>
      <c r="K33" s="6"/>
      <c r="L33" s="6"/>
      <c r="M33" s="6"/>
    </row>
    <row r="34" spans="2:17" s="2" customFormat="1" ht="30.6" customHeight="1">
      <c r="B34" s="591" t="s">
        <v>165</v>
      </c>
      <c r="C34" s="591"/>
      <c r="D34" s="591"/>
      <c r="E34" s="609"/>
      <c r="F34" s="610"/>
      <c r="G34" s="6"/>
      <c r="H34" s="6"/>
      <c r="I34" s="6"/>
      <c r="J34" s="6"/>
      <c r="K34" s="6"/>
      <c r="L34" s="6"/>
      <c r="M34" s="6"/>
    </row>
    <row r="35" spans="2:17" s="2" customFormat="1" ht="18" customHeight="1">
      <c r="B35" s="590" t="s">
        <v>78</v>
      </c>
      <c r="C35" s="590"/>
      <c r="D35" s="590"/>
      <c r="E35" s="609"/>
      <c r="F35" s="610"/>
      <c r="G35" s="6"/>
      <c r="H35" s="6"/>
      <c r="I35" s="6"/>
      <c r="J35" s="6"/>
      <c r="K35" s="6"/>
      <c r="L35" s="6"/>
      <c r="M35" s="6"/>
    </row>
    <row r="36" spans="2:17" s="374" customFormat="1" ht="18" customHeight="1">
      <c r="B36" s="590" t="s">
        <v>79</v>
      </c>
      <c r="C36" s="590"/>
      <c r="D36" s="590"/>
      <c r="E36" s="375"/>
      <c r="F36" s="376"/>
      <c r="G36" s="6"/>
      <c r="H36" s="6"/>
      <c r="I36" s="6"/>
      <c r="J36" s="6"/>
      <c r="K36" s="6"/>
      <c r="L36" s="6"/>
      <c r="M36" s="6"/>
    </row>
    <row r="37" spans="2:17" s="2" customFormat="1" ht="18" customHeight="1">
      <c r="B37" s="590" t="s">
        <v>370</v>
      </c>
      <c r="C37" s="590"/>
      <c r="D37" s="590"/>
      <c r="E37" s="609"/>
      <c r="F37" s="610"/>
      <c r="G37" s="6"/>
      <c r="H37" s="6"/>
      <c r="I37" s="6"/>
      <c r="J37" s="6"/>
      <c r="K37" s="6"/>
      <c r="L37" s="6"/>
      <c r="M37" s="6"/>
    </row>
    <row r="38" spans="2:17" s="2" customFormat="1" ht="12.75">
      <c r="B38" s="7"/>
      <c r="C38" s="7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2:17" s="2" customFormat="1" ht="30.6" customHeight="1">
      <c r="B39" s="471" t="s">
        <v>80</v>
      </c>
      <c r="C39" s="471"/>
      <c r="D39" s="608"/>
      <c r="E39" s="596">
        <f>+SUM(E33:E37)</f>
        <v>0</v>
      </c>
      <c r="F39" s="596"/>
      <c r="G39" s="6"/>
      <c r="H39" s="6"/>
      <c r="I39" s="6"/>
      <c r="J39" s="6"/>
      <c r="K39" s="6"/>
      <c r="L39" s="6"/>
      <c r="M39" s="6"/>
    </row>
    <row r="40" spans="2:17" s="2" customFormat="1" ht="12.75">
      <c r="B40" s="7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2:17" s="288" customFormat="1" ht="30.6" customHeight="1">
      <c r="B41" s="471" t="s">
        <v>81</v>
      </c>
      <c r="C41" s="471"/>
      <c r="D41" s="608"/>
      <c r="E41" s="596">
        <f>+E39+M24</f>
        <v>0</v>
      </c>
      <c r="F41" s="596"/>
      <c r="G41" s="329" t="s">
        <v>393</v>
      </c>
      <c r="H41" s="6"/>
      <c r="I41" s="6"/>
      <c r="J41" s="6"/>
      <c r="K41" s="6"/>
      <c r="L41" s="6"/>
      <c r="M41" s="6"/>
    </row>
    <row r="42" spans="2:17" s="2" customFormat="1" ht="12.75"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2:17" s="2" customFormat="1" ht="12.75"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2:17" s="9" customFormat="1" ht="34.5" customHeight="1">
      <c r="B44" s="552" t="s">
        <v>434</v>
      </c>
      <c r="C44" s="552"/>
      <c r="D44" s="552"/>
      <c r="E44" s="552"/>
      <c r="F44" s="552"/>
      <c r="G44" s="326"/>
      <c r="H44" s="326"/>
      <c r="I44" s="326"/>
      <c r="J44" s="326"/>
      <c r="K44" s="326"/>
      <c r="L44" s="326"/>
      <c r="M44" s="326"/>
    </row>
    <row r="45" spans="2:17" s="38" customFormat="1" ht="17.45" customHeight="1">
      <c r="B45" s="536" t="s">
        <v>84</v>
      </c>
      <c r="C45" s="536"/>
      <c r="D45" s="536" t="s">
        <v>82</v>
      </c>
      <c r="E45" s="536"/>
      <c r="F45" s="513" t="s">
        <v>66</v>
      </c>
      <c r="G45" s="513"/>
      <c r="H45" s="611" t="s">
        <v>83</v>
      </c>
      <c r="I45" s="611"/>
      <c r="J45" s="611"/>
      <c r="K45" s="611"/>
      <c r="L45" s="611"/>
      <c r="M45" s="611"/>
      <c r="N45" s="611"/>
      <c r="O45" s="611"/>
      <c r="P45" s="611"/>
    </row>
    <row r="46" spans="2:17" s="38" customFormat="1" ht="17.45" customHeight="1">
      <c r="B46" s="536"/>
      <c r="C46" s="536"/>
      <c r="D46" s="536"/>
      <c r="E46" s="536"/>
      <c r="F46" s="513"/>
      <c r="G46" s="513"/>
      <c r="H46" s="330">
        <v>1</v>
      </c>
      <c r="I46" s="330">
        <v>2</v>
      </c>
      <c r="J46" s="330">
        <v>3</v>
      </c>
      <c r="K46" s="330">
        <v>4</v>
      </c>
      <c r="L46" s="330">
        <v>5</v>
      </c>
      <c r="M46" s="330" t="s">
        <v>31</v>
      </c>
      <c r="N46" s="330" t="s">
        <v>31</v>
      </c>
      <c r="O46" s="330" t="s">
        <v>31</v>
      </c>
      <c r="P46" s="330" t="s">
        <v>36</v>
      </c>
    </row>
    <row r="47" spans="2:17" s="288" customFormat="1" ht="5.0999999999999996" customHeight="1"/>
    <row r="48" spans="2:17" s="145" customFormat="1" ht="12.75">
      <c r="B48" s="504"/>
      <c r="C48" s="506"/>
      <c r="D48" s="594" t="s">
        <v>167</v>
      </c>
      <c r="E48" s="595"/>
      <c r="F48" s="594"/>
      <c r="G48" s="595"/>
      <c r="H48" s="144"/>
      <c r="I48" s="144"/>
      <c r="J48" s="144"/>
      <c r="K48" s="144"/>
      <c r="L48" s="144"/>
      <c r="M48" s="144"/>
      <c r="N48" s="144"/>
      <c r="O48" s="144"/>
      <c r="P48" s="144"/>
      <c r="Q48" s="288"/>
    </row>
    <row r="49" spans="2:17" s="145" customFormat="1" ht="12.75">
      <c r="B49" s="504"/>
      <c r="C49" s="506"/>
      <c r="D49" s="594" t="s">
        <v>166</v>
      </c>
      <c r="E49" s="595" t="s">
        <v>166</v>
      </c>
      <c r="F49" s="594"/>
      <c r="G49" s="595"/>
      <c r="H49" s="144"/>
      <c r="I49" s="144"/>
      <c r="J49" s="144"/>
      <c r="K49" s="144"/>
      <c r="L49" s="144"/>
      <c r="M49" s="144"/>
      <c r="N49" s="144"/>
      <c r="O49" s="144"/>
      <c r="P49" s="144"/>
      <c r="Q49" s="288"/>
    </row>
    <row r="50" spans="2:17" s="2" customFormat="1" ht="17.25" customHeight="1">
      <c r="B50" s="504"/>
      <c r="C50" s="506"/>
      <c r="D50" s="594" t="s">
        <v>31</v>
      </c>
      <c r="E50" s="595" t="s">
        <v>31</v>
      </c>
      <c r="F50" s="594"/>
      <c r="G50" s="595"/>
      <c r="H50" s="144"/>
      <c r="I50" s="144"/>
      <c r="J50" s="144"/>
      <c r="K50" s="144"/>
      <c r="L50" s="144"/>
      <c r="M50" s="144"/>
      <c r="N50" s="144"/>
      <c r="O50" s="144"/>
      <c r="P50" s="144"/>
      <c r="Q50" s="288"/>
    </row>
    <row r="51" spans="2:17" s="145" customFormat="1" ht="12.75">
      <c r="B51" s="504"/>
      <c r="C51" s="506"/>
      <c r="D51" s="594" t="s">
        <v>167</v>
      </c>
      <c r="E51" s="595" t="s">
        <v>167</v>
      </c>
      <c r="F51" s="594"/>
      <c r="G51" s="595"/>
      <c r="H51" s="144"/>
      <c r="I51" s="144"/>
      <c r="J51" s="144"/>
      <c r="K51" s="144"/>
      <c r="L51" s="144"/>
      <c r="M51" s="144"/>
      <c r="N51" s="144"/>
      <c r="O51" s="144"/>
      <c r="P51" s="144"/>
      <c r="Q51" s="288"/>
    </row>
    <row r="52" spans="2:17" s="145" customFormat="1" ht="12.75">
      <c r="B52" s="504"/>
      <c r="C52" s="506"/>
      <c r="D52" s="594" t="s">
        <v>166</v>
      </c>
      <c r="E52" s="595" t="s">
        <v>166</v>
      </c>
      <c r="F52" s="594"/>
      <c r="G52" s="595"/>
      <c r="H52" s="144"/>
      <c r="I52" s="144"/>
      <c r="J52" s="144"/>
      <c r="K52" s="144"/>
      <c r="L52" s="144"/>
      <c r="M52" s="144"/>
      <c r="N52" s="144"/>
      <c r="O52" s="144"/>
      <c r="P52" s="144"/>
      <c r="Q52" s="288"/>
    </row>
    <row r="53" spans="2:17" s="145" customFormat="1" ht="17.25" customHeight="1">
      <c r="B53" s="504"/>
      <c r="C53" s="506"/>
      <c r="D53" s="594" t="s">
        <v>31</v>
      </c>
      <c r="E53" s="595" t="s">
        <v>31</v>
      </c>
      <c r="F53" s="594"/>
      <c r="G53" s="595"/>
      <c r="H53" s="144"/>
      <c r="I53" s="144"/>
      <c r="J53" s="144"/>
      <c r="K53" s="144"/>
      <c r="L53" s="144"/>
      <c r="M53" s="144"/>
      <c r="N53" s="144"/>
      <c r="O53" s="144"/>
      <c r="P53" s="144"/>
      <c r="Q53" s="288"/>
    </row>
    <row r="54" spans="2:17" s="145" customFormat="1" ht="12.75">
      <c r="B54" s="504"/>
      <c r="C54" s="506"/>
      <c r="D54" s="594" t="s">
        <v>167</v>
      </c>
      <c r="E54" s="595" t="s">
        <v>167</v>
      </c>
      <c r="F54" s="594"/>
      <c r="G54" s="595"/>
      <c r="H54" s="144"/>
      <c r="I54" s="144"/>
      <c r="J54" s="144"/>
      <c r="K54" s="144"/>
      <c r="L54" s="144"/>
      <c r="M54" s="144"/>
      <c r="N54" s="144"/>
      <c r="O54" s="144"/>
      <c r="P54" s="144"/>
      <c r="Q54" s="288"/>
    </row>
    <row r="55" spans="2:17" s="145" customFormat="1" ht="12.75">
      <c r="B55" s="504"/>
      <c r="C55" s="506"/>
      <c r="D55" s="594" t="s">
        <v>166</v>
      </c>
      <c r="E55" s="595" t="s">
        <v>166</v>
      </c>
      <c r="F55" s="594"/>
      <c r="G55" s="595"/>
      <c r="H55" s="144"/>
      <c r="I55" s="144"/>
      <c r="J55" s="144"/>
      <c r="K55" s="144"/>
      <c r="L55" s="144"/>
      <c r="M55" s="144"/>
      <c r="N55" s="144"/>
      <c r="O55" s="144"/>
      <c r="P55" s="144"/>
      <c r="Q55" s="288"/>
    </row>
    <row r="56" spans="2:17" s="145" customFormat="1" ht="17.25" customHeight="1">
      <c r="B56" s="504"/>
      <c r="C56" s="506"/>
      <c r="D56" s="594" t="s">
        <v>31</v>
      </c>
      <c r="E56" s="595" t="s">
        <v>31</v>
      </c>
      <c r="F56" s="594"/>
      <c r="G56" s="595"/>
      <c r="H56" s="144"/>
      <c r="I56" s="144"/>
      <c r="J56" s="144"/>
      <c r="K56" s="144"/>
      <c r="L56" s="144"/>
      <c r="M56" s="144"/>
      <c r="N56" s="144"/>
      <c r="O56" s="144"/>
      <c r="P56" s="144"/>
      <c r="Q56" s="288"/>
    </row>
    <row r="57" spans="2:17" s="2" customFormat="1" ht="12.75">
      <c r="B57" s="10"/>
      <c r="C57" s="53"/>
      <c r="D57" s="10"/>
      <c r="E57" s="102"/>
      <c r="F57" s="98"/>
      <c r="G57" s="103"/>
      <c r="H57" s="98"/>
      <c r="I57" s="104"/>
      <c r="J57" s="10"/>
    </row>
    <row r="58" spans="2:17" s="9" customFormat="1" ht="34.5" customHeight="1">
      <c r="B58" s="552" t="s">
        <v>435</v>
      </c>
      <c r="C58" s="552"/>
      <c r="D58" s="552"/>
      <c r="E58" s="552"/>
      <c r="F58" s="552"/>
      <c r="G58" s="552"/>
      <c r="H58" s="552"/>
      <c r="I58" s="326"/>
      <c r="J58" s="326"/>
      <c r="K58" s="326"/>
      <c r="L58" s="326"/>
      <c r="M58" s="326"/>
    </row>
    <row r="59" spans="2:17" s="2" customFormat="1" ht="12.75">
      <c r="B59" s="600" t="s">
        <v>85</v>
      </c>
      <c r="C59" s="600"/>
      <c r="D59" s="600"/>
      <c r="E59" s="600"/>
      <c r="F59" s="600"/>
      <c r="G59" s="592"/>
      <c r="H59" s="593"/>
      <c r="I59" s="10"/>
    </row>
    <row r="60" spans="2:17" s="2" customFormat="1" ht="12.75">
      <c r="B60" s="600" t="s">
        <v>86</v>
      </c>
      <c r="C60" s="600"/>
      <c r="D60" s="600"/>
      <c r="E60" s="600"/>
      <c r="F60" s="601"/>
      <c r="G60" s="592"/>
      <c r="H60" s="593"/>
      <c r="I60" s="10"/>
    </row>
    <row r="61" spans="2:17" s="2" customFormat="1" ht="12.75">
      <c r="B61" s="38"/>
      <c r="C61" s="31"/>
      <c r="D61" s="31"/>
      <c r="E61" s="31"/>
      <c r="F61" s="31"/>
      <c r="G61" s="31"/>
      <c r="H61" s="31"/>
      <c r="I61" s="10"/>
    </row>
    <row r="62" spans="2:17" s="2" customFormat="1" ht="12.75" customHeight="1">
      <c r="C62" s="31"/>
      <c r="D62" s="31"/>
      <c r="E62" s="31"/>
      <c r="F62" s="31"/>
      <c r="G62" s="31"/>
      <c r="H62" s="31"/>
      <c r="I62" s="10"/>
      <c r="O62" s="288"/>
    </row>
    <row r="63" spans="2:17" s="2" customFormat="1" ht="12.95" customHeight="1">
      <c r="B63" s="597" t="s">
        <v>362</v>
      </c>
      <c r="C63" s="598"/>
      <c r="D63" s="597" t="s">
        <v>321</v>
      </c>
      <c r="E63" s="615"/>
      <c r="F63" s="331" t="s">
        <v>83</v>
      </c>
      <c r="G63" s="333"/>
      <c r="H63" s="333"/>
      <c r="I63" s="333"/>
      <c r="J63" s="333"/>
      <c r="K63" s="333"/>
      <c r="L63" s="333"/>
      <c r="M63" s="333"/>
      <c r="N63" s="333"/>
      <c r="O63" s="288"/>
    </row>
    <row r="64" spans="2:17" s="2" customFormat="1" ht="12.75">
      <c r="B64" s="597"/>
      <c r="C64" s="598"/>
      <c r="D64" s="597"/>
      <c r="E64" s="615"/>
      <c r="F64" s="105">
        <v>1</v>
      </c>
      <c r="G64" s="105">
        <v>2</v>
      </c>
      <c r="H64" s="105">
        <v>3</v>
      </c>
      <c r="I64" s="105">
        <v>4</v>
      </c>
      <c r="J64" s="105">
        <v>5</v>
      </c>
      <c r="K64" s="105" t="s">
        <v>31</v>
      </c>
      <c r="L64" s="105" t="s">
        <v>31</v>
      </c>
      <c r="M64" s="105" t="s">
        <v>31</v>
      </c>
      <c r="N64" s="332" t="s">
        <v>36</v>
      </c>
      <c r="O64" s="288"/>
    </row>
    <row r="65" spans="2:15" s="288" customFormat="1" ht="5.0999999999999996" customHeight="1"/>
    <row r="66" spans="2:15" s="2" customFormat="1" ht="24.6" customHeight="1">
      <c r="B66" s="599" t="s">
        <v>87</v>
      </c>
      <c r="C66" s="599"/>
      <c r="D66" s="589" t="s">
        <v>88</v>
      </c>
      <c r="E66" s="589"/>
      <c r="F66" s="334"/>
      <c r="G66" s="334"/>
      <c r="H66" s="334"/>
      <c r="I66" s="334"/>
      <c r="J66" s="334"/>
      <c r="K66" s="334"/>
      <c r="L66" s="334"/>
      <c r="M66" s="334"/>
      <c r="N66" s="334"/>
      <c r="O66" s="288"/>
    </row>
    <row r="67" spans="2:15" s="2" customFormat="1" ht="24" customHeight="1">
      <c r="B67" s="599"/>
      <c r="C67" s="599"/>
      <c r="D67" s="589" t="s">
        <v>90</v>
      </c>
      <c r="E67" s="589"/>
      <c r="F67" s="334"/>
      <c r="G67" s="334"/>
      <c r="H67" s="334"/>
      <c r="I67" s="334"/>
      <c r="J67" s="334"/>
      <c r="K67" s="334"/>
      <c r="L67" s="334"/>
      <c r="M67" s="334"/>
      <c r="N67" s="334"/>
      <c r="O67" s="288"/>
    </row>
    <row r="68" spans="2:15" s="2" customFormat="1" ht="24.6" customHeight="1">
      <c r="B68" s="599" t="s">
        <v>91</v>
      </c>
      <c r="C68" s="599"/>
      <c r="D68" s="589" t="s">
        <v>88</v>
      </c>
      <c r="E68" s="589"/>
      <c r="F68" s="334"/>
      <c r="G68" s="334"/>
      <c r="H68" s="334"/>
      <c r="I68" s="334"/>
      <c r="J68" s="334"/>
      <c r="K68" s="334"/>
      <c r="L68" s="334"/>
      <c r="M68" s="334"/>
      <c r="N68" s="334"/>
      <c r="O68" s="288"/>
    </row>
    <row r="69" spans="2:15" s="2" customFormat="1" ht="24.6" customHeight="1" thickBot="1">
      <c r="B69" s="599"/>
      <c r="C69" s="599"/>
      <c r="D69" s="589" t="s">
        <v>90</v>
      </c>
      <c r="E69" s="589"/>
      <c r="F69" s="334"/>
      <c r="G69" s="334"/>
      <c r="H69" s="334"/>
      <c r="I69" s="334"/>
      <c r="J69" s="334"/>
      <c r="K69" s="334"/>
      <c r="L69" s="334"/>
      <c r="M69" s="334"/>
      <c r="N69" s="334"/>
      <c r="O69" s="288"/>
    </row>
    <row r="70" spans="2:15" s="2" customFormat="1" ht="24.6" customHeight="1">
      <c r="B70" s="602" t="s">
        <v>92</v>
      </c>
      <c r="C70" s="603"/>
      <c r="D70" s="606" t="s">
        <v>88</v>
      </c>
      <c r="E70" s="606"/>
      <c r="F70" s="335"/>
      <c r="G70" s="335"/>
      <c r="H70" s="335"/>
      <c r="I70" s="335"/>
      <c r="J70" s="335"/>
      <c r="K70" s="335"/>
      <c r="L70" s="335"/>
      <c r="M70" s="335"/>
      <c r="N70" s="336"/>
      <c r="O70" s="288"/>
    </row>
    <row r="71" spans="2:15" s="2" customFormat="1" ht="24.6" customHeight="1" thickBot="1">
      <c r="B71" s="604"/>
      <c r="C71" s="605"/>
      <c r="D71" s="607" t="s">
        <v>90</v>
      </c>
      <c r="E71" s="607"/>
      <c r="F71" s="337"/>
      <c r="G71" s="337"/>
      <c r="H71" s="337"/>
      <c r="I71" s="337"/>
      <c r="J71" s="337"/>
      <c r="K71" s="337"/>
      <c r="L71" s="337"/>
      <c r="M71" s="337"/>
      <c r="N71" s="338"/>
      <c r="O71" s="288"/>
    </row>
    <row r="72" spans="2:15" s="380" customFormat="1" ht="6" customHeight="1"/>
    <row r="73" spans="2:15" s="2" customFormat="1" ht="12.75">
      <c r="B73" s="10" t="s">
        <v>363</v>
      </c>
      <c r="C73" s="31"/>
      <c r="D73" s="31"/>
      <c r="E73" s="31"/>
      <c r="F73" s="31"/>
      <c r="G73" s="31"/>
      <c r="H73" s="31"/>
      <c r="I73" s="31"/>
      <c r="J73" s="10"/>
      <c r="O73" s="288"/>
    </row>
    <row r="74" spans="2:15" s="380" customFormat="1" ht="12.75">
      <c r="B74" s="10"/>
      <c r="C74" s="31"/>
      <c r="D74" s="31"/>
      <c r="E74" s="31"/>
      <c r="F74" s="31"/>
      <c r="G74" s="31"/>
      <c r="H74" s="31"/>
      <c r="I74" s="31"/>
      <c r="J74" s="10"/>
    </row>
    <row r="75" spans="2:15" s="9" customFormat="1" ht="34.5" customHeight="1">
      <c r="B75" s="552" t="s">
        <v>436</v>
      </c>
      <c r="C75" s="552"/>
      <c r="D75" s="552"/>
      <c r="E75" s="552"/>
      <c r="F75" s="552"/>
      <c r="G75" s="552"/>
      <c r="H75" s="552"/>
      <c r="I75" s="326"/>
      <c r="J75" s="326"/>
      <c r="K75" s="326"/>
      <c r="L75" s="326"/>
      <c r="M75" s="326"/>
    </row>
    <row r="76" spans="2:15" s="2" customFormat="1" ht="12.75"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</row>
    <row r="77" spans="2:15" s="2" customFormat="1" ht="12.75">
      <c r="B77" s="46" t="s">
        <v>93</v>
      </c>
      <c r="C77" s="6"/>
      <c r="F77" s="609"/>
      <c r="G77" s="610"/>
      <c r="H77" s="35" t="s">
        <v>94</v>
      </c>
      <c r="K77" s="6"/>
      <c r="L77" s="6"/>
      <c r="M77" s="6"/>
    </row>
    <row r="78" spans="2:15" s="2" customFormat="1" ht="12.75">
      <c r="B78" s="46" t="s">
        <v>95</v>
      </c>
      <c r="F78" s="609"/>
      <c r="G78" s="610"/>
      <c r="K78" s="6"/>
      <c r="L78" s="6"/>
      <c r="M78" s="6"/>
    </row>
    <row r="79" spans="2:15" s="2" customFormat="1" ht="12.75">
      <c r="B79" s="46" t="s">
        <v>96</v>
      </c>
      <c r="F79" s="609"/>
      <c r="G79" s="610"/>
      <c r="H79" s="35" t="s">
        <v>97</v>
      </c>
      <c r="K79" s="6"/>
      <c r="L79" s="6"/>
      <c r="M79" s="6"/>
    </row>
    <row r="80" spans="2:15" s="2" customFormat="1" ht="12.75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</row>
    <row r="81" spans="2:18" s="288" customFormat="1" ht="15" customHeight="1">
      <c r="B81" s="536" t="s">
        <v>390</v>
      </c>
      <c r="C81" s="536"/>
      <c r="D81" s="536"/>
      <c r="E81" s="536"/>
      <c r="F81" s="536"/>
      <c r="G81" s="513" t="s">
        <v>66</v>
      </c>
      <c r="H81" s="513"/>
      <c r="I81" s="536" t="s">
        <v>98</v>
      </c>
      <c r="J81" s="536"/>
      <c r="K81" s="536"/>
      <c r="L81" s="536"/>
      <c r="M81" s="536"/>
      <c r="N81" s="536"/>
      <c r="O81" s="536"/>
      <c r="P81" s="536"/>
      <c r="Q81" s="513" t="s">
        <v>99</v>
      </c>
      <c r="R81" s="513"/>
    </row>
    <row r="82" spans="2:18" s="288" customFormat="1" ht="27" customHeight="1">
      <c r="B82" s="513" t="s">
        <v>391</v>
      </c>
      <c r="C82" s="513"/>
      <c r="D82" s="513"/>
      <c r="E82" s="513" t="s">
        <v>65</v>
      </c>
      <c r="F82" s="513"/>
      <c r="G82" s="513"/>
      <c r="H82" s="513"/>
      <c r="I82" s="536">
        <v>1</v>
      </c>
      <c r="J82" s="536">
        <v>2</v>
      </c>
      <c r="K82" s="536">
        <v>3</v>
      </c>
      <c r="L82" s="536" t="s">
        <v>100</v>
      </c>
      <c r="M82" s="536" t="s">
        <v>100</v>
      </c>
      <c r="N82" s="536" t="s">
        <v>100</v>
      </c>
      <c r="O82" s="536" t="s">
        <v>100</v>
      </c>
      <c r="P82" s="536" t="s">
        <v>36</v>
      </c>
      <c r="Q82" s="513"/>
      <c r="R82" s="513"/>
    </row>
    <row r="83" spans="2:18" s="288" customFormat="1" ht="12.75">
      <c r="B83" s="513"/>
      <c r="C83" s="513"/>
      <c r="D83" s="513"/>
      <c r="E83" s="513"/>
      <c r="F83" s="513"/>
      <c r="G83" s="513"/>
      <c r="H83" s="513"/>
      <c r="I83" s="536"/>
      <c r="J83" s="536"/>
      <c r="K83" s="536"/>
      <c r="L83" s="536"/>
      <c r="M83" s="536"/>
      <c r="N83" s="536"/>
      <c r="O83" s="536"/>
      <c r="P83" s="536"/>
      <c r="Q83" s="513"/>
      <c r="R83" s="513"/>
    </row>
    <row r="84" spans="2:18" s="288" customFormat="1" ht="8.1" customHeight="1">
      <c r="I84" s="6"/>
      <c r="J84" s="6"/>
      <c r="K84" s="6"/>
      <c r="L84" s="6"/>
      <c r="M84" s="6"/>
    </row>
    <row r="85" spans="2:18" s="9" customFormat="1" ht="15.95" customHeight="1">
      <c r="B85" s="612" t="s">
        <v>319</v>
      </c>
      <c r="C85" s="613"/>
      <c r="D85" s="614"/>
      <c r="E85" s="561"/>
      <c r="F85" s="562"/>
      <c r="G85" s="561"/>
      <c r="H85" s="562"/>
      <c r="I85" s="142"/>
      <c r="J85" s="142"/>
      <c r="K85" s="142"/>
      <c r="L85" s="142"/>
      <c r="M85" s="142"/>
      <c r="N85" s="142"/>
      <c r="O85" s="142"/>
      <c r="P85" s="142"/>
      <c r="Q85" s="561"/>
      <c r="R85" s="562"/>
    </row>
    <row r="86" spans="2:18" s="9" customFormat="1" ht="15.95" customHeight="1">
      <c r="B86" s="563" t="s">
        <v>312</v>
      </c>
      <c r="C86" s="564"/>
      <c r="D86" s="565"/>
      <c r="E86" s="561"/>
      <c r="F86" s="562"/>
      <c r="G86" s="561"/>
      <c r="H86" s="562"/>
      <c r="I86" s="142"/>
      <c r="J86" s="142"/>
      <c r="K86" s="142"/>
      <c r="L86" s="142"/>
      <c r="M86" s="142"/>
      <c r="N86" s="142"/>
      <c r="O86" s="142"/>
      <c r="P86" s="142"/>
      <c r="Q86" s="561"/>
      <c r="R86" s="562"/>
    </row>
    <row r="87" spans="2:18" s="9" customFormat="1" ht="15.95" customHeight="1">
      <c r="B87" s="563" t="s">
        <v>31</v>
      </c>
      <c r="C87" s="564"/>
      <c r="D87" s="565"/>
      <c r="E87" s="561"/>
      <c r="F87" s="562"/>
      <c r="G87" s="561"/>
      <c r="H87" s="562"/>
      <c r="I87" s="142"/>
      <c r="J87" s="142"/>
      <c r="K87" s="142"/>
      <c r="L87" s="142"/>
      <c r="M87" s="142"/>
      <c r="N87" s="142"/>
      <c r="O87" s="142"/>
      <c r="P87" s="142"/>
      <c r="Q87" s="561"/>
      <c r="R87" s="562"/>
    </row>
    <row r="88" spans="2:18" s="9" customFormat="1" ht="15.95" customHeight="1">
      <c r="B88" s="563" t="s">
        <v>318</v>
      </c>
      <c r="C88" s="564"/>
      <c r="D88" s="565"/>
      <c r="E88" s="561"/>
      <c r="F88" s="562"/>
      <c r="G88" s="561"/>
      <c r="H88" s="562"/>
      <c r="I88" s="142"/>
      <c r="J88" s="142"/>
      <c r="K88" s="142"/>
      <c r="L88" s="142"/>
      <c r="M88" s="142"/>
      <c r="N88" s="142"/>
      <c r="O88" s="142"/>
      <c r="P88" s="142"/>
      <c r="Q88" s="561"/>
      <c r="R88" s="562"/>
    </row>
    <row r="89" spans="2:18" s="9" customFormat="1" ht="15.95" customHeight="1">
      <c r="B89" s="612" t="s">
        <v>314</v>
      </c>
      <c r="C89" s="613"/>
      <c r="D89" s="614"/>
      <c r="E89" s="561"/>
      <c r="F89" s="562"/>
      <c r="G89" s="561"/>
      <c r="H89" s="562"/>
      <c r="I89" s="142"/>
      <c r="J89" s="142"/>
      <c r="K89" s="142"/>
      <c r="L89" s="142"/>
      <c r="M89" s="142"/>
      <c r="N89" s="142"/>
      <c r="O89" s="142"/>
      <c r="P89" s="142"/>
      <c r="Q89" s="561"/>
      <c r="R89" s="562"/>
    </row>
    <row r="90" spans="2:18" s="9" customFormat="1" ht="15.95" customHeight="1">
      <c r="B90" s="563" t="s">
        <v>312</v>
      </c>
      <c r="C90" s="564"/>
      <c r="D90" s="565"/>
      <c r="E90" s="561"/>
      <c r="F90" s="562"/>
      <c r="G90" s="561"/>
      <c r="H90" s="562"/>
      <c r="I90" s="142"/>
      <c r="J90" s="142"/>
      <c r="K90" s="142"/>
      <c r="L90" s="142"/>
      <c r="M90" s="142"/>
      <c r="N90" s="142"/>
      <c r="O90" s="142"/>
      <c r="P90" s="142"/>
      <c r="Q90" s="561"/>
      <c r="R90" s="562"/>
    </row>
    <row r="91" spans="2:18" s="9" customFormat="1" ht="15.95" customHeight="1">
      <c r="B91" s="563" t="s">
        <v>31</v>
      </c>
      <c r="C91" s="564"/>
      <c r="D91" s="565"/>
      <c r="E91" s="561"/>
      <c r="F91" s="562"/>
      <c r="G91" s="561"/>
      <c r="H91" s="562"/>
      <c r="I91" s="142"/>
      <c r="J91" s="142"/>
      <c r="K91" s="142"/>
      <c r="L91" s="142"/>
      <c r="M91" s="142"/>
      <c r="N91" s="142"/>
      <c r="O91" s="142"/>
      <c r="P91" s="142"/>
      <c r="Q91" s="561"/>
      <c r="R91" s="562"/>
    </row>
    <row r="92" spans="2:18" s="9" customFormat="1" ht="15.95" customHeight="1">
      <c r="B92" s="563" t="s">
        <v>318</v>
      </c>
      <c r="C92" s="564"/>
      <c r="D92" s="565"/>
      <c r="E92" s="561"/>
      <c r="F92" s="562"/>
      <c r="G92" s="561"/>
      <c r="H92" s="562"/>
      <c r="I92" s="142"/>
      <c r="J92" s="142"/>
      <c r="K92" s="142"/>
      <c r="L92" s="142"/>
      <c r="M92" s="142"/>
      <c r="N92" s="142"/>
      <c r="O92" s="142"/>
      <c r="P92" s="142"/>
      <c r="Q92" s="561"/>
      <c r="R92" s="562"/>
    </row>
    <row r="93" spans="2:18" s="9" customFormat="1" ht="15.95" customHeight="1">
      <c r="B93" s="612" t="s">
        <v>320</v>
      </c>
      <c r="C93" s="613"/>
      <c r="D93" s="614"/>
      <c r="E93" s="561"/>
      <c r="F93" s="562"/>
      <c r="G93" s="561"/>
      <c r="H93" s="562"/>
      <c r="I93" s="142"/>
      <c r="J93" s="142"/>
      <c r="K93" s="142"/>
      <c r="L93" s="142"/>
      <c r="M93" s="142"/>
      <c r="N93" s="142"/>
      <c r="O93" s="142"/>
      <c r="P93" s="142"/>
      <c r="Q93" s="561"/>
      <c r="R93" s="562"/>
    </row>
    <row r="94" spans="2:18" s="9" customFormat="1" ht="15.95" customHeight="1">
      <c r="B94" s="563" t="s">
        <v>113</v>
      </c>
      <c r="C94" s="564"/>
      <c r="D94" s="565"/>
      <c r="E94" s="561"/>
      <c r="F94" s="562"/>
      <c r="G94" s="561"/>
      <c r="H94" s="562"/>
      <c r="I94" s="142"/>
      <c r="J94" s="142"/>
      <c r="K94" s="142"/>
      <c r="L94" s="142"/>
      <c r="M94" s="142"/>
      <c r="N94" s="142"/>
      <c r="O94" s="142"/>
      <c r="P94" s="142"/>
      <c r="Q94" s="561"/>
      <c r="R94" s="562"/>
    </row>
    <row r="95" spans="2:18" s="9" customFormat="1" ht="15.95" customHeight="1">
      <c r="B95" s="563" t="s">
        <v>31</v>
      </c>
      <c r="C95" s="564"/>
      <c r="D95" s="565"/>
      <c r="E95" s="561"/>
      <c r="F95" s="562"/>
      <c r="G95" s="561"/>
      <c r="H95" s="562"/>
      <c r="I95" s="142"/>
      <c r="J95" s="142"/>
      <c r="K95" s="142"/>
      <c r="L95" s="142"/>
      <c r="M95" s="142"/>
      <c r="N95" s="142"/>
      <c r="O95" s="142"/>
      <c r="P95" s="142"/>
      <c r="Q95" s="561"/>
      <c r="R95" s="562"/>
    </row>
    <row r="96" spans="2:18" s="9" customFormat="1" ht="15.95" customHeight="1">
      <c r="B96" s="563" t="s">
        <v>318</v>
      </c>
      <c r="C96" s="564"/>
      <c r="D96" s="565"/>
      <c r="E96" s="561"/>
      <c r="F96" s="562"/>
      <c r="G96" s="561"/>
      <c r="H96" s="562"/>
      <c r="I96" s="142"/>
      <c r="J96" s="142"/>
      <c r="K96" s="142"/>
      <c r="L96" s="142"/>
      <c r="M96" s="142"/>
      <c r="N96" s="142"/>
      <c r="O96" s="142"/>
      <c r="P96" s="142"/>
      <c r="Q96" s="567"/>
      <c r="R96" s="568"/>
    </row>
    <row r="97" spans="2:18" s="9" customFormat="1" ht="30.75" customHeight="1" thickBot="1">
      <c r="B97" s="556" t="s">
        <v>392</v>
      </c>
      <c r="C97" s="557"/>
      <c r="D97" s="557"/>
      <c r="E97" s="557"/>
      <c r="F97" s="558"/>
      <c r="G97" s="561"/>
      <c r="H97" s="562"/>
      <c r="I97" s="141"/>
      <c r="J97" s="141"/>
      <c r="K97" s="141"/>
      <c r="L97" s="141"/>
      <c r="M97" s="141"/>
      <c r="N97" s="141"/>
      <c r="O97" s="402"/>
      <c r="P97" s="402"/>
      <c r="Q97" s="567"/>
      <c r="R97" s="568"/>
    </row>
    <row r="98" spans="2:18" s="2" customFormat="1" ht="36.6" customHeight="1" thickBot="1">
      <c r="B98" s="580" t="s">
        <v>101</v>
      </c>
      <c r="C98" s="580"/>
      <c r="D98" s="580"/>
      <c r="E98" s="580"/>
      <c r="F98" s="580"/>
      <c r="G98" s="580"/>
      <c r="H98" s="580"/>
      <c r="I98" s="580"/>
      <c r="J98" s="580"/>
      <c r="K98" s="580"/>
      <c r="L98" s="580"/>
      <c r="M98" s="580"/>
      <c r="N98" s="580"/>
      <c r="O98" s="580"/>
      <c r="P98" s="581"/>
      <c r="Q98" s="572"/>
      <c r="R98" s="573"/>
    </row>
    <row r="99" spans="2:18" s="308" customFormat="1" ht="8.1" customHeight="1">
      <c r="I99" s="6"/>
      <c r="J99" s="6"/>
      <c r="K99" s="6"/>
      <c r="L99" s="6"/>
      <c r="M99" s="6"/>
    </row>
    <row r="100" spans="2:18" s="2" customFormat="1" ht="40.5" customHeight="1">
      <c r="B100" s="585" t="s">
        <v>75</v>
      </c>
      <c r="C100" s="586"/>
      <c r="D100" s="50">
        <v>1</v>
      </c>
      <c r="E100" s="50">
        <v>2</v>
      </c>
      <c r="F100" s="50">
        <v>3</v>
      </c>
      <c r="G100" s="50" t="s">
        <v>100</v>
      </c>
      <c r="H100" s="50" t="s">
        <v>100</v>
      </c>
      <c r="I100" s="50" t="s">
        <v>100</v>
      </c>
      <c r="J100" s="50" t="s">
        <v>100</v>
      </c>
      <c r="K100" s="50" t="s">
        <v>36</v>
      </c>
      <c r="L100" s="587" t="s">
        <v>322</v>
      </c>
      <c r="M100" s="588"/>
    </row>
    <row r="101" spans="2:18" s="308" customFormat="1" ht="8.1" customHeight="1">
      <c r="I101" s="6"/>
      <c r="J101" s="6"/>
      <c r="K101" s="6"/>
      <c r="L101" s="6"/>
      <c r="M101" s="6"/>
    </row>
    <row r="102" spans="2:18" s="2" customFormat="1" ht="35.1" customHeight="1">
      <c r="B102" s="569" t="s">
        <v>77</v>
      </c>
      <c r="C102" s="569"/>
      <c r="D102" s="141"/>
      <c r="E102" s="141"/>
      <c r="F102" s="141"/>
      <c r="G102" s="141"/>
      <c r="H102" s="141"/>
      <c r="I102" s="141"/>
      <c r="J102" s="141"/>
      <c r="K102" s="141"/>
      <c r="L102" s="571"/>
      <c r="M102" s="571"/>
    </row>
    <row r="103" spans="2:18" s="2" customFormat="1" ht="39" customHeight="1">
      <c r="B103" s="569" t="s">
        <v>102</v>
      </c>
      <c r="C103" s="569"/>
      <c r="D103" s="141"/>
      <c r="E103" s="141"/>
      <c r="F103" s="141"/>
      <c r="G103" s="141"/>
      <c r="H103" s="141"/>
      <c r="I103" s="141"/>
      <c r="J103" s="141"/>
      <c r="K103" s="141"/>
      <c r="L103" s="571"/>
      <c r="M103" s="571"/>
    </row>
    <row r="104" spans="2:18" s="2" customFormat="1" ht="32.1" customHeight="1">
      <c r="B104" s="569" t="s">
        <v>78</v>
      </c>
      <c r="C104" s="569"/>
      <c r="D104" s="141"/>
      <c r="E104" s="141"/>
      <c r="F104" s="141"/>
      <c r="G104" s="141"/>
      <c r="H104" s="141"/>
      <c r="I104" s="141"/>
      <c r="J104" s="141"/>
      <c r="K104" s="141"/>
      <c r="L104" s="571"/>
      <c r="M104" s="571"/>
    </row>
    <row r="105" spans="2:18" s="377" customFormat="1" ht="32.1" customHeight="1">
      <c r="B105" s="569" t="s">
        <v>79</v>
      </c>
      <c r="C105" s="569"/>
      <c r="D105" s="141"/>
      <c r="E105" s="141"/>
      <c r="F105" s="141"/>
      <c r="G105" s="141"/>
      <c r="H105" s="141"/>
      <c r="I105" s="141"/>
      <c r="J105" s="141"/>
      <c r="K105" s="141"/>
      <c r="L105" s="570"/>
      <c r="M105" s="570"/>
    </row>
    <row r="106" spans="2:18" s="377" customFormat="1" ht="32.1" customHeight="1" thickBot="1">
      <c r="B106" s="569" t="s">
        <v>351</v>
      </c>
      <c r="C106" s="569"/>
      <c r="D106" s="141"/>
      <c r="E106" s="141"/>
      <c r="F106" s="141"/>
      <c r="G106" s="141"/>
      <c r="H106" s="141"/>
      <c r="I106" s="141"/>
      <c r="J106" s="141"/>
      <c r="K106" s="141"/>
      <c r="L106" s="570"/>
      <c r="M106" s="570"/>
    </row>
    <row r="107" spans="2:18" s="2" customFormat="1" ht="27.95" customHeight="1" thickBot="1">
      <c r="B107" s="582" t="s">
        <v>101</v>
      </c>
      <c r="C107" s="582"/>
      <c r="D107" s="582"/>
      <c r="E107" s="582"/>
      <c r="F107" s="582"/>
      <c r="G107" s="582"/>
      <c r="H107" s="582"/>
      <c r="I107" s="582"/>
      <c r="J107" s="582"/>
      <c r="K107" s="582"/>
      <c r="L107" s="572"/>
      <c r="M107" s="573"/>
    </row>
    <row r="108" spans="2:18" s="2" customFormat="1" ht="27.95" customHeight="1" thickBot="1">
      <c r="B108" s="574" t="s">
        <v>103</v>
      </c>
      <c r="C108" s="575"/>
      <c r="D108" s="575"/>
      <c r="E108" s="575"/>
      <c r="F108" s="575"/>
      <c r="G108" s="575"/>
      <c r="H108" s="575"/>
      <c r="I108" s="575"/>
      <c r="J108" s="575"/>
      <c r="K108" s="576"/>
      <c r="L108" s="572"/>
      <c r="M108" s="573"/>
    </row>
    <row r="109" spans="2:18" s="2" customFormat="1" ht="34.5" customHeight="1">
      <c r="B109" s="566" t="s">
        <v>460</v>
      </c>
      <c r="C109" s="566"/>
      <c r="D109" s="566"/>
      <c r="E109" s="566"/>
      <c r="F109" s="566"/>
      <c r="G109" s="566"/>
      <c r="H109" s="566"/>
      <c r="I109" s="566"/>
      <c r="J109" s="6"/>
      <c r="K109" s="6"/>
      <c r="L109" s="6"/>
      <c r="M109" s="6"/>
    </row>
    <row r="110" spans="2:18" s="2" customFormat="1" ht="12.75">
      <c r="B110" s="23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</row>
    <row r="111" spans="2:18" s="2" customFormat="1" ht="12.75">
      <c r="B111" s="6"/>
      <c r="C111" s="7"/>
      <c r="D111" s="6"/>
      <c r="E111" s="6"/>
      <c r="F111" s="6"/>
      <c r="G111" s="6"/>
      <c r="H111" s="7"/>
      <c r="I111" s="7"/>
      <c r="J111" s="7"/>
      <c r="K111" s="6"/>
      <c r="L111" s="6"/>
      <c r="M111" s="6"/>
    </row>
    <row r="112" spans="2:18" s="2" customFormat="1" ht="12.75">
      <c r="B112" s="10" t="s">
        <v>461</v>
      </c>
      <c r="C112" s="7"/>
      <c r="D112" s="7"/>
      <c r="E112" s="10"/>
      <c r="F112" s="7"/>
      <c r="G112" s="7"/>
      <c r="H112" s="7"/>
      <c r="I112" s="7"/>
      <c r="J112" s="7"/>
      <c r="K112" s="7"/>
      <c r="L112" s="7"/>
      <c r="M112" s="7"/>
    </row>
    <row r="113" spans="2:17" s="2" customFormat="1" ht="12.75">
      <c r="B113" s="23" t="s">
        <v>104</v>
      </c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</row>
    <row r="114" spans="2:17" s="2" customFormat="1" ht="12.75">
      <c r="B114" s="23"/>
    </row>
    <row r="115" spans="2:17" s="2" customFormat="1" ht="12.75">
      <c r="B115" s="23" t="s">
        <v>462</v>
      </c>
      <c r="C115" s="142"/>
      <c r="E115" s="583" t="s">
        <v>105</v>
      </c>
      <c r="F115" s="583"/>
      <c r="G115" s="584"/>
      <c r="H115" s="142"/>
      <c r="I115" s="10"/>
      <c r="J115" s="7"/>
    </row>
    <row r="116" spans="2:17" s="2" customFormat="1" ht="12.75">
      <c r="B116" s="23"/>
      <c r="I116" s="7"/>
      <c r="J116" s="7"/>
    </row>
    <row r="117" spans="2:17" s="2" customFormat="1" ht="12.75">
      <c r="B117" s="2" t="s">
        <v>37</v>
      </c>
      <c r="C117" s="142"/>
      <c r="E117" s="583" t="s">
        <v>463</v>
      </c>
      <c r="F117" s="583"/>
      <c r="G117" s="584"/>
      <c r="H117" s="142"/>
      <c r="J117" s="7"/>
    </row>
    <row r="118" spans="2:17" s="2" customFormat="1" ht="12.75">
      <c r="C118" s="10"/>
      <c r="I118" s="7"/>
      <c r="J118" s="7"/>
    </row>
    <row r="119" spans="2:17" s="9" customFormat="1" ht="34.5" customHeight="1">
      <c r="B119" s="552" t="s">
        <v>437</v>
      </c>
      <c r="C119" s="552"/>
      <c r="D119" s="552"/>
      <c r="E119" s="552"/>
      <c r="F119" s="552"/>
      <c r="G119" s="552"/>
      <c r="H119" s="552"/>
      <c r="I119" s="326"/>
      <c r="J119" s="326"/>
      <c r="K119" s="326"/>
      <c r="L119" s="326"/>
      <c r="M119" s="326"/>
    </row>
    <row r="120" spans="2:17" s="2" customFormat="1" ht="12.75">
      <c r="B120" s="7"/>
    </row>
    <row r="121" spans="2:17" s="287" customFormat="1" ht="14.45" customHeight="1">
      <c r="B121" s="513" t="s">
        <v>390</v>
      </c>
      <c r="C121" s="513"/>
      <c r="D121" s="513"/>
      <c r="E121" s="513"/>
      <c r="F121" s="579" t="s">
        <v>66</v>
      </c>
      <c r="G121" s="579"/>
      <c r="H121" s="579" t="s">
        <v>106</v>
      </c>
      <c r="I121" s="579"/>
      <c r="J121" s="579" t="s">
        <v>107</v>
      </c>
      <c r="K121" s="579"/>
      <c r="L121" s="579"/>
      <c r="M121" s="579"/>
      <c r="N121" s="579"/>
      <c r="O121" s="579"/>
      <c r="P121" s="579"/>
      <c r="Q121" s="579" t="s">
        <v>108</v>
      </c>
    </row>
    <row r="122" spans="2:17" s="2" customFormat="1" ht="12.75" customHeight="1">
      <c r="B122" s="579" t="s">
        <v>64</v>
      </c>
      <c r="C122" s="579"/>
      <c r="D122" s="579" t="s">
        <v>65</v>
      </c>
      <c r="E122" s="579"/>
      <c r="F122" s="579"/>
      <c r="G122" s="579"/>
      <c r="H122" s="579"/>
      <c r="I122" s="579"/>
      <c r="J122" s="579"/>
      <c r="K122" s="579"/>
      <c r="L122" s="579"/>
      <c r="M122" s="579"/>
      <c r="N122" s="579"/>
      <c r="O122" s="579"/>
      <c r="P122" s="579"/>
      <c r="Q122" s="579"/>
    </row>
    <row r="123" spans="2:17" s="2" customFormat="1" ht="12.75" customHeight="1">
      <c r="B123" s="579"/>
      <c r="C123" s="579"/>
      <c r="D123" s="579"/>
      <c r="E123" s="579"/>
      <c r="F123" s="579"/>
      <c r="G123" s="579"/>
      <c r="H123" s="579"/>
      <c r="I123" s="579"/>
      <c r="J123" s="350" t="s">
        <v>109</v>
      </c>
      <c r="K123" s="350" t="s">
        <v>110</v>
      </c>
      <c r="L123" s="350" t="s">
        <v>31</v>
      </c>
      <c r="M123" s="350" t="s">
        <v>31</v>
      </c>
      <c r="N123" s="350" t="s">
        <v>31</v>
      </c>
      <c r="O123" s="350" t="s">
        <v>31</v>
      </c>
      <c r="P123" s="350" t="s">
        <v>111</v>
      </c>
      <c r="Q123" s="579"/>
    </row>
    <row r="124" spans="2:17" s="2" customFormat="1" ht="25.5">
      <c r="B124" s="579"/>
      <c r="C124" s="579"/>
      <c r="D124" s="579"/>
      <c r="E124" s="579"/>
      <c r="F124" s="579"/>
      <c r="G124" s="579"/>
      <c r="H124" s="579"/>
      <c r="I124" s="579"/>
      <c r="J124" s="350" t="s">
        <v>112</v>
      </c>
      <c r="K124" s="350" t="s">
        <v>112</v>
      </c>
      <c r="L124" s="350" t="s">
        <v>112</v>
      </c>
      <c r="M124" s="350" t="s">
        <v>112</v>
      </c>
      <c r="N124" s="350" t="s">
        <v>112</v>
      </c>
      <c r="O124" s="350" t="s">
        <v>112</v>
      </c>
      <c r="P124" s="350" t="s">
        <v>112</v>
      </c>
      <c r="Q124" s="579"/>
    </row>
    <row r="125" spans="2:17" s="308" customFormat="1" ht="8.1" customHeight="1">
      <c r="I125" s="6"/>
      <c r="J125" s="6"/>
      <c r="K125" s="6"/>
      <c r="L125" s="6"/>
      <c r="M125" s="6"/>
    </row>
    <row r="126" spans="2:17" s="2" customFormat="1" ht="12.75">
      <c r="B126" s="578"/>
      <c r="C126" s="578"/>
      <c r="D126" s="578"/>
      <c r="E126" s="578"/>
      <c r="F126" s="578"/>
      <c r="G126" s="578"/>
      <c r="H126" s="578"/>
      <c r="I126" s="578"/>
      <c r="J126" s="143"/>
      <c r="K126" s="143"/>
      <c r="L126" s="143"/>
      <c r="M126" s="143"/>
      <c r="N126" s="143"/>
      <c r="O126" s="143"/>
      <c r="P126" s="143"/>
      <c r="Q126" s="143"/>
    </row>
    <row r="127" spans="2:17" s="2" customFormat="1" ht="12.75">
      <c r="B127" s="578"/>
      <c r="C127" s="578"/>
      <c r="D127" s="578"/>
      <c r="E127" s="578"/>
      <c r="F127" s="578"/>
      <c r="G127" s="578"/>
      <c r="H127" s="578"/>
      <c r="I127" s="578"/>
      <c r="J127" s="143"/>
      <c r="K127" s="143"/>
      <c r="L127" s="143"/>
      <c r="M127" s="143"/>
      <c r="N127" s="143"/>
      <c r="O127" s="143"/>
      <c r="P127" s="143"/>
      <c r="Q127" s="143"/>
    </row>
    <row r="128" spans="2:17" s="2" customFormat="1" ht="12.75">
      <c r="B128" s="578"/>
      <c r="C128" s="578"/>
      <c r="D128" s="578"/>
      <c r="E128" s="578"/>
      <c r="F128" s="578"/>
      <c r="G128" s="578"/>
      <c r="H128" s="578"/>
      <c r="I128" s="578"/>
      <c r="J128" s="143"/>
      <c r="K128" s="143"/>
      <c r="L128" s="143"/>
      <c r="M128" s="143"/>
      <c r="N128" s="143"/>
      <c r="O128" s="143"/>
      <c r="P128" s="143"/>
      <c r="Q128" s="143"/>
    </row>
    <row r="129" spans="2:17" s="2" customFormat="1" ht="12.75">
      <c r="B129" s="578"/>
      <c r="C129" s="578"/>
      <c r="D129" s="578"/>
      <c r="E129" s="578"/>
      <c r="F129" s="578"/>
      <c r="G129" s="578"/>
      <c r="H129" s="578"/>
      <c r="I129" s="578"/>
      <c r="J129" s="143"/>
      <c r="K129" s="143"/>
      <c r="L129" s="143"/>
      <c r="M129" s="143"/>
      <c r="N129" s="143"/>
      <c r="O129" s="143"/>
      <c r="P129" s="143"/>
      <c r="Q129" s="143"/>
    </row>
    <row r="130" spans="2:17" s="2" customFormat="1" ht="12.75">
      <c r="B130" s="578"/>
      <c r="C130" s="578"/>
      <c r="D130" s="578"/>
      <c r="E130" s="578"/>
      <c r="F130" s="578"/>
      <c r="G130" s="578"/>
      <c r="H130" s="578"/>
      <c r="I130" s="578"/>
      <c r="J130" s="143"/>
      <c r="K130" s="143"/>
      <c r="L130" s="143"/>
      <c r="M130" s="143"/>
      <c r="N130" s="143"/>
      <c r="O130" s="143"/>
      <c r="P130" s="143"/>
      <c r="Q130" s="143"/>
    </row>
    <row r="131" spans="2:17" s="2" customFormat="1" ht="12.75">
      <c r="B131" s="578"/>
      <c r="C131" s="578"/>
      <c r="D131" s="578"/>
      <c r="E131" s="578"/>
      <c r="F131" s="578"/>
      <c r="G131" s="578"/>
      <c r="H131" s="578"/>
      <c r="I131" s="578"/>
      <c r="J131" s="351"/>
      <c r="K131" s="144"/>
      <c r="L131" s="352"/>
      <c r="M131" s="352"/>
      <c r="N131" s="352"/>
      <c r="O131" s="352"/>
      <c r="P131" s="143"/>
      <c r="Q131" s="143"/>
    </row>
    <row r="132" spans="2:17" s="2" customFormat="1" ht="12.75">
      <c r="B132" s="578"/>
      <c r="C132" s="578"/>
      <c r="D132" s="578"/>
      <c r="E132" s="578"/>
      <c r="F132" s="578"/>
      <c r="G132" s="578"/>
      <c r="H132" s="578"/>
      <c r="I132" s="578"/>
      <c r="J132" s="351"/>
      <c r="K132" s="144"/>
      <c r="L132" s="352"/>
      <c r="M132" s="352"/>
      <c r="N132" s="352"/>
      <c r="O132" s="352"/>
      <c r="P132" s="143"/>
      <c r="Q132" s="143"/>
    </row>
    <row r="133" spans="2:17" s="2" customFormat="1" ht="12.95" customHeight="1">
      <c r="B133" s="577" t="s">
        <v>401</v>
      </c>
      <c r="C133" s="577"/>
      <c r="D133" s="577"/>
      <c r="E133" s="577"/>
      <c r="F133" s="577"/>
      <c r="G133" s="577"/>
      <c r="H133" s="577"/>
      <c r="I133" s="577"/>
      <c r="J133" s="577"/>
      <c r="K133" s="577"/>
      <c r="L133" s="577"/>
      <c r="M133" s="577"/>
      <c r="N133" s="577"/>
      <c r="O133" s="577"/>
      <c r="P133" s="577"/>
      <c r="Q133" s="577"/>
    </row>
    <row r="134" spans="2:17" s="2" customFormat="1" ht="12.95" customHeight="1">
      <c r="B134" s="577"/>
      <c r="C134" s="577"/>
      <c r="D134" s="577"/>
      <c r="E134" s="577"/>
      <c r="F134" s="577"/>
      <c r="G134" s="577"/>
      <c r="H134" s="577"/>
      <c r="I134" s="577"/>
      <c r="J134" s="577"/>
      <c r="K134" s="577"/>
      <c r="L134" s="577"/>
      <c r="M134" s="577"/>
      <c r="N134" s="577"/>
      <c r="O134" s="577"/>
      <c r="P134" s="577"/>
      <c r="Q134" s="577"/>
    </row>
    <row r="135" spans="2:17" s="2" customFormat="1" ht="12.75">
      <c r="B135" s="10"/>
      <c r="C135" s="53"/>
      <c r="D135" s="10"/>
      <c r="E135" s="102"/>
      <c r="F135" s="98"/>
      <c r="G135" s="103"/>
      <c r="H135" s="98"/>
      <c r="I135" s="104"/>
      <c r="J135" s="10"/>
    </row>
    <row r="136" spans="2:17" s="2" customFormat="1" ht="12.75">
      <c r="B136" s="10"/>
      <c r="C136" s="53"/>
      <c r="D136" s="10"/>
      <c r="E136" s="102"/>
      <c r="F136" s="98"/>
      <c r="G136" s="103"/>
      <c r="H136" s="98"/>
      <c r="I136" s="104"/>
      <c r="J136" s="10"/>
    </row>
  </sheetData>
  <mergeCells count="232">
    <mergeCell ref="M82:M83"/>
    <mergeCell ref="N82:N83"/>
    <mergeCell ref="O82:O83"/>
    <mergeCell ref="P82:P83"/>
    <mergeCell ref="Q81:R83"/>
    <mergeCell ref="B95:D95"/>
    <mergeCell ref="E95:F95"/>
    <mergeCell ref="G95:H95"/>
    <mergeCell ref="B96:D96"/>
    <mergeCell ref="E96:F96"/>
    <mergeCell ref="G96:H96"/>
    <mergeCell ref="B93:D93"/>
    <mergeCell ref="E93:F93"/>
    <mergeCell ref="G93:H93"/>
    <mergeCell ref="B94:D94"/>
    <mergeCell ref="E94:F94"/>
    <mergeCell ref="G94:H94"/>
    <mergeCell ref="B91:D91"/>
    <mergeCell ref="E91:F91"/>
    <mergeCell ref="G91:H91"/>
    <mergeCell ref="B92:D92"/>
    <mergeCell ref="E92:F92"/>
    <mergeCell ref="G92:H92"/>
    <mergeCell ref="B89:D89"/>
    <mergeCell ref="L82:L83"/>
    <mergeCell ref="B85:D85"/>
    <mergeCell ref="E85:F85"/>
    <mergeCell ref="G85:H85"/>
    <mergeCell ref="B86:D86"/>
    <mergeCell ref="E86:F86"/>
    <mergeCell ref="G86:H86"/>
    <mergeCell ref="D63:E64"/>
    <mergeCell ref="F77:G77"/>
    <mergeCell ref="F78:G78"/>
    <mergeCell ref="F79:G79"/>
    <mergeCell ref="B81:F81"/>
    <mergeCell ref="G81:H83"/>
    <mergeCell ref="B82:D83"/>
    <mergeCell ref="E82:F83"/>
    <mergeCell ref="D67:E67"/>
    <mergeCell ref="D68:E68"/>
    <mergeCell ref="D66:E66"/>
    <mergeCell ref="F130:G130"/>
    <mergeCell ref="F131:G131"/>
    <mergeCell ref="F132:G132"/>
    <mergeCell ref="H126:I126"/>
    <mergeCell ref="H127:I127"/>
    <mergeCell ref="G20:H20"/>
    <mergeCell ref="G22:H22"/>
    <mergeCell ref="I7:I8"/>
    <mergeCell ref="J7:J8"/>
    <mergeCell ref="G14:H14"/>
    <mergeCell ref="G15:H15"/>
    <mergeCell ref="G16:H16"/>
    <mergeCell ref="G17:H17"/>
    <mergeCell ref="G18:H18"/>
    <mergeCell ref="E41:F41"/>
    <mergeCell ref="E39:F39"/>
    <mergeCell ref="F45:G46"/>
    <mergeCell ref="E31:F31"/>
    <mergeCell ref="E33:F33"/>
    <mergeCell ref="E34:F34"/>
    <mergeCell ref="E35:F35"/>
    <mergeCell ref="E37:F37"/>
    <mergeCell ref="H45:P45"/>
    <mergeCell ref="B59:F59"/>
    <mergeCell ref="G11:H11"/>
    <mergeCell ref="G12:H12"/>
    <mergeCell ref="G13:H13"/>
    <mergeCell ref="B70:C71"/>
    <mergeCell ref="D70:E70"/>
    <mergeCell ref="D71:E71"/>
    <mergeCell ref="I82:I83"/>
    <mergeCell ref="B21:D21"/>
    <mergeCell ref="B6:F6"/>
    <mergeCell ref="E7:F8"/>
    <mergeCell ref="E11:F11"/>
    <mergeCell ref="E12:F12"/>
    <mergeCell ref="E13:F13"/>
    <mergeCell ref="E15:F15"/>
    <mergeCell ref="E16:F16"/>
    <mergeCell ref="I6:J6"/>
    <mergeCell ref="B39:D39"/>
    <mergeCell ref="B41:D41"/>
    <mergeCell ref="B37:D37"/>
    <mergeCell ref="F53:G53"/>
    <mergeCell ref="F54:G54"/>
    <mergeCell ref="F55:G55"/>
    <mergeCell ref="F56:G56"/>
    <mergeCell ref="D45:E46"/>
    <mergeCell ref="M24:N24"/>
    <mergeCell ref="B51:C53"/>
    <mergeCell ref="B54:C56"/>
    <mergeCell ref="D52:E52"/>
    <mergeCell ref="D53:E53"/>
    <mergeCell ref="D54:E54"/>
    <mergeCell ref="B63:C64"/>
    <mergeCell ref="B66:C67"/>
    <mergeCell ref="B68:C69"/>
    <mergeCell ref="B60:F60"/>
    <mergeCell ref="D55:E55"/>
    <mergeCell ref="D56:E56"/>
    <mergeCell ref="D48:E48"/>
    <mergeCell ref="D49:E49"/>
    <mergeCell ref="D50:E50"/>
    <mergeCell ref="D51:E51"/>
    <mergeCell ref="B45:C46"/>
    <mergeCell ref="B48:C50"/>
    <mergeCell ref="F49:G49"/>
    <mergeCell ref="F50:G50"/>
    <mergeCell ref="F51:G51"/>
    <mergeCell ref="F52:G52"/>
    <mergeCell ref="M6:M8"/>
    <mergeCell ref="N6:N8"/>
    <mergeCell ref="I81:P81"/>
    <mergeCell ref="E17:F17"/>
    <mergeCell ref="E19:F19"/>
    <mergeCell ref="E20:F20"/>
    <mergeCell ref="J82:J83"/>
    <mergeCell ref="K82:K83"/>
    <mergeCell ref="D69:E69"/>
    <mergeCell ref="B36:D36"/>
    <mergeCell ref="B31:D31"/>
    <mergeCell ref="B33:D33"/>
    <mergeCell ref="B34:D34"/>
    <mergeCell ref="B35:D35"/>
    <mergeCell ref="G59:H59"/>
    <mergeCell ref="G60:H60"/>
    <mergeCell ref="F48:G48"/>
    <mergeCell ref="B7:D8"/>
    <mergeCell ref="B11:D11"/>
    <mergeCell ref="B12:D12"/>
    <mergeCell ref="B13:D13"/>
    <mergeCell ref="B15:D15"/>
    <mergeCell ref="B16:D16"/>
    <mergeCell ref="B17:D17"/>
    <mergeCell ref="D131:E131"/>
    <mergeCell ref="D132:E132"/>
    <mergeCell ref="F121:G124"/>
    <mergeCell ref="H121:I124"/>
    <mergeCell ref="Q94:R94"/>
    <mergeCell ref="Q95:R95"/>
    <mergeCell ref="Q96:R96"/>
    <mergeCell ref="Q98:R98"/>
    <mergeCell ref="B98:P98"/>
    <mergeCell ref="B107:K107"/>
    <mergeCell ref="E117:G117"/>
    <mergeCell ref="E115:G115"/>
    <mergeCell ref="B121:E121"/>
    <mergeCell ref="J121:P122"/>
    <mergeCell ref="Q121:Q124"/>
    <mergeCell ref="B102:C102"/>
    <mergeCell ref="L102:M102"/>
    <mergeCell ref="B103:C103"/>
    <mergeCell ref="L103:M103"/>
    <mergeCell ref="B104:C104"/>
    <mergeCell ref="B100:C100"/>
    <mergeCell ref="L100:M100"/>
    <mergeCell ref="B105:C105"/>
    <mergeCell ref="L105:M105"/>
    <mergeCell ref="B133:Q134"/>
    <mergeCell ref="H128:I128"/>
    <mergeCell ref="H129:I129"/>
    <mergeCell ref="H130:I130"/>
    <mergeCell ref="H131:I131"/>
    <mergeCell ref="H132:I132"/>
    <mergeCell ref="B122:C124"/>
    <mergeCell ref="B126:C126"/>
    <mergeCell ref="B127:C127"/>
    <mergeCell ref="B128:C128"/>
    <mergeCell ref="B129:C129"/>
    <mergeCell ref="B130:C130"/>
    <mergeCell ref="B131:C131"/>
    <mergeCell ref="B132:C132"/>
    <mergeCell ref="D122:E124"/>
    <mergeCell ref="D126:E126"/>
    <mergeCell ref="D127:E127"/>
    <mergeCell ref="D128:E128"/>
    <mergeCell ref="D129:E129"/>
    <mergeCell ref="D130:E130"/>
    <mergeCell ref="F126:G126"/>
    <mergeCell ref="F127:G127"/>
    <mergeCell ref="F128:G128"/>
    <mergeCell ref="F129:G129"/>
    <mergeCell ref="Q97:R97"/>
    <mergeCell ref="B44:F44"/>
    <mergeCell ref="B58:H58"/>
    <mergeCell ref="B75:H75"/>
    <mergeCell ref="B106:C106"/>
    <mergeCell ref="L106:M106"/>
    <mergeCell ref="L104:M104"/>
    <mergeCell ref="L107:M107"/>
    <mergeCell ref="B108:K108"/>
    <mergeCell ref="L108:M108"/>
    <mergeCell ref="Q85:R85"/>
    <mergeCell ref="Q86:R86"/>
    <mergeCell ref="Q87:R87"/>
    <mergeCell ref="Q88:R88"/>
    <mergeCell ref="Q89:R89"/>
    <mergeCell ref="Q90:R90"/>
    <mergeCell ref="Q91:R91"/>
    <mergeCell ref="Q92:R92"/>
    <mergeCell ref="Q93:R93"/>
    <mergeCell ref="E89:F89"/>
    <mergeCell ref="G89:H89"/>
    <mergeCell ref="B90:D90"/>
    <mergeCell ref="E90:F90"/>
    <mergeCell ref="G90:H90"/>
    <mergeCell ref="B5:G5"/>
    <mergeCell ref="B119:H119"/>
    <mergeCell ref="B10:F10"/>
    <mergeCell ref="B14:F14"/>
    <mergeCell ref="B18:F18"/>
    <mergeCell ref="B22:F22"/>
    <mergeCell ref="B24:L24"/>
    <mergeCell ref="B97:F97"/>
    <mergeCell ref="G97:H97"/>
    <mergeCell ref="B87:D87"/>
    <mergeCell ref="E87:F87"/>
    <mergeCell ref="G87:H87"/>
    <mergeCell ref="B88:D88"/>
    <mergeCell ref="E88:F88"/>
    <mergeCell ref="G88:H88"/>
    <mergeCell ref="K6:L6"/>
    <mergeCell ref="K7:K8"/>
    <mergeCell ref="L7:L8"/>
    <mergeCell ref="G19:H19"/>
    <mergeCell ref="B109:I109"/>
    <mergeCell ref="B19:D19"/>
    <mergeCell ref="B20:D20"/>
    <mergeCell ref="G6:H8"/>
    <mergeCell ref="G10:H10"/>
  </mergeCells>
  <pageMargins left="0.7" right="0.7" top="0.75" bottom="0.75" header="0.3" footer="0.3"/>
  <pageSetup scale="46" orientation="portrait" r:id="rId1"/>
  <rowBreaks count="1" manualBreakCount="1">
    <brk id="74" min="1" max="17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AC21"/>
  <sheetViews>
    <sheetView showGridLines="0" view="pageBreakPreview" zoomScale="85" zoomScaleNormal="85" zoomScaleSheetLayoutView="85" workbookViewId="0">
      <selection activeCell="B17" sqref="B17:H17"/>
    </sheetView>
  </sheetViews>
  <sheetFormatPr baseColWidth="10" defaultRowHeight="15"/>
  <cols>
    <col min="2" max="2" width="36.85546875" customWidth="1"/>
    <col min="3" max="3" width="13.140625" customWidth="1"/>
  </cols>
  <sheetData>
    <row r="1" spans="1:29" s="414" customFormat="1" ht="18.75">
      <c r="A1" s="413"/>
      <c r="B1" s="442" t="s">
        <v>464</v>
      </c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3" spans="1:29" ht="24" customHeight="1">
      <c r="B3" s="491" t="s">
        <v>465</v>
      </c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</row>
    <row r="4" spans="1:29">
      <c r="B4" s="111"/>
      <c r="C4" s="109"/>
      <c r="D4" s="109"/>
      <c r="E4" s="108"/>
      <c r="F4" s="109"/>
      <c r="G4" s="109"/>
      <c r="H4" s="109"/>
      <c r="I4" s="109"/>
      <c r="J4" s="109"/>
      <c r="K4" s="107"/>
      <c r="L4" s="107"/>
      <c r="M4" s="107"/>
    </row>
    <row r="5" spans="1:29" ht="18.75" customHeight="1">
      <c r="B5" s="616" t="s">
        <v>438</v>
      </c>
      <c r="C5" s="616"/>
      <c r="D5" s="616"/>
      <c r="E5" s="616"/>
      <c r="F5" s="616"/>
      <c r="G5" s="616"/>
      <c r="H5" s="616"/>
      <c r="I5" s="616"/>
      <c r="J5" s="616"/>
      <c r="K5" s="616"/>
      <c r="L5" s="616"/>
      <c r="M5" s="616"/>
    </row>
    <row r="6" spans="1:29">
      <c r="B6" s="114"/>
      <c r="C6" s="114"/>
      <c r="D6" s="115"/>
      <c r="E6" s="115"/>
      <c r="F6" s="115"/>
      <c r="G6" s="106"/>
      <c r="H6" s="106"/>
      <c r="I6" s="106"/>
      <c r="J6" s="106"/>
      <c r="K6" s="106"/>
      <c r="L6" s="106"/>
      <c r="M6" s="106"/>
    </row>
    <row r="7" spans="1:29" ht="39" customHeight="1">
      <c r="B7" s="116" t="s">
        <v>115</v>
      </c>
      <c r="C7" s="617" t="s">
        <v>116</v>
      </c>
      <c r="D7" s="618"/>
      <c r="E7" s="619"/>
      <c r="F7" s="117" t="s">
        <v>45</v>
      </c>
      <c r="G7" s="118" t="s">
        <v>46</v>
      </c>
      <c r="H7" s="118" t="s">
        <v>47</v>
      </c>
      <c r="I7" s="106"/>
      <c r="J7" s="106"/>
      <c r="K7" s="106"/>
      <c r="L7" s="106"/>
      <c r="M7" s="106"/>
    </row>
    <row r="8" spans="1:29" ht="5.25" customHeight="1">
      <c r="B8" s="106"/>
      <c r="C8" s="106"/>
      <c r="D8" s="106"/>
      <c r="E8" s="110"/>
      <c r="F8" s="106"/>
      <c r="G8" s="106"/>
      <c r="H8" s="106"/>
      <c r="I8" s="106"/>
      <c r="J8" s="106"/>
      <c r="K8" s="106"/>
      <c r="L8" s="106"/>
      <c r="M8" s="106"/>
    </row>
    <row r="9" spans="1:29" ht="27" customHeight="1">
      <c r="B9" s="620" t="s">
        <v>117</v>
      </c>
      <c r="C9" s="623" t="s">
        <v>118</v>
      </c>
      <c r="D9" s="624"/>
      <c r="E9" s="625"/>
      <c r="F9" s="361"/>
      <c r="G9" s="362"/>
      <c r="H9" s="362"/>
      <c r="I9" s="119"/>
      <c r="J9" s="119"/>
      <c r="K9" s="106"/>
      <c r="L9" s="106"/>
      <c r="M9" s="106"/>
    </row>
    <row r="10" spans="1:29" ht="27" customHeight="1">
      <c r="B10" s="621"/>
      <c r="C10" s="623" t="s">
        <v>119</v>
      </c>
      <c r="D10" s="624"/>
      <c r="E10" s="625"/>
      <c r="F10" s="361"/>
      <c r="G10" s="362"/>
      <c r="H10" s="362"/>
      <c r="I10" s="119"/>
      <c r="J10" s="119"/>
      <c r="K10" s="106"/>
      <c r="L10" s="106"/>
      <c r="M10" s="106"/>
    </row>
    <row r="11" spans="1:29" ht="27" customHeight="1">
      <c r="B11" s="622"/>
      <c r="C11" s="623" t="s">
        <v>120</v>
      </c>
      <c r="D11" s="624"/>
      <c r="E11" s="625"/>
      <c r="F11" s="361"/>
      <c r="G11" s="362"/>
      <c r="H11" s="362"/>
      <c r="I11" s="119"/>
      <c r="J11" s="119"/>
      <c r="K11" s="106"/>
      <c r="L11" s="106"/>
      <c r="M11" s="106"/>
    </row>
    <row r="12" spans="1:29" ht="27" customHeight="1">
      <c r="B12" s="620" t="s">
        <v>121</v>
      </c>
      <c r="C12" s="623" t="s">
        <v>122</v>
      </c>
      <c r="D12" s="624"/>
      <c r="E12" s="625"/>
      <c r="F12" s="361"/>
      <c r="G12" s="362"/>
      <c r="H12" s="362"/>
      <c r="I12" s="119"/>
      <c r="J12" s="119"/>
      <c r="K12" s="106"/>
      <c r="L12" s="106"/>
      <c r="M12" s="106"/>
    </row>
    <row r="13" spans="1:29" ht="27" customHeight="1">
      <c r="B13" s="621"/>
      <c r="C13" s="623" t="s">
        <v>123</v>
      </c>
      <c r="D13" s="624"/>
      <c r="E13" s="625"/>
      <c r="F13" s="361"/>
      <c r="G13" s="362"/>
      <c r="H13" s="362"/>
      <c r="I13" s="119"/>
      <c r="J13" s="119"/>
      <c r="K13" s="106"/>
      <c r="L13" s="106"/>
      <c r="M13" s="106"/>
    </row>
    <row r="14" spans="1:29" ht="27" customHeight="1">
      <c r="B14" s="621"/>
      <c r="C14" s="623" t="s">
        <v>124</v>
      </c>
      <c r="D14" s="624"/>
      <c r="E14" s="625"/>
      <c r="F14" s="361"/>
      <c r="G14" s="362"/>
      <c r="H14" s="362"/>
      <c r="I14" s="119"/>
      <c r="J14" s="119"/>
      <c r="K14" s="106"/>
      <c r="L14" s="106"/>
      <c r="M14" s="106"/>
    </row>
    <row r="15" spans="1:29" ht="27" customHeight="1">
      <c r="B15" s="622"/>
      <c r="C15" s="623" t="s">
        <v>125</v>
      </c>
      <c r="D15" s="624"/>
      <c r="E15" s="625"/>
      <c r="F15" s="361"/>
      <c r="G15" s="362"/>
      <c r="H15" s="362"/>
      <c r="I15" s="119"/>
      <c r="J15" s="119"/>
      <c r="K15" s="106"/>
      <c r="L15" s="106"/>
      <c r="M15" s="107"/>
    </row>
    <row r="16" spans="1:29" ht="21" customHeight="1">
      <c r="B16" s="120" t="s">
        <v>126</v>
      </c>
      <c r="C16" s="107"/>
      <c r="D16" s="107"/>
      <c r="E16" s="121"/>
      <c r="F16" s="107"/>
      <c r="G16" s="107"/>
      <c r="H16" s="107"/>
      <c r="I16" s="122"/>
      <c r="J16" s="107"/>
      <c r="K16" s="107"/>
      <c r="L16" s="107"/>
      <c r="M16" s="107"/>
    </row>
    <row r="17" spans="2:13" ht="28.5" customHeight="1">
      <c r="B17" s="626" t="s">
        <v>127</v>
      </c>
      <c r="C17" s="626"/>
      <c r="D17" s="626"/>
      <c r="E17" s="626"/>
      <c r="F17" s="626"/>
      <c r="G17" s="626"/>
      <c r="H17" s="626"/>
      <c r="I17" s="109"/>
      <c r="J17" s="123"/>
      <c r="K17" s="109"/>
      <c r="L17" s="107"/>
      <c r="M17" s="124"/>
    </row>
    <row r="18" spans="2:13">
      <c r="B18" s="109"/>
      <c r="C18" s="109"/>
      <c r="D18" s="109"/>
      <c r="E18" s="108"/>
      <c r="F18" s="109"/>
      <c r="G18" s="109"/>
      <c r="H18" s="109"/>
      <c r="I18" s="109"/>
      <c r="J18" s="123"/>
      <c r="K18" s="109"/>
      <c r="L18" s="107"/>
      <c r="M18" s="124"/>
    </row>
    <row r="20" spans="2:13">
      <c r="C20" s="385"/>
      <c r="D20" s="385"/>
      <c r="E20" s="385"/>
    </row>
    <row r="21" spans="2:13">
      <c r="C21" s="385"/>
      <c r="D21" s="385"/>
      <c r="E21" s="385"/>
    </row>
  </sheetData>
  <mergeCells count="13">
    <mergeCell ref="B17:H17"/>
    <mergeCell ref="B12:B15"/>
    <mergeCell ref="C12:E12"/>
    <mergeCell ref="C13:E13"/>
    <mergeCell ref="C14:E14"/>
    <mergeCell ref="C15:E15"/>
    <mergeCell ref="B5:M5"/>
    <mergeCell ref="B3:M3"/>
    <mergeCell ref="C7:E7"/>
    <mergeCell ref="B9:B11"/>
    <mergeCell ref="C9:E9"/>
    <mergeCell ref="C10:E10"/>
    <mergeCell ref="C11:E11"/>
  </mergeCells>
  <pageMargins left="0.7" right="0.7" top="0.75" bottom="0.75" header="0.3" footer="0.3"/>
  <pageSetup paperSize="9" scale="4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C37"/>
  <sheetViews>
    <sheetView showGridLines="0" view="pageBreakPreview" zoomScaleNormal="85" zoomScaleSheetLayoutView="100" workbookViewId="0">
      <pane ySplit="1" topLeftCell="A5" activePane="bottomLeft" state="frozen"/>
      <selection pane="bottomLeft" activeCell="J21" sqref="J21:K21"/>
    </sheetView>
  </sheetViews>
  <sheetFormatPr baseColWidth="10" defaultColWidth="10.85546875" defaultRowHeight="15"/>
  <sheetData>
    <row r="1" spans="1:29" s="414" customFormat="1" ht="18.75">
      <c r="A1" s="413"/>
      <c r="B1" s="442" t="s">
        <v>439</v>
      </c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2" spans="1:29">
      <c r="P2" s="349"/>
      <c r="R2" s="349"/>
      <c r="S2" s="349"/>
      <c r="T2" s="349"/>
      <c r="U2" s="349"/>
      <c r="V2" s="349"/>
      <c r="W2" s="349"/>
      <c r="X2" s="349"/>
      <c r="Y2" s="349"/>
      <c r="Z2" s="349"/>
      <c r="AA2" s="349"/>
      <c r="AB2" s="349"/>
      <c r="AC2" s="349"/>
    </row>
    <row r="3" spans="1:29" s="407" customFormat="1" ht="23.45" customHeight="1">
      <c r="B3" s="300" t="s">
        <v>440</v>
      </c>
      <c r="C3" s="301"/>
      <c r="D3" s="301"/>
      <c r="E3" s="302"/>
      <c r="F3" s="301"/>
      <c r="G3" s="303"/>
      <c r="H3" s="303"/>
      <c r="I3" s="303"/>
      <c r="J3" s="291"/>
      <c r="K3" s="291"/>
      <c r="L3" s="301"/>
      <c r="M3" s="301"/>
    </row>
    <row r="4" spans="1:29" ht="18" customHeight="1">
      <c r="K4" s="106"/>
      <c r="L4" s="124"/>
      <c r="M4" s="124"/>
    </row>
    <row r="5" spans="1:29" s="399" customFormat="1" ht="24.75" customHeight="1">
      <c r="B5" s="634" t="s">
        <v>367</v>
      </c>
      <c r="C5" s="634"/>
      <c r="D5" s="634"/>
      <c r="E5" s="634"/>
      <c r="F5" s="634"/>
      <c r="G5" s="634" t="s">
        <v>27</v>
      </c>
      <c r="H5" s="634"/>
      <c r="I5" s="634"/>
      <c r="J5" s="634"/>
      <c r="K5" s="634" t="s">
        <v>28</v>
      </c>
      <c r="L5" s="634"/>
      <c r="M5" s="634"/>
      <c r="N5" s="634"/>
    </row>
    <row r="6" spans="1:29" s="385" customFormat="1" ht="5.25" customHeight="1"/>
    <row r="7" spans="1:29" ht="29.25" customHeight="1">
      <c r="B7" s="629" t="s">
        <v>364</v>
      </c>
      <c r="C7" s="629"/>
      <c r="D7" s="629"/>
      <c r="E7" s="629"/>
      <c r="F7" s="629"/>
      <c r="G7" s="635"/>
      <c r="H7" s="636"/>
      <c r="I7" s="636"/>
      <c r="J7" s="637"/>
      <c r="K7" s="635"/>
      <c r="L7" s="636"/>
      <c r="M7" s="636"/>
      <c r="N7" s="637"/>
      <c r="O7" s="385"/>
    </row>
    <row r="8" spans="1:29" s="385" customFormat="1" ht="29.25" customHeight="1">
      <c r="B8" s="629" t="s">
        <v>365</v>
      </c>
      <c r="C8" s="629"/>
      <c r="D8" s="629"/>
      <c r="E8" s="629"/>
      <c r="F8" s="629"/>
      <c r="G8" s="635"/>
      <c r="H8" s="636"/>
      <c r="I8" s="636"/>
      <c r="J8" s="637"/>
      <c r="K8" s="635"/>
      <c r="L8" s="636"/>
      <c r="M8" s="636"/>
      <c r="N8" s="637"/>
    </row>
    <row r="9" spans="1:29" s="385" customFormat="1" ht="29.25" customHeight="1">
      <c r="B9" s="629" t="s">
        <v>466</v>
      </c>
      <c r="C9" s="629"/>
      <c r="D9" s="629"/>
      <c r="E9" s="629"/>
      <c r="F9" s="629"/>
      <c r="G9" s="635"/>
      <c r="H9" s="636"/>
      <c r="I9" s="636"/>
      <c r="J9" s="637"/>
      <c r="K9" s="635"/>
      <c r="L9" s="636"/>
      <c r="M9" s="636"/>
      <c r="N9" s="637"/>
    </row>
    <row r="10" spans="1:29" s="385" customFormat="1" ht="29.25" customHeight="1">
      <c r="B10" s="629" t="s">
        <v>366</v>
      </c>
      <c r="C10" s="629"/>
      <c r="D10" s="629"/>
      <c r="E10" s="629"/>
      <c r="F10" s="629"/>
      <c r="G10" s="635"/>
      <c r="H10" s="636"/>
      <c r="I10" s="636"/>
      <c r="J10" s="637"/>
      <c r="K10" s="635"/>
      <c r="L10" s="636"/>
      <c r="M10" s="636"/>
      <c r="N10" s="637"/>
    </row>
    <row r="11" spans="1:29" ht="6.75" customHeight="1"/>
    <row r="12" spans="1:29" ht="9" customHeight="1">
      <c r="B12" s="349"/>
      <c r="C12" s="349"/>
      <c r="D12" s="349"/>
      <c r="E12" s="349"/>
      <c r="F12" s="349"/>
      <c r="G12" s="349"/>
      <c r="H12" s="349"/>
      <c r="I12" s="349"/>
      <c r="J12" s="349"/>
      <c r="K12" s="349"/>
      <c r="L12" s="349"/>
      <c r="M12" s="349"/>
    </row>
    <row r="13" spans="1:29">
      <c r="B13" s="109"/>
      <c r="C13" s="108"/>
      <c r="D13" s="109"/>
      <c r="E13" s="108"/>
      <c r="F13" s="109"/>
      <c r="G13" s="109"/>
      <c r="H13" s="109"/>
      <c r="I13" s="109"/>
      <c r="J13" s="109"/>
      <c r="K13" s="106"/>
      <c r="L13" s="124"/>
      <c r="M13" s="124"/>
    </row>
    <row r="14" spans="1:29" ht="23.45" customHeight="1">
      <c r="B14" s="300" t="s">
        <v>441</v>
      </c>
      <c r="C14" s="301"/>
      <c r="D14" s="301"/>
      <c r="E14" s="302"/>
      <c r="F14" s="301"/>
      <c r="G14" s="303"/>
      <c r="H14" s="303"/>
      <c r="I14" s="303"/>
      <c r="J14" s="304"/>
      <c r="K14" s="301"/>
      <c r="L14" s="301"/>
      <c r="M14" s="301"/>
    </row>
    <row r="15" spans="1:29">
      <c r="B15" s="107"/>
      <c r="C15" s="107"/>
      <c r="D15" s="107"/>
      <c r="E15" s="121"/>
      <c r="F15" s="107"/>
      <c r="G15" s="107"/>
      <c r="H15" s="107"/>
      <c r="I15" s="109"/>
      <c r="J15" s="123"/>
      <c r="K15" s="107"/>
      <c r="L15" s="107"/>
      <c r="M15" s="107"/>
    </row>
    <row r="16" spans="1:29" ht="63" customHeight="1">
      <c r="B16" s="630" t="s">
        <v>128</v>
      </c>
      <c r="C16" s="630"/>
      <c r="D16" s="630"/>
      <c r="E16" s="630" t="s">
        <v>129</v>
      </c>
      <c r="F16" s="630"/>
      <c r="G16" s="630"/>
      <c r="H16" s="630" t="s">
        <v>130</v>
      </c>
      <c r="I16" s="630"/>
      <c r="J16" s="630" t="s">
        <v>131</v>
      </c>
      <c r="K16" s="630"/>
      <c r="L16" s="630" t="s">
        <v>132</v>
      </c>
      <c r="M16" s="630"/>
      <c r="N16" s="630"/>
      <c r="O16" s="125"/>
      <c r="P16" s="126"/>
    </row>
    <row r="17" spans="2:16" s="349" customFormat="1" ht="5.25" customHeight="1"/>
    <row r="18" spans="2:16" ht="19.5" customHeight="1">
      <c r="B18" s="631"/>
      <c r="C18" s="632"/>
      <c r="D18" s="633"/>
      <c r="E18" s="631"/>
      <c r="F18" s="632"/>
      <c r="G18" s="633"/>
      <c r="H18" s="631"/>
      <c r="I18" s="633"/>
      <c r="J18" s="631"/>
      <c r="K18" s="633"/>
      <c r="L18" s="631"/>
      <c r="M18" s="632"/>
      <c r="N18" s="633"/>
      <c r="O18" s="628"/>
      <c r="P18" s="127"/>
    </row>
    <row r="19" spans="2:16" ht="19.5" customHeight="1">
      <c r="B19" s="631"/>
      <c r="C19" s="632"/>
      <c r="D19" s="633"/>
      <c r="E19" s="631"/>
      <c r="F19" s="632"/>
      <c r="G19" s="633"/>
      <c r="H19" s="631"/>
      <c r="I19" s="633"/>
      <c r="J19" s="631"/>
      <c r="K19" s="633"/>
      <c r="L19" s="631"/>
      <c r="M19" s="632"/>
      <c r="N19" s="633"/>
      <c r="O19" s="628"/>
      <c r="P19" s="127"/>
    </row>
    <row r="20" spans="2:16" ht="19.5" customHeight="1">
      <c r="B20" s="631"/>
      <c r="C20" s="632"/>
      <c r="D20" s="633"/>
      <c r="E20" s="631"/>
      <c r="F20" s="632"/>
      <c r="G20" s="633"/>
      <c r="H20" s="631"/>
      <c r="I20" s="633"/>
      <c r="J20" s="631"/>
      <c r="K20" s="633"/>
      <c r="L20" s="631"/>
      <c r="M20" s="632"/>
      <c r="N20" s="633"/>
      <c r="O20" s="628"/>
      <c r="P20" s="127"/>
    </row>
    <row r="21" spans="2:16" ht="19.5" customHeight="1">
      <c r="B21" s="631"/>
      <c r="C21" s="632"/>
      <c r="D21" s="633"/>
      <c r="E21" s="631"/>
      <c r="F21" s="632"/>
      <c r="G21" s="633"/>
      <c r="H21" s="631"/>
      <c r="I21" s="633"/>
      <c r="J21" s="631"/>
      <c r="K21" s="633"/>
      <c r="L21" s="631"/>
      <c r="M21" s="632"/>
      <c r="N21" s="633"/>
      <c r="O21" s="628"/>
      <c r="P21" s="128"/>
    </row>
    <row r="22" spans="2:16" ht="24" customHeight="1">
      <c r="B22" s="627" t="s">
        <v>467</v>
      </c>
      <c r="C22" s="627"/>
      <c r="D22" s="627"/>
      <c r="E22" s="627"/>
      <c r="F22" s="627"/>
      <c r="G22" s="627"/>
      <c r="H22" s="627"/>
      <c r="I22" s="627"/>
      <c r="J22" s="627"/>
      <c r="K22" s="627"/>
      <c r="L22" s="627"/>
      <c r="M22" s="627"/>
      <c r="N22" s="627"/>
      <c r="O22" s="129"/>
      <c r="P22" s="129"/>
    </row>
    <row r="23" spans="2:16">
      <c r="B23" s="109"/>
      <c r="C23" s="109"/>
      <c r="D23" s="109"/>
      <c r="E23" s="108"/>
      <c r="F23" s="109"/>
      <c r="G23" s="109"/>
      <c r="H23" s="109"/>
      <c r="I23" s="109"/>
      <c r="J23" s="109"/>
      <c r="K23" s="107"/>
      <c r="L23" s="107"/>
      <c r="M23" s="107"/>
    </row>
    <row r="24" spans="2:16" ht="25.5" customHeight="1"/>
    <row r="25" spans="2:16" ht="6.75" customHeight="1"/>
    <row r="26" spans="2:16" ht="32.25" customHeight="1"/>
    <row r="27" spans="2:16" ht="32.25" customHeight="1"/>
    <row r="28" spans="2:16" ht="32.25" customHeight="1"/>
    <row r="29" spans="2:16" ht="32.25" customHeight="1"/>
    <row r="30" spans="2:16" ht="32.25" customHeight="1"/>
    <row r="31" spans="2:16" ht="32.25" customHeight="1"/>
    <row r="32" spans="2:16">
      <c r="B32" s="109"/>
      <c r="C32" s="109"/>
      <c r="D32" s="109"/>
      <c r="E32" s="108"/>
      <c r="F32" s="109"/>
      <c r="G32" s="109"/>
      <c r="H32" s="109"/>
      <c r="I32" s="109"/>
      <c r="J32" s="109"/>
      <c r="K32" s="107"/>
      <c r="L32" s="107"/>
      <c r="M32" s="107"/>
    </row>
    <row r="33" spans="2:13">
      <c r="B33" s="109"/>
      <c r="C33" s="109"/>
      <c r="D33" s="109"/>
      <c r="E33" s="108"/>
      <c r="F33" s="132"/>
      <c r="G33" s="132"/>
      <c r="H33" s="132"/>
      <c r="I33" s="132"/>
      <c r="J33" s="107"/>
      <c r="K33" s="107"/>
      <c r="L33" s="107"/>
      <c r="M33" s="107"/>
    </row>
    <row r="37" spans="2:13">
      <c r="B37" s="109"/>
      <c r="C37" s="132"/>
      <c r="D37" s="132"/>
      <c r="E37" s="108"/>
      <c r="F37" s="132"/>
      <c r="G37" s="132"/>
      <c r="H37" s="132"/>
      <c r="I37" s="132"/>
      <c r="J37" s="107"/>
      <c r="K37" s="107"/>
      <c r="L37" s="107"/>
      <c r="M37" s="107"/>
    </row>
  </sheetData>
  <mergeCells count="42">
    <mergeCell ref="L18:N18"/>
    <mergeCell ref="L19:N19"/>
    <mergeCell ref="L20:N20"/>
    <mergeCell ref="G5:J5"/>
    <mergeCell ref="K5:N5"/>
    <mergeCell ref="K7:N7"/>
    <mergeCell ref="K8:N8"/>
    <mergeCell ref="K9:N9"/>
    <mergeCell ref="G8:J8"/>
    <mergeCell ref="G9:J9"/>
    <mergeCell ref="H19:I19"/>
    <mergeCell ref="H20:I20"/>
    <mergeCell ref="H21:I21"/>
    <mergeCell ref="J18:K18"/>
    <mergeCell ref="J19:K19"/>
    <mergeCell ref="J20:K20"/>
    <mergeCell ref="J21:K21"/>
    <mergeCell ref="B5:F5"/>
    <mergeCell ref="G7:J7"/>
    <mergeCell ref="B7:F7"/>
    <mergeCell ref="G10:J10"/>
    <mergeCell ref="B16:D16"/>
    <mergeCell ref="E16:G16"/>
    <mergeCell ref="H16:I16"/>
    <mergeCell ref="J16:K16"/>
    <mergeCell ref="K10:N10"/>
    <mergeCell ref="B22:N22"/>
    <mergeCell ref="O18:O21"/>
    <mergeCell ref="B8:F8"/>
    <mergeCell ref="B9:F9"/>
    <mergeCell ref="B10:F10"/>
    <mergeCell ref="L16:N16"/>
    <mergeCell ref="B18:D18"/>
    <mergeCell ref="B19:D19"/>
    <mergeCell ref="B20:D20"/>
    <mergeCell ref="B21:D21"/>
    <mergeCell ref="E18:G18"/>
    <mergeCell ref="E19:G19"/>
    <mergeCell ref="E20:G20"/>
    <mergeCell ref="E21:G21"/>
    <mergeCell ref="L21:N21"/>
    <mergeCell ref="H18:I18"/>
  </mergeCells>
  <pageMargins left="0.7" right="0.7" top="0.75" bottom="0.75" header="0.3" footer="0.3"/>
  <pageSetup scale="5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75"/>
  <sheetViews>
    <sheetView showGridLines="0" view="pageBreakPreview" zoomScale="115" zoomScaleNormal="100" zoomScaleSheetLayoutView="115" workbookViewId="0">
      <pane ySplit="1" topLeftCell="A50" activePane="bottomLeft" state="frozen"/>
      <selection pane="bottomLeft" activeCell="B59" sqref="B59:L59"/>
    </sheetView>
  </sheetViews>
  <sheetFormatPr baseColWidth="10" defaultColWidth="11.42578125" defaultRowHeight="15"/>
  <cols>
    <col min="1" max="16384" width="11.42578125" style="349"/>
  </cols>
  <sheetData>
    <row r="1" spans="1:29" s="414" customFormat="1" ht="18.75">
      <c r="A1" s="413"/>
      <c r="B1" s="438" t="s">
        <v>442</v>
      </c>
      <c r="C1" s="438"/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438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2" spans="1:29">
      <c r="B2" s="285"/>
      <c r="C2" s="285"/>
      <c r="D2" s="285"/>
      <c r="E2" s="108"/>
      <c r="F2" s="285"/>
      <c r="G2" s="285"/>
      <c r="H2" s="285"/>
      <c r="I2" s="285"/>
      <c r="J2" s="285"/>
      <c r="K2" s="107"/>
      <c r="L2" s="107"/>
      <c r="M2" s="107"/>
    </row>
    <row r="3" spans="1:29">
      <c r="B3" s="285"/>
      <c r="C3" s="285"/>
      <c r="D3" s="285"/>
      <c r="E3" s="108"/>
      <c r="F3" s="397" t="s">
        <v>114</v>
      </c>
      <c r="G3" s="397" t="s">
        <v>359</v>
      </c>
      <c r="J3" s="285"/>
      <c r="K3" s="107"/>
      <c r="L3" s="107"/>
      <c r="M3" s="107"/>
    </row>
    <row r="4" spans="1:29">
      <c r="B4" s="439" t="s">
        <v>443</v>
      </c>
      <c r="C4" s="440"/>
      <c r="D4" s="440"/>
      <c r="E4" s="108"/>
      <c r="F4" s="396"/>
      <c r="G4" s="396"/>
      <c r="J4" s="285"/>
      <c r="K4" s="107"/>
      <c r="L4" s="107"/>
      <c r="M4" s="107"/>
    </row>
    <row r="5" spans="1:29">
      <c r="B5" s="285"/>
      <c r="C5" s="285"/>
      <c r="D5" s="285"/>
      <c r="E5" s="108"/>
      <c r="F5" s="285"/>
      <c r="G5" s="285"/>
      <c r="H5" s="285"/>
      <c r="I5" s="285"/>
      <c r="J5" s="285"/>
      <c r="K5" s="107"/>
      <c r="L5" s="107"/>
      <c r="M5" s="107"/>
    </row>
    <row r="6" spans="1:29">
      <c r="B6" s="638" t="s">
        <v>453</v>
      </c>
      <c r="C6" s="638"/>
      <c r="D6" s="638"/>
      <c r="E6" s="638"/>
      <c r="F6" s="638" t="s">
        <v>133</v>
      </c>
      <c r="G6" s="638"/>
      <c r="H6" s="630" t="s">
        <v>468</v>
      </c>
      <c r="I6" s="630"/>
      <c r="J6" s="638" t="s">
        <v>107</v>
      </c>
      <c r="K6" s="638"/>
      <c r="L6" s="638"/>
      <c r="M6" s="638"/>
      <c r="N6" s="638"/>
    </row>
    <row r="7" spans="1:29">
      <c r="B7" s="638"/>
      <c r="C7" s="638"/>
      <c r="D7" s="638"/>
      <c r="E7" s="638"/>
      <c r="F7" s="348" t="s">
        <v>134</v>
      </c>
      <c r="G7" s="348" t="s">
        <v>135</v>
      </c>
      <c r="H7" s="630"/>
      <c r="I7" s="630"/>
      <c r="J7" s="348">
        <v>1</v>
      </c>
      <c r="K7" s="348">
        <v>2</v>
      </c>
      <c r="L7" s="348">
        <v>3</v>
      </c>
      <c r="M7" s="348" t="s">
        <v>31</v>
      </c>
      <c r="N7" s="348" t="s">
        <v>36</v>
      </c>
    </row>
    <row r="9" spans="1:29">
      <c r="B9" s="639" t="s">
        <v>136</v>
      </c>
      <c r="C9" s="639"/>
      <c r="D9" s="639"/>
      <c r="E9" s="639"/>
      <c r="F9" s="130"/>
      <c r="G9" s="130"/>
      <c r="H9" s="640"/>
      <c r="I9" s="640"/>
      <c r="J9" s="130"/>
      <c r="K9" s="130"/>
      <c r="L9" s="130"/>
      <c r="M9" s="130"/>
      <c r="N9" s="130"/>
    </row>
    <row r="10" spans="1:29">
      <c r="B10" s="641" t="s">
        <v>137</v>
      </c>
      <c r="C10" s="641"/>
      <c r="D10" s="641"/>
      <c r="E10" s="641"/>
      <c r="F10" s="360"/>
      <c r="G10" s="360"/>
      <c r="H10" s="642"/>
      <c r="I10" s="642"/>
      <c r="J10" s="360"/>
      <c r="K10" s="360"/>
      <c r="L10" s="360"/>
      <c r="M10" s="360"/>
      <c r="N10" s="360"/>
    </row>
    <row r="11" spans="1:29">
      <c r="B11" s="641" t="s">
        <v>138</v>
      </c>
      <c r="C11" s="641"/>
      <c r="D11" s="641"/>
      <c r="E11" s="641"/>
      <c r="F11" s="360"/>
      <c r="G11" s="360"/>
      <c r="H11" s="642"/>
      <c r="I11" s="642"/>
      <c r="J11" s="360"/>
      <c r="K11" s="360"/>
      <c r="L11" s="360"/>
      <c r="M11" s="360"/>
      <c r="N11" s="360"/>
    </row>
    <row r="12" spans="1:29">
      <c r="B12" s="641" t="s">
        <v>139</v>
      </c>
      <c r="C12" s="641"/>
      <c r="D12" s="641"/>
      <c r="E12" s="641"/>
      <c r="F12" s="360"/>
      <c r="G12" s="360"/>
      <c r="H12" s="642"/>
      <c r="I12" s="642"/>
      <c r="J12" s="360"/>
      <c r="K12" s="360"/>
      <c r="L12" s="360"/>
      <c r="M12" s="360"/>
      <c r="N12" s="360"/>
    </row>
    <row r="13" spans="1:29">
      <c r="B13" s="641" t="s">
        <v>140</v>
      </c>
      <c r="C13" s="641"/>
      <c r="D13" s="641"/>
      <c r="E13" s="641"/>
      <c r="F13" s="360"/>
      <c r="G13" s="360"/>
      <c r="H13" s="642"/>
      <c r="I13" s="642"/>
      <c r="J13" s="360"/>
      <c r="K13" s="360"/>
      <c r="L13" s="360"/>
      <c r="M13" s="360"/>
      <c r="N13" s="360"/>
    </row>
    <row r="14" spans="1:29">
      <c r="B14" s="641" t="s">
        <v>141</v>
      </c>
      <c r="C14" s="641"/>
      <c r="D14" s="641"/>
      <c r="E14" s="641"/>
      <c r="F14" s="360"/>
      <c r="G14" s="360"/>
      <c r="H14" s="642"/>
      <c r="I14" s="642"/>
      <c r="J14" s="360"/>
      <c r="K14" s="360"/>
      <c r="L14" s="360"/>
      <c r="M14" s="360"/>
      <c r="N14" s="360"/>
    </row>
    <row r="15" spans="1:29">
      <c r="B15" s="641" t="s">
        <v>142</v>
      </c>
      <c r="C15" s="641"/>
      <c r="D15" s="641"/>
      <c r="E15" s="641"/>
      <c r="F15" s="360"/>
      <c r="G15" s="360"/>
      <c r="H15" s="642"/>
      <c r="I15" s="642"/>
      <c r="J15" s="360"/>
      <c r="K15" s="360"/>
      <c r="L15" s="360"/>
      <c r="M15" s="360"/>
      <c r="N15" s="360"/>
    </row>
    <row r="16" spans="1:29">
      <c r="B16" s="639" t="s">
        <v>78</v>
      </c>
      <c r="C16" s="639"/>
      <c r="D16" s="639"/>
      <c r="E16" s="639"/>
      <c r="F16" s="130"/>
      <c r="G16" s="130"/>
      <c r="H16" s="640"/>
      <c r="I16" s="640"/>
      <c r="J16" s="130"/>
      <c r="K16" s="130"/>
      <c r="L16" s="130"/>
      <c r="M16" s="130"/>
      <c r="N16" s="130"/>
    </row>
    <row r="17" spans="2:14">
      <c r="B17" s="641" t="s">
        <v>137</v>
      </c>
      <c r="C17" s="641"/>
      <c r="D17" s="641"/>
      <c r="E17" s="641"/>
      <c r="F17" s="360"/>
      <c r="G17" s="360"/>
      <c r="H17" s="642"/>
      <c r="I17" s="642"/>
      <c r="J17" s="360"/>
      <c r="K17" s="360"/>
      <c r="L17" s="360"/>
      <c r="M17" s="360"/>
      <c r="N17" s="360"/>
    </row>
    <row r="18" spans="2:14">
      <c r="B18" s="641" t="s">
        <v>138</v>
      </c>
      <c r="C18" s="641"/>
      <c r="D18" s="641"/>
      <c r="E18" s="641"/>
      <c r="F18" s="360"/>
      <c r="G18" s="360"/>
      <c r="H18" s="642"/>
      <c r="I18" s="642"/>
      <c r="J18" s="360"/>
      <c r="K18" s="360"/>
      <c r="L18" s="360"/>
      <c r="M18" s="360"/>
      <c r="N18" s="360"/>
    </row>
    <row r="19" spans="2:14">
      <c r="B19" s="641" t="s">
        <v>139</v>
      </c>
      <c r="C19" s="641"/>
      <c r="D19" s="641"/>
      <c r="E19" s="641"/>
      <c r="F19" s="360"/>
      <c r="G19" s="360"/>
      <c r="H19" s="642"/>
      <c r="I19" s="642"/>
      <c r="J19" s="360"/>
      <c r="K19" s="360"/>
      <c r="L19" s="360"/>
      <c r="M19" s="360"/>
      <c r="N19" s="360"/>
    </row>
    <row r="20" spans="2:14">
      <c r="B20" s="641" t="s">
        <v>140</v>
      </c>
      <c r="C20" s="641"/>
      <c r="D20" s="641"/>
      <c r="E20" s="641"/>
      <c r="F20" s="360"/>
      <c r="G20" s="360"/>
      <c r="H20" s="642"/>
      <c r="I20" s="642"/>
      <c r="J20" s="360"/>
      <c r="K20" s="360"/>
      <c r="L20" s="360"/>
      <c r="M20" s="360"/>
      <c r="N20" s="360"/>
    </row>
    <row r="21" spans="2:14">
      <c r="B21" s="641" t="s">
        <v>141</v>
      </c>
      <c r="C21" s="641"/>
      <c r="D21" s="641"/>
      <c r="E21" s="641"/>
      <c r="F21" s="360"/>
      <c r="G21" s="360"/>
      <c r="H21" s="642"/>
      <c r="I21" s="642"/>
      <c r="J21" s="360"/>
      <c r="K21" s="360"/>
      <c r="L21" s="360"/>
      <c r="M21" s="360"/>
      <c r="N21" s="360"/>
    </row>
    <row r="22" spans="2:14">
      <c r="B22" s="641" t="s">
        <v>143</v>
      </c>
      <c r="C22" s="641"/>
      <c r="D22" s="641"/>
      <c r="E22" s="641"/>
      <c r="F22" s="360"/>
      <c r="G22" s="360"/>
      <c r="H22" s="642"/>
      <c r="I22" s="642"/>
      <c r="J22" s="360"/>
      <c r="K22" s="360"/>
      <c r="L22" s="360"/>
      <c r="M22" s="360"/>
      <c r="N22" s="360"/>
    </row>
    <row r="23" spans="2:14">
      <c r="B23" s="639" t="s">
        <v>144</v>
      </c>
      <c r="C23" s="639"/>
      <c r="D23" s="639"/>
      <c r="E23" s="639"/>
      <c r="F23" s="130"/>
      <c r="G23" s="130"/>
      <c r="H23" s="640"/>
      <c r="I23" s="640"/>
      <c r="J23" s="130"/>
      <c r="K23" s="130"/>
      <c r="L23" s="130"/>
      <c r="M23" s="130"/>
      <c r="N23" s="130"/>
    </row>
    <row r="24" spans="2:14" s="407" customFormat="1">
      <c r="B24" s="641" t="s">
        <v>395</v>
      </c>
      <c r="C24" s="641"/>
      <c r="D24" s="641"/>
      <c r="E24" s="641"/>
      <c r="F24" s="406"/>
      <c r="G24" s="406"/>
      <c r="H24" s="642"/>
      <c r="I24" s="642"/>
      <c r="J24" s="406"/>
      <c r="K24" s="406"/>
      <c r="L24" s="406"/>
      <c r="M24" s="406"/>
      <c r="N24" s="406"/>
    </row>
    <row r="25" spans="2:14">
      <c r="B25" s="641" t="s">
        <v>138</v>
      </c>
      <c r="C25" s="641"/>
      <c r="D25" s="641"/>
      <c r="E25" s="641"/>
      <c r="F25" s="360"/>
      <c r="G25" s="360"/>
      <c r="H25" s="642"/>
      <c r="I25" s="642"/>
      <c r="J25" s="360"/>
      <c r="K25" s="360"/>
      <c r="L25" s="360"/>
      <c r="M25" s="360"/>
      <c r="N25" s="360"/>
    </row>
    <row r="26" spans="2:14">
      <c r="B26" s="641" t="s">
        <v>139</v>
      </c>
      <c r="C26" s="641"/>
      <c r="D26" s="641"/>
      <c r="E26" s="641"/>
      <c r="F26" s="360"/>
      <c r="G26" s="360"/>
      <c r="H26" s="642"/>
      <c r="I26" s="642"/>
      <c r="J26" s="360"/>
      <c r="K26" s="360"/>
      <c r="L26" s="360"/>
      <c r="M26" s="360"/>
      <c r="N26" s="360"/>
    </row>
    <row r="27" spans="2:14">
      <c r="B27" s="641" t="s">
        <v>140</v>
      </c>
      <c r="C27" s="641"/>
      <c r="D27" s="641"/>
      <c r="E27" s="641"/>
      <c r="F27" s="360"/>
      <c r="G27" s="360"/>
      <c r="H27" s="642"/>
      <c r="I27" s="642"/>
      <c r="J27" s="360"/>
      <c r="K27" s="360"/>
      <c r="L27" s="360"/>
      <c r="M27" s="360"/>
      <c r="N27" s="360"/>
    </row>
    <row r="28" spans="2:14">
      <c r="B28" s="641" t="s">
        <v>141</v>
      </c>
      <c r="C28" s="641"/>
      <c r="D28" s="641"/>
      <c r="E28" s="641"/>
      <c r="F28" s="360"/>
      <c r="G28" s="360"/>
      <c r="H28" s="642"/>
      <c r="I28" s="642"/>
      <c r="J28" s="360"/>
      <c r="K28" s="360"/>
      <c r="L28" s="360"/>
      <c r="M28" s="360"/>
      <c r="N28" s="360"/>
    </row>
    <row r="29" spans="2:14">
      <c r="B29" s="641" t="s">
        <v>145</v>
      </c>
      <c r="C29" s="641"/>
      <c r="D29" s="641"/>
      <c r="E29" s="641"/>
      <c r="F29" s="360"/>
      <c r="G29" s="360"/>
      <c r="H29" s="642"/>
      <c r="I29" s="642"/>
      <c r="J29" s="360"/>
      <c r="K29" s="360"/>
      <c r="L29" s="360"/>
      <c r="M29" s="360"/>
      <c r="N29" s="360"/>
    </row>
    <row r="30" spans="2:14">
      <c r="B30" s="641" t="s">
        <v>113</v>
      </c>
      <c r="C30" s="641"/>
      <c r="D30" s="641"/>
      <c r="E30" s="641"/>
      <c r="F30" s="360"/>
      <c r="G30" s="360"/>
      <c r="H30" s="642"/>
      <c r="I30" s="642"/>
      <c r="J30" s="360"/>
      <c r="K30" s="360"/>
      <c r="L30" s="360"/>
      <c r="M30" s="360"/>
      <c r="N30" s="360"/>
    </row>
    <row r="31" spans="2:14">
      <c r="B31" s="641" t="s">
        <v>31</v>
      </c>
      <c r="C31" s="641"/>
      <c r="D31" s="641"/>
      <c r="E31" s="641"/>
      <c r="F31" s="360"/>
      <c r="G31" s="360"/>
      <c r="H31" s="642"/>
      <c r="I31" s="642"/>
      <c r="J31" s="360"/>
      <c r="K31" s="360"/>
      <c r="L31" s="360"/>
      <c r="M31" s="360"/>
      <c r="N31" s="360"/>
    </row>
    <row r="32" spans="2:14">
      <c r="B32" s="641" t="s">
        <v>318</v>
      </c>
      <c r="C32" s="641"/>
      <c r="D32" s="641"/>
      <c r="E32" s="641"/>
      <c r="F32" s="360"/>
      <c r="G32" s="360"/>
      <c r="H32" s="642"/>
      <c r="I32" s="642"/>
      <c r="J32" s="360"/>
      <c r="K32" s="360"/>
      <c r="L32" s="360"/>
      <c r="M32" s="360"/>
      <c r="N32" s="360"/>
    </row>
    <row r="33" spans="2:14">
      <c r="B33" s="641" t="s">
        <v>146</v>
      </c>
      <c r="C33" s="641"/>
      <c r="D33" s="641"/>
      <c r="E33" s="641"/>
      <c r="F33" s="360"/>
      <c r="G33" s="360"/>
      <c r="H33" s="642"/>
      <c r="I33" s="642"/>
      <c r="J33" s="360"/>
      <c r="K33" s="360"/>
      <c r="L33" s="360"/>
      <c r="M33" s="360"/>
      <c r="N33" s="360"/>
    </row>
    <row r="34" spans="2:14">
      <c r="B34" s="641" t="s">
        <v>147</v>
      </c>
      <c r="C34" s="641"/>
      <c r="D34" s="641"/>
      <c r="E34" s="641"/>
      <c r="F34" s="360"/>
      <c r="G34" s="360"/>
      <c r="H34" s="642"/>
      <c r="I34" s="642"/>
      <c r="J34" s="360"/>
      <c r="K34" s="360"/>
      <c r="L34" s="360"/>
      <c r="M34" s="360"/>
      <c r="N34" s="360"/>
    </row>
    <row r="35" spans="2:14">
      <c r="B35" s="641" t="s">
        <v>148</v>
      </c>
      <c r="C35" s="641"/>
      <c r="D35" s="641"/>
      <c r="E35" s="641"/>
      <c r="F35" s="360"/>
      <c r="G35" s="360"/>
      <c r="H35" s="642"/>
      <c r="I35" s="642"/>
      <c r="J35" s="360"/>
      <c r="K35" s="360"/>
      <c r="L35" s="360"/>
      <c r="M35" s="360"/>
      <c r="N35" s="360"/>
    </row>
    <row r="36" spans="2:14">
      <c r="B36" s="285"/>
      <c r="C36" s="285"/>
      <c r="D36" s="285"/>
      <c r="E36" s="108"/>
      <c r="F36" s="285"/>
      <c r="G36" s="285"/>
      <c r="H36" s="285"/>
      <c r="I36" s="285"/>
      <c r="J36" s="285"/>
      <c r="K36" s="107"/>
      <c r="L36" s="107"/>
      <c r="M36" s="107"/>
    </row>
    <row r="37" spans="2:14">
      <c r="B37" s="439" t="s">
        <v>444</v>
      </c>
      <c r="C37" s="285"/>
      <c r="D37" s="285"/>
      <c r="E37" s="108"/>
      <c r="F37" s="285"/>
      <c r="G37" s="285"/>
      <c r="H37" s="285"/>
      <c r="I37" s="285"/>
      <c r="J37" s="285"/>
      <c r="K37" s="107"/>
      <c r="L37" s="107"/>
      <c r="M37" s="107"/>
    </row>
    <row r="38" spans="2:14">
      <c r="B38" s="285"/>
      <c r="C38" s="285"/>
      <c r="D38" s="285"/>
      <c r="E38" s="108"/>
      <c r="F38" s="285"/>
      <c r="G38" s="285"/>
      <c r="H38" s="285"/>
      <c r="I38" s="285"/>
      <c r="J38" s="285"/>
      <c r="K38" s="107"/>
      <c r="L38" s="107"/>
      <c r="M38" s="107"/>
    </row>
    <row r="39" spans="2:14">
      <c r="B39" s="646" t="s">
        <v>149</v>
      </c>
      <c r="C39" s="646"/>
      <c r="D39" s="646"/>
      <c r="E39" s="646"/>
      <c r="F39" s="646"/>
      <c r="G39" s="286" t="s">
        <v>150</v>
      </c>
      <c r="I39" s="285"/>
      <c r="J39" s="285"/>
      <c r="K39" s="107"/>
      <c r="L39" s="107"/>
      <c r="M39" s="107"/>
    </row>
    <row r="41" spans="2:14">
      <c r="B41" s="643" t="s">
        <v>151</v>
      </c>
      <c r="C41" s="644"/>
      <c r="D41" s="644"/>
      <c r="E41" s="644"/>
      <c r="F41" s="645"/>
      <c r="G41" s="363"/>
      <c r="I41" s="285"/>
      <c r="J41" s="285"/>
      <c r="K41" s="107"/>
      <c r="L41" s="107"/>
      <c r="M41" s="107"/>
    </row>
    <row r="42" spans="2:14">
      <c r="B42" s="643" t="s">
        <v>152</v>
      </c>
      <c r="C42" s="644"/>
      <c r="D42" s="644"/>
      <c r="E42" s="644"/>
      <c r="F42" s="645"/>
      <c r="G42" s="363"/>
      <c r="I42" s="285"/>
      <c r="J42" s="285"/>
      <c r="K42" s="107"/>
      <c r="L42" s="107"/>
      <c r="M42" s="107"/>
    </row>
    <row r="43" spans="2:14">
      <c r="B43" s="643" t="s">
        <v>469</v>
      </c>
      <c r="C43" s="644"/>
      <c r="D43" s="644"/>
      <c r="E43" s="644"/>
      <c r="F43" s="645"/>
      <c r="G43" s="363"/>
      <c r="I43" s="285"/>
      <c r="J43" s="285"/>
      <c r="K43" s="107"/>
      <c r="L43" s="107"/>
      <c r="M43" s="107"/>
    </row>
    <row r="44" spans="2:14">
      <c r="B44" s="643" t="s">
        <v>153</v>
      </c>
      <c r="C44" s="644"/>
      <c r="D44" s="644"/>
      <c r="E44" s="644"/>
      <c r="F44" s="645"/>
      <c r="G44" s="363"/>
      <c r="I44" s="285"/>
      <c r="J44" s="285"/>
      <c r="K44" s="107"/>
      <c r="L44" s="107"/>
      <c r="M44" s="107"/>
    </row>
    <row r="45" spans="2:14">
      <c r="B45" s="643" t="s">
        <v>470</v>
      </c>
      <c r="C45" s="644"/>
      <c r="D45" s="644"/>
      <c r="E45" s="644"/>
      <c r="F45" s="645"/>
      <c r="G45" s="363"/>
      <c r="I45" s="285"/>
      <c r="J45" s="285"/>
      <c r="K45" s="107"/>
      <c r="L45" s="107"/>
      <c r="M45" s="107"/>
    </row>
    <row r="46" spans="2:14">
      <c r="B46" s="285"/>
      <c r="C46" s="285"/>
      <c r="D46" s="285"/>
      <c r="E46" s="108"/>
      <c r="F46" s="285"/>
      <c r="G46" s="285"/>
      <c r="H46" s="285"/>
      <c r="I46" s="285"/>
      <c r="J46" s="285"/>
      <c r="K46" s="107"/>
      <c r="L46" s="107"/>
      <c r="M46" s="107"/>
    </row>
    <row r="47" spans="2:14" s="407" customFormat="1" ht="21" customHeight="1">
      <c r="B47" s="439" t="s">
        <v>445</v>
      </c>
      <c r="C47" s="405"/>
      <c r="D47" s="405"/>
      <c r="E47" s="108"/>
      <c r="F47" s="405"/>
      <c r="G47" s="405"/>
      <c r="H47" s="405"/>
      <c r="I47" s="405"/>
      <c r="J47" s="405"/>
      <c r="K47" s="107"/>
      <c r="L47" s="107"/>
      <c r="M47" s="107"/>
    </row>
    <row r="48" spans="2:14">
      <c r="B48" s="285"/>
      <c r="C48" s="285"/>
      <c r="D48" s="285"/>
      <c r="E48" s="285"/>
      <c r="F48" s="285"/>
      <c r="G48" s="285"/>
      <c r="H48" s="285"/>
      <c r="I48" s="285"/>
      <c r="J48" s="285"/>
      <c r="K48" s="107"/>
      <c r="L48" s="107"/>
      <c r="M48" s="107"/>
    </row>
    <row r="49" spans="2:13">
      <c r="B49" s="651" t="s">
        <v>154</v>
      </c>
      <c r="C49" s="652" t="s">
        <v>150</v>
      </c>
      <c r="D49" s="652"/>
      <c r="E49" s="652"/>
      <c r="F49" s="653"/>
      <c r="G49" s="286" t="s">
        <v>150</v>
      </c>
      <c r="H49" s="285"/>
      <c r="I49" s="285"/>
      <c r="J49" s="285"/>
      <c r="K49" s="107"/>
      <c r="L49" s="107"/>
      <c r="M49" s="107"/>
    </row>
    <row r="51" spans="2:13">
      <c r="B51" s="643" t="s">
        <v>155</v>
      </c>
      <c r="C51" s="644"/>
      <c r="D51" s="644"/>
      <c r="E51" s="644"/>
      <c r="F51" s="645"/>
      <c r="G51" s="363"/>
      <c r="H51" s="285"/>
      <c r="I51" s="285"/>
      <c r="J51" s="285"/>
      <c r="K51" s="107"/>
      <c r="L51" s="107"/>
      <c r="M51" s="107"/>
    </row>
    <row r="52" spans="2:13">
      <c r="B52" s="643" t="s">
        <v>156</v>
      </c>
      <c r="C52" s="644"/>
      <c r="D52" s="644"/>
      <c r="E52" s="644"/>
      <c r="F52" s="645"/>
      <c r="G52" s="363"/>
      <c r="H52" s="285"/>
      <c r="I52" s="285"/>
      <c r="J52" s="285"/>
      <c r="K52" s="107"/>
      <c r="L52" s="107"/>
      <c r="M52" s="107"/>
    </row>
    <row r="53" spans="2:13">
      <c r="B53" s="643" t="s">
        <v>157</v>
      </c>
      <c r="C53" s="644"/>
      <c r="D53" s="644"/>
      <c r="E53" s="644"/>
      <c r="F53" s="645"/>
      <c r="G53" s="363"/>
      <c r="H53" s="285"/>
      <c r="I53" s="285"/>
      <c r="J53" s="285"/>
      <c r="K53" s="107"/>
      <c r="L53" s="107"/>
      <c r="M53" s="107"/>
    </row>
    <row r="54" spans="2:13">
      <c r="B54" s="643" t="s">
        <v>158</v>
      </c>
      <c r="C54" s="644"/>
      <c r="D54" s="644"/>
      <c r="E54" s="644"/>
      <c r="F54" s="645"/>
      <c r="G54" s="363"/>
      <c r="H54" s="285"/>
      <c r="I54" s="285"/>
      <c r="J54" s="285"/>
      <c r="K54" s="107"/>
      <c r="L54" s="107"/>
      <c r="M54" s="107"/>
    </row>
    <row r="55" spans="2:13">
      <c r="B55" s="643" t="s">
        <v>159</v>
      </c>
      <c r="C55" s="644"/>
      <c r="D55" s="644"/>
      <c r="E55" s="644"/>
      <c r="F55" s="645"/>
      <c r="G55" s="363"/>
      <c r="H55" s="285"/>
      <c r="I55" s="285"/>
      <c r="J55" s="285"/>
      <c r="K55" s="107"/>
      <c r="L55" s="107"/>
      <c r="M55" s="107"/>
    </row>
    <row r="56" spans="2:13">
      <c r="B56" s="285"/>
      <c r="C56" s="285"/>
      <c r="D56" s="285"/>
      <c r="E56" s="108"/>
      <c r="F56" s="285"/>
      <c r="G56" s="285"/>
      <c r="H56" s="285"/>
      <c r="I56" s="285"/>
      <c r="J56" s="285"/>
      <c r="K56" s="107"/>
      <c r="L56" s="107"/>
      <c r="M56" s="107"/>
    </row>
    <row r="57" spans="2:13">
      <c r="B57" s="647" t="s">
        <v>160</v>
      </c>
      <c r="C57" s="647"/>
      <c r="D57" s="647"/>
      <c r="E57" s="647"/>
      <c r="F57" s="647"/>
      <c r="G57" s="647"/>
      <c r="H57" s="647"/>
      <c r="I57" s="647"/>
      <c r="J57" s="285"/>
      <c r="K57" s="107"/>
      <c r="L57" s="107"/>
      <c r="M57" s="107"/>
    </row>
    <row r="58" spans="2:13" s="412" customFormat="1" ht="21" customHeight="1">
      <c r="B58" s="444" t="s">
        <v>446</v>
      </c>
      <c r="C58" s="411"/>
      <c r="D58" s="411"/>
      <c r="E58" s="108"/>
      <c r="F58" s="411"/>
      <c r="G58" s="411"/>
      <c r="H58" s="411"/>
      <c r="I58" s="411"/>
      <c r="J58" s="411"/>
      <c r="K58" s="107"/>
      <c r="L58" s="107"/>
      <c r="M58" s="107"/>
    </row>
    <row r="59" spans="2:13" s="412" customFormat="1" ht="42.75" customHeight="1">
      <c r="B59" s="647" t="s">
        <v>471</v>
      </c>
      <c r="C59" s="647"/>
      <c r="D59" s="647"/>
      <c r="E59" s="647"/>
      <c r="F59" s="647"/>
      <c r="G59" s="647"/>
      <c r="H59" s="647"/>
      <c r="I59" s="647"/>
      <c r="J59" s="647"/>
      <c r="K59" s="647"/>
      <c r="L59" s="647"/>
    </row>
    <row r="60" spans="2:13" s="412" customFormat="1" ht="7.5" customHeight="1">
      <c r="B60" s="443"/>
      <c r="C60" s="111"/>
      <c r="D60" s="111"/>
      <c r="E60" s="111"/>
      <c r="F60" s="111"/>
      <c r="G60" s="111"/>
      <c r="H60" s="112"/>
    </row>
    <row r="61" spans="2:13" s="412" customFormat="1" ht="55.5" customHeight="1">
      <c r="B61" s="648"/>
      <c r="C61" s="649"/>
      <c r="D61" s="649"/>
      <c r="E61" s="649"/>
      <c r="F61" s="649"/>
      <c r="G61" s="649"/>
      <c r="H61" s="649"/>
      <c r="I61" s="649"/>
      <c r="J61" s="649"/>
      <c r="K61" s="649"/>
      <c r="L61" s="650"/>
    </row>
    <row r="62" spans="2:13">
      <c r="B62" s="285"/>
      <c r="C62" s="285"/>
      <c r="D62" s="285"/>
      <c r="E62" s="108"/>
      <c r="F62" s="285"/>
      <c r="G62" s="285"/>
      <c r="H62" s="285"/>
      <c r="I62" s="285"/>
      <c r="J62" s="285"/>
      <c r="K62" s="107"/>
      <c r="L62" s="107"/>
      <c r="M62" s="107"/>
    </row>
    <row r="63" spans="2:13">
      <c r="B63" s="285"/>
      <c r="C63" s="285"/>
      <c r="D63" s="285"/>
      <c r="E63" s="108"/>
      <c r="F63" s="285"/>
      <c r="G63" s="285"/>
      <c r="H63" s="285"/>
      <c r="I63" s="285"/>
      <c r="J63" s="285"/>
      <c r="K63" s="107"/>
      <c r="L63" s="107"/>
      <c r="M63" s="107"/>
    </row>
    <row r="70" spans="2:13">
      <c r="B70" s="285"/>
      <c r="C70" s="285"/>
      <c r="D70" s="285"/>
      <c r="E70" s="108"/>
      <c r="F70" s="285"/>
      <c r="G70" s="285"/>
      <c r="H70" s="285"/>
      <c r="I70" s="285"/>
      <c r="J70" s="285"/>
      <c r="K70" s="107"/>
      <c r="L70" s="107"/>
      <c r="M70" s="107"/>
    </row>
    <row r="71" spans="2:13">
      <c r="B71" s="285"/>
      <c r="C71" s="285"/>
      <c r="D71" s="285"/>
      <c r="E71" s="108"/>
      <c r="F71" s="132"/>
      <c r="G71" s="132"/>
      <c r="H71" s="132"/>
      <c r="I71" s="132"/>
      <c r="J71" s="107"/>
      <c r="K71" s="107"/>
      <c r="L71" s="107"/>
      <c r="M71" s="107"/>
    </row>
    <row r="75" spans="2:13">
      <c r="B75" s="285"/>
      <c r="C75" s="132"/>
      <c r="D75" s="132"/>
      <c r="E75" s="108"/>
      <c r="F75" s="132"/>
      <c r="G75" s="132"/>
      <c r="H75" s="132"/>
      <c r="I75" s="132"/>
      <c r="J75" s="107"/>
      <c r="K75" s="107"/>
      <c r="L75" s="107"/>
      <c r="M75" s="107"/>
    </row>
  </sheetData>
  <mergeCells count="73">
    <mergeCell ref="B59:L59"/>
    <mergeCell ref="B61:L61"/>
    <mergeCell ref="B55:F55"/>
    <mergeCell ref="B57:I57"/>
    <mergeCell ref="B49:F49"/>
    <mergeCell ref="B51:F51"/>
    <mergeCell ref="B52:F52"/>
    <mergeCell ref="B53:F53"/>
    <mergeCell ref="B54:F54"/>
    <mergeCell ref="B34:E34"/>
    <mergeCell ref="H34:I34"/>
    <mergeCell ref="B35:E35"/>
    <mergeCell ref="H35:I35"/>
    <mergeCell ref="B39:F39"/>
    <mergeCell ref="B41:F41"/>
    <mergeCell ref="B42:F42"/>
    <mergeCell ref="B43:F43"/>
    <mergeCell ref="B44:F44"/>
    <mergeCell ref="B45:F45"/>
    <mergeCell ref="B31:E31"/>
    <mergeCell ref="H31:I31"/>
    <mergeCell ref="B32:E32"/>
    <mergeCell ref="H32:I32"/>
    <mergeCell ref="B33:E33"/>
    <mergeCell ref="H33:I33"/>
    <mergeCell ref="B28:E28"/>
    <mergeCell ref="H28:I28"/>
    <mergeCell ref="B29:E29"/>
    <mergeCell ref="H29:I29"/>
    <mergeCell ref="B30:E30"/>
    <mergeCell ref="H30:I30"/>
    <mergeCell ref="B25:E25"/>
    <mergeCell ref="H25:I25"/>
    <mergeCell ref="B26:E26"/>
    <mergeCell ref="H26:I26"/>
    <mergeCell ref="B27:E27"/>
    <mergeCell ref="H27:I27"/>
    <mergeCell ref="B22:E22"/>
    <mergeCell ref="H22:I22"/>
    <mergeCell ref="B23:E23"/>
    <mergeCell ref="H23:I23"/>
    <mergeCell ref="B24:E24"/>
    <mergeCell ref="H24:I24"/>
    <mergeCell ref="B19:E19"/>
    <mergeCell ref="H19:I19"/>
    <mergeCell ref="B20:E20"/>
    <mergeCell ref="H20:I20"/>
    <mergeCell ref="B21:E21"/>
    <mergeCell ref="H21:I21"/>
    <mergeCell ref="B16:E16"/>
    <mergeCell ref="H16:I16"/>
    <mergeCell ref="B17:E17"/>
    <mergeCell ref="H17:I17"/>
    <mergeCell ref="B18:E18"/>
    <mergeCell ref="H18:I18"/>
    <mergeCell ref="B13:E13"/>
    <mergeCell ref="H13:I13"/>
    <mergeCell ref="B14:E14"/>
    <mergeCell ref="H14:I14"/>
    <mergeCell ref="B15:E15"/>
    <mergeCell ref="H15:I15"/>
    <mergeCell ref="B10:E10"/>
    <mergeCell ref="H10:I10"/>
    <mergeCell ref="B11:E11"/>
    <mergeCell ref="H11:I11"/>
    <mergeCell ref="B12:E12"/>
    <mergeCell ref="H12:I12"/>
    <mergeCell ref="B6:E7"/>
    <mergeCell ref="F6:G6"/>
    <mergeCell ref="H6:I7"/>
    <mergeCell ref="J6:N6"/>
    <mergeCell ref="B9:E9"/>
    <mergeCell ref="H9:I9"/>
  </mergeCells>
  <pageMargins left="0.7" right="0.7" top="0.75" bottom="0.75" header="0.3" footer="0.3"/>
  <pageSetup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6</xdr:col>
                    <xdr:colOff>304800</xdr:colOff>
                    <xdr:row>39</xdr:row>
                    <xdr:rowOff>142875</xdr:rowOff>
                  </from>
                  <to>
                    <xdr:col>6</xdr:col>
                    <xdr:colOff>590550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6</xdr:col>
                    <xdr:colOff>304800</xdr:colOff>
                    <xdr:row>43</xdr:row>
                    <xdr:rowOff>0</xdr:rowOff>
                  </from>
                  <to>
                    <xdr:col>6</xdr:col>
                    <xdr:colOff>590550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6</xdr:col>
                    <xdr:colOff>304800</xdr:colOff>
                    <xdr:row>41</xdr:row>
                    <xdr:rowOff>0</xdr:rowOff>
                  </from>
                  <to>
                    <xdr:col>6</xdr:col>
                    <xdr:colOff>590550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6</xdr:col>
                    <xdr:colOff>304800</xdr:colOff>
                    <xdr:row>44</xdr:row>
                    <xdr:rowOff>0</xdr:rowOff>
                  </from>
                  <to>
                    <xdr:col>6</xdr:col>
                    <xdr:colOff>590550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Check Box 5">
              <controlPr defaultSize="0" autoFill="0" autoLine="0" autoPict="0">
                <anchor moveWithCells="1">
                  <from>
                    <xdr:col>6</xdr:col>
                    <xdr:colOff>304800</xdr:colOff>
                    <xdr:row>42</xdr:row>
                    <xdr:rowOff>0</xdr:rowOff>
                  </from>
                  <to>
                    <xdr:col>6</xdr:col>
                    <xdr:colOff>590550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9" name="Check Box 15">
              <controlPr defaultSize="0" autoFill="0" autoLine="0" autoPict="0">
                <anchor moveWithCells="1">
                  <from>
                    <xdr:col>6</xdr:col>
                    <xdr:colOff>295275</xdr:colOff>
                    <xdr:row>49</xdr:row>
                    <xdr:rowOff>161925</xdr:rowOff>
                  </from>
                  <to>
                    <xdr:col>6</xdr:col>
                    <xdr:colOff>581025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0" name="Check Box 16">
              <controlPr defaultSize="0" autoFill="0" autoLine="0" autoPict="0">
                <anchor moveWithCells="1">
                  <from>
                    <xdr:col>6</xdr:col>
                    <xdr:colOff>304800</xdr:colOff>
                    <xdr:row>53</xdr:row>
                    <xdr:rowOff>0</xdr:rowOff>
                  </from>
                  <to>
                    <xdr:col>6</xdr:col>
                    <xdr:colOff>590550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1" name="Check Box 17">
              <controlPr defaultSize="0" autoFill="0" autoLine="0" autoPict="0">
                <anchor moveWithCells="1">
                  <from>
                    <xdr:col>6</xdr:col>
                    <xdr:colOff>304800</xdr:colOff>
                    <xdr:row>51</xdr:row>
                    <xdr:rowOff>0</xdr:rowOff>
                  </from>
                  <to>
                    <xdr:col>6</xdr:col>
                    <xdr:colOff>590550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2" name="Check Box 18">
              <controlPr defaultSize="0" autoFill="0" autoLine="0" autoPict="0">
                <anchor moveWithCells="1">
                  <from>
                    <xdr:col>6</xdr:col>
                    <xdr:colOff>304800</xdr:colOff>
                    <xdr:row>54</xdr:row>
                    <xdr:rowOff>0</xdr:rowOff>
                  </from>
                  <to>
                    <xdr:col>6</xdr:col>
                    <xdr:colOff>590550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3" name="Check Box 19">
              <controlPr defaultSize="0" autoFill="0" autoLine="0" autoPict="0">
                <anchor moveWithCells="1">
                  <from>
                    <xdr:col>6</xdr:col>
                    <xdr:colOff>304800</xdr:colOff>
                    <xdr:row>52</xdr:row>
                    <xdr:rowOff>0</xdr:rowOff>
                  </from>
                  <to>
                    <xdr:col>6</xdr:col>
                    <xdr:colOff>590550</xdr:colOff>
                    <xdr:row>53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C29"/>
  <sheetViews>
    <sheetView showGridLines="0" view="pageBreakPreview" zoomScale="85" zoomScaleNormal="85" zoomScaleSheetLayoutView="85" workbookViewId="0">
      <pane ySplit="1" topLeftCell="A2" activePane="bottomLeft" state="frozen"/>
      <selection pane="bottomLeft" activeCell="I27" sqref="I27"/>
    </sheetView>
  </sheetViews>
  <sheetFormatPr baseColWidth="10" defaultColWidth="10.85546875" defaultRowHeight="15"/>
  <cols>
    <col min="1" max="16384" width="10.85546875" style="349"/>
  </cols>
  <sheetData>
    <row r="1" spans="1:29" s="414" customFormat="1" ht="18.75">
      <c r="A1" s="413"/>
      <c r="B1" s="438" t="s">
        <v>447</v>
      </c>
      <c r="C1" s="438"/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438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</row>
    <row r="3" spans="1:29">
      <c r="B3" s="285"/>
      <c r="C3" s="285"/>
      <c r="D3" s="285"/>
      <c r="E3" s="108"/>
      <c r="F3" s="285"/>
      <c r="G3" s="285"/>
      <c r="H3" s="285"/>
      <c r="I3" s="285"/>
      <c r="J3" s="107"/>
      <c r="K3" s="107"/>
      <c r="L3" s="107"/>
      <c r="M3" s="107"/>
    </row>
    <row r="4" spans="1:29" s="441" customFormat="1">
      <c r="B4" s="439" t="s">
        <v>448</v>
      </c>
      <c r="C4" s="405"/>
      <c r="D4" s="405"/>
      <c r="E4" s="108"/>
      <c r="F4" s="405"/>
      <c r="G4" s="405"/>
      <c r="H4" s="405"/>
      <c r="I4" s="405"/>
      <c r="J4" s="107"/>
      <c r="K4" s="107"/>
      <c r="L4" s="107"/>
      <c r="M4" s="107"/>
    </row>
    <row r="5" spans="1:29">
      <c r="B5" s="285"/>
      <c r="C5" s="285"/>
      <c r="D5" s="285"/>
      <c r="E5" s="108"/>
      <c r="F5" s="285"/>
      <c r="G5" s="285"/>
      <c r="H5" s="285"/>
      <c r="I5" s="285"/>
      <c r="J5" s="285"/>
      <c r="K5" s="107"/>
      <c r="L5" s="107"/>
      <c r="M5" s="107"/>
    </row>
    <row r="6" spans="1:29" s="412" customFormat="1" ht="51" customHeight="1">
      <c r="B6" s="630" t="s">
        <v>411</v>
      </c>
      <c r="C6" s="630"/>
      <c r="D6" s="630"/>
      <c r="E6" s="630"/>
      <c r="F6" s="663" t="s">
        <v>412</v>
      </c>
      <c r="G6" s="664"/>
      <c r="H6" s="665"/>
      <c r="I6" s="410" t="s">
        <v>413</v>
      </c>
    </row>
    <row r="7" spans="1:29" s="412" customFormat="1" ht="6" customHeight="1">
      <c r="B7" s="411"/>
      <c r="C7" s="411"/>
      <c r="D7" s="411"/>
      <c r="E7" s="108"/>
      <c r="F7" s="411"/>
      <c r="H7" s="411"/>
      <c r="I7" s="411"/>
      <c r="J7" s="107"/>
      <c r="K7" s="107"/>
      <c r="L7" s="107"/>
      <c r="M7" s="107"/>
    </row>
    <row r="8" spans="1:29" s="412" customFormat="1">
      <c r="B8" s="660" t="s">
        <v>414</v>
      </c>
      <c r="C8" s="661"/>
      <c r="D8" s="661"/>
      <c r="E8" s="662"/>
      <c r="F8" s="657"/>
      <c r="G8" s="658"/>
      <c r="H8" s="659"/>
      <c r="I8" s="113"/>
    </row>
    <row r="9" spans="1:29" s="412" customFormat="1">
      <c r="B9" s="654" t="s">
        <v>415</v>
      </c>
      <c r="C9" s="655"/>
      <c r="D9" s="655"/>
      <c r="E9" s="656"/>
      <c r="F9" s="657"/>
      <c r="G9" s="658"/>
      <c r="H9" s="659"/>
      <c r="I9" s="113"/>
    </row>
    <row r="10" spans="1:29" s="412" customFormat="1">
      <c r="B10" s="654" t="s">
        <v>416</v>
      </c>
      <c r="C10" s="655"/>
      <c r="D10" s="655"/>
      <c r="E10" s="656"/>
      <c r="F10" s="657"/>
      <c r="G10" s="658"/>
      <c r="H10" s="659"/>
      <c r="I10" s="113"/>
    </row>
    <row r="11" spans="1:29" s="412" customFormat="1">
      <c r="B11" s="660" t="s">
        <v>417</v>
      </c>
      <c r="C11" s="661"/>
      <c r="D11" s="661"/>
      <c r="E11" s="662"/>
      <c r="F11" s="657"/>
      <c r="G11" s="658"/>
      <c r="H11" s="659"/>
      <c r="I11" s="113"/>
    </row>
    <row r="12" spans="1:29" s="412" customFormat="1">
      <c r="B12" s="654" t="s">
        <v>415</v>
      </c>
      <c r="C12" s="655"/>
      <c r="D12" s="655"/>
      <c r="E12" s="656"/>
      <c r="F12" s="657"/>
      <c r="G12" s="658"/>
      <c r="H12" s="659"/>
      <c r="I12" s="113"/>
    </row>
    <row r="13" spans="1:29" s="412" customFormat="1">
      <c r="B13" s="654" t="s">
        <v>416</v>
      </c>
      <c r="C13" s="655"/>
      <c r="D13" s="655"/>
      <c r="E13" s="656"/>
      <c r="F13" s="657"/>
      <c r="G13" s="658"/>
      <c r="H13" s="659"/>
      <c r="I13" s="113"/>
    </row>
    <row r="24" spans="2:13">
      <c r="B24" s="285"/>
      <c r="C24" s="285"/>
      <c r="D24" s="285"/>
      <c r="E24" s="108"/>
      <c r="F24" s="285"/>
      <c r="G24" s="285"/>
      <c r="H24" s="285"/>
      <c r="I24" s="285"/>
      <c r="J24" s="285"/>
      <c r="K24" s="107"/>
      <c r="L24" s="107"/>
      <c r="M24" s="107"/>
    </row>
    <row r="25" spans="2:13">
      <c r="B25" s="285"/>
      <c r="C25" s="285"/>
      <c r="D25" s="285"/>
      <c r="E25" s="108"/>
      <c r="F25" s="132"/>
      <c r="G25" s="132"/>
      <c r="H25" s="132"/>
      <c r="I25" s="132"/>
      <c r="J25" s="107"/>
      <c r="K25" s="107"/>
      <c r="L25" s="107"/>
      <c r="M25" s="107"/>
    </row>
    <row r="29" spans="2:13">
      <c r="B29" s="285"/>
      <c r="C29" s="132"/>
      <c r="D29" s="132"/>
      <c r="E29" s="108"/>
      <c r="F29" s="132"/>
      <c r="G29" s="132"/>
      <c r="H29" s="132"/>
      <c r="I29" s="132"/>
      <c r="J29" s="107"/>
      <c r="K29" s="107"/>
      <c r="L29" s="107"/>
      <c r="M29" s="107"/>
    </row>
  </sheetData>
  <mergeCells count="14">
    <mergeCell ref="B13:E13"/>
    <mergeCell ref="F9:H9"/>
    <mergeCell ref="F13:H13"/>
    <mergeCell ref="F11:H11"/>
    <mergeCell ref="B6:E6"/>
    <mergeCell ref="B8:E8"/>
    <mergeCell ref="B9:E9"/>
    <mergeCell ref="B10:E10"/>
    <mergeCell ref="B11:E11"/>
    <mergeCell ref="F8:H8"/>
    <mergeCell ref="F6:H6"/>
    <mergeCell ref="F10:H10"/>
    <mergeCell ref="F12:H12"/>
    <mergeCell ref="B12:E12"/>
  </mergeCells>
  <pageMargins left="0.7" right="0.7" top="0.75" bottom="0.75" header="0.3" footer="0.3"/>
  <pageSetup scale="3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2:AC9"/>
  <sheetViews>
    <sheetView showGridLines="0" view="pageBreakPreview" topLeftCell="B1" zoomScale="115" zoomScaleNormal="100" zoomScaleSheetLayoutView="115" workbookViewId="0">
      <selection activeCell="B6" sqref="B6:M9"/>
    </sheetView>
  </sheetViews>
  <sheetFormatPr baseColWidth="10" defaultColWidth="8.28515625" defaultRowHeight="15"/>
  <sheetData>
    <row r="2" spans="1:29" s="414" customFormat="1" ht="18.75">
      <c r="A2" s="407"/>
      <c r="B2" s="438" t="s">
        <v>449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</row>
    <row r="4" spans="1:29" ht="27.6" customHeight="1">
      <c r="B4" s="666" t="s">
        <v>451</v>
      </c>
      <c r="C4" s="666"/>
      <c r="D4" s="666"/>
      <c r="E4" s="666"/>
      <c r="F4" s="666"/>
      <c r="G4" s="666"/>
      <c r="H4" s="666"/>
      <c r="I4" s="666"/>
      <c r="J4" s="666"/>
      <c r="K4" s="666"/>
      <c r="L4" s="666"/>
      <c r="M4" s="666"/>
    </row>
    <row r="5" spans="1:29">
      <c r="B5" s="109"/>
      <c r="C5" s="109"/>
      <c r="D5" s="109"/>
      <c r="E5" s="108"/>
      <c r="F5" s="109"/>
      <c r="G5" s="109"/>
      <c r="H5" s="109"/>
      <c r="I5" s="109"/>
      <c r="J5" s="107"/>
      <c r="K5" s="107"/>
      <c r="L5" s="107"/>
      <c r="M5" s="107"/>
    </row>
    <row r="6" spans="1:29" ht="36" customHeight="1">
      <c r="B6" s="667" t="s">
        <v>315</v>
      </c>
      <c r="C6" s="668"/>
      <c r="D6" s="668"/>
      <c r="E6" s="668"/>
      <c r="F6" s="668"/>
      <c r="G6" s="668"/>
      <c r="H6" s="668"/>
      <c r="I6" s="668"/>
      <c r="J6" s="668"/>
      <c r="K6" s="668"/>
      <c r="L6" s="668"/>
      <c r="M6" s="669"/>
    </row>
    <row r="7" spans="1:29" ht="36" customHeight="1">
      <c r="B7" s="670"/>
      <c r="C7" s="671"/>
      <c r="D7" s="671"/>
      <c r="E7" s="671"/>
      <c r="F7" s="671"/>
      <c r="G7" s="671"/>
      <c r="H7" s="671"/>
      <c r="I7" s="671"/>
      <c r="J7" s="671"/>
      <c r="K7" s="671"/>
      <c r="L7" s="671"/>
      <c r="M7" s="672"/>
    </row>
    <row r="8" spans="1:29" ht="36" customHeight="1">
      <c r="B8" s="670"/>
      <c r="C8" s="671"/>
      <c r="D8" s="671"/>
      <c r="E8" s="671"/>
      <c r="F8" s="671"/>
      <c r="G8" s="671"/>
      <c r="H8" s="671"/>
      <c r="I8" s="671"/>
      <c r="J8" s="671"/>
      <c r="K8" s="671"/>
      <c r="L8" s="671"/>
      <c r="M8" s="672"/>
    </row>
    <row r="9" spans="1:29" ht="36" customHeight="1">
      <c r="B9" s="673"/>
      <c r="C9" s="674"/>
      <c r="D9" s="674"/>
      <c r="E9" s="674"/>
      <c r="F9" s="674"/>
      <c r="G9" s="674"/>
      <c r="H9" s="674"/>
      <c r="I9" s="674"/>
      <c r="J9" s="674"/>
      <c r="K9" s="674"/>
      <c r="L9" s="674"/>
      <c r="M9" s="675"/>
    </row>
  </sheetData>
  <mergeCells count="2">
    <mergeCell ref="B4:M4"/>
    <mergeCell ref="B6:M9"/>
  </mergeCells>
  <pageMargins left="0.7" right="0.7" top="0.75" bottom="0.75" header="0.3" footer="0.3"/>
  <pageSetup scale="77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AC21"/>
  <sheetViews>
    <sheetView showGridLines="0" view="pageBreakPreview" zoomScaleNormal="100" zoomScaleSheetLayoutView="100" workbookViewId="0">
      <selection activeCell="J13" sqref="J13"/>
    </sheetView>
  </sheetViews>
  <sheetFormatPr baseColWidth="10" defaultColWidth="9.42578125" defaultRowHeight="15"/>
  <cols>
    <col min="5" max="8" width="10" customWidth="1"/>
  </cols>
  <sheetData>
    <row r="2" spans="1:29" s="414" customFormat="1" ht="20.25" customHeight="1">
      <c r="A2" s="407"/>
      <c r="B2" s="438" t="s">
        <v>450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</row>
    <row r="3" spans="1:29" s="407" customFormat="1"/>
    <row r="4" spans="1:29" s="131" customFormat="1" ht="21.6" customHeight="1">
      <c r="B4" s="679" t="s">
        <v>452</v>
      </c>
      <c r="C4" s="679"/>
      <c r="D4" s="679"/>
      <c r="E4" s="679"/>
      <c r="F4" s="679"/>
      <c r="G4" s="679"/>
      <c r="H4" s="679"/>
      <c r="I4" s="679"/>
      <c r="J4" s="679"/>
      <c r="K4" s="679"/>
      <c r="L4" s="679"/>
      <c r="M4" s="679"/>
    </row>
    <row r="5" spans="1:29" s="22" customFormat="1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</row>
    <row r="6" spans="1:29" s="22" customFormat="1" ht="17.45" customHeight="1">
      <c r="B6" s="133"/>
      <c r="C6" s="133"/>
      <c r="D6" s="133"/>
      <c r="E6" s="320"/>
      <c r="F6" s="321"/>
      <c r="G6" s="321"/>
      <c r="H6" s="322"/>
      <c r="I6" s="133"/>
      <c r="J6" s="133"/>
      <c r="K6" s="133"/>
      <c r="L6" s="133"/>
      <c r="M6" s="133"/>
    </row>
    <row r="7" spans="1:29" s="22" customFormat="1" ht="17.45" customHeight="1">
      <c r="B7" s="133"/>
      <c r="C7" s="133"/>
      <c r="D7" s="133"/>
      <c r="E7" s="323"/>
      <c r="F7" s="324"/>
      <c r="G7" s="324"/>
      <c r="H7" s="325"/>
      <c r="I7" s="133"/>
      <c r="J7" s="133"/>
      <c r="K7" s="133"/>
      <c r="L7" s="133"/>
      <c r="M7" s="133"/>
    </row>
    <row r="8" spans="1:29" s="22" customFormat="1" ht="17.45" customHeight="1">
      <c r="B8" s="133"/>
      <c r="C8" s="133"/>
      <c r="D8" s="133"/>
      <c r="E8" s="323"/>
      <c r="F8" s="324"/>
      <c r="G8" s="324"/>
      <c r="H8" s="325"/>
      <c r="I8" s="133"/>
      <c r="J8" s="133"/>
      <c r="K8" s="133"/>
      <c r="L8" s="133"/>
      <c r="M8" s="133"/>
    </row>
    <row r="9" spans="1:29" ht="17.45" customHeight="1">
      <c r="B9" s="107"/>
      <c r="C9" s="107"/>
      <c r="D9" s="107"/>
      <c r="E9" s="317"/>
      <c r="F9" s="318"/>
      <c r="G9" s="318"/>
      <c r="H9" s="319"/>
      <c r="I9" s="107"/>
      <c r="J9" s="107"/>
      <c r="K9" s="107"/>
      <c r="L9" s="107"/>
      <c r="M9" s="107"/>
    </row>
    <row r="10" spans="1:29" s="290" customFormat="1" ht="17.45" customHeight="1">
      <c r="B10" s="680" t="s">
        <v>316</v>
      </c>
      <c r="C10" s="680"/>
      <c r="D10" s="680"/>
      <c r="E10" s="683" t="s">
        <v>161</v>
      </c>
      <c r="F10" s="684"/>
      <c r="G10" s="684"/>
      <c r="H10" s="685"/>
      <c r="I10" s="121" t="s">
        <v>400</v>
      </c>
      <c r="J10" s="686" t="s">
        <v>161</v>
      </c>
      <c r="K10" s="686"/>
      <c r="L10" s="313"/>
      <c r="M10" s="313"/>
    </row>
    <row r="11" spans="1:29" ht="17.45" customHeight="1">
      <c r="B11" s="310"/>
      <c r="C11" s="311"/>
      <c r="D11" s="311"/>
      <c r="E11" s="676" t="s">
        <v>399</v>
      </c>
      <c r="F11" s="677"/>
      <c r="G11" s="677"/>
      <c r="H11" s="678"/>
      <c r="J11" s="107"/>
      <c r="K11" s="121"/>
      <c r="L11" s="107"/>
      <c r="M11" s="107"/>
      <c r="N11" s="107"/>
    </row>
    <row r="12" spans="1:29">
      <c r="B12" s="310"/>
      <c r="C12" s="310"/>
      <c r="D12" s="310"/>
      <c r="E12" s="121"/>
      <c r="F12" s="107"/>
      <c r="G12" s="107"/>
      <c r="H12" s="107"/>
      <c r="I12" s="107"/>
      <c r="J12" s="107"/>
      <c r="K12" s="107"/>
      <c r="L12" s="107"/>
      <c r="M12" s="107"/>
    </row>
    <row r="13" spans="1:29" ht="17.45" customHeight="1">
      <c r="B13" s="310"/>
      <c r="C13" s="310"/>
      <c r="D13" s="310"/>
      <c r="E13" s="314"/>
      <c r="F13" s="315"/>
      <c r="G13" s="315"/>
      <c r="H13" s="316"/>
      <c r="I13" s="107"/>
      <c r="J13" s="107"/>
      <c r="K13" s="107"/>
      <c r="L13" s="107"/>
      <c r="M13" s="107"/>
    </row>
    <row r="14" spans="1:29" ht="17.45" customHeight="1">
      <c r="B14" s="310"/>
      <c r="C14" s="310"/>
      <c r="D14" s="310"/>
      <c r="E14" s="317"/>
      <c r="F14" s="318"/>
      <c r="G14" s="318"/>
      <c r="H14" s="319"/>
      <c r="I14" s="107"/>
      <c r="J14" s="107"/>
      <c r="K14" s="107"/>
      <c r="L14" s="107"/>
      <c r="M14" s="107"/>
    </row>
    <row r="15" spans="1:29" ht="17.45" customHeight="1">
      <c r="B15" s="310"/>
      <c r="C15" s="310"/>
      <c r="D15" s="310"/>
      <c r="E15" s="317"/>
      <c r="F15" s="318"/>
      <c r="G15" s="318"/>
      <c r="H15" s="319"/>
      <c r="I15" s="107"/>
      <c r="J15" s="107"/>
      <c r="K15" s="107"/>
      <c r="L15" s="107"/>
      <c r="M15" s="107"/>
    </row>
    <row r="16" spans="1:29" ht="17.45" customHeight="1">
      <c r="B16" s="310"/>
      <c r="C16" s="310"/>
      <c r="D16" s="310"/>
      <c r="E16" s="317"/>
      <c r="F16" s="318"/>
      <c r="G16" s="318"/>
      <c r="H16" s="319"/>
      <c r="I16" s="107"/>
      <c r="J16" s="107"/>
      <c r="K16" s="107"/>
      <c r="L16" s="107"/>
      <c r="M16" s="107"/>
    </row>
    <row r="17" spans="2:14" ht="17.45" customHeight="1">
      <c r="B17" s="681" t="s">
        <v>317</v>
      </c>
      <c r="C17" s="681"/>
      <c r="D17" s="682"/>
      <c r="E17" s="687" t="s">
        <v>161</v>
      </c>
      <c r="F17" s="688"/>
      <c r="G17" s="688"/>
      <c r="H17" s="689"/>
      <c r="I17" s="121" t="s">
        <v>400</v>
      </c>
      <c r="J17" s="690" t="s">
        <v>161</v>
      </c>
      <c r="K17" s="690"/>
      <c r="L17" s="107"/>
      <c r="M17" s="107"/>
    </row>
    <row r="18" spans="2:14" ht="17.45" customHeight="1">
      <c r="B18" s="310"/>
      <c r="C18" s="311"/>
      <c r="D18" s="311"/>
      <c r="E18" s="676" t="s">
        <v>20</v>
      </c>
      <c r="F18" s="677"/>
      <c r="G18" s="677"/>
      <c r="H18" s="678"/>
      <c r="J18" s="107"/>
      <c r="K18" s="121"/>
      <c r="L18" s="107"/>
      <c r="M18" s="107"/>
      <c r="N18" s="107"/>
    </row>
    <row r="19" spans="2:14">
      <c r="B19" s="285"/>
      <c r="E19" s="312"/>
      <c r="F19" s="312"/>
      <c r="K19" s="108"/>
      <c r="L19" s="285"/>
      <c r="M19" s="285"/>
      <c r="N19" s="285"/>
    </row>
    <row r="20" spans="2:14">
      <c r="B20" s="285"/>
      <c r="C20" s="132"/>
      <c r="D20" s="132"/>
      <c r="E20" s="108"/>
      <c r="F20" s="132"/>
      <c r="G20" s="132"/>
      <c r="H20" s="132"/>
      <c r="I20" s="134"/>
      <c r="J20" s="132"/>
      <c r="K20" s="107"/>
      <c r="L20" s="107"/>
      <c r="M20" s="107"/>
    </row>
    <row r="21" spans="2:14">
      <c r="B21" s="107"/>
      <c r="C21" s="107"/>
      <c r="D21" s="107"/>
      <c r="E21" s="121"/>
      <c r="F21" s="107"/>
      <c r="G21" s="107"/>
      <c r="H21" s="107"/>
      <c r="I21" s="107"/>
      <c r="J21" s="107"/>
      <c r="K21" s="107"/>
      <c r="L21" s="107"/>
      <c r="M21" s="107"/>
    </row>
  </sheetData>
  <mergeCells count="9">
    <mergeCell ref="E18:H18"/>
    <mergeCell ref="B4:M4"/>
    <mergeCell ref="B10:D10"/>
    <mergeCell ref="B17:D17"/>
    <mergeCell ref="E10:H10"/>
    <mergeCell ref="E11:H11"/>
    <mergeCell ref="J10:K10"/>
    <mergeCell ref="E17:H17"/>
    <mergeCell ref="J17:K17"/>
  </mergeCells>
  <pageMargins left="0.7" right="0.7" top="0.75" bottom="0.75" header="0.3" footer="0.3"/>
  <pageSetup scale="68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1:AW98"/>
  <sheetViews>
    <sheetView showGridLines="0" view="pageBreakPreview" topLeftCell="A7" zoomScale="40" zoomScaleNormal="115" zoomScaleSheetLayoutView="40" workbookViewId="0">
      <selection activeCell="C6" sqref="C6"/>
    </sheetView>
  </sheetViews>
  <sheetFormatPr baseColWidth="10" defaultColWidth="10.140625" defaultRowHeight="12"/>
  <cols>
    <col min="1" max="1" width="9.7109375" style="154" customWidth="1"/>
    <col min="2" max="2" width="11.42578125" style="153" customWidth="1"/>
    <col min="3" max="3" width="10.7109375" style="153" customWidth="1"/>
    <col min="4" max="4" width="83" style="154" customWidth="1"/>
    <col min="5" max="6" width="10.140625" style="155" customWidth="1"/>
    <col min="7" max="7" width="8.7109375" style="156" customWidth="1"/>
    <col min="8" max="8" width="13" style="156" customWidth="1"/>
    <col min="9" max="9" width="8.7109375" style="156" customWidth="1"/>
    <col min="10" max="10" width="12.140625" style="156" customWidth="1"/>
    <col min="11" max="11" width="2.7109375" style="154" customWidth="1"/>
    <col min="12" max="19" width="5.7109375" style="154" customWidth="1"/>
    <col min="20" max="20" width="3.42578125" style="154" customWidth="1"/>
    <col min="21" max="21" width="0.7109375" style="154" customWidth="1"/>
    <col min="22" max="29" width="5.7109375" style="154" customWidth="1"/>
    <col min="30" max="30" width="1.5703125" style="154" customWidth="1"/>
    <col min="31" max="31" width="3.42578125" style="154" customWidth="1"/>
    <col min="32" max="32" width="7.42578125" style="154" customWidth="1"/>
    <col min="33" max="33" width="9.140625" style="154" customWidth="1"/>
    <col min="34" max="34" width="8.5703125" style="154" customWidth="1"/>
    <col min="35" max="35" width="9.28515625" style="154" customWidth="1"/>
    <col min="36" max="36" width="9.140625" style="154" customWidth="1"/>
    <col min="37" max="37" width="8.7109375" style="154" customWidth="1"/>
    <col min="38" max="38" width="7.42578125" style="154" customWidth="1"/>
    <col min="39" max="39" width="9.140625" style="154" customWidth="1"/>
    <col min="40" max="40" width="13.5703125" style="154" customWidth="1"/>
    <col min="41" max="41" width="9.140625" style="154" customWidth="1"/>
    <col min="42" max="42" width="9.7109375" style="154" customWidth="1"/>
    <col min="43" max="43" width="8.140625" style="154" customWidth="1"/>
    <col min="44" max="44" width="9.7109375" style="154" customWidth="1"/>
    <col min="45" max="45" width="8.140625" style="154" customWidth="1"/>
    <col min="46" max="46" width="9.85546875" style="154" customWidth="1"/>
    <col min="47" max="47" width="8.140625" style="154" customWidth="1"/>
    <col min="48" max="48" width="9.7109375" style="154" customWidth="1"/>
    <col min="49" max="16384" width="10.140625" style="154"/>
  </cols>
  <sheetData>
    <row r="1" spans="2:49" ht="12.75" thickBot="1"/>
    <row r="2" spans="2:49" ht="15.95" customHeight="1" thickBot="1">
      <c r="B2" s="692" t="s">
        <v>27</v>
      </c>
      <c r="C2" s="692"/>
      <c r="D2" s="692"/>
      <c r="E2" s="693" t="s">
        <v>39</v>
      </c>
      <c r="F2" s="693" t="s">
        <v>168</v>
      </c>
      <c r="G2" s="694" t="s">
        <v>169</v>
      </c>
      <c r="H2" s="157" t="s">
        <v>170</v>
      </c>
      <c r="I2" s="694" t="s">
        <v>171</v>
      </c>
      <c r="J2" s="157" t="s">
        <v>170</v>
      </c>
      <c r="L2" s="691" t="s">
        <v>172</v>
      </c>
      <c r="M2" s="691"/>
      <c r="N2" s="691"/>
      <c r="O2" s="691"/>
      <c r="P2" s="691"/>
      <c r="Q2" s="691"/>
      <c r="R2" s="691"/>
      <c r="S2" s="691"/>
      <c r="U2" s="691" t="s">
        <v>173</v>
      </c>
      <c r="V2" s="691"/>
      <c r="W2" s="691"/>
      <c r="X2" s="691"/>
      <c r="Y2" s="691"/>
      <c r="Z2" s="691"/>
      <c r="AA2" s="691"/>
      <c r="AB2" s="691"/>
      <c r="AC2" s="691"/>
      <c r="AD2" s="691"/>
      <c r="AF2" s="691" t="s">
        <v>174</v>
      </c>
      <c r="AG2" s="691"/>
      <c r="AH2" s="691"/>
      <c r="AI2" s="691"/>
      <c r="AJ2" s="691"/>
      <c r="AK2" s="691"/>
      <c r="AL2" s="691"/>
      <c r="AM2" s="691"/>
      <c r="AO2" s="691" t="s">
        <v>175</v>
      </c>
      <c r="AP2" s="691"/>
      <c r="AQ2" s="691"/>
      <c r="AR2" s="691"/>
      <c r="AS2" s="691"/>
      <c r="AT2" s="691"/>
      <c r="AU2" s="691"/>
      <c r="AV2" s="691"/>
    </row>
    <row r="3" spans="2:49" ht="14.1" customHeight="1" thickBot="1">
      <c r="B3" s="692"/>
      <c r="C3" s="692"/>
      <c r="D3" s="692"/>
      <c r="E3" s="693"/>
      <c r="F3" s="693"/>
      <c r="G3" s="694"/>
      <c r="H3" s="158" t="s">
        <v>176</v>
      </c>
      <c r="I3" s="694"/>
      <c r="J3" s="158" t="s">
        <v>177</v>
      </c>
      <c r="L3" s="159">
        <v>1</v>
      </c>
      <c r="M3" s="159">
        <v>2</v>
      </c>
      <c r="N3" s="159">
        <v>3</v>
      </c>
      <c r="O3" s="159">
        <v>4</v>
      </c>
      <c r="P3" s="159">
        <v>5</v>
      </c>
      <c r="Q3" s="159">
        <v>6</v>
      </c>
      <c r="R3" s="159">
        <v>7</v>
      </c>
      <c r="S3" s="159">
        <v>8</v>
      </c>
      <c r="U3" s="699">
        <v>1</v>
      </c>
      <c r="V3" s="699"/>
      <c r="W3" s="159">
        <v>2</v>
      </c>
      <c r="X3" s="159">
        <v>3</v>
      </c>
      <c r="Y3" s="159">
        <v>4</v>
      </c>
      <c r="Z3" s="159">
        <v>5</v>
      </c>
      <c r="AA3" s="159">
        <v>6</v>
      </c>
      <c r="AB3" s="159">
        <v>7</v>
      </c>
      <c r="AC3" s="699">
        <v>8</v>
      </c>
      <c r="AD3" s="699"/>
      <c r="AF3" s="159">
        <v>1</v>
      </c>
      <c r="AG3" s="159">
        <v>2</v>
      </c>
      <c r="AH3" s="159">
        <v>3</v>
      </c>
      <c r="AI3" s="159">
        <v>4</v>
      </c>
      <c r="AJ3" s="159">
        <v>5</v>
      </c>
      <c r="AK3" s="159">
        <v>6</v>
      </c>
      <c r="AL3" s="159">
        <v>7</v>
      </c>
      <c r="AM3" s="159">
        <v>8</v>
      </c>
      <c r="AO3" s="159">
        <v>1</v>
      </c>
      <c r="AP3" s="159">
        <v>2</v>
      </c>
      <c r="AQ3" s="159">
        <v>3</v>
      </c>
      <c r="AR3" s="159">
        <v>4</v>
      </c>
      <c r="AS3" s="159">
        <v>5</v>
      </c>
      <c r="AT3" s="159">
        <v>6</v>
      </c>
      <c r="AU3" s="159">
        <v>7</v>
      </c>
      <c r="AV3" s="159">
        <v>8</v>
      </c>
    </row>
    <row r="4" spans="2:49" ht="2.1" customHeight="1">
      <c r="B4" s="154"/>
      <c r="C4" s="154"/>
      <c r="E4" s="154"/>
      <c r="F4" s="154"/>
      <c r="G4" s="154"/>
      <c r="H4" s="154"/>
      <c r="I4" s="154"/>
      <c r="J4" s="154"/>
    </row>
    <row r="5" spans="2:49" s="166" customFormat="1" ht="15" customHeight="1">
      <c r="B5" s="160" t="s">
        <v>307</v>
      </c>
      <c r="C5" s="161"/>
      <c r="D5" s="162"/>
      <c r="E5" s="163"/>
      <c r="F5" s="163"/>
      <c r="G5" s="164"/>
      <c r="H5" s="165">
        <f>+H6+H28</f>
        <v>665410.96</v>
      </c>
      <c r="I5" s="165"/>
      <c r="J5" s="165">
        <f>+J6+J28</f>
        <v>591763.86440677964</v>
      </c>
      <c r="L5" s="165"/>
      <c r="M5" s="165"/>
      <c r="N5" s="165"/>
      <c r="O5" s="165"/>
      <c r="P5" s="165"/>
      <c r="Q5" s="165"/>
      <c r="R5" s="165"/>
      <c r="S5" s="165"/>
      <c r="U5" s="697"/>
      <c r="V5" s="698"/>
      <c r="W5" s="165"/>
      <c r="X5" s="165"/>
      <c r="Y5" s="165"/>
      <c r="Z5" s="165"/>
      <c r="AA5" s="165"/>
      <c r="AB5" s="165"/>
      <c r="AC5" s="695"/>
      <c r="AD5" s="696"/>
      <c r="AF5" s="165">
        <f t="shared" ref="AF5:AM5" si="0">+AF6+AF28</f>
        <v>133090.96</v>
      </c>
      <c r="AG5" s="165">
        <f t="shared" si="0"/>
        <v>135136</v>
      </c>
      <c r="AH5" s="165">
        <f t="shared" si="0"/>
        <v>88944</v>
      </c>
      <c r="AI5" s="165">
        <f t="shared" si="0"/>
        <v>88944</v>
      </c>
      <c r="AJ5" s="165">
        <f t="shared" si="0"/>
        <v>75296</v>
      </c>
      <c r="AK5" s="165">
        <f t="shared" si="0"/>
        <v>48000</v>
      </c>
      <c r="AL5" s="165">
        <f t="shared" si="0"/>
        <v>48000</v>
      </c>
      <c r="AM5" s="165">
        <f t="shared" si="0"/>
        <v>48000</v>
      </c>
      <c r="AN5" s="167">
        <f>+H5-SUM(AF5:AM5)</f>
        <v>0</v>
      </c>
      <c r="AO5" s="165">
        <f t="shared" ref="AO5:AV5" si="1">+AO6+AO28</f>
        <v>116270.98305084747</v>
      </c>
      <c r="AP5" s="165">
        <f t="shared" si="1"/>
        <v>118004.06779661018</v>
      </c>
      <c r="AQ5" s="165">
        <f t="shared" si="1"/>
        <v>78858.305084745763</v>
      </c>
      <c r="AR5" s="165">
        <f t="shared" si="1"/>
        <v>78858.305084745763</v>
      </c>
      <c r="AS5" s="165">
        <f t="shared" si="1"/>
        <v>67292.203389830509</v>
      </c>
      <c r="AT5" s="165">
        <f t="shared" si="1"/>
        <v>44160</v>
      </c>
      <c r="AU5" s="165">
        <f t="shared" si="1"/>
        <v>44160</v>
      </c>
      <c r="AV5" s="165">
        <f t="shared" si="1"/>
        <v>44160</v>
      </c>
      <c r="AW5" s="167">
        <f>+J5-SUM(AO5:AV5)</f>
        <v>0</v>
      </c>
    </row>
    <row r="6" spans="2:49" ht="12" customHeight="1">
      <c r="B6" s="168" t="s">
        <v>178</v>
      </c>
      <c r="C6" s="169" t="s">
        <v>31</v>
      </c>
      <c r="D6" s="170"/>
      <c r="E6" s="171"/>
      <c r="F6" s="171"/>
      <c r="G6" s="172"/>
      <c r="H6" s="173">
        <f>+SUM(H7:H27)</f>
        <v>528930.96</v>
      </c>
      <c r="I6" s="173"/>
      <c r="J6" s="173">
        <f>+SUM(J7:J27)</f>
        <v>476102.84745762707</v>
      </c>
      <c r="L6" s="173"/>
      <c r="M6" s="173"/>
      <c r="N6" s="173"/>
      <c r="O6" s="173"/>
      <c r="P6" s="173"/>
      <c r="Q6" s="173"/>
      <c r="R6" s="173"/>
      <c r="S6" s="173"/>
      <c r="T6" s="174"/>
      <c r="U6" s="175"/>
      <c r="V6" s="176"/>
      <c r="W6" s="176"/>
      <c r="X6" s="176"/>
      <c r="Y6" s="176"/>
      <c r="Z6" s="176"/>
      <c r="AA6" s="176"/>
      <c r="AB6" s="176"/>
      <c r="AC6" s="176"/>
      <c r="AD6" s="177"/>
      <c r="AF6" s="173">
        <f>+SUM(AF7:AF27)</f>
        <v>133090.96</v>
      </c>
      <c r="AG6" s="173">
        <f t="shared" ref="AG6:AM6" si="2">+SUM(AG7:AG27)</f>
        <v>107840</v>
      </c>
      <c r="AH6" s="173">
        <f t="shared" si="2"/>
        <v>48000</v>
      </c>
      <c r="AI6" s="173">
        <f t="shared" si="2"/>
        <v>48000</v>
      </c>
      <c r="AJ6" s="173">
        <f t="shared" si="2"/>
        <v>48000</v>
      </c>
      <c r="AK6" s="173">
        <f t="shared" si="2"/>
        <v>48000</v>
      </c>
      <c r="AL6" s="173">
        <f t="shared" si="2"/>
        <v>48000</v>
      </c>
      <c r="AM6" s="173">
        <f t="shared" si="2"/>
        <v>48000</v>
      </c>
      <c r="AN6" s="167">
        <f t="shared" ref="AN6:AN69" si="3">+H6-SUM(AF6:AM6)</f>
        <v>0</v>
      </c>
      <c r="AO6" s="173">
        <f>+SUM(AO7:AO27)</f>
        <v>116270.98305084747</v>
      </c>
      <c r="AP6" s="173">
        <f t="shared" ref="AP6:AV6" si="4">+SUM(AP7:AP27)</f>
        <v>94871.86440677967</v>
      </c>
      <c r="AQ6" s="173">
        <f t="shared" si="4"/>
        <v>44160</v>
      </c>
      <c r="AR6" s="173">
        <f t="shared" si="4"/>
        <v>44160</v>
      </c>
      <c r="AS6" s="173">
        <f t="shared" si="4"/>
        <v>44160</v>
      </c>
      <c r="AT6" s="173">
        <f t="shared" si="4"/>
        <v>44160</v>
      </c>
      <c r="AU6" s="173">
        <f t="shared" si="4"/>
        <v>44160</v>
      </c>
      <c r="AV6" s="173">
        <f t="shared" si="4"/>
        <v>44160</v>
      </c>
      <c r="AW6" s="167">
        <f t="shared" ref="AW6:AW69" si="5">+J6-SUM(AO6:AV6)</f>
        <v>0</v>
      </c>
    </row>
    <row r="7" spans="2:49" ht="12" customHeight="1" thickBot="1">
      <c r="B7" s="178" t="s">
        <v>179</v>
      </c>
      <c r="C7" s="179" t="s">
        <v>180</v>
      </c>
      <c r="D7" s="180"/>
      <c r="E7" s="171"/>
      <c r="F7" s="171"/>
      <c r="G7" s="172"/>
      <c r="H7" s="172"/>
      <c r="I7" s="172"/>
      <c r="J7" s="172"/>
      <c r="L7" s="172"/>
      <c r="M7" s="172"/>
      <c r="N7" s="172"/>
      <c r="O7" s="172"/>
      <c r="P7" s="172"/>
      <c r="Q7" s="172"/>
      <c r="R7" s="172"/>
      <c r="S7" s="172"/>
      <c r="T7" s="174"/>
      <c r="U7" s="175"/>
      <c r="V7" s="181"/>
      <c r="W7" s="181"/>
      <c r="X7" s="181"/>
      <c r="Y7" s="181"/>
      <c r="Z7" s="181"/>
      <c r="AA7" s="181"/>
      <c r="AB7" s="181"/>
      <c r="AC7" s="181"/>
      <c r="AD7" s="182"/>
      <c r="AF7" s="172"/>
      <c r="AG7" s="172"/>
      <c r="AH7" s="172"/>
      <c r="AI7" s="172"/>
      <c r="AJ7" s="172"/>
      <c r="AK7" s="172"/>
      <c r="AL7" s="172"/>
      <c r="AM7" s="172"/>
      <c r="AN7" s="167">
        <f t="shared" si="3"/>
        <v>0</v>
      </c>
      <c r="AO7" s="172"/>
      <c r="AP7" s="172"/>
      <c r="AQ7" s="172"/>
      <c r="AR7" s="172"/>
      <c r="AS7" s="172"/>
      <c r="AT7" s="172"/>
      <c r="AU7" s="172"/>
      <c r="AV7" s="172"/>
      <c r="AW7" s="167">
        <f t="shared" si="5"/>
        <v>0</v>
      </c>
    </row>
    <row r="8" spans="2:49" ht="12" customHeight="1" thickTop="1" thickBot="1">
      <c r="B8" s="178"/>
      <c r="C8" s="183" t="s">
        <v>181</v>
      </c>
      <c r="D8" s="184" t="s">
        <v>182</v>
      </c>
      <c r="E8" s="171" t="s">
        <v>183</v>
      </c>
      <c r="F8" s="171">
        <v>5</v>
      </c>
      <c r="G8" s="185">
        <v>4000</v>
      </c>
      <c r="H8" s="172">
        <f>+G8*F8</f>
        <v>20000</v>
      </c>
      <c r="I8" s="186">
        <f>1/(1.18)</f>
        <v>0.84745762711864414</v>
      </c>
      <c r="J8" s="172">
        <f>+I8*H8</f>
        <v>16949.152542372882</v>
      </c>
      <c r="L8" s="187">
        <v>1</v>
      </c>
      <c r="M8" s="172">
        <v>0</v>
      </c>
      <c r="N8" s="172">
        <v>0</v>
      </c>
      <c r="O8" s="172">
        <v>0</v>
      </c>
      <c r="P8" s="172">
        <v>0</v>
      </c>
      <c r="Q8" s="172">
        <v>0</v>
      </c>
      <c r="R8" s="172">
        <v>0</v>
      </c>
      <c r="S8" s="172">
        <v>0</v>
      </c>
      <c r="T8" s="174"/>
      <c r="U8" s="175"/>
      <c r="V8" s="188">
        <f t="shared" ref="V8:AC9" si="6">+L8</f>
        <v>1</v>
      </c>
      <c r="W8" s="188">
        <f t="shared" si="6"/>
        <v>0</v>
      </c>
      <c r="X8" s="188">
        <f t="shared" si="6"/>
        <v>0</v>
      </c>
      <c r="Y8" s="188">
        <f t="shared" si="6"/>
        <v>0</v>
      </c>
      <c r="Z8" s="188">
        <f t="shared" si="6"/>
        <v>0</v>
      </c>
      <c r="AA8" s="188">
        <f t="shared" si="6"/>
        <v>0</v>
      </c>
      <c r="AB8" s="188">
        <f t="shared" si="6"/>
        <v>0</v>
      </c>
      <c r="AC8" s="188">
        <f t="shared" si="6"/>
        <v>0</v>
      </c>
      <c r="AD8" s="189"/>
      <c r="AF8" s="185">
        <f t="shared" ref="AF8:AM9" si="7">+L8*$H8</f>
        <v>20000</v>
      </c>
      <c r="AG8" s="185">
        <f t="shared" si="7"/>
        <v>0</v>
      </c>
      <c r="AH8" s="185">
        <f t="shared" si="7"/>
        <v>0</v>
      </c>
      <c r="AI8" s="185">
        <f t="shared" si="7"/>
        <v>0</v>
      </c>
      <c r="AJ8" s="185">
        <f t="shared" si="7"/>
        <v>0</v>
      </c>
      <c r="AK8" s="185">
        <f t="shared" si="7"/>
        <v>0</v>
      </c>
      <c r="AL8" s="185">
        <f t="shared" si="7"/>
        <v>0</v>
      </c>
      <c r="AM8" s="185">
        <f t="shared" si="7"/>
        <v>0</v>
      </c>
      <c r="AN8" s="167">
        <f t="shared" si="3"/>
        <v>0</v>
      </c>
      <c r="AO8" s="185">
        <f>+L8*$J8</f>
        <v>16949.152542372882</v>
      </c>
      <c r="AP8" s="185">
        <f t="shared" ref="AP8:AV9" si="8">+M8*$J8</f>
        <v>0</v>
      </c>
      <c r="AQ8" s="185">
        <f t="shared" si="8"/>
        <v>0</v>
      </c>
      <c r="AR8" s="185">
        <f t="shared" si="8"/>
        <v>0</v>
      </c>
      <c r="AS8" s="185">
        <f t="shared" si="8"/>
        <v>0</v>
      </c>
      <c r="AT8" s="185">
        <f t="shared" si="8"/>
        <v>0</v>
      </c>
      <c r="AU8" s="185">
        <f t="shared" si="8"/>
        <v>0</v>
      </c>
      <c r="AV8" s="185">
        <f t="shared" si="8"/>
        <v>0</v>
      </c>
      <c r="AW8" s="167">
        <f t="shared" si="5"/>
        <v>0</v>
      </c>
    </row>
    <row r="9" spans="2:49" ht="12" customHeight="1" thickTop="1" thickBot="1">
      <c r="B9" s="178"/>
      <c r="C9" s="183" t="s">
        <v>184</v>
      </c>
      <c r="D9" s="184" t="s">
        <v>185</v>
      </c>
      <c r="E9" s="171" t="s">
        <v>186</v>
      </c>
      <c r="F9" s="171">
        <v>1</v>
      </c>
      <c r="G9" s="172">
        <f>(1136*1.18)*2</f>
        <v>2680.96</v>
      </c>
      <c r="H9" s="172">
        <f>+G9*F9</f>
        <v>2680.96</v>
      </c>
      <c r="I9" s="186">
        <f>1/(1.18)</f>
        <v>0.84745762711864414</v>
      </c>
      <c r="J9" s="172">
        <f>+I9*H9</f>
        <v>2272.0000000000005</v>
      </c>
      <c r="L9" s="187">
        <v>1</v>
      </c>
      <c r="M9" s="172">
        <v>0</v>
      </c>
      <c r="N9" s="172">
        <v>0</v>
      </c>
      <c r="O9" s="172">
        <v>0</v>
      </c>
      <c r="P9" s="172">
        <v>0</v>
      </c>
      <c r="Q9" s="172">
        <v>0</v>
      </c>
      <c r="R9" s="172">
        <v>0</v>
      </c>
      <c r="S9" s="172">
        <v>0</v>
      </c>
      <c r="T9" s="174"/>
      <c r="U9" s="175"/>
      <c r="V9" s="188">
        <f t="shared" si="6"/>
        <v>1</v>
      </c>
      <c r="W9" s="188">
        <f t="shared" si="6"/>
        <v>0</v>
      </c>
      <c r="X9" s="188">
        <f t="shared" si="6"/>
        <v>0</v>
      </c>
      <c r="Y9" s="188">
        <f t="shared" si="6"/>
        <v>0</v>
      </c>
      <c r="Z9" s="188">
        <f t="shared" si="6"/>
        <v>0</v>
      </c>
      <c r="AA9" s="188">
        <f t="shared" si="6"/>
        <v>0</v>
      </c>
      <c r="AB9" s="188">
        <f t="shared" si="6"/>
        <v>0</v>
      </c>
      <c r="AC9" s="188">
        <f t="shared" si="6"/>
        <v>0</v>
      </c>
      <c r="AD9" s="182"/>
      <c r="AF9" s="185">
        <f t="shared" si="7"/>
        <v>2680.96</v>
      </c>
      <c r="AG9" s="185">
        <f t="shared" si="7"/>
        <v>0</v>
      </c>
      <c r="AH9" s="185">
        <f t="shared" si="7"/>
        <v>0</v>
      </c>
      <c r="AI9" s="185">
        <f t="shared" si="7"/>
        <v>0</v>
      </c>
      <c r="AJ9" s="185">
        <f t="shared" si="7"/>
        <v>0</v>
      </c>
      <c r="AK9" s="185">
        <f t="shared" si="7"/>
        <v>0</v>
      </c>
      <c r="AL9" s="185">
        <f t="shared" si="7"/>
        <v>0</v>
      </c>
      <c r="AM9" s="185">
        <f t="shared" si="7"/>
        <v>0</v>
      </c>
      <c r="AN9" s="167">
        <f t="shared" si="3"/>
        <v>0</v>
      </c>
      <c r="AO9" s="185">
        <f>+L9*$J9</f>
        <v>2272.0000000000005</v>
      </c>
      <c r="AP9" s="185">
        <f t="shared" si="8"/>
        <v>0</v>
      </c>
      <c r="AQ9" s="185">
        <f t="shared" si="8"/>
        <v>0</v>
      </c>
      <c r="AR9" s="185">
        <f t="shared" si="8"/>
        <v>0</v>
      </c>
      <c r="AS9" s="185">
        <f t="shared" si="8"/>
        <v>0</v>
      </c>
      <c r="AT9" s="185">
        <f t="shared" si="8"/>
        <v>0</v>
      </c>
      <c r="AU9" s="185">
        <f t="shared" si="8"/>
        <v>0</v>
      </c>
      <c r="AV9" s="185">
        <f t="shared" si="8"/>
        <v>0</v>
      </c>
      <c r="AW9" s="167">
        <f t="shared" si="5"/>
        <v>0</v>
      </c>
    </row>
    <row r="10" spans="2:49" ht="12" customHeight="1" thickTop="1" thickBot="1">
      <c r="B10" s="178" t="s">
        <v>187</v>
      </c>
      <c r="C10" s="179" t="s">
        <v>188</v>
      </c>
      <c r="D10" s="180"/>
      <c r="E10" s="171"/>
      <c r="F10" s="171"/>
      <c r="G10" s="172"/>
      <c r="H10" s="172"/>
      <c r="I10" s="172"/>
      <c r="J10" s="172"/>
      <c r="L10" s="172"/>
      <c r="M10" s="172"/>
      <c r="N10" s="172"/>
      <c r="O10" s="172"/>
      <c r="P10" s="172"/>
      <c r="Q10" s="172"/>
      <c r="R10" s="172"/>
      <c r="S10" s="172"/>
      <c r="T10" s="174"/>
      <c r="U10" s="175"/>
      <c r="V10" s="181"/>
      <c r="W10" s="181"/>
      <c r="X10" s="181"/>
      <c r="Y10" s="181"/>
      <c r="Z10" s="181"/>
      <c r="AA10" s="181"/>
      <c r="AB10" s="181"/>
      <c r="AC10" s="181"/>
      <c r="AD10" s="182"/>
      <c r="AF10" s="185"/>
      <c r="AG10" s="185"/>
      <c r="AH10" s="185"/>
      <c r="AI10" s="185"/>
      <c r="AJ10" s="185"/>
      <c r="AK10" s="185"/>
      <c r="AL10" s="185"/>
      <c r="AM10" s="185"/>
      <c r="AN10" s="167">
        <f t="shared" si="3"/>
        <v>0</v>
      </c>
      <c r="AO10" s="185"/>
      <c r="AP10" s="185"/>
      <c r="AQ10" s="185"/>
      <c r="AR10" s="185"/>
      <c r="AS10" s="185"/>
      <c r="AT10" s="185"/>
      <c r="AU10" s="185"/>
      <c r="AV10" s="185"/>
      <c r="AW10" s="167">
        <f t="shared" si="5"/>
        <v>0</v>
      </c>
    </row>
    <row r="11" spans="2:49" ht="12" customHeight="1" thickTop="1" thickBot="1">
      <c r="B11" s="178"/>
      <c r="C11" s="183" t="s">
        <v>189</v>
      </c>
      <c r="D11" s="184" t="s">
        <v>190</v>
      </c>
      <c r="E11" s="171" t="s">
        <v>191</v>
      </c>
      <c r="F11" s="190">
        <f>12*2</f>
        <v>24</v>
      </c>
      <c r="G11" s="172">
        <v>6000</v>
      </c>
      <c r="H11" s="172">
        <f t="shared" ref="H11:H13" si="9">+G11*F11</f>
        <v>144000</v>
      </c>
      <c r="I11" s="191">
        <v>0.92</v>
      </c>
      <c r="J11" s="172">
        <f t="shared" ref="J11:J13" si="10">+I11*H11</f>
        <v>132480</v>
      </c>
      <c r="L11" s="192">
        <v>0.125</v>
      </c>
      <c r="M11" s="192">
        <v>0.125</v>
      </c>
      <c r="N11" s="192">
        <v>0.125</v>
      </c>
      <c r="O11" s="192">
        <v>0.125</v>
      </c>
      <c r="P11" s="192">
        <v>0.125</v>
      </c>
      <c r="Q11" s="192">
        <v>0.125</v>
      </c>
      <c r="R11" s="192">
        <v>0.125</v>
      </c>
      <c r="S11" s="192">
        <v>0.125</v>
      </c>
      <c r="T11" s="174"/>
      <c r="U11" s="175"/>
      <c r="V11" s="188">
        <f t="shared" ref="V11:AC13" si="11">+L11</f>
        <v>0.125</v>
      </c>
      <c r="W11" s="188">
        <f t="shared" si="11"/>
        <v>0.125</v>
      </c>
      <c r="X11" s="188">
        <f t="shared" si="11"/>
        <v>0.125</v>
      </c>
      <c r="Y11" s="188">
        <f t="shared" si="11"/>
        <v>0.125</v>
      </c>
      <c r="Z11" s="188">
        <f t="shared" si="11"/>
        <v>0.125</v>
      </c>
      <c r="AA11" s="188">
        <f t="shared" si="11"/>
        <v>0.125</v>
      </c>
      <c r="AB11" s="188">
        <f t="shared" si="11"/>
        <v>0.125</v>
      </c>
      <c r="AC11" s="188">
        <f t="shared" si="11"/>
        <v>0.125</v>
      </c>
      <c r="AD11" s="193"/>
      <c r="AF11" s="185">
        <f t="shared" ref="AF11:AM13" si="12">+L11*$H11</f>
        <v>18000</v>
      </c>
      <c r="AG11" s="185">
        <f t="shared" si="12"/>
        <v>18000</v>
      </c>
      <c r="AH11" s="185">
        <f t="shared" si="12"/>
        <v>18000</v>
      </c>
      <c r="AI11" s="185">
        <f t="shared" si="12"/>
        <v>18000</v>
      </c>
      <c r="AJ11" s="185">
        <f t="shared" si="12"/>
        <v>18000</v>
      </c>
      <c r="AK11" s="185">
        <f t="shared" si="12"/>
        <v>18000</v>
      </c>
      <c r="AL11" s="185">
        <f t="shared" si="12"/>
        <v>18000</v>
      </c>
      <c r="AM11" s="185">
        <f t="shared" si="12"/>
        <v>18000</v>
      </c>
      <c r="AN11" s="167">
        <f t="shared" si="3"/>
        <v>0</v>
      </c>
      <c r="AO11" s="185">
        <f t="shared" ref="AO11:AV13" si="13">+L11*$J11</f>
        <v>16560</v>
      </c>
      <c r="AP11" s="185">
        <f t="shared" si="13"/>
        <v>16560</v>
      </c>
      <c r="AQ11" s="185">
        <f t="shared" si="13"/>
        <v>16560</v>
      </c>
      <c r="AR11" s="185">
        <f t="shared" si="13"/>
        <v>16560</v>
      </c>
      <c r="AS11" s="185">
        <f t="shared" si="13"/>
        <v>16560</v>
      </c>
      <c r="AT11" s="185">
        <f t="shared" si="13"/>
        <v>16560</v>
      </c>
      <c r="AU11" s="185">
        <f t="shared" si="13"/>
        <v>16560</v>
      </c>
      <c r="AV11" s="185">
        <f t="shared" si="13"/>
        <v>16560</v>
      </c>
      <c r="AW11" s="167">
        <f t="shared" si="5"/>
        <v>0</v>
      </c>
    </row>
    <row r="12" spans="2:49" ht="12" customHeight="1" thickTop="1" thickBot="1">
      <c r="B12" s="175"/>
      <c r="C12" s="183" t="s">
        <v>192</v>
      </c>
      <c r="D12" s="184" t="s">
        <v>193</v>
      </c>
      <c r="E12" s="171" t="s">
        <v>191</v>
      </c>
      <c r="F12" s="190">
        <f>12*2</f>
        <v>24</v>
      </c>
      <c r="G12" s="172">
        <v>6000</v>
      </c>
      <c r="H12" s="172">
        <f t="shared" si="9"/>
        <v>144000</v>
      </c>
      <c r="I12" s="191">
        <v>0.92</v>
      </c>
      <c r="J12" s="172">
        <f t="shared" si="10"/>
        <v>132480</v>
      </c>
      <c r="L12" s="192">
        <v>0.125</v>
      </c>
      <c r="M12" s="192">
        <v>0.125</v>
      </c>
      <c r="N12" s="192">
        <v>0.125</v>
      </c>
      <c r="O12" s="192">
        <v>0.125</v>
      </c>
      <c r="P12" s="192">
        <v>0.125</v>
      </c>
      <c r="Q12" s="192">
        <v>0.125</v>
      </c>
      <c r="R12" s="192">
        <v>0.125</v>
      </c>
      <c r="S12" s="192">
        <v>0.125</v>
      </c>
      <c r="T12" s="174"/>
      <c r="U12" s="175"/>
      <c r="V12" s="188">
        <f t="shared" si="11"/>
        <v>0.125</v>
      </c>
      <c r="W12" s="188">
        <f t="shared" si="11"/>
        <v>0.125</v>
      </c>
      <c r="X12" s="188">
        <f t="shared" si="11"/>
        <v>0.125</v>
      </c>
      <c r="Y12" s="188">
        <f t="shared" si="11"/>
        <v>0.125</v>
      </c>
      <c r="Z12" s="188">
        <f t="shared" si="11"/>
        <v>0.125</v>
      </c>
      <c r="AA12" s="188">
        <f t="shared" si="11"/>
        <v>0.125</v>
      </c>
      <c r="AB12" s="188">
        <f t="shared" si="11"/>
        <v>0.125</v>
      </c>
      <c r="AC12" s="188">
        <f t="shared" si="11"/>
        <v>0.125</v>
      </c>
      <c r="AD12" s="193"/>
      <c r="AF12" s="185">
        <f t="shared" si="12"/>
        <v>18000</v>
      </c>
      <c r="AG12" s="185">
        <f t="shared" si="12"/>
        <v>18000</v>
      </c>
      <c r="AH12" s="185">
        <f t="shared" si="12"/>
        <v>18000</v>
      </c>
      <c r="AI12" s="185">
        <f t="shared" si="12"/>
        <v>18000</v>
      </c>
      <c r="AJ12" s="185">
        <f t="shared" si="12"/>
        <v>18000</v>
      </c>
      <c r="AK12" s="185">
        <f t="shared" si="12"/>
        <v>18000</v>
      </c>
      <c r="AL12" s="185">
        <f t="shared" si="12"/>
        <v>18000</v>
      </c>
      <c r="AM12" s="185">
        <f t="shared" si="12"/>
        <v>18000</v>
      </c>
      <c r="AN12" s="167">
        <f t="shared" si="3"/>
        <v>0</v>
      </c>
      <c r="AO12" s="185">
        <f t="shared" si="13"/>
        <v>16560</v>
      </c>
      <c r="AP12" s="185">
        <f t="shared" si="13"/>
        <v>16560</v>
      </c>
      <c r="AQ12" s="185">
        <f t="shared" si="13"/>
        <v>16560</v>
      </c>
      <c r="AR12" s="185">
        <f t="shared" si="13"/>
        <v>16560</v>
      </c>
      <c r="AS12" s="185">
        <f t="shared" si="13"/>
        <v>16560</v>
      </c>
      <c r="AT12" s="185">
        <f t="shared" si="13"/>
        <v>16560</v>
      </c>
      <c r="AU12" s="185">
        <f t="shared" si="13"/>
        <v>16560</v>
      </c>
      <c r="AV12" s="185">
        <f t="shared" si="13"/>
        <v>16560</v>
      </c>
      <c r="AW12" s="167">
        <f t="shared" si="5"/>
        <v>0</v>
      </c>
    </row>
    <row r="13" spans="2:49" ht="12" customHeight="1" thickTop="1" thickBot="1">
      <c r="B13" s="178"/>
      <c r="C13" s="183" t="s">
        <v>194</v>
      </c>
      <c r="D13" s="184" t="s">
        <v>195</v>
      </c>
      <c r="E13" s="171" t="s">
        <v>191</v>
      </c>
      <c r="F13" s="190">
        <f>12*2</f>
        <v>24</v>
      </c>
      <c r="G13" s="172">
        <v>4000</v>
      </c>
      <c r="H13" s="172">
        <f t="shared" si="9"/>
        <v>96000</v>
      </c>
      <c r="I13" s="191">
        <v>0.92</v>
      </c>
      <c r="J13" s="172">
        <f t="shared" si="10"/>
        <v>88320</v>
      </c>
      <c r="L13" s="192">
        <v>0.125</v>
      </c>
      <c r="M13" s="192">
        <v>0.125</v>
      </c>
      <c r="N13" s="192">
        <v>0.125</v>
      </c>
      <c r="O13" s="192">
        <v>0.125</v>
      </c>
      <c r="P13" s="192">
        <v>0.125</v>
      </c>
      <c r="Q13" s="192">
        <v>0.125</v>
      </c>
      <c r="R13" s="192">
        <v>0.125</v>
      </c>
      <c r="S13" s="192">
        <v>0.125</v>
      </c>
      <c r="T13" s="174"/>
      <c r="U13" s="175"/>
      <c r="V13" s="188">
        <f t="shared" si="11"/>
        <v>0.125</v>
      </c>
      <c r="W13" s="188">
        <f t="shared" si="11"/>
        <v>0.125</v>
      </c>
      <c r="X13" s="188">
        <f t="shared" si="11"/>
        <v>0.125</v>
      </c>
      <c r="Y13" s="188">
        <f t="shared" si="11"/>
        <v>0.125</v>
      </c>
      <c r="Z13" s="188">
        <f t="shared" si="11"/>
        <v>0.125</v>
      </c>
      <c r="AA13" s="188">
        <f t="shared" si="11"/>
        <v>0.125</v>
      </c>
      <c r="AB13" s="188">
        <f t="shared" si="11"/>
        <v>0.125</v>
      </c>
      <c r="AC13" s="188">
        <f t="shared" si="11"/>
        <v>0.125</v>
      </c>
      <c r="AD13" s="193"/>
      <c r="AF13" s="185">
        <f t="shared" si="12"/>
        <v>12000</v>
      </c>
      <c r="AG13" s="185">
        <f t="shared" si="12"/>
        <v>12000</v>
      </c>
      <c r="AH13" s="185">
        <f t="shared" si="12"/>
        <v>12000</v>
      </c>
      <c r="AI13" s="185">
        <f t="shared" si="12"/>
        <v>12000</v>
      </c>
      <c r="AJ13" s="185">
        <f t="shared" si="12"/>
        <v>12000</v>
      </c>
      <c r="AK13" s="185">
        <f t="shared" si="12"/>
        <v>12000</v>
      </c>
      <c r="AL13" s="185">
        <f t="shared" si="12"/>
        <v>12000</v>
      </c>
      <c r="AM13" s="185">
        <f t="shared" si="12"/>
        <v>12000</v>
      </c>
      <c r="AN13" s="167">
        <f t="shared" si="3"/>
        <v>0</v>
      </c>
      <c r="AO13" s="185">
        <f t="shared" si="13"/>
        <v>11040</v>
      </c>
      <c r="AP13" s="185">
        <f t="shared" si="13"/>
        <v>11040</v>
      </c>
      <c r="AQ13" s="185">
        <f t="shared" si="13"/>
        <v>11040</v>
      </c>
      <c r="AR13" s="185">
        <f t="shared" si="13"/>
        <v>11040</v>
      </c>
      <c r="AS13" s="185">
        <f t="shared" si="13"/>
        <v>11040</v>
      </c>
      <c r="AT13" s="185">
        <f t="shared" si="13"/>
        <v>11040</v>
      </c>
      <c r="AU13" s="185">
        <f t="shared" si="13"/>
        <v>11040</v>
      </c>
      <c r="AV13" s="185">
        <f t="shared" si="13"/>
        <v>11040</v>
      </c>
      <c r="AW13" s="167">
        <f t="shared" si="5"/>
        <v>0</v>
      </c>
    </row>
    <row r="14" spans="2:49" ht="12.75" thickTop="1">
      <c r="B14" s="178" t="s">
        <v>196</v>
      </c>
      <c r="C14" s="194" t="s">
        <v>31</v>
      </c>
      <c r="D14" s="180"/>
      <c r="E14" s="171"/>
      <c r="F14" s="171"/>
      <c r="G14" s="172"/>
      <c r="H14" s="172"/>
      <c r="I14" s="172"/>
      <c r="J14" s="172"/>
      <c r="L14" s="172"/>
      <c r="M14" s="172"/>
      <c r="N14" s="172"/>
      <c r="O14" s="172"/>
      <c r="P14" s="172"/>
      <c r="Q14" s="172"/>
      <c r="R14" s="172"/>
      <c r="S14" s="172"/>
      <c r="T14" s="174"/>
      <c r="U14" s="175"/>
      <c r="V14" s="181"/>
      <c r="W14" s="181"/>
      <c r="X14" s="181"/>
      <c r="Y14" s="181"/>
      <c r="Z14" s="181"/>
      <c r="AA14" s="181"/>
      <c r="AB14" s="181"/>
      <c r="AC14" s="181"/>
      <c r="AD14" s="182"/>
      <c r="AF14" s="172"/>
      <c r="AG14" s="172"/>
      <c r="AH14" s="172"/>
      <c r="AI14" s="172"/>
      <c r="AJ14" s="172"/>
      <c r="AK14" s="172"/>
      <c r="AL14" s="172"/>
      <c r="AM14" s="172"/>
      <c r="AN14" s="167">
        <f t="shared" si="3"/>
        <v>0</v>
      </c>
      <c r="AO14" s="172"/>
      <c r="AP14" s="172"/>
      <c r="AQ14" s="172"/>
      <c r="AR14" s="172"/>
      <c r="AS14" s="172"/>
      <c r="AT14" s="172"/>
      <c r="AU14" s="172"/>
      <c r="AV14" s="172"/>
      <c r="AW14" s="167">
        <f t="shared" si="5"/>
        <v>0</v>
      </c>
    </row>
    <row r="15" spans="2:49" ht="12" customHeight="1" thickBot="1">
      <c r="B15" s="178"/>
      <c r="C15" s="183" t="s">
        <v>197</v>
      </c>
      <c r="D15" s="184" t="s">
        <v>31</v>
      </c>
      <c r="E15" s="171"/>
      <c r="F15" s="171"/>
      <c r="G15" s="172"/>
      <c r="H15" s="172"/>
      <c r="I15" s="172"/>
      <c r="J15" s="172"/>
      <c r="L15" s="172"/>
      <c r="M15" s="172"/>
      <c r="N15" s="172"/>
      <c r="O15" s="172"/>
      <c r="P15" s="172"/>
      <c r="Q15" s="172"/>
      <c r="R15" s="172"/>
      <c r="S15" s="172"/>
      <c r="T15" s="174"/>
      <c r="U15" s="175"/>
      <c r="V15" s="181"/>
      <c r="W15" s="181"/>
      <c r="X15" s="181"/>
      <c r="Y15" s="181"/>
      <c r="Z15" s="181"/>
      <c r="AA15" s="181"/>
      <c r="AB15" s="181"/>
      <c r="AC15" s="181"/>
      <c r="AD15" s="182"/>
      <c r="AF15" s="172"/>
      <c r="AG15" s="172"/>
      <c r="AH15" s="172"/>
      <c r="AI15" s="172"/>
      <c r="AJ15" s="172"/>
      <c r="AK15" s="172"/>
      <c r="AL15" s="172"/>
      <c r="AM15" s="172"/>
      <c r="AN15" s="167">
        <f t="shared" si="3"/>
        <v>0</v>
      </c>
      <c r="AO15" s="172"/>
      <c r="AP15" s="172"/>
      <c r="AQ15" s="172"/>
      <c r="AR15" s="172"/>
      <c r="AS15" s="172"/>
      <c r="AT15" s="172"/>
      <c r="AU15" s="172"/>
      <c r="AV15" s="172"/>
      <c r="AW15" s="167">
        <f t="shared" si="5"/>
        <v>0</v>
      </c>
    </row>
    <row r="16" spans="2:49" ht="12" customHeight="1" thickTop="1" thickBot="1">
      <c r="B16" s="178"/>
      <c r="C16" s="183"/>
      <c r="D16" s="195" t="s">
        <v>31</v>
      </c>
      <c r="E16" s="171" t="s">
        <v>198</v>
      </c>
      <c r="F16" s="171">
        <v>1</v>
      </c>
      <c r="G16" s="172">
        <v>2000</v>
      </c>
      <c r="H16" s="172">
        <f>+G16*F16</f>
        <v>2000</v>
      </c>
      <c r="I16" s="186">
        <f t="shared" ref="I16:I23" si="14">1/(1.18)</f>
        <v>0.84745762711864414</v>
      </c>
      <c r="J16" s="172">
        <f t="shared" ref="J16:J34" si="15">+I16*H16</f>
        <v>1694.9152542372883</v>
      </c>
      <c r="L16" s="187">
        <v>1</v>
      </c>
      <c r="M16" s="172">
        <v>0</v>
      </c>
      <c r="N16" s="172">
        <v>0</v>
      </c>
      <c r="O16" s="172">
        <v>0</v>
      </c>
      <c r="P16" s="172">
        <v>0</v>
      </c>
      <c r="Q16" s="172">
        <v>0</v>
      </c>
      <c r="R16" s="172">
        <v>0</v>
      </c>
      <c r="S16" s="172">
        <v>0</v>
      </c>
      <c r="T16" s="174"/>
      <c r="U16" s="175"/>
      <c r="V16" s="188">
        <f t="shared" ref="V16:AC23" si="16">+L16</f>
        <v>1</v>
      </c>
      <c r="W16" s="188">
        <f t="shared" si="16"/>
        <v>0</v>
      </c>
      <c r="X16" s="188">
        <f t="shared" si="16"/>
        <v>0</v>
      </c>
      <c r="Y16" s="188">
        <f t="shared" si="16"/>
        <v>0</v>
      </c>
      <c r="Z16" s="188">
        <f t="shared" si="16"/>
        <v>0</v>
      </c>
      <c r="AA16" s="188">
        <f t="shared" si="16"/>
        <v>0</v>
      </c>
      <c r="AB16" s="188">
        <f t="shared" si="16"/>
        <v>0</v>
      </c>
      <c r="AC16" s="188">
        <f t="shared" si="16"/>
        <v>0</v>
      </c>
      <c r="AD16" s="182"/>
      <c r="AF16" s="185">
        <f t="shared" ref="AF16:AM23" si="17">+L16*$H16</f>
        <v>2000</v>
      </c>
      <c r="AG16" s="185">
        <f t="shared" si="17"/>
        <v>0</v>
      </c>
      <c r="AH16" s="185">
        <f t="shared" si="17"/>
        <v>0</v>
      </c>
      <c r="AI16" s="185">
        <f t="shared" si="17"/>
        <v>0</v>
      </c>
      <c r="AJ16" s="185">
        <f t="shared" si="17"/>
        <v>0</v>
      </c>
      <c r="AK16" s="185">
        <f t="shared" si="17"/>
        <v>0</v>
      </c>
      <c r="AL16" s="185">
        <f t="shared" si="17"/>
        <v>0</v>
      </c>
      <c r="AM16" s="185">
        <f t="shared" si="17"/>
        <v>0</v>
      </c>
      <c r="AN16" s="167">
        <f t="shared" si="3"/>
        <v>0</v>
      </c>
      <c r="AO16" s="185">
        <f t="shared" ref="AO16:AV23" si="18">+L16*$J16</f>
        <v>1694.9152542372883</v>
      </c>
      <c r="AP16" s="185">
        <f t="shared" si="18"/>
        <v>0</v>
      </c>
      <c r="AQ16" s="185">
        <f t="shared" si="18"/>
        <v>0</v>
      </c>
      <c r="AR16" s="185">
        <f t="shared" si="18"/>
        <v>0</v>
      </c>
      <c r="AS16" s="185">
        <f t="shared" si="18"/>
        <v>0</v>
      </c>
      <c r="AT16" s="185">
        <f t="shared" si="18"/>
        <v>0</v>
      </c>
      <c r="AU16" s="185">
        <f t="shared" si="18"/>
        <v>0</v>
      </c>
      <c r="AV16" s="185">
        <f t="shared" si="18"/>
        <v>0</v>
      </c>
      <c r="AW16" s="167">
        <f t="shared" si="5"/>
        <v>0</v>
      </c>
    </row>
    <row r="17" spans="2:49" ht="12" customHeight="1" thickTop="1" thickBot="1">
      <c r="B17" s="178"/>
      <c r="C17" s="183"/>
      <c r="D17" s="195" t="s">
        <v>31</v>
      </c>
      <c r="E17" s="171" t="s">
        <v>198</v>
      </c>
      <c r="F17" s="171">
        <v>1</v>
      </c>
      <c r="G17" s="172">
        <v>2250</v>
      </c>
      <c r="H17" s="172">
        <f t="shared" ref="H17:H27" si="19">+G17*F17</f>
        <v>2250</v>
      </c>
      <c r="I17" s="186">
        <f t="shared" si="14"/>
        <v>0.84745762711864414</v>
      </c>
      <c r="J17" s="172">
        <f t="shared" si="15"/>
        <v>1906.7796610169494</v>
      </c>
      <c r="L17" s="187">
        <v>1</v>
      </c>
      <c r="M17" s="172">
        <v>0</v>
      </c>
      <c r="N17" s="172">
        <v>0</v>
      </c>
      <c r="O17" s="172">
        <v>0</v>
      </c>
      <c r="P17" s="172">
        <v>0</v>
      </c>
      <c r="Q17" s="172">
        <v>0</v>
      </c>
      <c r="R17" s="172">
        <v>0</v>
      </c>
      <c r="S17" s="172">
        <v>0</v>
      </c>
      <c r="T17" s="174"/>
      <c r="U17" s="175"/>
      <c r="V17" s="188">
        <f t="shared" si="16"/>
        <v>1</v>
      </c>
      <c r="W17" s="188">
        <f t="shared" si="16"/>
        <v>0</v>
      </c>
      <c r="X17" s="188">
        <f t="shared" si="16"/>
        <v>0</v>
      </c>
      <c r="Y17" s="188">
        <f t="shared" si="16"/>
        <v>0</v>
      </c>
      <c r="Z17" s="188">
        <f t="shared" si="16"/>
        <v>0</v>
      </c>
      <c r="AA17" s="188">
        <f t="shared" si="16"/>
        <v>0</v>
      </c>
      <c r="AB17" s="188">
        <f t="shared" si="16"/>
        <v>0</v>
      </c>
      <c r="AC17" s="188">
        <f t="shared" si="16"/>
        <v>0</v>
      </c>
      <c r="AD17" s="182"/>
      <c r="AF17" s="185">
        <f t="shared" si="17"/>
        <v>2250</v>
      </c>
      <c r="AG17" s="185">
        <f t="shared" si="17"/>
        <v>0</v>
      </c>
      <c r="AH17" s="185">
        <f t="shared" si="17"/>
        <v>0</v>
      </c>
      <c r="AI17" s="185">
        <f t="shared" si="17"/>
        <v>0</v>
      </c>
      <c r="AJ17" s="185">
        <f t="shared" si="17"/>
        <v>0</v>
      </c>
      <c r="AK17" s="185">
        <f t="shared" si="17"/>
        <v>0</v>
      </c>
      <c r="AL17" s="185">
        <f t="shared" si="17"/>
        <v>0</v>
      </c>
      <c r="AM17" s="185">
        <f t="shared" si="17"/>
        <v>0</v>
      </c>
      <c r="AN17" s="167">
        <f t="shared" si="3"/>
        <v>0</v>
      </c>
      <c r="AO17" s="185">
        <f t="shared" si="18"/>
        <v>1906.7796610169494</v>
      </c>
      <c r="AP17" s="185">
        <f t="shared" si="18"/>
        <v>0</v>
      </c>
      <c r="AQ17" s="185">
        <f t="shared" si="18"/>
        <v>0</v>
      </c>
      <c r="AR17" s="185">
        <f t="shared" si="18"/>
        <v>0</v>
      </c>
      <c r="AS17" s="185">
        <f t="shared" si="18"/>
        <v>0</v>
      </c>
      <c r="AT17" s="185">
        <f t="shared" si="18"/>
        <v>0</v>
      </c>
      <c r="AU17" s="185">
        <f t="shared" si="18"/>
        <v>0</v>
      </c>
      <c r="AV17" s="185">
        <f t="shared" si="18"/>
        <v>0</v>
      </c>
      <c r="AW17" s="167">
        <f t="shared" si="5"/>
        <v>0</v>
      </c>
    </row>
    <row r="18" spans="2:49" ht="12" customHeight="1" thickTop="1" thickBot="1">
      <c r="B18" s="178"/>
      <c r="C18" s="183"/>
      <c r="D18" s="195" t="s">
        <v>31</v>
      </c>
      <c r="E18" s="171" t="s">
        <v>199</v>
      </c>
      <c r="F18" s="171">
        <v>1</v>
      </c>
      <c r="G18" s="172">
        <v>1000</v>
      </c>
      <c r="H18" s="172">
        <f t="shared" si="19"/>
        <v>1000</v>
      </c>
      <c r="I18" s="186">
        <f t="shared" si="14"/>
        <v>0.84745762711864414</v>
      </c>
      <c r="J18" s="172">
        <f t="shared" si="15"/>
        <v>847.45762711864415</v>
      </c>
      <c r="L18" s="187">
        <v>1</v>
      </c>
      <c r="M18" s="172">
        <v>0</v>
      </c>
      <c r="N18" s="172">
        <v>0</v>
      </c>
      <c r="O18" s="172">
        <v>0</v>
      </c>
      <c r="P18" s="172">
        <v>0</v>
      </c>
      <c r="Q18" s="172">
        <v>0</v>
      </c>
      <c r="R18" s="172">
        <v>0</v>
      </c>
      <c r="S18" s="172">
        <v>0</v>
      </c>
      <c r="T18" s="174"/>
      <c r="U18" s="175"/>
      <c r="V18" s="188">
        <f t="shared" si="16"/>
        <v>1</v>
      </c>
      <c r="W18" s="188">
        <f t="shared" si="16"/>
        <v>0</v>
      </c>
      <c r="X18" s="188">
        <f t="shared" si="16"/>
        <v>0</v>
      </c>
      <c r="Y18" s="188">
        <f t="shared" si="16"/>
        <v>0</v>
      </c>
      <c r="Z18" s="188">
        <f t="shared" si="16"/>
        <v>0</v>
      </c>
      <c r="AA18" s="188">
        <f t="shared" si="16"/>
        <v>0</v>
      </c>
      <c r="AB18" s="188">
        <f t="shared" si="16"/>
        <v>0</v>
      </c>
      <c r="AC18" s="188">
        <f t="shared" si="16"/>
        <v>0</v>
      </c>
      <c r="AD18" s="182"/>
      <c r="AF18" s="185">
        <f t="shared" si="17"/>
        <v>1000</v>
      </c>
      <c r="AG18" s="185">
        <f t="shared" si="17"/>
        <v>0</v>
      </c>
      <c r="AH18" s="185">
        <f t="shared" si="17"/>
        <v>0</v>
      </c>
      <c r="AI18" s="185">
        <f t="shared" si="17"/>
        <v>0</v>
      </c>
      <c r="AJ18" s="185">
        <f t="shared" si="17"/>
        <v>0</v>
      </c>
      <c r="AK18" s="185">
        <f t="shared" si="17"/>
        <v>0</v>
      </c>
      <c r="AL18" s="185">
        <f t="shared" si="17"/>
        <v>0</v>
      </c>
      <c r="AM18" s="185">
        <f t="shared" si="17"/>
        <v>0</v>
      </c>
      <c r="AN18" s="167">
        <f t="shared" si="3"/>
        <v>0</v>
      </c>
      <c r="AO18" s="185">
        <f t="shared" si="18"/>
        <v>847.45762711864415</v>
      </c>
      <c r="AP18" s="185">
        <f t="shared" si="18"/>
        <v>0</v>
      </c>
      <c r="AQ18" s="185">
        <f t="shared" si="18"/>
        <v>0</v>
      </c>
      <c r="AR18" s="185">
        <f t="shared" si="18"/>
        <v>0</v>
      </c>
      <c r="AS18" s="185">
        <f t="shared" si="18"/>
        <v>0</v>
      </c>
      <c r="AT18" s="185">
        <f t="shared" si="18"/>
        <v>0</v>
      </c>
      <c r="AU18" s="185">
        <f t="shared" si="18"/>
        <v>0</v>
      </c>
      <c r="AV18" s="185">
        <f t="shared" si="18"/>
        <v>0</v>
      </c>
      <c r="AW18" s="167">
        <f t="shared" si="5"/>
        <v>0</v>
      </c>
    </row>
    <row r="19" spans="2:49" ht="12" customHeight="1" thickTop="1" thickBot="1">
      <c r="B19" s="178"/>
      <c r="C19" s="183"/>
      <c r="D19" s="195" t="s">
        <v>31</v>
      </c>
      <c r="E19" s="171" t="s">
        <v>199</v>
      </c>
      <c r="F19" s="171">
        <v>1</v>
      </c>
      <c r="G19" s="172">
        <v>1000</v>
      </c>
      <c r="H19" s="172">
        <f t="shared" si="19"/>
        <v>1000</v>
      </c>
      <c r="I19" s="186">
        <f t="shared" si="14"/>
        <v>0.84745762711864414</v>
      </c>
      <c r="J19" s="172">
        <f t="shared" si="15"/>
        <v>847.45762711864415</v>
      </c>
      <c r="L19" s="187">
        <v>1</v>
      </c>
      <c r="M19" s="172">
        <v>0</v>
      </c>
      <c r="N19" s="172">
        <v>0</v>
      </c>
      <c r="O19" s="172">
        <v>0</v>
      </c>
      <c r="P19" s="172">
        <v>0</v>
      </c>
      <c r="Q19" s="172">
        <v>0</v>
      </c>
      <c r="R19" s="172">
        <v>0</v>
      </c>
      <c r="S19" s="172">
        <v>0</v>
      </c>
      <c r="T19" s="174"/>
      <c r="U19" s="175"/>
      <c r="V19" s="188">
        <f t="shared" si="16"/>
        <v>1</v>
      </c>
      <c r="W19" s="188">
        <f t="shared" si="16"/>
        <v>0</v>
      </c>
      <c r="X19" s="188">
        <f t="shared" si="16"/>
        <v>0</v>
      </c>
      <c r="Y19" s="188">
        <f t="shared" si="16"/>
        <v>0</v>
      </c>
      <c r="Z19" s="188">
        <f t="shared" si="16"/>
        <v>0</v>
      </c>
      <c r="AA19" s="188">
        <f t="shared" si="16"/>
        <v>0</v>
      </c>
      <c r="AB19" s="188">
        <f t="shared" si="16"/>
        <v>0</v>
      </c>
      <c r="AC19" s="188">
        <f t="shared" si="16"/>
        <v>0</v>
      </c>
      <c r="AD19" s="182"/>
      <c r="AF19" s="185">
        <f t="shared" si="17"/>
        <v>1000</v>
      </c>
      <c r="AG19" s="185">
        <f t="shared" si="17"/>
        <v>0</v>
      </c>
      <c r="AH19" s="185">
        <f t="shared" si="17"/>
        <v>0</v>
      </c>
      <c r="AI19" s="185">
        <f t="shared" si="17"/>
        <v>0</v>
      </c>
      <c r="AJ19" s="185">
        <f t="shared" si="17"/>
        <v>0</v>
      </c>
      <c r="AK19" s="185">
        <f t="shared" si="17"/>
        <v>0</v>
      </c>
      <c r="AL19" s="185">
        <f t="shared" si="17"/>
        <v>0</v>
      </c>
      <c r="AM19" s="185">
        <f t="shared" si="17"/>
        <v>0</v>
      </c>
      <c r="AN19" s="167">
        <f t="shared" si="3"/>
        <v>0</v>
      </c>
      <c r="AO19" s="185">
        <f t="shared" si="18"/>
        <v>847.45762711864415</v>
      </c>
      <c r="AP19" s="185">
        <f t="shared" si="18"/>
        <v>0</v>
      </c>
      <c r="AQ19" s="185">
        <f t="shared" si="18"/>
        <v>0</v>
      </c>
      <c r="AR19" s="185">
        <f t="shared" si="18"/>
        <v>0</v>
      </c>
      <c r="AS19" s="185">
        <f t="shared" si="18"/>
        <v>0</v>
      </c>
      <c r="AT19" s="185">
        <f t="shared" si="18"/>
        <v>0</v>
      </c>
      <c r="AU19" s="185">
        <f t="shared" si="18"/>
        <v>0</v>
      </c>
      <c r="AV19" s="185">
        <f t="shared" si="18"/>
        <v>0</v>
      </c>
      <c r="AW19" s="167">
        <f t="shared" si="5"/>
        <v>0</v>
      </c>
    </row>
    <row r="20" spans="2:49" ht="12" customHeight="1" thickTop="1" thickBot="1">
      <c r="B20" s="178"/>
      <c r="C20" s="183"/>
      <c r="D20" s="195" t="s">
        <v>31</v>
      </c>
      <c r="E20" s="171" t="s">
        <v>200</v>
      </c>
      <c r="F20" s="171">
        <v>10</v>
      </c>
      <c r="G20" s="172">
        <v>600</v>
      </c>
      <c r="H20" s="172">
        <f t="shared" si="19"/>
        <v>6000</v>
      </c>
      <c r="I20" s="186">
        <f t="shared" si="14"/>
        <v>0.84745762711864414</v>
      </c>
      <c r="J20" s="172">
        <f t="shared" si="15"/>
        <v>5084.7457627118647</v>
      </c>
      <c r="L20" s="187">
        <v>1</v>
      </c>
      <c r="M20" s="172">
        <v>0</v>
      </c>
      <c r="N20" s="172">
        <v>0</v>
      </c>
      <c r="O20" s="172">
        <v>0</v>
      </c>
      <c r="P20" s="172">
        <v>0</v>
      </c>
      <c r="Q20" s="172">
        <v>0</v>
      </c>
      <c r="R20" s="172">
        <v>0</v>
      </c>
      <c r="S20" s="172">
        <v>0</v>
      </c>
      <c r="T20" s="174"/>
      <c r="U20" s="175"/>
      <c r="V20" s="188">
        <f t="shared" si="16"/>
        <v>1</v>
      </c>
      <c r="W20" s="188">
        <f t="shared" si="16"/>
        <v>0</v>
      </c>
      <c r="X20" s="188">
        <f t="shared" si="16"/>
        <v>0</v>
      </c>
      <c r="Y20" s="188">
        <f t="shared" si="16"/>
        <v>0</v>
      </c>
      <c r="Z20" s="188">
        <f t="shared" si="16"/>
        <v>0</v>
      </c>
      <c r="AA20" s="188">
        <f t="shared" si="16"/>
        <v>0</v>
      </c>
      <c r="AB20" s="188">
        <f t="shared" si="16"/>
        <v>0</v>
      </c>
      <c r="AC20" s="188">
        <f t="shared" si="16"/>
        <v>0</v>
      </c>
      <c r="AD20" s="182"/>
      <c r="AF20" s="185">
        <f t="shared" si="17"/>
        <v>6000</v>
      </c>
      <c r="AG20" s="185">
        <f t="shared" si="17"/>
        <v>0</v>
      </c>
      <c r="AH20" s="185">
        <f t="shared" si="17"/>
        <v>0</v>
      </c>
      <c r="AI20" s="185">
        <f t="shared" si="17"/>
        <v>0</v>
      </c>
      <c r="AJ20" s="185">
        <f t="shared" si="17"/>
        <v>0</v>
      </c>
      <c r="AK20" s="185">
        <f t="shared" si="17"/>
        <v>0</v>
      </c>
      <c r="AL20" s="185">
        <f t="shared" si="17"/>
        <v>0</v>
      </c>
      <c r="AM20" s="185">
        <f t="shared" si="17"/>
        <v>0</v>
      </c>
      <c r="AN20" s="167">
        <f t="shared" si="3"/>
        <v>0</v>
      </c>
      <c r="AO20" s="185">
        <f t="shared" si="18"/>
        <v>5084.7457627118647</v>
      </c>
      <c r="AP20" s="185">
        <f t="shared" si="18"/>
        <v>0</v>
      </c>
      <c r="AQ20" s="185">
        <f t="shared" si="18"/>
        <v>0</v>
      </c>
      <c r="AR20" s="185">
        <f t="shared" si="18"/>
        <v>0</v>
      </c>
      <c r="AS20" s="185">
        <f t="shared" si="18"/>
        <v>0</v>
      </c>
      <c r="AT20" s="185">
        <f t="shared" si="18"/>
        <v>0</v>
      </c>
      <c r="AU20" s="185">
        <f t="shared" si="18"/>
        <v>0</v>
      </c>
      <c r="AV20" s="185">
        <f t="shared" si="18"/>
        <v>0</v>
      </c>
      <c r="AW20" s="167">
        <f t="shared" si="5"/>
        <v>0</v>
      </c>
    </row>
    <row r="21" spans="2:49" ht="12" customHeight="1" thickTop="1" thickBot="1">
      <c r="B21" s="178"/>
      <c r="C21" s="183"/>
      <c r="D21" s="195" t="s">
        <v>31</v>
      </c>
      <c r="E21" s="171" t="s">
        <v>200</v>
      </c>
      <c r="F21" s="171">
        <v>10</v>
      </c>
      <c r="G21" s="172">
        <v>600</v>
      </c>
      <c r="H21" s="172">
        <f t="shared" si="19"/>
        <v>6000</v>
      </c>
      <c r="I21" s="186">
        <f t="shared" si="14"/>
        <v>0.84745762711864414</v>
      </c>
      <c r="J21" s="172">
        <f t="shared" si="15"/>
        <v>5084.7457627118647</v>
      </c>
      <c r="L21" s="187">
        <v>1</v>
      </c>
      <c r="M21" s="172">
        <v>0</v>
      </c>
      <c r="N21" s="172">
        <v>0</v>
      </c>
      <c r="O21" s="172">
        <v>0</v>
      </c>
      <c r="P21" s="172">
        <v>0</v>
      </c>
      <c r="Q21" s="172">
        <v>0</v>
      </c>
      <c r="R21" s="172">
        <v>0</v>
      </c>
      <c r="S21" s="172">
        <v>0</v>
      </c>
      <c r="T21" s="174"/>
      <c r="U21" s="175"/>
      <c r="V21" s="188">
        <f t="shared" si="16"/>
        <v>1</v>
      </c>
      <c r="W21" s="188">
        <f t="shared" si="16"/>
        <v>0</v>
      </c>
      <c r="X21" s="188">
        <f t="shared" si="16"/>
        <v>0</v>
      </c>
      <c r="Y21" s="188">
        <f t="shared" si="16"/>
        <v>0</v>
      </c>
      <c r="Z21" s="188">
        <f t="shared" si="16"/>
        <v>0</v>
      </c>
      <c r="AA21" s="188">
        <f t="shared" si="16"/>
        <v>0</v>
      </c>
      <c r="AB21" s="188">
        <f t="shared" si="16"/>
        <v>0</v>
      </c>
      <c r="AC21" s="188">
        <f t="shared" si="16"/>
        <v>0</v>
      </c>
      <c r="AD21" s="182"/>
      <c r="AF21" s="185">
        <f t="shared" si="17"/>
        <v>6000</v>
      </c>
      <c r="AG21" s="185">
        <f t="shared" si="17"/>
        <v>0</v>
      </c>
      <c r="AH21" s="185">
        <f t="shared" si="17"/>
        <v>0</v>
      </c>
      <c r="AI21" s="185">
        <f t="shared" si="17"/>
        <v>0</v>
      </c>
      <c r="AJ21" s="185">
        <f t="shared" si="17"/>
        <v>0</v>
      </c>
      <c r="AK21" s="185">
        <f t="shared" si="17"/>
        <v>0</v>
      </c>
      <c r="AL21" s="185">
        <f t="shared" si="17"/>
        <v>0</v>
      </c>
      <c r="AM21" s="185">
        <f t="shared" si="17"/>
        <v>0</v>
      </c>
      <c r="AN21" s="167">
        <f t="shared" si="3"/>
        <v>0</v>
      </c>
      <c r="AO21" s="185">
        <f t="shared" si="18"/>
        <v>5084.7457627118647</v>
      </c>
      <c r="AP21" s="185">
        <f t="shared" si="18"/>
        <v>0</v>
      </c>
      <c r="AQ21" s="185">
        <f t="shared" si="18"/>
        <v>0</v>
      </c>
      <c r="AR21" s="185">
        <f t="shared" si="18"/>
        <v>0</v>
      </c>
      <c r="AS21" s="185">
        <f t="shared" si="18"/>
        <v>0</v>
      </c>
      <c r="AT21" s="185">
        <f t="shared" si="18"/>
        <v>0</v>
      </c>
      <c r="AU21" s="185">
        <f t="shared" si="18"/>
        <v>0</v>
      </c>
      <c r="AV21" s="185">
        <f t="shared" si="18"/>
        <v>0</v>
      </c>
      <c r="AW21" s="167">
        <f t="shared" si="5"/>
        <v>0</v>
      </c>
    </row>
    <row r="22" spans="2:49" ht="12" customHeight="1" thickTop="1" thickBot="1">
      <c r="B22" s="178"/>
      <c r="C22" s="183" t="s">
        <v>201</v>
      </c>
      <c r="D22" s="184" t="s">
        <v>31</v>
      </c>
      <c r="E22" s="171" t="s">
        <v>183</v>
      </c>
      <c r="F22" s="171">
        <v>3</v>
      </c>
      <c r="G22" s="172">
        <f>+G8</f>
        <v>4000</v>
      </c>
      <c r="H22" s="172">
        <f t="shared" si="19"/>
        <v>12000</v>
      </c>
      <c r="I22" s="186">
        <f t="shared" si="14"/>
        <v>0.84745762711864414</v>
      </c>
      <c r="J22" s="172">
        <f t="shared" si="15"/>
        <v>10169.491525423729</v>
      </c>
      <c r="L22" s="187">
        <v>1</v>
      </c>
      <c r="M22" s="172">
        <v>0</v>
      </c>
      <c r="N22" s="172">
        <v>0</v>
      </c>
      <c r="O22" s="172">
        <v>0</v>
      </c>
      <c r="P22" s="172">
        <v>0</v>
      </c>
      <c r="Q22" s="172">
        <v>0</v>
      </c>
      <c r="R22" s="172">
        <v>0</v>
      </c>
      <c r="S22" s="172">
        <v>0</v>
      </c>
      <c r="T22" s="174"/>
      <c r="U22" s="175"/>
      <c r="V22" s="188">
        <f t="shared" si="16"/>
        <v>1</v>
      </c>
      <c r="W22" s="188">
        <f t="shared" si="16"/>
        <v>0</v>
      </c>
      <c r="X22" s="188">
        <f t="shared" si="16"/>
        <v>0</v>
      </c>
      <c r="Y22" s="188">
        <f t="shared" si="16"/>
        <v>0</v>
      </c>
      <c r="Z22" s="188">
        <f t="shared" si="16"/>
        <v>0</v>
      </c>
      <c r="AA22" s="188">
        <f t="shared" si="16"/>
        <v>0</v>
      </c>
      <c r="AB22" s="188">
        <f t="shared" si="16"/>
        <v>0</v>
      </c>
      <c r="AC22" s="188">
        <f t="shared" si="16"/>
        <v>0</v>
      </c>
      <c r="AD22" s="182"/>
      <c r="AF22" s="185">
        <f t="shared" si="17"/>
        <v>12000</v>
      </c>
      <c r="AG22" s="185">
        <f t="shared" si="17"/>
        <v>0</v>
      </c>
      <c r="AH22" s="185">
        <f t="shared" si="17"/>
        <v>0</v>
      </c>
      <c r="AI22" s="185">
        <f t="shared" si="17"/>
        <v>0</v>
      </c>
      <c r="AJ22" s="185">
        <f t="shared" si="17"/>
        <v>0</v>
      </c>
      <c r="AK22" s="185">
        <f t="shared" si="17"/>
        <v>0</v>
      </c>
      <c r="AL22" s="185">
        <f t="shared" si="17"/>
        <v>0</v>
      </c>
      <c r="AM22" s="185">
        <f t="shared" si="17"/>
        <v>0</v>
      </c>
      <c r="AN22" s="167">
        <f t="shared" si="3"/>
        <v>0</v>
      </c>
      <c r="AO22" s="185">
        <f t="shared" si="18"/>
        <v>10169.491525423729</v>
      </c>
      <c r="AP22" s="185">
        <f t="shared" si="18"/>
        <v>0</v>
      </c>
      <c r="AQ22" s="185">
        <f t="shared" si="18"/>
        <v>0</v>
      </c>
      <c r="AR22" s="185">
        <f t="shared" si="18"/>
        <v>0</v>
      </c>
      <c r="AS22" s="185">
        <f t="shared" si="18"/>
        <v>0</v>
      </c>
      <c r="AT22" s="185">
        <f t="shared" si="18"/>
        <v>0</v>
      </c>
      <c r="AU22" s="185">
        <f t="shared" si="18"/>
        <v>0</v>
      </c>
      <c r="AV22" s="185">
        <f t="shared" si="18"/>
        <v>0</v>
      </c>
      <c r="AW22" s="167">
        <f t="shared" si="5"/>
        <v>0</v>
      </c>
    </row>
    <row r="23" spans="2:49" ht="12" customHeight="1" thickTop="1" thickBot="1">
      <c r="B23" s="178"/>
      <c r="C23" s="183" t="s">
        <v>203</v>
      </c>
      <c r="D23" s="184" t="s">
        <v>31</v>
      </c>
      <c r="E23" s="171" t="s">
        <v>205</v>
      </c>
      <c r="F23" s="171">
        <f>20*F22</f>
        <v>60</v>
      </c>
      <c r="G23" s="185">
        <v>320</v>
      </c>
      <c r="H23" s="172">
        <f t="shared" si="19"/>
        <v>19200</v>
      </c>
      <c r="I23" s="186">
        <f t="shared" si="14"/>
        <v>0.84745762711864414</v>
      </c>
      <c r="J23" s="172">
        <f t="shared" si="15"/>
        <v>16271.186440677968</v>
      </c>
      <c r="L23" s="187">
        <v>1</v>
      </c>
      <c r="M23" s="172">
        <v>0</v>
      </c>
      <c r="N23" s="172">
        <v>0</v>
      </c>
      <c r="O23" s="172">
        <v>0</v>
      </c>
      <c r="P23" s="172">
        <v>0</v>
      </c>
      <c r="Q23" s="172">
        <v>0</v>
      </c>
      <c r="R23" s="172">
        <v>0</v>
      </c>
      <c r="S23" s="172">
        <v>0</v>
      </c>
      <c r="T23" s="174"/>
      <c r="U23" s="175"/>
      <c r="V23" s="188">
        <f t="shared" si="16"/>
        <v>1</v>
      </c>
      <c r="W23" s="188">
        <f t="shared" si="16"/>
        <v>0</v>
      </c>
      <c r="X23" s="188">
        <f t="shared" si="16"/>
        <v>0</v>
      </c>
      <c r="Y23" s="188">
        <f t="shared" si="16"/>
        <v>0</v>
      </c>
      <c r="Z23" s="188">
        <f t="shared" si="16"/>
        <v>0</v>
      </c>
      <c r="AA23" s="188">
        <f t="shared" si="16"/>
        <v>0</v>
      </c>
      <c r="AB23" s="188">
        <f t="shared" si="16"/>
        <v>0</v>
      </c>
      <c r="AC23" s="188">
        <f t="shared" si="16"/>
        <v>0</v>
      </c>
      <c r="AD23" s="182"/>
      <c r="AF23" s="185">
        <f t="shared" si="17"/>
        <v>19200</v>
      </c>
      <c r="AG23" s="185">
        <f t="shared" si="17"/>
        <v>0</v>
      </c>
      <c r="AH23" s="185">
        <f t="shared" si="17"/>
        <v>0</v>
      </c>
      <c r="AI23" s="185">
        <f t="shared" si="17"/>
        <v>0</v>
      </c>
      <c r="AJ23" s="185">
        <f t="shared" si="17"/>
        <v>0</v>
      </c>
      <c r="AK23" s="185">
        <f t="shared" si="17"/>
        <v>0</v>
      </c>
      <c r="AL23" s="185">
        <f t="shared" si="17"/>
        <v>0</v>
      </c>
      <c r="AM23" s="185">
        <f t="shared" si="17"/>
        <v>0</v>
      </c>
      <c r="AN23" s="167">
        <f t="shared" si="3"/>
        <v>0</v>
      </c>
      <c r="AO23" s="185">
        <f t="shared" si="18"/>
        <v>16271.186440677968</v>
      </c>
      <c r="AP23" s="185">
        <f t="shared" si="18"/>
        <v>0</v>
      </c>
      <c r="AQ23" s="185">
        <f t="shared" si="18"/>
        <v>0</v>
      </c>
      <c r="AR23" s="185">
        <f t="shared" si="18"/>
        <v>0</v>
      </c>
      <c r="AS23" s="185">
        <f t="shared" si="18"/>
        <v>0</v>
      </c>
      <c r="AT23" s="185">
        <f t="shared" si="18"/>
        <v>0</v>
      </c>
      <c r="AU23" s="185">
        <f t="shared" si="18"/>
        <v>0</v>
      </c>
      <c r="AV23" s="185">
        <f t="shared" si="18"/>
        <v>0</v>
      </c>
      <c r="AW23" s="167">
        <f t="shared" si="5"/>
        <v>0</v>
      </c>
    </row>
    <row r="24" spans="2:49" ht="12" customHeight="1" thickTop="1" thickBot="1">
      <c r="B24" s="178" t="s">
        <v>206</v>
      </c>
      <c r="C24" s="196" t="s">
        <v>308</v>
      </c>
      <c r="D24" s="180"/>
      <c r="E24" s="171"/>
      <c r="F24" s="171"/>
      <c r="G24" s="172"/>
      <c r="H24" s="172"/>
      <c r="I24" s="172"/>
      <c r="J24" s="172"/>
      <c r="L24" s="172"/>
      <c r="M24" s="172"/>
      <c r="N24" s="172"/>
      <c r="O24" s="172"/>
      <c r="P24" s="172"/>
      <c r="Q24" s="172"/>
      <c r="R24" s="172"/>
      <c r="S24" s="172"/>
      <c r="T24" s="174"/>
      <c r="U24" s="175"/>
      <c r="V24" s="181"/>
      <c r="W24" s="181"/>
      <c r="X24" s="181"/>
      <c r="Y24" s="181"/>
      <c r="Z24" s="181"/>
      <c r="AA24" s="181"/>
      <c r="AB24" s="181"/>
      <c r="AC24" s="181"/>
      <c r="AD24" s="182"/>
      <c r="AF24" s="172"/>
      <c r="AG24" s="172"/>
      <c r="AH24" s="172"/>
      <c r="AI24" s="172"/>
      <c r="AJ24" s="172"/>
      <c r="AK24" s="172"/>
      <c r="AL24" s="172"/>
      <c r="AM24" s="172"/>
      <c r="AN24" s="167">
        <f t="shared" si="3"/>
        <v>0</v>
      </c>
      <c r="AO24" s="172"/>
      <c r="AP24" s="172"/>
      <c r="AQ24" s="172"/>
      <c r="AR24" s="172"/>
      <c r="AS24" s="172"/>
      <c r="AT24" s="172"/>
      <c r="AU24" s="172"/>
      <c r="AV24" s="172"/>
      <c r="AW24" s="167">
        <f t="shared" si="5"/>
        <v>0</v>
      </c>
    </row>
    <row r="25" spans="2:49" ht="12" customHeight="1" thickTop="1" thickBot="1">
      <c r="B25" s="178"/>
      <c r="C25" s="183" t="s">
        <v>207</v>
      </c>
      <c r="D25" s="184" t="s">
        <v>309</v>
      </c>
      <c r="E25" s="171" t="s">
        <v>183</v>
      </c>
      <c r="F25" s="171">
        <v>5</v>
      </c>
      <c r="G25" s="172">
        <f>+G22</f>
        <v>4000</v>
      </c>
      <c r="H25" s="172">
        <f t="shared" si="19"/>
        <v>20000</v>
      </c>
      <c r="I25" s="186">
        <f t="shared" ref="I25:I27" si="20">1/(1.18)</f>
        <v>0.84745762711864414</v>
      </c>
      <c r="J25" s="172">
        <f t="shared" si="15"/>
        <v>16949.152542372882</v>
      </c>
      <c r="L25" s="187">
        <v>0.2</v>
      </c>
      <c r="M25" s="187">
        <v>0.8</v>
      </c>
      <c r="N25" s="172">
        <v>0</v>
      </c>
      <c r="O25" s="172">
        <v>0</v>
      </c>
      <c r="P25" s="172">
        <v>0</v>
      </c>
      <c r="Q25" s="172">
        <v>0</v>
      </c>
      <c r="R25" s="172">
        <v>0</v>
      </c>
      <c r="S25" s="172">
        <v>0</v>
      </c>
      <c r="T25" s="174"/>
      <c r="U25" s="175"/>
      <c r="V25" s="188">
        <f t="shared" ref="V25:AC27" si="21">+L25</f>
        <v>0.2</v>
      </c>
      <c r="W25" s="188">
        <f t="shared" si="21"/>
        <v>0.8</v>
      </c>
      <c r="X25" s="188">
        <f t="shared" si="21"/>
        <v>0</v>
      </c>
      <c r="Y25" s="188">
        <f t="shared" si="21"/>
        <v>0</v>
      </c>
      <c r="Z25" s="188">
        <f t="shared" si="21"/>
        <v>0</v>
      </c>
      <c r="AA25" s="188">
        <f t="shared" si="21"/>
        <v>0</v>
      </c>
      <c r="AB25" s="188">
        <f t="shared" si="21"/>
        <v>0</v>
      </c>
      <c r="AC25" s="188">
        <f t="shared" si="21"/>
        <v>0</v>
      </c>
      <c r="AD25" s="182"/>
      <c r="AF25" s="185">
        <f t="shared" ref="AF25:AM27" si="22">+L25*$H25</f>
        <v>4000</v>
      </c>
      <c r="AG25" s="185">
        <f t="shared" si="22"/>
        <v>16000</v>
      </c>
      <c r="AH25" s="185">
        <f t="shared" si="22"/>
        <v>0</v>
      </c>
      <c r="AI25" s="185">
        <f t="shared" si="22"/>
        <v>0</v>
      </c>
      <c r="AJ25" s="185">
        <f t="shared" si="22"/>
        <v>0</v>
      </c>
      <c r="AK25" s="185">
        <f t="shared" si="22"/>
        <v>0</v>
      </c>
      <c r="AL25" s="185">
        <f t="shared" si="22"/>
        <v>0</v>
      </c>
      <c r="AM25" s="185">
        <f t="shared" si="22"/>
        <v>0</v>
      </c>
      <c r="AN25" s="167">
        <f t="shared" si="3"/>
        <v>0</v>
      </c>
      <c r="AO25" s="185">
        <f t="shared" ref="AO25:AV27" si="23">+L25*$J25</f>
        <v>3389.8305084745766</v>
      </c>
      <c r="AP25" s="185">
        <f t="shared" si="23"/>
        <v>13559.322033898306</v>
      </c>
      <c r="AQ25" s="185">
        <f t="shared" si="23"/>
        <v>0</v>
      </c>
      <c r="AR25" s="185">
        <f t="shared" si="23"/>
        <v>0</v>
      </c>
      <c r="AS25" s="185">
        <f t="shared" si="23"/>
        <v>0</v>
      </c>
      <c r="AT25" s="185">
        <f t="shared" si="23"/>
        <v>0</v>
      </c>
      <c r="AU25" s="185">
        <f t="shared" si="23"/>
        <v>0</v>
      </c>
      <c r="AV25" s="185">
        <f t="shared" si="23"/>
        <v>0</v>
      </c>
      <c r="AW25" s="167">
        <f t="shared" si="5"/>
        <v>0</v>
      </c>
    </row>
    <row r="26" spans="2:49" ht="12" customHeight="1" thickTop="1" thickBot="1">
      <c r="B26" s="178"/>
      <c r="C26" s="183" t="s">
        <v>208</v>
      </c>
      <c r="D26" s="184" t="s">
        <v>310</v>
      </c>
      <c r="E26" s="171" t="s">
        <v>183</v>
      </c>
      <c r="F26" s="171">
        <v>2</v>
      </c>
      <c r="G26" s="172">
        <f>+G25</f>
        <v>4000</v>
      </c>
      <c r="H26" s="172">
        <f t="shared" si="19"/>
        <v>8000</v>
      </c>
      <c r="I26" s="186">
        <f t="shared" si="20"/>
        <v>0.84745762711864414</v>
      </c>
      <c r="J26" s="172">
        <f t="shared" si="15"/>
        <v>6779.6610169491532</v>
      </c>
      <c r="L26" s="172">
        <v>0</v>
      </c>
      <c r="M26" s="187">
        <v>1</v>
      </c>
      <c r="N26" s="172">
        <v>0</v>
      </c>
      <c r="O26" s="172">
        <v>0</v>
      </c>
      <c r="P26" s="172">
        <v>0</v>
      </c>
      <c r="Q26" s="172">
        <v>0</v>
      </c>
      <c r="R26" s="172">
        <v>0</v>
      </c>
      <c r="S26" s="172">
        <v>0</v>
      </c>
      <c r="T26" s="174"/>
      <c r="U26" s="175"/>
      <c r="V26" s="188">
        <f t="shared" si="21"/>
        <v>0</v>
      </c>
      <c r="W26" s="188">
        <f t="shared" si="21"/>
        <v>1</v>
      </c>
      <c r="X26" s="188">
        <f t="shared" si="21"/>
        <v>0</v>
      </c>
      <c r="Y26" s="188">
        <f t="shared" si="21"/>
        <v>0</v>
      </c>
      <c r="Z26" s="188">
        <f t="shared" si="21"/>
        <v>0</v>
      </c>
      <c r="AA26" s="188">
        <f t="shared" si="21"/>
        <v>0</v>
      </c>
      <c r="AB26" s="188">
        <f t="shared" si="21"/>
        <v>0</v>
      </c>
      <c r="AC26" s="188">
        <f t="shared" si="21"/>
        <v>0</v>
      </c>
      <c r="AD26" s="182"/>
      <c r="AF26" s="185">
        <f t="shared" si="22"/>
        <v>0</v>
      </c>
      <c r="AG26" s="185">
        <f t="shared" si="22"/>
        <v>8000</v>
      </c>
      <c r="AH26" s="185">
        <f t="shared" si="22"/>
        <v>0</v>
      </c>
      <c r="AI26" s="185">
        <f t="shared" si="22"/>
        <v>0</v>
      </c>
      <c r="AJ26" s="185">
        <f t="shared" si="22"/>
        <v>0</v>
      </c>
      <c r="AK26" s="185">
        <f t="shared" si="22"/>
        <v>0</v>
      </c>
      <c r="AL26" s="185">
        <f t="shared" si="22"/>
        <v>0</v>
      </c>
      <c r="AM26" s="185">
        <f t="shared" si="22"/>
        <v>0</v>
      </c>
      <c r="AN26" s="167">
        <f t="shared" si="3"/>
        <v>0</v>
      </c>
      <c r="AO26" s="185">
        <f t="shared" si="23"/>
        <v>0</v>
      </c>
      <c r="AP26" s="185">
        <f t="shared" si="23"/>
        <v>6779.6610169491532</v>
      </c>
      <c r="AQ26" s="185">
        <f t="shared" si="23"/>
        <v>0</v>
      </c>
      <c r="AR26" s="185">
        <f t="shared" si="23"/>
        <v>0</v>
      </c>
      <c r="AS26" s="185">
        <f t="shared" si="23"/>
        <v>0</v>
      </c>
      <c r="AT26" s="185">
        <f t="shared" si="23"/>
        <v>0</v>
      </c>
      <c r="AU26" s="185">
        <f t="shared" si="23"/>
        <v>0</v>
      </c>
      <c r="AV26" s="185">
        <f t="shared" si="23"/>
        <v>0</v>
      </c>
      <c r="AW26" s="167">
        <f t="shared" si="5"/>
        <v>0</v>
      </c>
    </row>
    <row r="27" spans="2:49" ht="12" customHeight="1" thickTop="1" thickBot="1">
      <c r="B27" s="178"/>
      <c r="C27" s="183" t="s">
        <v>209</v>
      </c>
      <c r="D27" s="184" t="s">
        <v>31</v>
      </c>
      <c r="E27" s="171" t="s">
        <v>205</v>
      </c>
      <c r="F27" s="171">
        <f>20*(F26+F25)</f>
        <v>140</v>
      </c>
      <c r="G27" s="172">
        <v>320</v>
      </c>
      <c r="H27" s="172">
        <f t="shared" si="19"/>
        <v>44800</v>
      </c>
      <c r="I27" s="186">
        <f t="shared" si="20"/>
        <v>0.84745762711864414</v>
      </c>
      <c r="J27" s="172">
        <f t="shared" si="15"/>
        <v>37966.101694915254</v>
      </c>
      <c r="L27" s="187">
        <v>0.2</v>
      </c>
      <c r="M27" s="187">
        <v>0.8</v>
      </c>
      <c r="N27" s="172">
        <v>0</v>
      </c>
      <c r="O27" s="172">
        <v>0</v>
      </c>
      <c r="P27" s="172">
        <v>0</v>
      </c>
      <c r="Q27" s="172">
        <v>0</v>
      </c>
      <c r="R27" s="172">
        <v>0</v>
      </c>
      <c r="S27" s="172">
        <v>0</v>
      </c>
      <c r="T27" s="174"/>
      <c r="U27" s="175"/>
      <c r="V27" s="188">
        <f t="shared" si="21"/>
        <v>0.2</v>
      </c>
      <c r="W27" s="188">
        <f t="shared" si="21"/>
        <v>0.8</v>
      </c>
      <c r="X27" s="188">
        <f t="shared" si="21"/>
        <v>0</v>
      </c>
      <c r="Y27" s="188">
        <f t="shared" si="21"/>
        <v>0</v>
      </c>
      <c r="Z27" s="188">
        <f t="shared" si="21"/>
        <v>0</v>
      </c>
      <c r="AA27" s="188">
        <f t="shared" si="21"/>
        <v>0</v>
      </c>
      <c r="AB27" s="188">
        <f t="shared" si="21"/>
        <v>0</v>
      </c>
      <c r="AC27" s="188">
        <f t="shared" si="21"/>
        <v>0</v>
      </c>
      <c r="AD27" s="182"/>
      <c r="AF27" s="185">
        <f t="shared" si="22"/>
        <v>8960</v>
      </c>
      <c r="AG27" s="185">
        <f t="shared" si="22"/>
        <v>35840</v>
      </c>
      <c r="AH27" s="185">
        <f t="shared" si="22"/>
        <v>0</v>
      </c>
      <c r="AI27" s="185">
        <f t="shared" si="22"/>
        <v>0</v>
      </c>
      <c r="AJ27" s="185">
        <f t="shared" si="22"/>
        <v>0</v>
      </c>
      <c r="AK27" s="185">
        <f t="shared" si="22"/>
        <v>0</v>
      </c>
      <c r="AL27" s="185">
        <f t="shared" si="22"/>
        <v>0</v>
      </c>
      <c r="AM27" s="185">
        <f t="shared" si="22"/>
        <v>0</v>
      </c>
      <c r="AN27" s="167">
        <f>+H27-SUM(AF27:AM27)</f>
        <v>0</v>
      </c>
      <c r="AO27" s="185">
        <f t="shared" si="23"/>
        <v>7593.2203389830511</v>
      </c>
      <c r="AP27" s="185">
        <f t="shared" si="23"/>
        <v>30372.881355932204</v>
      </c>
      <c r="AQ27" s="185">
        <f t="shared" si="23"/>
        <v>0</v>
      </c>
      <c r="AR27" s="185">
        <f t="shared" si="23"/>
        <v>0</v>
      </c>
      <c r="AS27" s="185">
        <f t="shared" si="23"/>
        <v>0</v>
      </c>
      <c r="AT27" s="185">
        <f t="shared" si="23"/>
        <v>0</v>
      </c>
      <c r="AU27" s="185">
        <f t="shared" si="23"/>
        <v>0</v>
      </c>
      <c r="AV27" s="185">
        <f t="shared" si="23"/>
        <v>0</v>
      </c>
      <c r="AW27" s="167">
        <f t="shared" si="5"/>
        <v>0</v>
      </c>
    </row>
    <row r="28" spans="2:49" ht="12" customHeight="1" thickTop="1" thickBot="1">
      <c r="B28" s="197" t="s">
        <v>210</v>
      </c>
      <c r="C28" s="198" t="s">
        <v>31</v>
      </c>
      <c r="D28" s="180"/>
      <c r="E28" s="171"/>
      <c r="F28" s="171"/>
      <c r="G28" s="172"/>
      <c r="H28" s="173">
        <f>+SUM(H29:H34)</f>
        <v>136480</v>
      </c>
      <c r="I28" s="173"/>
      <c r="J28" s="173">
        <f>+SUM(J29:J34)</f>
        <v>115661.01694915254</v>
      </c>
      <c r="L28" s="173"/>
      <c r="M28" s="173"/>
      <c r="N28" s="173"/>
      <c r="O28" s="173"/>
      <c r="P28" s="173"/>
      <c r="Q28" s="173"/>
      <c r="R28" s="173"/>
      <c r="S28" s="173"/>
      <c r="T28" s="174"/>
      <c r="U28" s="175"/>
      <c r="V28" s="176"/>
      <c r="W28" s="176"/>
      <c r="X28" s="176"/>
      <c r="Y28" s="176"/>
      <c r="Z28" s="176"/>
      <c r="AA28" s="176"/>
      <c r="AB28" s="176"/>
      <c r="AC28" s="176"/>
      <c r="AD28" s="177"/>
      <c r="AF28" s="173">
        <f t="shared" ref="AF28:AM28" si="24">+SUM(AF29:AF34)</f>
        <v>0</v>
      </c>
      <c r="AG28" s="173">
        <f t="shared" si="24"/>
        <v>27296</v>
      </c>
      <c r="AH28" s="173">
        <f t="shared" si="24"/>
        <v>40944</v>
      </c>
      <c r="AI28" s="173">
        <f t="shared" si="24"/>
        <v>40944</v>
      </c>
      <c r="AJ28" s="173">
        <f t="shared" si="24"/>
        <v>27296</v>
      </c>
      <c r="AK28" s="173">
        <f t="shared" si="24"/>
        <v>0</v>
      </c>
      <c r="AL28" s="173">
        <f t="shared" si="24"/>
        <v>0</v>
      </c>
      <c r="AM28" s="173">
        <f t="shared" si="24"/>
        <v>0</v>
      </c>
      <c r="AN28" s="167">
        <f t="shared" si="3"/>
        <v>0</v>
      </c>
      <c r="AO28" s="173">
        <f t="shared" ref="AO28:AV28" si="25">+SUM(AO29:AO34)</f>
        <v>0</v>
      </c>
      <c r="AP28" s="173">
        <f t="shared" si="25"/>
        <v>23132.203389830513</v>
      </c>
      <c r="AQ28" s="173">
        <f t="shared" si="25"/>
        <v>34698.305084745763</v>
      </c>
      <c r="AR28" s="173">
        <f t="shared" si="25"/>
        <v>34698.305084745763</v>
      </c>
      <c r="AS28" s="173">
        <f t="shared" si="25"/>
        <v>23132.203389830513</v>
      </c>
      <c r="AT28" s="173">
        <f t="shared" si="25"/>
        <v>0</v>
      </c>
      <c r="AU28" s="173">
        <f t="shared" si="25"/>
        <v>0</v>
      </c>
      <c r="AV28" s="173">
        <f t="shared" si="25"/>
        <v>0</v>
      </c>
      <c r="AW28" s="167">
        <f t="shared" si="5"/>
        <v>0</v>
      </c>
    </row>
    <row r="29" spans="2:49" ht="12" customHeight="1" thickTop="1" thickBot="1">
      <c r="B29" s="178" t="s">
        <v>211</v>
      </c>
      <c r="C29" s="194" t="s">
        <v>212</v>
      </c>
      <c r="D29" s="180"/>
      <c r="E29" s="171" t="s">
        <v>213</v>
      </c>
      <c r="F29" s="171">
        <v>12</v>
      </c>
      <c r="G29" s="172">
        <v>2000</v>
      </c>
      <c r="H29" s="172">
        <f t="shared" ref="H29:H30" si="26">+G29*F29</f>
        <v>24000</v>
      </c>
      <c r="I29" s="186">
        <f t="shared" ref="I29:I30" si="27">1/(1.18)</f>
        <v>0.84745762711864414</v>
      </c>
      <c r="J29" s="172">
        <f t="shared" si="15"/>
        <v>20338.983050847459</v>
      </c>
      <c r="L29" s="172">
        <v>0</v>
      </c>
      <c r="M29" s="187">
        <v>0.2</v>
      </c>
      <c r="N29" s="187">
        <v>0.3</v>
      </c>
      <c r="O29" s="187">
        <v>0.3</v>
      </c>
      <c r="P29" s="187">
        <v>0.2</v>
      </c>
      <c r="Q29" s="172">
        <v>0</v>
      </c>
      <c r="R29" s="172">
        <v>0</v>
      </c>
      <c r="S29" s="172">
        <v>0</v>
      </c>
      <c r="T29" s="174"/>
      <c r="U29" s="175"/>
      <c r="V29" s="188">
        <f t="shared" ref="V29:AC30" si="28">+L29</f>
        <v>0</v>
      </c>
      <c r="W29" s="188">
        <f t="shared" si="28"/>
        <v>0.2</v>
      </c>
      <c r="X29" s="188">
        <f t="shared" si="28"/>
        <v>0.3</v>
      </c>
      <c r="Y29" s="188">
        <f t="shared" si="28"/>
        <v>0.3</v>
      </c>
      <c r="Z29" s="188">
        <f t="shared" si="28"/>
        <v>0.2</v>
      </c>
      <c r="AA29" s="188">
        <f t="shared" si="28"/>
        <v>0</v>
      </c>
      <c r="AB29" s="188">
        <f t="shared" si="28"/>
        <v>0</v>
      </c>
      <c r="AC29" s="188">
        <f t="shared" si="28"/>
        <v>0</v>
      </c>
      <c r="AD29" s="182"/>
      <c r="AF29" s="185">
        <f t="shared" ref="AF29:AM30" si="29">+L29*$H29</f>
        <v>0</v>
      </c>
      <c r="AG29" s="185">
        <f t="shared" si="29"/>
        <v>4800</v>
      </c>
      <c r="AH29" s="185">
        <f t="shared" si="29"/>
        <v>7200</v>
      </c>
      <c r="AI29" s="185">
        <f t="shared" si="29"/>
        <v>7200</v>
      </c>
      <c r="AJ29" s="185">
        <f t="shared" si="29"/>
        <v>4800</v>
      </c>
      <c r="AK29" s="185">
        <f t="shared" si="29"/>
        <v>0</v>
      </c>
      <c r="AL29" s="185">
        <f t="shared" si="29"/>
        <v>0</v>
      </c>
      <c r="AM29" s="185">
        <f t="shared" si="29"/>
        <v>0</v>
      </c>
      <c r="AN29" s="167">
        <f t="shared" si="3"/>
        <v>0</v>
      </c>
      <c r="AO29" s="185">
        <f t="shared" ref="AO29:AV30" si="30">+L29*$J29</f>
        <v>0</v>
      </c>
      <c r="AP29" s="185">
        <f t="shared" si="30"/>
        <v>4067.7966101694919</v>
      </c>
      <c r="AQ29" s="185">
        <f t="shared" si="30"/>
        <v>6101.6949152542375</v>
      </c>
      <c r="AR29" s="185">
        <f t="shared" si="30"/>
        <v>6101.6949152542375</v>
      </c>
      <c r="AS29" s="185">
        <f t="shared" si="30"/>
        <v>4067.7966101694919</v>
      </c>
      <c r="AT29" s="185">
        <f t="shared" si="30"/>
        <v>0</v>
      </c>
      <c r="AU29" s="185">
        <f t="shared" si="30"/>
        <v>0</v>
      </c>
      <c r="AV29" s="185">
        <f t="shared" si="30"/>
        <v>0</v>
      </c>
      <c r="AW29" s="167">
        <f t="shared" si="5"/>
        <v>0</v>
      </c>
    </row>
    <row r="30" spans="2:49" ht="12" customHeight="1" thickTop="1" thickBot="1">
      <c r="B30" s="178" t="s">
        <v>214</v>
      </c>
      <c r="C30" s="194" t="s">
        <v>215</v>
      </c>
      <c r="D30" s="180"/>
      <c r="E30" s="171" t="s">
        <v>199</v>
      </c>
      <c r="F30" s="171">
        <v>1</v>
      </c>
      <c r="G30" s="172">
        <v>10000</v>
      </c>
      <c r="H30" s="172">
        <f t="shared" si="26"/>
        <v>10000</v>
      </c>
      <c r="I30" s="186">
        <f t="shared" si="27"/>
        <v>0.84745762711864414</v>
      </c>
      <c r="J30" s="172">
        <f t="shared" si="15"/>
        <v>8474.5762711864409</v>
      </c>
      <c r="L30" s="172">
        <v>0</v>
      </c>
      <c r="M30" s="187">
        <v>0.2</v>
      </c>
      <c r="N30" s="187">
        <v>0.3</v>
      </c>
      <c r="O30" s="187">
        <v>0.3</v>
      </c>
      <c r="P30" s="187">
        <v>0.2</v>
      </c>
      <c r="Q30" s="172">
        <v>0</v>
      </c>
      <c r="R30" s="172">
        <v>0</v>
      </c>
      <c r="S30" s="172">
        <v>0</v>
      </c>
      <c r="T30" s="174"/>
      <c r="U30" s="175"/>
      <c r="V30" s="188">
        <f t="shared" si="28"/>
        <v>0</v>
      </c>
      <c r="W30" s="188">
        <f t="shared" si="28"/>
        <v>0.2</v>
      </c>
      <c r="X30" s="188">
        <f t="shared" si="28"/>
        <v>0.3</v>
      </c>
      <c r="Y30" s="188">
        <f t="shared" si="28"/>
        <v>0.3</v>
      </c>
      <c r="Z30" s="188">
        <f t="shared" si="28"/>
        <v>0.2</v>
      </c>
      <c r="AA30" s="188">
        <f t="shared" si="28"/>
        <v>0</v>
      </c>
      <c r="AB30" s="188">
        <f t="shared" si="28"/>
        <v>0</v>
      </c>
      <c r="AC30" s="188">
        <f t="shared" si="28"/>
        <v>0</v>
      </c>
      <c r="AD30" s="182"/>
      <c r="AF30" s="185">
        <f t="shared" si="29"/>
        <v>0</v>
      </c>
      <c r="AG30" s="185">
        <f t="shared" si="29"/>
        <v>2000</v>
      </c>
      <c r="AH30" s="185">
        <f t="shared" si="29"/>
        <v>3000</v>
      </c>
      <c r="AI30" s="185">
        <f t="shared" si="29"/>
        <v>3000</v>
      </c>
      <c r="AJ30" s="185">
        <f t="shared" si="29"/>
        <v>2000</v>
      </c>
      <c r="AK30" s="185">
        <f t="shared" si="29"/>
        <v>0</v>
      </c>
      <c r="AL30" s="185">
        <f t="shared" si="29"/>
        <v>0</v>
      </c>
      <c r="AM30" s="185">
        <f t="shared" si="29"/>
        <v>0</v>
      </c>
      <c r="AN30" s="167">
        <f t="shared" si="3"/>
        <v>0</v>
      </c>
      <c r="AO30" s="185">
        <f t="shared" si="30"/>
        <v>0</v>
      </c>
      <c r="AP30" s="185">
        <f t="shared" si="30"/>
        <v>1694.9152542372883</v>
      </c>
      <c r="AQ30" s="185">
        <f t="shared" si="30"/>
        <v>2542.3728813559323</v>
      </c>
      <c r="AR30" s="185">
        <f t="shared" si="30"/>
        <v>2542.3728813559323</v>
      </c>
      <c r="AS30" s="185">
        <f t="shared" si="30"/>
        <v>1694.9152542372883</v>
      </c>
      <c r="AT30" s="185">
        <f t="shared" si="30"/>
        <v>0</v>
      </c>
      <c r="AU30" s="185">
        <f t="shared" si="30"/>
        <v>0</v>
      </c>
      <c r="AV30" s="185">
        <f t="shared" si="30"/>
        <v>0</v>
      </c>
      <c r="AW30" s="167">
        <f t="shared" si="5"/>
        <v>0</v>
      </c>
    </row>
    <row r="31" spans="2:49" ht="12" customHeight="1" thickTop="1" thickBot="1">
      <c r="B31" s="178" t="s">
        <v>216</v>
      </c>
      <c r="C31" s="194" t="s">
        <v>311</v>
      </c>
      <c r="D31" s="180"/>
      <c r="E31" s="171"/>
      <c r="F31" s="171"/>
      <c r="G31" s="172"/>
      <c r="H31" s="172"/>
      <c r="I31" s="172"/>
      <c r="J31" s="172"/>
      <c r="L31" s="172"/>
      <c r="M31" s="172"/>
      <c r="N31" s="172"/>
      <c r="O31" s="172"/>
      <c r="P31" s="172"/>
      <c r="Q31" s="172"/>
      <c r="R31" s="172"/>
      <c r="S31" s="172"/>
      <c r="T31" s="174"/>
      <c r="U31" s="175"/>
      <c r="V31" s="181"/>
      <c r="W31" s="181"/>
      <c r="X31" s="181"/>
      <c r="Y31" s="181"/>
      <c r="Z31" s="181"/>
      <c r="AA31" s="181"/>
      <c r="AB31" s="181"/>
      <c r="AC31" s="181"/>
      <c r="AD31" s="182"/>
      <c r="AF31" s="172"/>
      <c r="AG31" s="172"/>
      <c r="AH31" s="172"/>
      <c r="AI31" s="172"/>
      <c r="AJ31" s="172"/>
      <c r="AK31" s="172"/>
      <c r="AL31" s="172"/>
      <c r="AM31" s="172"/>
      <c r="AN31" s="167">
        <f t="shared" si="3"/>
        <v>0</v>
      </c>
      <c r="AO31" s="172"/>
      <c r="AP31" s="172"/>
      <c r="AQ31" s="172"/>
      <c r="AR31" s="172"/>
      <c r="AS31" s="172"/>
      <c r="AT31" s="172"/>
      <c r="AU31" s="172"/>
      <c r="AV31" s="172"/>
      <c r="AW31" s="167">
        <f t="shared" si="5"/>
        <v>0</v>
      </c>
    </row>
    <row r="32" spans="2:49" ht="12" customHeight="1" thickTop="1" thickBot="1">
      <c r="B32" s="178"/>
      <c r="C32" s="183" t="s">
        <v>217</v>
      </c>
      <c r="D32" s="184" t="s">
        <v>218</v>
      </c>
      <c r="E32" s="171" t="s">
        <v>183</v>
      </c>
      <c r="F32" s="171">
        <v>12</v>
      </c>
      <c r="G32" s="172">
        <f>+G8</f>
        <v>4000</v>
      </c>
      <c r="H32" s="172">
        <f t="shared" ref="H32:H34" si="31">+G32*F32</f>
        <v>48000</v>
      </c>
      <c r="I32" s="186">
        <f t="shared" ref="I32:I34" si="32">1/(1.18)</f>
        <v>0.84745762711864414</v>
      </c>
      <c r="J32" s="172">
        <f t="shared" si="15"/>
        <v>40677.966101694918</v>
      </c>
      <c r="L32" s="172">
        <v>0</v>
      </c>
      <c r="M32" s="187">
        <v>0.2</v>
      </c>
      <c r="N32" s="187">
        <v>0.3</v>
      </c>
      <c r="O32" s="187">
        <v>0.3</v>
      </c>
      <c r="P32" s="187">
        <v>0.2</v>
      </c>
      <c r="Q32" s="172">
        <v>0</v>
      </c>
      <c r="R32" s="172">
        <v>0</v>
      </c>
      <c r="S32" s="172">
        <v>0</v>
      </c>
      <c r="T32" s="174"/>
      <c r="U32" s="175"/>
      <c r="V32" s="188">
        <f t="shared" ref="V32:AC34" si="33">+L32</f>
        <v>0</v>
      </c>
      <c r="W32" s="188">
        <f t="shared" si="33"/>
        <v>0.2</v>
      </c>
      <c r="X32" s="188">
        <f t="shared" si="33"/>
        <v>0.3</v>
      </c>
      <c r="Y32" s="188">
        <f t="shared" si="33"/>
        <v>0.3</v>
      </c>
      <c r="Z32" s="188">
        <f t="shared" si="33"/>
        <v>0.2</v>
      </c>
      <c r="AA32" s="188">
        <f t="shared" si="33"/>
        <v>0</v>
      </c>
      <c r="AB32" s="188">
        <f t="shared" si="33"/>
        <v>0</v>
      </c>
      <c r="AC32" s="188">
        <f t="shared" si="33"/>
        <v>0</v>
      </c>
      <c r="AD32" s="182"/>
      <c r="AF32" s="185">
        <f t="shared" ref="AF32:AM34" si="34">+L32*$H32</f>
        <v>0</v>
      </c>
      <c r="AG32" s="185">
        <f t="shared" si="34"/>
        <v>9600</v>
      </c>
      <c r="AH32" s="185">
        <f t="shared" si="34"/>
        <v>14400</v>
      </c>
      <c r="AI32" s="185">
        <f t="shared" si="34"/>
        <v>14400</v>
      </c>
      <c r="AJ32" s="185">
        <f t="shared" si="34"/>
        <v>9600</v>
      </c>
      <c r="AK32" s="185">
        <f t="shared" si="34"/>
        <v>0</v>
      </c>
      <c r="AL32" s="185">
        <f t="shared" si="34"/>
        <v>0</v>
      </c>
      <c r="AM32" s="185">
        <f t="shared" si="34"/>
        <v>0</v>
      </c>
      <c r="AN32" s="167">
        <f t="shared" si="3"/>
        <v>0</v>
      </c>
      <c r="AO32" s="185">
        <f t="shared" ref="AO32:AV34" si="35">+L32*$J32</f>
        <v>0</v>
      </c>
      <c r="AP32" s="185">
        <f t="shared" si="35"/>
        <v>8135.5932203389839</v>
      </c>
      <c r="AQ32" s="185">
        <f t="shared" si="35"/>
        <v>12203.389830508475</v>
      </c>
      <c r="AR32" s="185">
        <f t="shared" si="35"/>
        <v>12203.389830508475</v>
      </c>
      <c r="AS32" s="185">
        <f t="shared" si="35"/>
        <v>8135.5932203389839</v>
      </c>
      <c r="AT32" s="185">
        <f t="shared" si="35"/>
        <v>0</v>
      </c>
      <c r="AU32" s="185">
        <f t="shared" si="35"/>
        <v>0</v>
      </c>
      <c r="AV32" s="185">
        <f t="shared" si="35"/>
        <v>0</v>
      </c>
      <c r="AW32" s="167">
        <f t="shared" si="5"/>
        <v>0</v>
      </c>
    </row>
    <row r="33" spans="2:49" ht="12" customHeight="1" thickTop="1" thickBot="1">
      <c r="B33" s="178"/>
      <c r="C33" s="183" t="s">
        <v>219</v>
      </c>
      <c r="D33" s="184" t="s">
        <v>220</v>
      </c>
      <c r="E33" s="171" t="s">
        <v>221</v>
      </c>
      <c r="F33" s="171">
        <f>4*F32</f>
        <v>48</v>
      </c>
      <c r="G33" s="172">
        <f>+G87</f>
        <v>495</v>
      </c>
      <c r="H33" s="172">
        <f t="shared" si="31"/>
        <v>23760</v>
      </c>
      <c r="I33" s="186">
        <f t="shared" si="32"/>
        <v>0.84745762711864414</v>
      </c>
      <c r="J33" s="172">
        <f t="shared" si="15"/>
        <v>20135.593220338986</v>
      </c>
      <c r="L33" s="172">
        <v>0</v>
      </c>
      <c r="M33" s="187">
        <v>0.2</v>
      </c>
      <c r="N33" s="187">
        <v>0.3</v>
      </c>
      <c r="O33" s="187">
        <v>0.3</v>
      </c>
      <c r="P33" s="187">
        <v>0.2</v>
      </c>
      <c r="Q33" s="172">
        <v>0</v>
      </c>
      <c r="R33" s="172">
        <v>0</v>
      </c>
      <c r="S33" s="172">
        <v>0</v>
      </c>
      <c r="T33" s="174"/>
      <c r="U33" s="175"/>
      <c r="V33" s="188">
        <f t="shared" si="33"/>
        <v>0</v>
      </c>
      <c r="W33" s="188">
        <f t="shared" si="33"/>
        <v>0.2</v>
      </c>
      <c r="X33" s="188">
        <f t="shared" si="33"/>
        <v>0.3</v>
      </c>
      <c r="Y33" s="188">
        <f t="shared" si="33"/>
        <v>0.3</v>
      </c>
      <c r="Z33" s="188">
        <f t="shared" si="33"/>
        <v>0.2</v>
      </c>
      <c r="AA33" s="188">
        <f t="shared" si="33"/>
        <v>0</v>
      </c>
      <c r="AB33" s="188">
        <f t="shared" si="33"/>
        <v>0</v>
      </c>
      <c r="AC33" s="188">
        <f t="shared" si="33"/>
        <v>0</v>
      </c>
      <c r="AD33" s="182"/>
      <c r="AF33" s="185">
        <f t="shared" si="34"/>
        <v>0</v>
      </c>
      <c r="AG33" s="185">
        <f t="shared" si="34"/>
        <v>4752</v>
      </c>
      <c r="AH33" s="185">
        <f t="shared" si="34"/>
        <v>7128</v>
      </c>
      <c r="AI33" s="185">
        <f t="shared" si="34"/>
        <v>7128</v>
      </c>
      <c r="AJ33" s="185">
        <f t="shared" si="34"/>
        <v>4752</v>
      </c>
      <c r="AK33" s="185">
        <f t="shared" si="34"/>
        <v>0</v>
      </c>
      <c r="AL33" s="185">
        <f t="shared" si="34"/>
        <v>0</v>
      </c>
      <c r="AM33" s="185">
        <f t="shared" si="34"/>
        <v>0</v>
      </c>
      <c r="AN33" s="167">
        <f t="shared" si="3"/>
        <v>0</v>
      </c>
      <c r="AO33" s="185">
        <f t="shared" si="35"/>
        <v>0</v>
      </c>
      <c r="AP33" s="185">
        <f t="shared" si="35"/>
        <v>4027.1186440677975</v>
      </c>
      <c r="AQ33" s="185">
        <f t="shared" si="35"/>
        <v>6040.6779661016953</v>
      </c>
      <c r="AR33" s="185">
        <f t="shared" si="35"/>
        <v>6040.6779661016953</v>
      </c>
      <c r="AS33" s="185">
        <f t="shared" si="35"/>
        <v>4027.1186440677975</v>
      </c>
      <c r="AT33" s="185">
        <f t="shared" si="35"/>
        <v>0</v>
      </c>
      <c r="AU33" s="185">
        <f t="shared" si="35"/>
        <v>0</v>
      </c>
      <c r="AV33" s="185">
        <f t="shared" si="35"/>
        <v>0</v>
      </c>
      <c r="AW33" s="167">
        <f t="shared" si="5"/>
        <v>0</v>
      </c>
    </row>
    <row r="34" spans="2:49" ht="12" customHeight="1" thickTop="1" thickBot="1">
      <c r="B34" s="178"/>
      <c r="C34" s="183" t="s">
        <v>222</v>
      </c>
      <c r="D34" s="184" t="s">
        <v>204</v>
      </c>
      <c r="E34" s="171" t="s">
        <v>205</v>
      </c>
      <c r="F34" s="171">
        <f>4*2*12</f>
        <v>96</v>
      </c>
      <c r="G34" s="172">
        <v>320</v>
      </c>
      <c r="H34" s="172">
        <f t="shared" si="31"/>
        <v>30720</v>
      </c>
      <c r="I34" s="186">
        <f t="shared" si="32"/>
        <v>0.84745762711864414</v>
      </c>
      <c r="J34" s="172">
        <f t="shared" si="15"/>
        <v>26033.898305084749</v>
      </c>
      <c r="L34" s="172">
        <v>0</v>
      </c>
      <c r="M34" s="187">
        <v>0.2</v>
      </c>
      <c r="N34" s="187">
        <v>0.3</v>
      </c>
      <c r="O34" s="187">
        <v>0.3</v>
      </c>
      <c r="P34" s="187">
        <v>0.2</v>
      </c>
      <c r="Q34" s="172">
        <v>0</v>
      </c>
      <c r="R34" s="172">
        <v>0</v>
      </c>
      <c r="S34" s="172">
        <v>0</v>
      </c>
      <c r="T34" s="174"/>
      <c r="U34" s="175"/>
      <c r="V34" s="188">
        <f t="shared" si="33"/>
        <v>0</v>
      </c>
      <c r="W34" s="188">
        <f t="shared" si="33"/>
        <v>0.2</v>
      </c>
      <c r="X34" s="188">
        <f t="shared" si="33"/>
        <v>0.3</v>
      </c>
      <c r="Y34" s="188">
        <f t="shared" si="33"/>
        <v>0.3</v>
      </c>
      <c r="Z34" s="188">
        <f t="shared" si="33"/>
        <v>0.2</v>
      </c>
      <c r="AA34" s="188">
        <f t="shared" si="33"/>
        <v>0</v>
      </c>
      <c r="AB34" s="188">
        <f t="shared" si="33"/>
        <v>0</v>
      </c>
      <c r="AC34" s="188">
        <f t="shared" si="33"/>
        <v>0</v>
      </c>
      <c r="AD34" s="182"/>
      <c r="AF34" s="185">
        <f t="shared" si="34"/>
        <v>0</v>
      </c>
      <c r="AG34" s="185">
        <f t="shared" si="34"/>
        <v>6144</v>
      </c>
      <c r="AH34" s="185">
        <f t="shared" si="34"/>
        <v>9216</v>
      </c>
      <c r="AI34" s="185">
        <f t="shared" si="34"/>
        <v>9216</v>
      </c>
      <c r="AJ34" s="185">
        <f t="shared" si="34"/>
        <v>6144</v>
      </c>
      <c r="AK34" s="185">
        <f t="shared" si="34"/>
        <v>0</v>
      </c>
      <c r="AL34" s="185">
        <f t="shared" si="34"/>
        <v>0</v>
      </c>
      <c r="AM34" s="185">
        <f t="shared" si="34"/>
        <v>0</v>
      </c>
      <c r="AN34" s="167">
        <f t="shared" si="3"/>
        <v>0</v>
      </c>
      <c r="AO34" s="185">
        <f t="shared" si="35"/>
        <v>0</v>
      </c>
      <c r="AP34" s="185">
        <f t="shared" si="35"/>
        <v>5206.7796610169498</v>
      </c>
      <c r="AQ34" s="185">
        <f t="shared" si="35"/>
        <v>7810.1694915254247</v>
      </c>
      <c r="AR34" s="185">
        <f t="shared" si="35"/>
        <v>7810.1694915254247</v>
      </c>
      <c r="AS34" s="185">
        <f t="shared" si="35"/>
        <v>5206.7796610169498</v>
      </c>
      <c r="AT34" s="185">
        <f t="shared" si="35"/>
        <v>0</v>
      </c>
      <c r="AU34" s="185">
        <f t="shared" si="35"/>
        <v>0</v>
      </c>
      <c r="AV34" s="185">
        <f t="shared" si="35"/>
        <v>0</v>
      </c>
      <c r="AW34" s="167">
        <f t="shared" si="5"/>
        <v>0</v>
      </c>
    </row>
    <row r="35" spans="2:49" s="166" customFormat="1" ht="15" customHeight="1" thickTop="1">
      <c r="B35" s="160" t="s">
        <v>223</v>
      </c>
      <c r="C35" s="161"/>
      <c r="D35" s="162"/>
      <c r="E35" s="163"/>
      <c r="F35" s="163"/>
      <c r="G35" s="164"/>
      <c r="H35" s="165">
        <f>+H36+H40</f>
        <v>452462</v>
      </c>
      <c r="I35" s="165"/>
      <c r="J35" s="165">
        <f>+J36+J40</f>
        <v>383442.37288135593</v>
      </c>
      <c r="L35" s="165"/>
      <c r="M35" s="165"/>
      <c r="N35" s="165"/>
      <c r="O35" s="165"/>
      <c r="P35" s="165"/>
      <c r="Q35" s="165"/>
      <c r="R35" s="165"/>
      <c r="S35" s="165"/>
      <c r="T35" s="199"/>
      <c r="U35" s="200"/>
      <c r="V35" s="201"/>
      <c r="W35" s="201"/>
      <c r="X35" s="201"/>
      <c r="Y35" s="201"/>
      <c r="Z35" s="201"/>
      <c r="AA35" s="201"/>
      <c r="AB35" s="201"/>
      <c r="AC35" s="201"/>
      <c r="AD35" s="202"/>
      <c r="AF35" s="165">
        <f t="shared" ref="AF35:AM35" si="36">+AF36+AF40</f>
        <v>0</v>
      </c>
      <c r="AG35" s="165">
        <f t="shared" si="36"/>
        <v>278308</v>
      </c>
      <c r="AH35" s="165">
        <f t="shared" si="36"/>
        <v>0</v>
      </c>
      <c r="AI35" s="165">
        <f t="shared" si="36"/>
        <v>0</v>
      </c>
      <c r="AJ35" s="165">
        <f t="shared" si="36"/>
        <v>0</v>
      </c>
      <c r="AK35" s="165">
        <f t="shared" si="36"/>
        <v>0</v>
      </c>
      <c r="AL35" s="165">
        <f t="shared" si="36"/>
        <v>0</v>
      </c>
      <c r="AM35" s="165">
        <f t="shared" si="36"/>
        <v>174154</v>
      </c>
      <c r="AN35" s="167">
        <f t="shared" si="3"/>
        <v>0</v>
      </c>
      <c r="AO35" s="165">
        <f t="shared" ref="AO35:AV35" si="37">+AO36+AO40</f>
        <v>0</v>
      </c>
      <c r="AP35" s="165">
        <f t="shared" si="37"/>
        <v>235854.2372881356</v>
      </c>
      <c r="AQ35" s="165">
        <f t="shared" si="37"/>
        <v>0</v>
      </c>
      <c r="AR35" s="165">
        <f t="shared" si="37"/>
        <v>0</v>
      </c>
      <c r="AS35" s="165">
        <f t="shared" si="37"/>
        <v>0</v>
      </c>
      <c r="AT35" s="165">
        <f t="shared" si="37"/>
        <v>0</v>
      </c>
      <c r="AU35" s="165">
        <f t="shared" si="37"/>
        <v>0</v>
      </c>
      <c r="AV35" s="165">
        <f t="shared" si="37"/>
        <v>147588.13559322036</v>
      </c>
      <c r="AW35" s="167">
        <f t="shared" si="5"/>
        <v>0</v>
      </c>
    </row>
    <row r="36" spans="2:49" ht="12" customHeight="1" thickTop="1" thickBot="1">
      <c r="B36" s="203" t="s">
        <v>224</v>
      </c>
      <c r="C36" s="204" t="s">
        <v>31</v>
      </c>
      <c r="D36" s="180"/>
      <c r="E36" s="171"/>
      <c r="F36" s="171"/>
      <c r="G36" s="172"/>
      <c r="H36" s="173">
        <f>+SUM(H37:H39)</f>
        <v>278308</v>
      </c>
      <c r="I36" s="173"/>
      <c r="J36" s="173">
        <f>+SUM(J37:J39)</f>
        <v>235854.2372881356</v>
      </c>
      <c r="L36" s="173"/>
      <c r="M36" s="173"/>
      <c r="N36" s="173"/>
      <c r="O36" s="173"/>
      <c r="P36" s="173"/>
      <c r="Q36" s="173"/>
      <c r="R36" s="173"/>
      <c r="S36" s="173"/>
      <c r="T36" s="174"/>
      <c r="U36" s="175"/>
      <c r="V36" s="176"/>
      <c r="W36" s="176"/>
      <c r="X36" s="176"/>
      <c r="Y36" s="176"/>
      <c r="Z36" s="176"/>
      <c r="AA36" s="176"/>
      <c r="AB36" s="176"/>
      <c r="AC36" s="176"/>
      <c r="AD36" s="177"/>
      <c r="AF36" s="173">
        <f t="shared" ref="AF36:AM36" si="38">+SUM(AF37:AF39)</f>
        <v>0</v>
      </c>
      <c r="AG36" s="173">
        <f t="shared" si="38"/>
        <v>278308</v>
      </c>
      <c r="AH36" s="173">
        <f t="shared" si="38"/>
        <v>0</v>
      </c>
      <c r="AI36" s="173">
        <f t="shared" si="38"/>
        <v>0</v>
      </c>
      <c r="AJ36" s="173">
        <f t="shared" si="38"/>
        <v>0</v>
      </c>
      <c r="AK36" s="173">
        <f t="shared" si="38"/>
        <v>0</v>
      </c>
      <c r="AL36" s="173">
        <f t="shared" si="38"/>
        <v>0</v>
      </c>
      <c r="AM36" s="173">
        <f t="shared" si="38"/>
        <v>0</v>
      </c>
      <c r="AN36" s="167">
        <f t="shared" si="3"/>
        <v>0</v>
      </c>
      <c r="AO36" s="173">
        <f t="shared" ref="AO36:AV36" si="39">+SUM(AO37:AO39)</f>
        <v>0</v>
      </c>
      <c r="AP36" s="173">
        <f t="shared" si="39"/>
        <v>235854.2372881356</v>
      </c>
      <c r="AQ36" s="173">
        <f t="shared" si="39"/>
        <v>0</v>
      </c>
      <c r="AR36" s="173">
        <f t="shared" si="39"/>
        <v>0</v>
      </c>
      <c r="AS36" s="173">
        <f t="shared" si="39"/>
        <v>0</v>
      </c>
      <c r="AT36" s="173">
        <f t="shared" si="39"/>
        <v>0</v>
      </c>
      <c r="AU36" s="173">
        <f t="shared" si="39"/>
        <v>0</v>
      </c>
      <c r="AV36" s="173">
        <f t="shared" si="39"/>
        <v>0</v>
      </c>
      <c r="AW36" s="167">
        <f t="shared" si="5"/>
        <v>0</v>
      </c>
    </row>
    <row r="37" spans="2:49" ht="12" customHeight="1" thickTop="1" thickBot="1">
      <c r="B37" s="178" t="s">
        <v>225</v>
      </c>
      <c r="C37" s="183" t="s">
        <v>226</v>
      </c>
      <c r="D37" s="180"/>
      <c r="E37" s="171" t="s">
        <v>199</v>
      </c>
      <c r="F37" s="171">
        <v>1</v>
      </c>
      <c r="G37" s="172">
        <v>100000</v>
      </c>
      <c r="H37" s="172">
        <f t="shared" ref="H37:H42" si="40">+G37*F37</f>
        <v>100000</v>
      </c>
      <c r="I37" s="186">
        <f t="shared" ref="I37:I39" si="41">1/(1.18)</f>
        <v>0.84745762711864414</v>
      </c>
      <c r="J37" s="172">
        <f t="shared" ref="J37:J39" si="42">+I37*H37</f>
        <v>84745.762711864416</v>
      </c>
      <c r="L37" s="172">
        <v>0</v>
      </c>
      <c r="M37" s="187">
        <v>1</v>
      </c>
      <c r="N37" s="172">
        <v>0</v>
      </c>
      <c r="O37" s="172">
        <v>0</v>
      </c>
      <c r="P37" s="172">
        <v>0</v>
      </c>
      <c r="Q37" s="172">
        <v>0</v>
      </c>
      <c r="R37" s="172">
        <v>0</v>
      </c>
      <c r="S37" s="172">
        <v>0</v>
      </c>
      <c r="T37" s="174"/>
      <c r="U37" s="175"/>
      <c r="V37" s="205">
        <f t="shared" ref="V37:AC39" si="43">+L37</f>
        <v>0</v>
      </c>
      <c r="W37" s="205">
        <f t="shared" si="43"/>
        <v>1</v>
      </c>
      <c r="X37" s="205">
        <f t="shared" si="43"/>
        <v>0</v>
      </c>
      <c r="Y37" s="205">
        <f t="shared" si="43"/>
        <v>0</v>
      </c>
      <c r="Z37" s="205">
        <f t="shared" si="43"/>
        <v>0</v>
      </c>
      <c r="AA37" s="205">
        <f t="shared" si="43"/>
        <v>0</v>
      </c>
      <c r="AB37" s="205">
        <f t="shared" si="43"/>
        <v>0</v>
      </c>
      <c r="AC37" s="205">
        <f t="shared" si="43"/>
        <v>0</v>
      </c>
      <c r="AD37" s="182"/>
      <c r="AF37" s="185">
        <f t="shared" ref="AF37:AM39" si="44">+L37*$H37</f>
        <v>0</v>
      </c>
      <c r="AG37" s="185">
        <f t="shared" si="44"/>
        <v>100000</v>
      </c>
      <c r="AH37" s="185">
        <f t="shared" si="44"/>
        <v>0</v>
      </c>
      <c r="AI37" s="185">
        <f t="shared" si="44"/>
        <v>0</v>
      </c>
      <c r="AJ37" s="185">
        <f t="shared" si="44"/>
        <v>0</v>
      </c>
      <c r="AK37" s="185">
        <f t="shared" si="44"/>
        <v>0</v>
      </c>
      <c r="AL37" s="185">
        <f t="shared" si="44"/>
        <v>0</v>
      </c>
      <c r="AM37" s="185">
        <f t="shared" si="44"/>
        <v>0</v>
      </c>
      <c r="AN37" s="167">
        <f t="shared" si="3"/>
        <v>0</v>
      </c>
      <c r="AO37" s="185">
        <f t="shared" ref="AO37:AV39" si="45">+L37*$J37</f>
        <v>0</v>
      </c>
      <c r="AP37" s="185">
        <f t="shared" si="45"/>
        <v>84745.762711864416</v>
      </c>
      <c r="AQ37" s="185">
        <f t="shared" si="45"/>
        <v>0</v>
      </c>
      <c r="AR37" s="185">
        <f t="shared" si="45"/>
        <v>0</v>
      </c>
      <c r="AS37" s="185">
        <f t="shared" si="45"/>
        <v>0</v>
      </c>
      <c r="AT37" s="185">
        <f t="shared" si="45"/>
        <v>0</v>
      </c>
      <c r="AU37" s="185">
        <f t="shared" si="45"/>
        <v>0</v>
      </c>
      <c r="AV37" s="185">
        <f t="shared" si="45"/>
        <v>0</v>
      </c>
      <c r="AW37" s="167">
        <f t="shared" si="5"/>
        <v>0</v>
      </c>
    </row>
    <row r="38" spans="2:49" ht="12" customHeight="1" thickTop="1" thickBot="1">
      <c r="B38" s="178" t="s">
        <v>227</v>
      </c>
      <c r="C38" s="194" t="s">
        <v>228</v>
      </c>
      <c r="D38" s="180"/>
      <c r="E38" s="171" t="s">
        <v>229</v>
      </c>
      <c r="F38" s="171">
        <v>2</v>
      </c>
      <c r="G38" s="172">
        <f>74154</f>
        <v>74154</v>
      </c>
      <c r="H38" s="172">
        <f t="shared" si="40"/>
        <v>148308</v>
      </c>
      <c r="I38" s="186">
        <f t="shared" si="41"/>
        <v>0.84745762711864414</v>
      </c>
      <c r="J38" s="172">
        <f t="shared" si="42"/>
        <v>125684.74576271187</v>
      </c>
      <c r="L38" s="172">
        <v>0</v>
      </c>
      <c r="M38" s="187">
        <v>1</v>
      </c>
      <c r="N38" s="172">
        <v>0</v>
      </c>
      <c r="O38" s="172">
        <v>0</v>
      </c>
      <c r="P38" s="172">
        <v>0</v>
      </c>
      <c r="Q38" s="172">
        <v>0</v>
      </c>
      <c r="R38" s="172">
        <v>0</v>
      </c>
      <c r="S38" s="172">
        <v>0</v>
      </c>
      <c r="T38" s="174"/>
      <c r="U38" s="175"/>
      <c r="V38" s="205">
        <f t="shared" si="43"/>
        <v>0</v>
      </c>
      <c r="W38" s="205">
        <f t="shared" si="43"/>
        <v>1</v>
      </c>
      <c r="X38" s="205">
        <f t="shared" si="43"/>
        <v>0</v>
      </c>
      <c r="Y38" s="205">
        <f t="shared" si="43"/>
        <v>0</v>
      </c>
      <c r="Z38" s="205">
        <f t="shared" si="43"/>
        <v>0</v>
      </c>
      <c r="AA38" s="205">
        <f t="shared" si="43"/>
        <v>0</v>
      </c>
      <c r="AB38" s="205">
        <f t="shared" si="43"/>
        <v>0</v>
      </c>
      <c r="AC38" s="205">
        <f t="shared" si="43"/>
        <v>0</v>
      </c>
      <c r="AD38" s="182"/>
      <c r="AF38" s="185">
        <f t="shared" si="44"/>
        <v>0</v>
      </c>
      <c r="AG38" s="185">
        <f t="shared" si="44"/>
        <v>148308</v>
      </c>
      <c r="AH38" s="185">
        <f t="shared" si="44"/>
        <v>0</v>
      </c>
      <c r="AI38" s="185">
        <f t="shared" si="44"/>
        <v>0</v>
      </c>
      <c r="AJ38" s="185">
        <f t="shared" si="44"/>
        <v>0</v>
      </c>
      <c r="AK38" s="185">
        <f t="shared" si="44"/>
        <v>0</v>
      </c>
      <c r="AL38" s="185">
        <f t="shared" si="44"/>
        <v>0</v>
      </c>
      <c r="AM38" s="185">
        <f t="shared" si="44"/>
        <v>0</v>
      </c>
      <c r="AN38" s="167">
        <f t="shared" si="3"/>
        <v>0</v>
      </c>
      <c r="AO38" s="185">
        <f t="shared" si="45"/>
        <v>0</v>
      </c>
      <c r="AP38" s="185">
        <f t="shared" si="45"/>
        <v>125684.74576271187</v>
      </c>
      <c r="AQ38" s="185">
        <f t="shared" si="45"/>
        <v>0</v>
      </c>
      <c r="AR38" s="185">
        <f t="shared" si="45"/>
        <v>0</v>
      </c>
      <c r="AS38" s="185">
        <f t="shared" si="45"/>
        <v>0</v>
      </c>
      <c r="AT38" s="185">
        <f t="shared" si="45"/>
        <v>0</v>
      </c>
      <c r="AU38" s="185">
        <f t="shared" si="45"/>
        <v>0</v>
      </c>
      <c r="AV38" s="185">
        <f t="shared" si="45"/>
        <v>0</v>
      </c>
      <c r="AW38" s="167">
        <f t="shared" si="5"/>
        <v>0</v>
      </c>
    </row>
    <row r="39" spans="2:49" ht="12" customHeight="1" thickTop="1" thickBot="1">
      <c r="B39" s="178" t="s">
        <v>230</v>
      </c>
      <c r="C39" s="194" t="s">
        <v>231</v>
      </c>
      <c r="D39" s="180"/>
      <c r="E39" s="171" t="s">
        <v>199</v>
      </c>
      <c r="F39" s="171">
        <v>1</v>
      </c>
      <c r="G39" s="172">
        <v>30000</v>
      </c>
      <c r="H39" s="172">
        <f t="shared" si="40"/>
        <v>30000</v>
      </c>
      <c r="I39" s="186">
        <f t="shared" si="41"/>
        <v>0.84745762711864414</v>
      </c>
      <c r="J39" s="172">
        <f t="shared" si="42"/>
        <v>25423.728813559323</v>
      </c>
      <c r="L39" s="172">
        <v>0</v>
      </c>
      <c r="M39" s="187">
        <v>1</v>
      </c>
      <c r="N39" s="172">
        <v>0</v>
      </c>
      <c r="O39" s="172">
        <v>0</v>
      </c>
      <c r="P39" s="172">
        <v>0</v>
      </c>
      <c r="Q39" s="172">
        <v>0</v>
      </c>
      <c r="R39" s="172">
        <v>0</v>
      </c>
      <c r="S39" s="172">
        <v>0</v>
      </c>
      <c r="T39" s="174"/>
      <c r="U39" s="175"/>
      <c r="V39" s="205">
        <f t="shared" si="43"/>
        <v>0</v>
      </c>
      <c r="W39" s="205">
        <f t="shared" si="43"/>
        <v>1</v>
      </c>
      <c r="X39" s="205">
        <f t="shared" si="43"/>
        <v>0</v>
      </c>
      <c r="Y39" s="205">
        <f t="shared" si="43"/>
        <v>0</v>
      </c>
      <c r="Z39" s="205">
        <f t="shared" si="43"/>
        <v>0</v>
      </c>
      <c r="AA39" s="205">
        <f t="shared" si="43"/>
        <v>0</v>
      </c>
      <c r="AB39" s="205">
        <f t="shared" si="43"/>
        <v>0</v>
      </c>
      <c r="AC39" s="205">
        <f t="shared" si="43"/>
        <v>0</v>
      </c>
      <c r="AD39" s="182"/>
      <c r="AF39" s="185">
        <f t="shared" si="44"/>
        <v>0</v>
      </c>
      <c r="AG39" s="185">
        <f t="shared" si="44"/>
        <v>30000</v>
      </c>
      <c r="AH39" s="185">
        <f t="shared" si="44"/>
        <v>0</v>
      </c>
      <c r="AI39" s="185">
        <f t="shared" si="44"/>
        <v>0</v>
      </c>
      <c r="AJ39" s="185">
        <f t="shared" si="44"/>
        <v>0</v>
      </c>
      <c r="AK39" s="185">
        <f t="shared" si="44"/>
        <v>0</v>
      </c>
      <c r="AL39" s="185">
        <f t="shared" si="44"/>
        <v>0</v>
      </c>
      <c r="AM39" s="185">
        <f t="shared" si="44"/>
        <v>0</v>
      </c>
      <c r="AN39" s="167">
        <f t="shared" si="3"/>
        <v>0</v>
      </c>
      <c r="AO39" s="185">
        <f t="shared" si="45"/>
        <v>0</v>
      </c>
      <c r="AP39" s="185">
        <f t="shared" si="45"/>
        <v>25423.728813559323</v>
      </c>
      <c r="AQ39" s="185">
        <f t="shared" si="45"/>
        <v>0</v>
      </c>
      <c r="AR39" s="185">
        <f t="shared" si="45"/>
        <v>0</v>
      </c>
      <c r="AS39" s="185">
        <f t="shared" si="45"/>
        <v>0</v>
      </c>
      <c r="AT39" s="185">
        <f t="shared" si="45"/>
        <v>0</v>
      </c>
      <c r="AU39" s="185">
        <f t="shared" si="45"/>
        <v>0</v>
      </c>
      <c r="AV39" s="185">
        <f t="shared" si="45"/>
        <v>0</v>
      </c>
      <c r="AW39" s="167">
        <f t="shared" si="5"/>
        <v>0</v>
      </c>
    </row>
    <row r="40" spans="2:49" ht="13.5" thickTop="1" thickBot="1">
      <c r="B40" s="203" t="s">
        <v>232</v>
      </c>
      <c r="C40" s="204" t="s">
        <v>31</v>
      </c>
      <c r="D40" s="180"/>
      <c r="E40" s="171"/>
      <c r="F40" s="171"/>
      <c r="G40" s="172"/>
      <c r="H40" s="173">
        <f>+H41+H42</f>
        <v>174154</v>
      </c>
      <c r="I40" s="173"/>
      <c r="J40" s="173">
        <f>+J41+J42</f>
        <v>147588.13559322036</v>
      </c>
      <c r="L40" s="173"/>
      <c r="M40" s="173"/>
      <c r="N40" s="173"/>
      <c r="O40" s="173"/>
      <c r="P40" s="173"/>
      <c r="Q40" s="173"/>
      <c r="R40" s="173"/>
      <c r="S40" s="173"/>
      <c r="T40" s="174"/>
      <c r="U40" s="175"/>
      <c r="V40" s="176"/>
      <c r="W40" s="176"/>
      <c r="X40" s="176"/>
      <c r="Y40" s="176"/>
      <c r="Z40" s="176"/>
      <c r="AA40" s="176"/>
      <c r="AB40" s="176"/>
      <c r="AC40" s="176"/>
      <c r="AD40" s="177"/>
      <c r="AF40" s="173">
        <f t="shared" ref="AF40:AM40" si="46">+AF41+AF42</f>
        <v>0</v>
      </c>
      <c r="AG40" s="173">
        <f t="shared" si="46"/>
        <v>0</v>
      </c>
      <c r="AH40" s="173">
        <f t="shared" si="46"/>
        <v>0</v>
      </c>
      <c r="AI40" s="173">
        <f t="shared" si="46"/>
        <v>0</v>
      </c>
      <c r="AJ40" s="173">
        <f t="shared" si="46"/>
        <v>0</v>
      </c>
      <c r="AK40" s="173">
        <f t="shared" si="46"/>
        <v>0</v>
      </c>
      <c r="AL40" s="173">
        <f t="shared" si="46"/>
        <v>0</v>
      </c>
      <c r="AM40" s="173">
        <f t="shared" si="46"/>
        <v>174154</v>
      </c>
      <c r="AN40" s="167">
        <f t="shared" si="3"/>
        <v>0</v>
      </c>
      <c r="AO40" s="173">
        <f t="shared" ref="AO40:AV40" si="47">+AO41+AO42</f>
        <v>0</v>
      </c>
      <c r="AP40" s="173">
        <f t="shared" si="47"/>
        <v>0</v>
      </c>
      <c r="AQ40" s="173">
        <f t="shared" si="47"/>
        <v>0</v>
      </c>
      <c r="AR40" s="173">
        <f t="shared" si="47"/>
        <v>0</v>
      </c>
      <c r="AS40" s="173">
        <f t="shared" si="47"/>
        <v>0</v>
      </c>
      <c r="AT40" s="173">
        <f t="shared" si="47"/>
        <v>0</v>
      </c>
      <c r="AU40" s="173">
        <f t="shared" si="47"/>
        <v>0</v>
      </c>
      <c r="AV40" s="173">
        <f t="shared" si="47"/>
        <v>147588.13559322036</v>
      </c>
      <c r="AW40" s="167">
        <f t="shared" si="5"/>
        <v>0</v>
      </c>
    </row>
    <row r="41" spans="2:49" ht="11.1" customHeight="1" thickTop="1" thickBot="1">
      <c r="B41" s="178" t="s">
        <v>225</v>
      </c>
      <c r="C41" s="183" t="s">
        <v>226</v>
      </c>
      <c r="D41" s="180"/>
      <c r="E41" s="171" t="s">
        <v>199</v>
      </c>
      <c r="F41" s="171">
        <v>1</v>
      </c>
      <c r="G41" s="172">
        <v>100000</v>
      </c>
      <c r="H41" s="172">
        <f t="shared" si="40"/>
        <v>100000</v>
      </c>
      <c r="I41" s="186">
        <f t="shared" ref="I41:I42" si="48">1/(1.18)</f>
        <v>0.84745762711864414</v>
      </c>
      <c r="J41" s="172">
        <f t="shared" ref="J41:J42" si="49">+I41*H41</f>
        <v>84745.762711864416</v>
      </c>
      <c r="L41" s="172">
        <v>0</v>
      </c>
      <c r="M41" s="172">
        <v>0</v>
      </c>
      <c r="N41" s="172">
        <v>0</v>
      </c>
      <c r="O41" s="172">
        <v>0</v>
      </c>
      <c r="P41" s="172">
        <v>0</v>
      </c>
      <c r="Q41" s="172">
        <v>0</v>
      </c>
      <c r="R41" s="172">
        <v>0</v>
      </c>
      <c r="S41" s="187">
        <v>1</v>
      </c>
      <c r="T41" s="174"/>
      <c r="U41" s="175"/>
      <c r="V41" s="205">
        <f t="shared" ref="V41:AC42" si="50">+L41</f>
        <v>0</v>
      </c>
      <c r="W41" s="205">
        <f t="shared" si="50"/>
        <v>0</v>
      </c>
      <c r="X41" s="205">
        <f t="shared" si="50"/>
        <v>0</v>
      </c>
      <c r="Y41" s="205">
        <f t="shared" si="50"/>
        <v>0</v>
      </c>
      <c r="Z41" s="205">
        <f t="shared" si="50"/>
        <v>0</v>
      </c>
      <c r="AA41" s="205">
        <f t="shared" si="50"/>
        <v>0</v>
      </c>
      <c r="AB41" s="205">
        <f t="shared" si="50"/>
        <v>0</v>
      </c>
      <c r="AC41" s="205">
        <f t="shared" si="50"/>
        <v>1</v>
      </c>
      <c r="AD41" s="206"/>
      <c r="AF41" s="185">
        <f t="shared" ref="AF41:AM42" si="51">+L41*$H41</f>
        <v>0</v>
      </c>
      <c r="AG41" s="185">
        <f t="shared" si="51"/>
        <v>0</v>
      </c>
      <c r="AH41" s="185">
        <f t="shared" si="51"/>
        <v>0</v>
      </c>
      <c r="AI41" s="185">
        <f t="shared" si="51"/>
        <v>0</v>
      </c>
      <c r="AJ41" s="185">
        <f t="shared" si="51"/>
        <v>0</v>
      </c>
      <c r="AK41" s="185">
        <f t="shared" si="51"/>
        <v>0</v>
      </c>
      <c r="AL41" s="185">
        <f t="shared" si="51"/>
        <v>0</v>
      </c>
      <c r="AM41" s="185">
        <f t="shared" si="51"/>
        <v>100000</v>
      </c>
      <c r="AN41" s="167">
        <f t="shared" si="3"/>
        <v>0</v>
      </c>
      <c r="AO41" s="185">
        <f t="shared" ref="AO41:AV42" si="52">+L41*$J41</f>
        <v>0</v>
      </c>
      <c r="AP41" s="185">
        <f t="shared" si="52"/>
        <v>0</v>
      </c>
      <c r="AQ41" s="185">
        <f t="shared" si="52"/>
        <v>0</v>
      </c>
      <c r="AR41" s="185">
        <f t="shared" si="52"/>
        <v>0</v>
      </c>
      <c r="AS41" s="185">
        <f t="shared" si="52"/>
        <v>0</v>
      </c>
      <c r="AT41" s="185">
        <f t="shared" si="52"/>
        <v>0</v>
      </c>
      <c r="AU41" s="185">
        <f t="shared" si="52"/>
        <v>0</v>
      </c>
      <c r="AV41" s="185">
        <f t="shared" si="52"/>
        <v>84745.762711864416</v>
      </c>
      <c r="AW41" s="167">
        <f t="shared" si="5"/>
        <v>0</v>
      </c>
    </row>
    <row r="42" spans="2:49" ht="12" customHeight="1" thickTop="1" thickBot="1">
      <c r="B42" s="178" t="s">
        <v>227</v>
      </c>
      <c r="C42" s="194" t="s">
        <v>228</v>
      </c>
      <c r="D42" s="180"/>
      <c r="E42" s="171" t="s">
        <v>229</v>
      </c>
      <c r="F42" s="171">
        <v>1</v>
      </c>
      <c r="G42" s="172">
        <f>+G38</f>
        <v>74154</v>
      </c>
      <c r="H42" s="172">
        <f t="shared" si="40"/>
        <v>74154</v>
      </c>
      <c r="I42" s="186">
        <f t="shared" si="48"/>
        <v>0.84745762711864414</v>
      </c>
      <c r="J42" s="172">
        <f t="shared" si="49"/>
        <v>62842.372881355936</v>
      </c>
      <c r="L42" s="172">
        <v>0</v>
      </c>
      <c r="M42" s="172">
        <v>0</v>
      </c>
      <c r="N42" s="172">
        <v>0</v>
      </c>
      <c r="O42" s="172">
        <v>0</v>
      </c>
      <c r="P42" s="172">
        <v>0</v>
      </c>
      <c r="Q42" s="172">
        <v>0</v>
      </c>
      <c r="R42" s="172">
        <v>0</v>
      </c>
      <c r="S42" s="187">
        <v>1</v>
      </c>
      <c r="T42" s="174"/>
      <c r="U42" s="175"/>
      <c r="V42" s="205">
        <f t="shared" si="50"/>
        <v>0</v>
      </c>
      <c r="W42" s="205">
        <f t="shared" si="50"/>
        <v>0</v>
      </c>
      <c r="X42" s="205">
        <f t="shared" si="50"/>
        <v>0</v>
      </c>
      <c r="Y42" s="205">
        <f t="shared" si="50"/>
        <v>0</v>
      </c>
      <c r="Z42" s="205">
        <f t="shared" si="50"/>
        <v>0</v>
      </c>
      <c r="AA42" s="205">
        <f t="shared" si="50"/>
        <v>0</v>
      </c>
      <c r="AB42" s="205">
        <f t="shared" si="50"/>
        <v>0</v>
      </c>
      <c r="AC42" s="205">
        <f t="shared" si="50"/>
        <v>1</v>
      </c>
      <c r="AD42" s="206"/>
      <c r="AF42" s="185">
        <f t="shared" si="51"/>
        <v>0</v>
      </c>
      <c r="AG42" s="185">
        <f t="shared" si="51"/>
        <v>0</v>
      </c>
      <c r="AH42" s="185">
        <f t="shared" si="51"/>
        <v>0</v>
      </c>
      <c r="AI42" s="185">
        <f t="shared" si="51"/>
        <v>0</v>
      </c>
      <c r="AJ42" s="185">
        <f t="shared" si="51"/>
        <v>0</v>
      </c>
      <c r="AK42" s="185">
        <f t="shared" si="51"/>
        <v>0</v>
      </c>
      <c r="AL42" s="185">
        <f t="shared" si="51"/>
        <v>0</v>
      </c>
      <c r="AM42" s="185">
        <f t="shared" si="51"/>
        <v>74154</v>
      </c>
      <c r="AN42" s="167">
        <f t="shared" si="3"/>
        <v>0</v>
      </c>
      <c r="AO42" s="185">
        <f t="shared" si="52"/>
        <v>0</v>
      </c>
      <c r="AP42" s="185">
        <f t="shared" si="52"/>
        <v>0</v>
      </c>
      <c r="AQ42" s="185">
        <f t="shared" si="52"/>
        <v>0</v>
      </c>
      <c r="AR42" s="185">
        <f t="shared" si="52"/>
        <v>0</v>
      </c>
      <c r="AS42" s="185">
        <f t="shared" si="52"/>
        <v>0</v>
      </c>
      <c r="AT42" s="185">
        <f t="shared" si="52"/>
        <v>0</v>
      </c>
      <c r="AU42" s="185">
        <f t="shared" si="52"/>
        <v>0</v>
      </c>
      <c r="AV42" s="185">
        <f t="shared" si="52"/>
        <v>62842.372881355936</v>
      </c>
      <c r="AW42" s="167">
        <f t="shared" si="5"/>
        <v>0</v>
      </c>
    </row>
    <row r="43" spans="2:49" s="166" customFormat="1" ht="15" customHeight="1" thickTop="1">
      <c r="B43" s="160" t="s">
        <v>233</v>
      </c>
      <c r="C43" s="161"/>
      <c r="D43" s="162"/>
      <c r="E43" s="163"/>
      <c r="F43" s="163"/>
      <c r="G43" s="164"/>
      <c r="H43" s="165">
        <f>+H44</f>
        <v>1898751</v>
      </c>
      <c r="I43" s="165"/>
      <c r="J43" s="165">
        <f>+J44</f>
        <v>1609111.0169491526</v>
      </c>
      <c r="L43" s="165"/>
      <c r="M43" s="165"/>
      <c r="N43" s="165"/>
      <c r="O43" s="165"/>
      <c r="P43" s="165"/>
      <c r="Q43" s="165"/>
      <c r="R43" s="165"/>
      <c r="S43" s="165"/>
      <c r="T43" s="199"/>
      <c r="U43" s="200"/>
      <c r="V43" s="201"/>
      <c r="W43" s="201"/>
      <c r="X43" s="201"/>
      <c r="Y43" s="201"/>
      <c r="Z43" s="201"/>
      <c r="AA43" s="201"/>
      <c r="AB43" s="201"/>
      <c r="AC43" s="201"/>
      <c r="AD43" s="202"/>
      <c r="AF43" s="165">
        <f t="shared" ref="AF43:AM43" si="53">+AF44</f>
        <v>148511</v>
      </c>
      <c r="AG43" s="165">
        <f t="shared" si="53"/>
        <v>364450</v>
      </c>
      <c r="AH43" s="165">
        <f t="shared" si="53"/>
        <v>341666.66666666669</v>
      </c>
      <c r="AI43" s="165">
        <f t="shared" si="53"/>
        <v>447061.66666666669</v>
      </c>
      <c r="AJ43" s="165">
        <f t="shared" si="53"/>
        <v>522061.66666666669</v>
      </c>
      <c r="AK43" s="165">
        <f t="shared" si="53"/>
        <v>75000</v>
      </c>
      <c r="AL43" s="165">
        <f t="shared" si="53"/>
        <v>0</v>
      </c>
      <c r="AM43" s="165">
        <f t="shared" si="53"/>
        <v>0</v>
      </c>
      <c r="AN43" s="167">
        <f t="shared" si="3"/>
        <v>0</v>
      </c>
      <c r="AO43" s="165">
        <f t="shared" ref="AO43:AV43" si="54">+AO44</f>
        <v>125856.77966101696</v>
      </c>
      <c r="AP43" s="165">
        <f t="shared" si="54"/>
        <v>308855.93220338988</v>
      </c>
      <c r="AQ43" s="165">
        <f t="shared" si="54"/>
        <v>289548.0225988701</v>
      </c>
      <c r="AR43" s="165">
        <f t="shared" si="54"/>
        <v>378865.81920903962</v>
      </c>
      <c r="AS43" s="165">
        <f t="shared" si="54"/>
        <v>442425.14124293794</v>
      </c>
      <c r="AT43" s="165">
        <f t="shared" si="54"/>
        <v>63559.322033898308</v>
      </c>
      <c r="AU43" s="165">
        <f t="shared" si="54"/>
        <v>0</v>
      </c>
      <c r="AV43" s="165">
        <f t="shared" si="54"/>
        <v>0</v>
      </c>
      <c r="AW43" s="167">
        <f t="shared" si="5"/>
        <v>0</v>
      </c>
    </row>
    <row r="44" spans="2:49" ht="12" customHeight="1" thickTop="1" thickBot="1">
      <c r="B44" s="207" t="s">
        <v>234</v>
      </c>
      <c r="C44" s="208" t="s">
        <v>31</v>
      </c>
      <c r="D44" s="170"/>
      <c r="E44" s="209"/>
      <c r="F44" s="210"/>
      <c r="G44" s="181"/>
      <c r="H44" s="211">
        <f>+SUM(H45:H52)</f>
        <v>1898751</v>
      </c>
      <c r="I44" s="176"/>
      <c r="J44" s="211">
        <f>+SUM(J45:J52)</f>
        <v>1609111.0169491526</v>
      </c>
      <c r="L44" s="172"/>
      <c r="M44" s="172"/>
      <c r="N44" s="172"/>
      <c r="O44" s="172"/>
      <c r="P44" s="172"/>
      <c r="Q44" s="172"/>
      <c r="R44" s="172"/>
      <c r="S44" s="172"/>
      <c r="T44" s="174"/>
      <c r="U44" s="175"/>
      <c r="V44" s="181"/>
      <c r="W44" s="181"/>
      <c r="X44" s="181"/>
      <c r="Y44" s="181"/>
      <c r="Z44" s="181"/>
      <c r="AA44" s="181"/>
      <c r="AB44" s="181"/>
      <c r="AC44" s="181"/>
      <c r="AD44" s="182"/>
      <c r="AF44" s="173">
        <f t="shared" ref="AF44:AM44" si="55">+SUM(AF45:AF52)</f>
        <v>148511</v>
      </c>
      <c r="AG44" s="173">
        <f t="shared" si="55"/>
        <v>364450</v>
      </c>
      <c r="AH44" s="173">
        <f t="shared" si="55"/>
        <v>341666.66666666669</v>
      </c>
      <c r="AI44" s="173">
        <f t="shared" si="55"/>
        <v>447061.66666666669</v>
      </c>
      <c r="AJ44" s="173">
        <f t="shared" si="55"/>
        <v>522061.66666666669</v>
      </c>
      <c r="AK44" s="173">
        <f t="shared" si="55"/>
        <v>75000</v>
      </c>
      <c r="AL44" s="173">
        <f t="shared" si="55"/>
        <v>0</v>
      </c>
      <c r="AM44" s="173">
        <f t="shared" si="55"/>
        <v>0</v>
      </c>
      <c r="AN44" s="167">
        <f t="shared" si="3"/>
        <v>0</v>
      </c>
      <c r="AO44" s="173">
        <f t="shared" ref="AO44:AV44" si="56">+SUM(AO45:AO52)</f>
        <v>125856.77966101696</v>
      </c>
      <c r="AP44" s="173">
        <f t="shared" si="56"/>
        <v>308855.93220338988</v>
      </c>
      <c r="AQ44" s="173">
        <f t="shared" si="56"/>
        <v>289548.0225988701</v>
      </c>
      <c r="AR44" s="173">
        <f t="shared" si="56"/>
        <v>378865.81920903962</v>
      </c>
      <c r="AS44" s="173">
        <f t="shared" si="56"/>
        <v>442425.14124293794</v>
      </c>
      <c r="AT44" s="173">
        <f t="shared" si="56"/>
        <v>63559.322033898308</v>
      </c>
      <c r="AU44" s="173">
        <f t="shared" si="56"/>
        <v>0</v>
      </c>
      <c r="AV44" s="173">
        <f t="shared" si="56"/>
        <v>0</v>
      </c>
      <c r="AW44" s="167">
        <f t="shared" si="5"/>
        <v>0</v>
      </c>
    </row>
    <row r="45" spans="2:49" ht="12" customHeight="1" thickTop="1" thickBot="1">
      <c r="B45" s="212" t="s">
        <v>235</v>
      </c>
      <c r="C45" s="174" t="s">
        <v>236</v>
      </c>
      <c r="D45" s="180"/>
      <c r="E45" s="209" t="s">
        <v>213</v>
      </c>
      <c r="F45" s="171">
        <v>1</v>
      </c>
      <c r="G45" s="181">
        <f>+'[1]M1. Mapa Base'!H34</f>
        <v>148511</v>
      </c>
      <c r="H45" s="172">
        <f>+G45*F45</f>
        <v>148511</v>
      </c>
      <c r="I45" s="213">
        <f t="shared" ref="I45:I52" si="57">1/(1.18)</f>
        <v>0.84745762711864414</v>
      </c>
      <c r="J45" s="214">
        <f>+I45*H45</f>
        <v>125856.77966101696</v>
      </c>
      <c r="L45" s="187">
        <v>1</v>
      </c>
      <c r="M45" s="172">
        <v>0</v>
      </c>
      <c r="N45" s="172">
        <v>0</v>
      </c>
      <c r="O45" s="172">
        <v>0</v>
      </c>
      <c r="P45" s="172">
        <v>0</v>
      </c>
      <c r="Q45" s="172">
        <v>0</v>
      </c>
      <c r="R45" s="172">
        <v>0</v>
      </c>
      <c r="S45" s="172">
        <v>0</v>
      </c>
      <c r="T45" s="174"/>
      <c r="U45" s="175"/>
      <c r="V45" s="205">
        <f t="shared" ref="V45:AC52" si="58">+L45</f>
        <v>1</v>
      </c>
      <c r="W45" s="205">
        <f t="shared" si="58"/>
        <v>0</v>
      </c>
      <c r="X45" s="205">
        <f t="shared" si="58"/>
        <v>0</v>
      </c>
      <c r="Y45" s="205">
        <f t="shared" si="58"/>
        <v>0</v>
      </c>
      <c r="Z45" s="205">
        <f t="shared" si="58"/>
        <v>0</v>
      </c>
      <c r="AA45" s="205">
        <f t="shared" si="58"/>
        <v>0</v>
      </c>
      <c r="AB45" s="205">
        <f t="shared" si="58"/>
        <v>0</v>
      </c>
      <c r="AC45" s="205">
        <f t="shared" si="58"/>
        <v>0</v>
      </c>
      <c r="AD45" s="206"/>
      <c r="AF45" s="185">
        <f t="shared" ref="AF45:AM52" si="59">+L45*$H45</f>
        <v>148511</v>
      </c>
      <c r="AG45" s="185">
        <f t="shared" si="59"/>
        <v>0</v>
      </c>
      <c r="AH45" s="185">
        <f t="shared" si="59"/>
        <v>0</v>
      </c>
      <c r="AI45" s="185">
        <f t="shared" si="59"/>
        <v>0</v>
      </c>
      <c r="AJ45" s="185">
        <f t="shared" si="59"/>
        <v>0</v>
      </c>
      <c r="AK45" s="185">
        <f t="shared" si="59"/>
        <v>0</v>
      </c>
      <c r="AL45" s="185">
        <f t="shared" si="59"/>
        <v>0</v>
      </c>
      <c r="AM45" s="185">
        <f t="shared" si="59"/>
        <v>0</v>
      </c>
      <c r="AN45" s="167">
        <f t="shared" si="3"/>
        <v>0</v>
      </c>
      <c r="AO45" s="185">
        <f t="shared" ref="AO45:AV52" si="60">+L45*$J45</f>
        <v>125856.77966101696</v>
      </c>
      <c r="AP45" s="185">
        <f t="shared" si="60"/>
        <v>0</v>
      </c>
      <c r="AQ45" s="185">
        <f t="shared" si="60"/>
        <v>0</v>
      </c>
      <c r="AR45" s="185">
        <f t="shared" si="60"/>
        <v>0</v>
      </c>
      <c r="AS45" s="185">
        <f t="shared" si="60"/>
        <v>0</v>
      </c>
      <c r="AT45" s="185">
        <f t="shared" si="60"/>
        <v>0</v>
      </c>
      <c r="AU45" s="185">
        <f t="shared" si="60"/>
        <v>0</v>
      </c>
      <c r="AV45" s="185">
        <f t="shared" si="60"/>
        <v>0</v>
      </c>
      <c r="AW45" s="167">
        <f t="shared" si="5"/>
        <v>0</v>
      </c>
    </row>
    <row r="46" spans="2:49" ht="12" customHeight="1" thickTop="1" thickBot="1">
      <c r="B46" s="212" t="s">
        <v>237</v>
      </c>
      <c r="C46" s="215" t="s">
        <v>238</v>
      </c>
      <c r="D46" s="216"/>
      <c r="E46" s="209" t="s">
        <v>213</v>
      </c>
      <c r="F46" s="171">
        <v>1</v>
      </c>
      <c r="G46" s="181">
        <f>+'[1]M2. Centros Poblados'!H39</f>
        <v>128660</v>
      </c>
      <c r="H46" s="172">
        <f>+G46*F46</f>
        <v>128660</v>
      </c>
      <c r="I46" s="213">
        <f t="shared" si="57"/>
        <v>0.84745762711864414</v>
      </c>
      <c r="J46" s="214">
        <f t="shared" ref="J46:J52" si="61">+I46*H46</f>
        <v>109033.89830508476</v>
      </c>
      <c r="L46" s="172">
        <v>0</v>
      </c>
      <c r="M46" s="187">
        <v>1</v>
      </c>
      <c r="N46" s="172">
        <v>0</v>
      </c>
      <c r="O46" s="172">
        <v>0</v>
      </c>
      <c r="P46" s="172">
        <v>0</v>
      </c>
      <c r="Q46" s="172">
        <v>0</v>
      </c>
      <c r="R46" s="172">
        <v>0</v>
      </c>
      <c r="S46" s="172">
        <v>0</v>
      </c>
      <c r="T46" s="174"/>
      <c r="U46" s="175"/>
      <c r="V46" s="205">
        <f t="shared" si="58"/>
        <v>0</v>
      </c>
      <c r="W46" s="205">
        <f t="shared" si="58"/>
        <v>1</v>
      </c>
      <c r="X46" s="205">
        <f t="shared" si="58"/>
        <v>0</v>
      </c>
      <c r="Y46" s="205">
        <f t="shared" si="58"/>
        <v>0</v>
      </c>
      <c r="Z46" s="205">
        <f t="shared" si="58"/>
        <v>0</v>
      </c>
      <c r="AA46" s="205">
        <f t="shared" si="58"/>
        <v>0</v>
      </c>
      <c r="AB46" s="205">
        <f t="shared" si="58"/>
        <v>0</v>
      </c>
      <c r="AC46" s="205">
        <f t="shared" si="58"/>
        <v>0</v>
      </c>
      <c r="AD46" s="182"/>
      <c r="AF46" s="185">
        <f t="shared" si="59"/>
        <v>0</v>
      </c>
      <c r="AG46" s="185">
        <f t="shared" si="59"/>
        <v>128660</v>
      </c>
      <c r="AH46" s="185">
        <f t="shared" si="59"/>
        <v>0</v>
      </c>
      <c r="AI46" s="185">
        <f t="shared" si="59"/>
        <v>0</v>
      </c>
      <c r="AJ46" s="185">
        <f t="shared" si="59"/>
        <v>0</v>
      </c>
      <c r="AK46" s="185">
        <f t="shared" si="59"/>
        <v>0</v>
      </c>
      <c r="AL46" s="185">
        <f t="shared" si="59"/>
        <v>0</v>
      </c>
      <c r="AM46" s="185">
        <f t="shared" si="59"/>
        <v>0</v>
      </c>
      <c r="AN46" s="167">
        <f t="shared" si="3"/>
        <v>0</v>
      </c>
      <c r="AO46" s="185">
        <f t="shared" si="60"/>
        <v>0</v>
      </c>
      <c r="AP46" s="185">
        <f t="shared" si="60"/>
        <v>109033.89830508476</v>
      </c>
      <c r="AQ46" s="185">
        <f t="shared" si="60"/>
        <v>0</v>
      </c>
      <c r="AR46" s="185">
        <f t="shared" si="60"/>
        <v>0</v>
      </c>
      <c r="AS46" s="185">
        <f t="shared" si="60"/>
        <v>0</v>
      </c>
      <c r="AT46" s="185">
        <f t="shared" si="60"/>
        <v>0</v>
      </c>
      <c r="AU46" s="185">
        <f t="shared" si="60"/>
        <v>0</v>
      </c>
      <c r="AV46" s="185">
        <f t="shared" si="60"/>
        <v>0</v>
      </c>
      <c r="AW46" s="167">
        <f t="shared" si="5"/>
        <v>0</v>
      </c>
    </row>
    <row r="47" spans="2:49" ht="12" customHeight="1" thickTop="1" thickBot="1">
      <c r="B47" s="212" t="s">
        <v>239</v>
      </c>
      <c r="C47" s="174" t="s">
        <v>240</v>
      </c>
      <c r="D47" s="217"/>
      <c r="E47" s="209" t="s">
        <v>213</v>
      </c>
      <c r="F47" s="171">
        <v>1</v>
      </c>
      <c r="G47" s="218">
        <v>200000</v>
      </c>
      <c r="H47" s="172">
        <f>+G47*F47</f>
        <v>200000</v>
      </c>
      <c r="I47" s="213">
        <f t="shared" si="57"/>
        <v>0.84745762711864414</v>
      </c>
      <c r="J47" s="214">
        <f t="shared" si="61"/>
        <v>169491.52542372883</v>
      </c>
      <c r="L47" s="172">
        <v>0</v>
      </c>
      <c r="M47" s="172">
        <v>0</v>
      </c>
      <c r="N47" s="172">
        <v>0</v>
      </c>
      <c r="O47" s="219">
        <v>0.5</v>
      </c>
      <c r="P47" s="219">
        <v>0.5</v>
      </c>
      <c r="Q47" s="172">
        <v>0</v>
      </c>
      <c r="R47" s="172">
        <v>0</v>
      </c>
      <c r="S47" s="172">
        <v>0</v>
      </c>
      <c r="T47" s="174"/>
      <c r="U47" s="175"/>
      <c r="V47" s="205">
        <f t="shared" si="58"/>
        <v>0</v>
      </c>
      <c r="W47" s="205">
        <f t="shared" si="58"/>
        <v>0</v>
      </c>
      <c r="X47" s="205">
        <f t="shared" si="58"/>
        <v>0</v>
      </c>
      <c r="Y47" s="205">
        <f t="shared" si="58"/>
        <v>0.5</v>
      </c>
      <c r="Z47" s="205">
        <f t="shared" si="58"/>
        <v>0.5</v>
      </c>
      <c r="AA47" s="205">
        <f t="shared" si="58"/>
        <v>0</v>
      </c>
      <c r="AB47" s="205">
        <f t="shared" si="58"/>
        <v>0</v>
      </c>
      <c r="AC47" s="205">
        <f t="shared" si="58"/>
        <v>0</v>
      </c>
      <c r="AD47" s="182"/>
      <c r="AF47" s="185">
        <f t="shared" si="59"/>
        <v>0</v>
      </c>
      <c r="AG47" s="185">
        <f t="shared" si="59"/>
        <v>0</v>
      </c>
      <c r="AH47" s="185">
        <f t="shared" si="59"/>
        <v>0</v>
      </c>
      <c r="AI47" s="185">
        <f t="shared" si="59"/>
        <v>100000</v>
      </c>
      <c r="AJ47" s="185">
        <f t="shared" si="59"/>
        <v>100000</v>
      </c>
      <c r="AK47" s="185">
        <f t="shared" si="59"/>
        <v>0</v>
      </c>
      <c r="AL47" s="185">
        <f t="shared" si="59"/>
        <v>0</v>
      </c>
      <c r="AM47" s="185">
        <f t="shared" si="59"/>
        <v>0</v>
      </c>
      <c r="AN47" s="167">
        <f t="shared" si="3"/>
        <v>0</v>
      </c>
      <c r="AO47" s="185">
        <f t="shared" si="60"/>
        <v>0</v>
      </c>
      <c r="AP47" s="185">
        <f t="shared" si="60"/>
        <v>0</v>
      </c>
      <c r="AQ47" s="185">
        <f t="shared" si="60"/>
        <v>0</v>
      </c>
      <c r="AR47" s="185">
        <f t="shared" si="60"/>
        <v>84745.762711864416</v>
      </c>
      <c r="AS47" s="185">
        <f t="shared" si="60"/>
        <v>84745.762711864416</v>
      </c>
      <c r="AT47" s="185">
        <f t="shared" si="60"/>
        <v>0</v>
      </c>
      <c r="AU47" s="185">
        <f t="shared" si="60"/>
        <v>0</v>
      </c>
      <c r="AV47" s="185">
        <f t="shared" si="60"/>
        <v>0</v>
      </c>
      <c r="AW47" s="167">
        <f t="shared" si="5"/>
        <v>0</v>
      </c>
    </row>
    <row r="48" spans="2:49" ht="12" customHeight="1" thickTop="1" thickBot="1">
      <c r="B48" s="212" t="s">
        <v>241</v>
      </c>
      <c r="C48" s="220" t="s">
        <v>242</v>
      </c>
      <c r="D48" s="180"/>
      <c r="E48" s="209" t="s">
        <v>213</v>
      </c>
      <c r="F48" s="171">
        <v>1</v>
      </c>
      <c r="G48" s="218">
        <v>800000</v>
      </c>
      <c r="H48" s="172">
        <f t="shared" ref="H48:H52" si="62">+G48*F48</f>
        <v>800000</v>
      </c>
      <c r="I48" s="213">
        <f t="shared" si="57"/>
        <v>0.84745762711864414</v>
      </c>
      <c r="J48" s="214">
        <f t="shared" si="61"/>
        <v>677966.10169491533</v>
      </c>
      <c r="L48" s="172">
        <v>0</v>
      </c>
      <c r="M48" s="172">
        <v>0</v>
      </c>
      <c r="N48" s="219">
        <v>0.33333333333333337</v>
      </c>
      <c r="O48" s="219">
        <v>0.33333333333333337</v>
      </c>
      <c r="P48" s="219">
        <v>0.33333333333333337</v>
      </c>
      <c r="Q48" s="172">
        <v>0</v>
      </c>
      <c r="R48" s="172">
        <v>0</v>
      </c>
      <c r="S48" s="172">
        <v>0</v>
      </c>
      <c r="T48" s="174"/>
      <c r="U48" s="175"/>
      <c r="V48" s="205">
        <f t="shared" si="58"/>
        <v>0</v>
      </c>
      <c r="W48" s="205">
        <f t="shared" si="58"/>
        <v>0</v>
      </c>
      <c r="X48" s="205">
        <f t="shared" si="58"/>
        <v>0.33333333333333337</v>
      </c>
      <c r="Y48" s="205">
        <f t="shared" si="58"/>
        <v>0.33333333333333337</v>
      </c>
      <c r="Z48" s="205">
        <f t="shared" si="58"/>
        <v>0.33333333333333337</v>
      </c>
      <c r="AA48" s="205">
        <f t="shared" si="58"/>
        <v>0</v>
      </c>
      <c r="AB48" s="205">
        <f t="shared" si="58"/>
        <v>0</v>
      </c>
      <c r="AC48" s="205">
        <f t="shared" si="58"/>
        <v>0</v>
      </c>
      <c r="AD48" s="182"/>
      <c r="AF48" s="185">
        <f t="shared" si="59"/>
        <v>0</v>
      </c>
      <c r="AG48" s="185">
        <f t="shared" si="59"/>
        <v>0</v>
      </c>
      <c r="AH48" s="185">
        <f t="shared" si="59"/>
        <v>266666.66666666669</v>
      </c>
      <c r="AI48" s="185">
        <f t="shared" si="59"/>
        <v>266666.66666666669</v>
      </c>
      <c r="AJ48" s="185">
        <f t="shared" si="59"/>
        <v>266666.66666666669</v>
      </c>
      <c r="AK48" s="185">
        <f t="shared" si="59"/>
        <v>0</v>
      </c>
      <c r="AL48" s="185">
        <f t="shared" si="59"/>
        <v>0</v>
      </c>
      <c r="AM48" s="185">
        <f t="shared" si="59"/>
        <v>0</v>
      </c>
      <c r="AN48" s="167">
        <f t="shared" si="3"/>
        <v>0</v>
      </c>
      <c r="AO48" s="185">
        <f t="shared" si="60"/>
        <v>0</v>
      </c>
      <c r="AP48" s="185">
        <f t="shared" si="60"/>
        <v>0</v>
      </c>
      <c r="AQ48" s="185">
        <f t="shared" si="60"/>
        <v>225988.7005649718</v>
      </c>
      <c r="AR48" s="185">
        <f t="shared" si="60"/>
        <v>225988.7005649718</v>
      </c>
      <c r="AS48" s="185">
        <f t="shared" si="60"/>
        <v>225988.7005649718</v>
      </c>
      <c r="AT48" s="185">
        <f t="shared" si="60"/>
        <v>0</v>
      </c>
      <c r="AU48" s="185">
        <f t="shared" si="60"/>
        <v>0</v>
      </c>
      <c r="AV48" s="185">
        <f t="shared" si="60"/>
        <v>0</v>
      </c>
      <c r="AW48" s="167">
        <f t="shared" si="5"/>
        <v>0</v>
      </c>
    </row>
    <row r="49" spans="2:49" ht="12" customHeight="1" thickTop="1" thickBot="1">
      <c r="B49" s="212" t="s">
        <v>243</v>
      </c>
      <c r="C49" s="174" t="s">
        <v>244</v>
      </c>
      <c r="D49" s="180"/>
      <c r="E49" s="209" t="s">
        <v>213</v>
      </c>
      <c r="F49" s="171">
        <v>1</v>
      </c>
      <c r="G49" s="181">
        <f>+'[1]M5. EPC'!H109</f>
        <v>160790</v>
      </c>
      <c r="H49" s="172">
        <f t="shared" si="62"/>
        <v>160790</v>
      </c>
      <c r="I49" s="213">
        <f t="shared" si="57"/>
        <v>0.84745762711864414</v>
      </c>
      <c r="J49" s="214">
        <f t="shared" si="61"/>
        <v>136262.7118644068</v>
      </c>
      <c r="L49" s="172"/>
      <c r="M49" s="187">
        <v>1</v>
      </c>
      <c r="N49" s="172">
        <v>0</v>
      </c>
      <c r="O49" s="172">
        <v>0</v>
      </c>
      <c r="P49" s="172">
        <v>0</v>
      </c>
      <c r="Q49" s="172">
        <v>0</v>
      </c>
      <c r="R49" s="172">
        <v>0</v>
      </c>
      <c r="S49" s="172">
        <v>0</v>
      </c>
      <c r="T49" s="174"/>
      <c r="U49" s="175"/>
      <c r="V49" s="205">
        <f t="shared" si="58"/>
        <v>0</v>
      </c>
      <c r="W49" s="205">
        <f t="shared" si="58"/>
        <v>1</v>
      </c>
      <c r="X49" s="205">
        <f t="shared" si="58"/>
        <v>0</v>
      </c>
      <c r="Y49" s="205">
        <f t="shared" si="58"/>
        <v>0</v>
      </c>
      <c r="Z49" s="205">
        <f t="shared" si="58"/>
        <v>0</v>
      </c>
      <c r="AA49" s="205">
        <f t="shared" si="58"/>
        <v>0</v>
      </c>
      <c r="AB49" s="205">
        <f t="shared" si="58"/>
        <v>0</v>
      </c>
      <c r="AC49" s="205">
        <f t="shared" si="58"/>
        <v>0</v>
      </c>
      <c r="AD49" s="182"/>
      <c r="AF49" s="185">
        <f t="shared" si="59"/>
        <v>0</v>
      </c>
      <c r="AG49" s="185">
        <f t="shared" si="59"/>
        <v>160790</v>
      </c>
      <c r="AH49" s="185">
        <f t="shared" si="59"/>
        <v>0</v>
      </c>
      <c r="AI49" s="185">
        <f t="shared" si="59"/>
        <v>0</v>
      </c>
      <c r="AJ49" s="185">
        <f t="shared" si="59"/>
        <v>0</v>
      </c>
      <c r="AK49" s="185">
        <f t="shared" si="59"/>
        <v>0</v>
      </c>
      <c r="AL49" s="185">
        <f t="shared" si="59"/>
        <v>0</v>
      </c>
      <c r="AM49" s="185">
        <f t="shared" si="59"/>
        <v>0</v>
      </c>
      <c r="AN49" s="167">
        <f t="shared" si="3"/>
        <v>0</v>
      </c>
      <c r="AO49" s="185">
        <f t="shared" si="60"/>
        <v>0</v>
      </c>
      <c r="AP49" s="185">
        <f t="shared" si="60"/>
        <v>136262.7118644068</v>
      </c>
      <c r="AQ49" s="185">
        <f t="shared" si="60"/>
        <v>0</v>
      </c>
      <c r="AR49" s="185">
        <f t="shared" si="60"/>
        <v>0</v>
      </c>
      <c r="AS49" s="185">
        <f t="shared" si="60"/>
        <v>0</v>
      </c>
      <c r="AT49" s="185">
        <f t="shared" si="60"/>
        <v>0</v>
      </c>
      <c r="AU49" s="185">
        <f t="shared" si="60"/>
        <v>0</v>
      </c>
      <c r="AV49" s="185">
        <f t="shared" si="60"/>
        <v>0</v>
      </c>
      <c r="AW49" s="167">
        <f t="shared" si="5"/>
        <v>0</v>
      </c>
    </row>
    <row r="50" spans="2:49" ht="12" customHeight="1" thickTop="1" thickBot="1">
      <c r="B50" s="212" t="s">
        <v>245</v>
      </c>
      <c r="C50" s="174" t="s">
        <v>246</v>
      </c>
      <c r="D50" s="216"/>
      <c r="E50" s="209" t="s">
        <v>213</v>
      </c>
      <c r="F50" s="171">
        <v>1</v>
      </c>
      <c r="G50" s="221">
        <f>+'[1]M5. EPC'!H109</f>
        <v>160790</v>
      </c>
      <c r="H50" s="172">
        <f t="shared" si="62"/>
        <v>160790</v>
      </c>
      <c r="I50" s="213">
        <f t="shared" si="57"/>
        <v>0.84745762711864414</v>
      </c>
      <c r="J50" s="214">
        <f t="shared" si="61"/>
        <v>136262.7118644068</v>
      </c>
      <c r="L50" s="172">
        <v>0</v>
      </c>
      <c r="M50" s="172">
        <v>0</v>
      </c>
      <c r="N50" s="172">
        <v>0</v>
      </c>
      <c r="O50" s="187">
        <v>0.5</v>
      </c>
      <c r="P50" s="187">
        <v>0.5</v>
      </c>
      <c r="Q50" s="172">
        <v>0</v>
      </c>
      <c r="R50" s="172">
        <v>0</v>
      </c>
      <c r="S50" s="172">
        <v>0</v>
      </c>
      <c r="T50" s="174"/>
      <c r="U50" s="175"/>
      <c r="V50" s="205">
        <f t="shared" si="58"/>
        <v>0</v>
      </c>
      <c r="W50" s="205">
        <f t="shared" si="58"/>
        <v>0</v>
      </c>
      <c r="X50" s="205">
        <f t="shared" si="58"/>
        <v>0</v>
      </c>
      <c r="Y50" s="205">
        <f t="shared" si="58"/>
        <v>0.5</v>
      </c>
      <c r="Z50" s="205">
        <f t="shared" si="58"/>
        <v>0.5</v>
      </c>
      <c r="AA50" s="205">
        <f t="shared" si="58"/>
        <v>0</v>
      </c>
      <c r="AB50" s="205">
        <f t="shared" si="58"/>
        <v>0</v>
      </c>
      <c r="AC50" s="205">
        <f t="shared" si="58"/>
        <v>0</v>
      </c>
      <c r="AD50" s="182"/>
      <c r="AF50" s="185">
        <f t="shared" si="59"/>
        <v>0</v>
      </c>
      <c r="AG50" s="185">
        <f t="shared" si="59"/>
        <v>0</v>
      </c>
      <c r="AH50" s="185">
        <f t="shared" si="59"/>
        <v>0</v>
      </c>
      <c r="AI50" s="185">
        <f t="shared" si="59"/>
        <v>80395</v>
      </c>
      <c r="AJ50" s="185">
        <f t="shared" si="59"/>
        <v>80395</v>
      </c>
      <c r="AK50" s="185">
        <f t="shared" si="59"/>
        <v>0</v>
      </c>
      <c r="AL50" s="185">
        <f t="shared" si="59"/>
        <v>0</v>
      </c>
      <c r="AM50" s="185">
        <f t="shared" si="59"/>
        <v>0</v>
      </c>
      <c r="AN50" s="167">
        <f t="shared" si="3"/>
        <v>0</v>
      </c>
      <c r="AO50" s="185">
        <f t="shared" si="60"/>
        <v>0</v>
      </c>
      <c r="AP50" s="185">
        <f t="shared" si="60"/>
        <v>0</v>
      </c>
      <c r="AQ50" s="185">
        <f t="shared" si="60"/>
        <v>0</v>
      </c>
      <c r="AR50" s="185">
        <f t="shared" si="60"/>
        <v>68131.355932203398</v>
      </c>
      <c r="AS50" s="185">
        <f t="shared" si="60"/>
        <v>68131.355932203398</v>
      </c>
      <c r="AT50" s="185">
        <f t="shared" si="60"/>
        <v>0</v>
      </c>
      <c r="AU50" s="185">
        <f t="shared" si="60"/>
        <v>0</v>
      </c>
      <c r="AV50" s="185">
        <f t="shared" si="60"/>
        <v>0</v>
      </c>
      <c r="AW50" s="167">
        <f t="shared" si="5"/>
        <v>0</v>
      </c>
    </row>
    <row r="51" spans="2:49" ht="12" customHeight="1" thickTop="1" thickBot="1">
      <c r="B51" s="212" t="s">
        <v>247</v>
      </c>
      <c r="C51" s="174" t="s">
        <v>248</v>
      </c>
      <c r="D51" s="216"/>
      <c r="E51" s="209" t="s">
        <v>213</v>
      </c>
      <c r="F51" s="171">
        <v>1</v>
      </c>
      <c r="G51" s="218">
        <v>150000</v>
      </c>
      <c r="H51" s="172">
        <f t="shared" si="62"/>
        <v>150000</v>
      </c>
      <c r="I51" s="213">
        <f t="shared" si="57"/>
        <v>0.84745762711864414</v>
      </c>
      <c r="J51" s="214">
        <f t="shared" si="61"/>
        <v>127118.64406779662</v>
      </c>
      <c r="L51" s="172"/>
      <c r="M51" s="187">
        <v>0.5</v>
      </c>
      <c r="N51" s="187">
        <v>0.5</v>
      </c>
      <c r="O51" s="172">
        <v>0</v>
      </c>
      <c r="P51" s="172">
        <v>0</v>
      </c>
      <c r="Q51" s="172">
        <v>0</v>
      </c>
      <c r="R51" s="172">
        <v>0</v>
      </c>
      <c r="S51" s="172">
        <v>0</v>
      </c>
      <c r="T51" s="174"/>
      <c r="U51" s="175"/>
      <c r="V51" s="205">
        <f t="shared" si="58"/>
        <v>0</v>
      </c>
      <c r="W51" s="205">
        <f t="shared" si="58"/>
        <v>0.5</v>
      </c>
      <c r="X51" s="205">
        <f t="shared" si="58"/>
        <v>0.5</v>
      </c>
      <c r="Y51" s="205">
        <f t="shared" si="58"/>
        <v>0</v>
      </c>
      <c r="Z51" s="205">
        <f t="shared" si="58"/>
        <v>0</v>
      </c>
      <c r="AA51" s="205">
        <f t="shared" si="58"/>
        <v>0</v>
      </c>
      <c r="AB51" s="205">
        <f t="shared" si="58"/>
        <v>0</v>
      </c>
      <c r="AC51" s="205">
        <f t="shared" si="58"/>
        <v>0</v>
      </c>
      <c r="AD51" s="182"/>
      <c r="AF51" s="185">
        <f t="shared" si="59"/>
        <v>0</v>
      </c>
      <c r="AG51" s="185">
        <f t="shared" si="59"/>
        <v>75000</v>
      </c>
      <c r="AH51" s="185">
        <f t="shared" si="59"/>
        <v>75000</v>
      </c>
      <c r="AI51" s="185">
        <f t="shared" si="59"/>
        <v>0</v>
      </c>
      <c r="AJ51" s="185">
        <f t="shared" si="59"/>
        <v>0</v>
      </c>
      <c r="AK51" s="185">
        <f t="shared" si="59"/>
        <v>0</v>
      </c>
      <c r="AL51" s="185">
        <f t="shared" si="59"/>
        <v>0</v>
      </c>
      <c r="AM51" s="185">
        <f t="shared" si="59"/>
        <v>0</v>
      </c>
      <c r="AN51" s="167">
        <f t="shared" si="3"/>
        <v>0</v>
      </c>
      <c r="AO51" s="185">
        <f t="shared" si="60"/>
        <v>0</v>
      </c>
      <c r="AP51" s="185">
        <f t="shared" si="60"/>
        <v>63559.322033898308</v>
      </c>
      <c r="AQ51" s="185">
        <f t="shared" si="60"/>
        <v>63559.322033898308</v>
      </c>
      <c r="AR51" s="185">
        <f t="shared" si="60"/>
        <v>0</v>
      </c>
      <c r="AS51" s="185">
        <f t="shared" si="60"/>
        <v>0</v>
      </c>
      <c r="AT51" s="185">
        <f t="shared" si="60"/>
        <v>0</v>
      </c>
      <c r="AU51" s="185">
        <f t="shared" si="60"/>
        <v>0</v>
      </c>
      <c r="AV51" s="185">
        <f t="shared" si="60"/>
        <v>0</v>
      </c>
      <c r="AW51" s="167">
        <f t="shared" si="5"/>
        <v>0</v>
      </c>
    </row>
    <row r="52" spans="2:49" ht="12" customHeight="1" thickTop="1" thickBot="1">
      <c r="B52" s="212" t="s">
        <v>249</v>
      </c>
      <c r="C52" s="174" t="s">
        <v>250</v>
      </c>
      <c r="D52" s="216"/>
      <c r="E52" s="209" t="s">
        <v>213</v>
      </c>
      <c r="F52" s="171">
        <v>1</v>
      </c>
      <c r="G52" s="218">
        <v>150000</v>
      </c>
      <c r="H52" s="172">
        <f t="shared" si="62"/>
        <v>150000</v>
      </c>
      <c r="I52" s="213">
        <f t="shared" si="57"/>
        <v>0.84745762711864414</v>
      </c>
      <c r="J52" s="214">
        <f t="shared" si="61"/>
        <v>127118.64406779662</v>
      </c>
      <c r="L52" s="172">
        <v>0</v>
      </c>
      <c r="M52" s="172">
        <v>0</v>
      </c>
      <c r="N52" s="172">
        <v>0</v>
      </c>
      <c r="O52" s="172"/>
      <c r="P52" s="219">
        <v>0.5</v>
      </c>
      <c r="Q52" s="219">
        <v>0.5</v>
      </c>
      <c r="R52" s="172">
        <v>0</v>
      </c>
      <c r="S52" s="172">
        <v>0</v>
      </c>
      <c r="T52" s="174"/>
      <c r="U52" s="175"/>
      <c r="V52" s="205">
        <f t="shared" si="58"/>
        <v>0</v>
      </c>
      <c r="W52" s="205">
        <f t="shared" si="58"/>
        <v>0</v>
      </c>
      <c r="X52" s="205">
        <f t="shared" si="58"/>
        <v>0</v>
      </c>
      <c r="Y52" s="205">
        <f t="shared" si="58"/>
        <v>0</v>
      </c>
      <c r="Z52" s="205">
        <f t="shared" si="58"/>
        <v>0.5</v>
      </c>
      <c r="AA52" s="205">
        <f t="shared" si="58"/>
        <v>0.5</v>
      </c>
      <c r="AB52" s="205">
        <f t="shared" si="58"/>
        <v>0</v>
      </c>
      <c r="AC52" s="205">
        <f t="shared" si="58"/>
        <v>0</v>
      </c>
      <c r="AD52" s="182"/>
      <c r="AF52" s="185">
        <f t="shared" si="59"/>
        <v>0</v>
      </c>
      <c r="AG52" s="185">
        <f t="shared" si="59"/>
        <v>0</v>
      </c>
      <c r="AH52" s="185">
        <f t="shared" si="59"/>
        <v>0</v>
      </c>
      <c r="AI52" s="185">
        <f t="shared" si="59"/>
        <v>0</v>
      </c>
      <c r="AJ52" s="185">
        <f t="shared" si="59"/>
        <v>75000</v>
      </c>
      <c r="AK52" s="185">
        <f t="shared" si="59"/>
        <v>75000</v>
      </c>
      <c r="AL52" s="185">
        <f t="shared" si="59"/>
        <v>0</v>
      </c>
      <c r="AM52" s="185">
        <f t="shared" si="59"/>
        <v>0</v>
      </c>
      <c r="AN52" s="167">
        <f t="shared" si="3"/>
        <v>0</v>
      </c>
      <c r="AO52" s="185">
        <f t="shared" si="60"/>
        <v>0</v>
      </c>
      <c r="AP52" s="185">
        <f t="shared" si="60"/>
        <v>0</v>
      </c>
      <c r="AQ52" s="185">
        <f t="shared" si="60"/>
        <v>0</v>
      </c>
      <c r="AR52" s="185">
        <f t="shared" si="60"/>
        <v>0</v>
      </c>
      <c r="AS52" s="185">
        <f t="shared" si="60"/>
        <v>63559.322033898308</v>
      </c>
      <c r="AT52" s="185">
        <f t="shared" si="60"/>
        <v>63559.322033898308</v>
      </c>
      <c r="AU52" s="185">
        <f t="shared" si="60"/>
        <v>0</v>
      </c>
      <c r="AV52" s="185">
        <f t="shared" si="60"/>
        <v>0</v>
      </c>
      <c r="AW52" s="167">
        <f t="shared" si="5"/>
        <v>0</v>
      </c>
    </row>
    <row r="53" spans="2:49" s="166" customFormat="1" ht="15" customHeight="1" thickTop="1">
      <c r="B53" s="160" t="s">
        <v>251</v>
      </c>
      <c r="C53" s="161"/>
      <c r="D53" s="162"/>
      <c r="E53" s="163"/>
      <c r="F53" s="163"/>
      <c r="G53" s="164"/>
      <c r="H53" s="165">
        <f>+H54+H63</f>
        <v>179500</v>
      </c>
      <c r="I53" s="165"/>
      <c r="J53" s="165">
        <f>+J54+J63</f>
        <v>154446.25</v>
      </c>
      <c r="L53" s="165"/>
      <c r="M53" s="165"/>
      <c r="N53" s="165"/>
      <c r="O53" s="165"/>
      <c r="P53" s="165"/>
      <c r="Q53" s="165"/>
      <c r="R53" s="165"/>
      <c r="S53" s="165"/>
      <c r="T53" s="199"/>
      <c r="U53" s="200"/>
      <c r="V53" s="201"/>
      <c r="W53" s="201"/>
      <c r="X53" s="201"/>
      <c r="Y53" s="201"/>
      <c r="Z53" s="201"/>
      <c r="AA53" s="201"/>
      <c r="AB53" s="201"/>
      <c r="AC53" s="201"/>
      <c r="AD53" s="202"/>
      <c r="AF53" s="165">
        <f t="shared" ref="AF53:AM53" si="63">+AF54+AF63</f>
        <v>0</v>
      </c>
      <c r="AG53" s="165">
        <f t="shared" si="63"/>
        <v>0</v>
      </c>
      <c r="AH53" s="165">
        <f t="shared" si="63"/>
        <v>0</v>
      </c>
      <c r="AI53" s="165">
        <f t="shared" si="63"/>
        <v>45500</v>
      </c>
      <c r="AJ53" s="165">
        <f t="shared" si="63"/>
        <v>33500</v>
      </c>
      <c r="AK53" s="165">
        <f t="shared" si="63"/>
        <v>50250</v>
      </c>
      <c r="AL53" s="165">
        <f t="shared" si="63"/>
        <v>50250</v>
      </c>
      <c r="AM53" s="165">
        <f t="shared" si="63"/>
        <v>0</v>
      </c>
      <c r="AN53" s="167">
        <f t="shared" si="3"/>
        <v>0</v>
      </c>
      <c r="AO53" s="165">
        <f t="shared" ref="AO53:AV53" si="64">+AO54+AO63</f>
        <v>0</v>
      </c>
      <c r="AP53" s="165">
        <f t="shared" si="64"/>
        <v>0</v>
      </c>
      <c r="AQ53" s="165">
        <f t="shared" si="64"/>
        <v>0</v>
      </c>
      <c r="AR53" s="165">
        <f t="shared" si="64"/>
        <v>39025.25</v>
      </c>
      <c r="AS53" s="165">
        <f t="shared" si="64"/>
        <v>28855.25</v>
      </c>
      <c r="AT53" s="165">
        <f t="shared" si="64"/>
        <v>43282.875</v>
      </c>
      <c r="AU53" s="165">
        <f t="shared" si="64"/>
        <v>43282.875</v>
      </c>
      <c r="AV53" s="165">
        <f t="shared" si="64"/>
        <v>0</v>
      </c>
      <c r="AW53" s="167">
        <f t="shared" si="5"/>
        <v>0</v>
      </c>
    </row>
    <row r="54" spans="2:49" s="166" customFormat="1" ht="12" customHeight="1" thickTop="1">
      <c r="B54" s="197" t="s">
        <v>252</v>
      </c>
      <c r="C54" s="222" t="s">
        <v>31</v>
      </c>
      <c r="D54" s="223"/>
      <c r="E54" s="171"/>
      <c r="F54" s="171"/>
      <c r="G54" s="172"/>
      <c r="H54" s="173">
        <f>+SUM(H55:H62)</f>
        <v>51500</v>
      </c>
      <c r="I54" s="173"/>
      <c r="J54" s="173">
        <f>+SUM(J55:J62)</f>
        <v>43646.25</v>
      </c>
      <c r="K54" s="154"/>
      <c r="L54" s="173"/>
      <c r="M54" s="173"/>
      <c r="N54" s="173"/>
      <c r="O54" s="173"/>
      <c r="P54" s="173"/>
      <c r="Q54" s="173"/>
      <c r="R54" s="173"/>
      <c r="S54" s="173"/>
      <c r="T54" s="199"/>
      <c r="U54" s="224"/>
      <c r="V54" s="176"/>
      <c r="W54" s="176"/>
      <c r="X54" s="176"/>
      <c r="Y54" s="176"/>
      <c r="Z54" s="176"/>
      <c r="AA54" s="176"/>
      <c r="AB54" s="176"/>
      <c r="AC54" s="176"/>
      <c r="AD54" s="177"/>
      <c r="AF54" s="173">
        <f t="shared" ref="AF54:AM54" si="65">+SUM(AF55:AF62)</f>
        <v>0</v>
      </c>
      <c r="AG54" s="173">
        <f t="shared" si="65"/>
        <v>0</v>
      </c>
      <c r="AH54" s="173">
        <f t="shared" si="65"/>
        <v>0</v>
      </c>
      <c r="AI54" s="173">
        <f t="shared" si="65"/>
        <v>19900</v>
      </c>
      <c r="AJ54" s="173">
        <f t="shared" si="65"/>
        <v>7900</v>
      </c>
      <c r="AK54" s="173">
        <f t="shared" si="65"/>
        <v>11850</v>
      </c>
      <c r="AL54" s="173">
        <f t="shared" si="65"/>
        <v>11850</v>
      </c>
      <c r="AM54" s="173">
        <f t="shared" si="65"/>
        <v>0</v>
      </c>
      <c r="AN54" s="167">
        <f t="shared" si="3"/>
        <v>0</v>
      </c>
      <c r="AO54" s="173">
        <f t="shared" ref="AO54:AV54" si="66">+SUM(AO55:AO62)</f>
        <v>0</v>
      </c>
      <c r="AP54" s="173">
        <f t="shared" si="66"/>
        <v>0</v>
      </c>
      <c r="AQ54" s="173">
        <f t="shared" si="66"/>
        <v>0</v>
      </c>
      <c r="AR54" s="173">
        <f t="shared" si="66"/>
        <v>16865.25</v>
      </c>
      <c r="AS54" s="173">
        <f t="shared" si="66"/>
        <v>6695.25</v>
      </c>
      <c r="AT54" s="173">
        <f t="shared" si="66"/>
        <v>10042.875</v>
      </c>
      <c r="AU54" s="173">
        <f t="shared" si="66"/>
        <v>10042.875</v>
      </c>
      <c r="AV54" s="173">
        <f t="shared" si="66"/>
        <v>0</v>
      </c>
      <c r="AW54" s="167">
        <f t="shared" si="5"/>
        <v>0</v>
      </c>
    </row>
    <row r="55" spans="2:49" ht="12" customHeight="1" thickBot="1">
      <c r="B55" s="178" t="s">
        <v>253</v>
      </c>
      <c r="C55" s="225" t="s">
        <v>254</v>
      </c>
      <c r="D55" s="180"/>
      <c r="E55" s="171"/>
      <c r="F55" s="171"/>
      <c r="G55" s="172"/>
      <c r="H55" s="172"/>
      <c r="I55" s="172"/>
      <c r="J55" s="172"/>
      <c r="L55" s="172"/>
      <c r="M55" s="172"/>
      <c r="N55" s="172"/>
      <c r="O55" s="172"/>
      <c r="P55" s="172"/>
      <c r="Q55" s="172"/>
      <c r="R55" s="172"/>
      <c r="S55" s="172"/>
      <c r="T55" s="174"/>
      <c r="U55" s="175"/>
      <c r="V55" s="181"/>
      <c r="W55" s="181"/>
      <c r="X55" s="181"/>
      <c r="Y55" s="181"/>
      <c r="Z55" s="181"/>
      <c r="AA55" s="181"/>
      <c r="AB55" s="181"/>
      <c r="AC55" s="181"/>
      <c r="AD55" s="182"/>
      <c r="AF55" s="172"/>
      <c r="AG55" s="172"/>
      <c r="AH55" s="172"/>
      <c r="AI55" s="172"/>
      <c r="AJ55" s="172"/>
      <c r="AK55" s="172"/>
      <c r="AL55" s="172"/>
      <c r="AM55" s="172"/>
      <c r="AN55" s="167">
        <f t="shared" si="3"/>
        <v>0</v>
      </c>
      <c r="AO55" s="172"/>
      <c r="AP55" s="172"/>
      <c r="AQ55" s="172"/>
      <c r="AR55" s="172"/>
      <c r="AS55" s="172"/>
      <c r="AT55" s="172"/>
      <c r="AU55" s="172"/>
      <c r="AV55" s="172"/>
      <c r="AW55" s="167">
        <f t="shared" si="5"/>
        <v>0</v>
      </c>
    </row>
    <row r="56" spans="2:49" ht="12" customHeight="1" thickTop="1" thickBot="1">
      <c r="B56" s="178"/>
      <c r="C56" s="226" t="s">
        <v>255</v>
      </c>
      <c r="D56" s="195" t="s">
        <v>256</v>
      </c>
      <c r="E56" s="171" t="s">
        <v>198</v>
      </c>
      <c r="F56" s="171">
        <v>6</v>
      </c>
      <c r="G56" s="172">
        <v>2000</v>
      </c>
      <c r="H56" s="172">
        <f t="shared" ref="H56:J61" si="67">+G56*F56</f>
        <v>12000</v>
      </c>
      <c r="I56" s="227">
        <v>0.84750000000000003</v>
      </c>
      <c r="J56" s="172">
        <f t="shared" si="67"/>
        <v>10170</v>
      </c>
      <c r="L56" s="172">
        <v>0</v>
      </c>
      <c r="M56" s="172">
        <v>0</v>
      </c>
      <c r="N56" s="172">
        <v>0</v>
      </c>
      <c r="O56" s="187">
        <v>0.2</v>
      </c>
      <c r="P56" s="187">
        <v>0.2</v>
      </c>
      <c r="Q56" s="187">
        <v>0.3</v>
      </c>
      <c r="R56" s="187">
        <v>0.3</v>
      </c>
      <c r="S56" s="172">
        <v>0</v>
      </c>
      <c r="T56" s="174"/>
      <c r="U56" s="175"/>
      <c r="V56" s="188">
        <f t="shared" ref="V56:AC62" si="68">+L56</f>
        <v>0</v>
      </c>
      <c r="W56" s="188">
        <f t="shared" si="68"/>
        <v>0</v>
      </c>
      <c r="X56" s="188">
        <f t="shared" si="68"/>
        <v>0</v>
      </c>
      <c r="Y56" s="188">
        <f t="shared" si="68"/>
        <v>0.2</v>
      </c>
      <c r="Z56" s="188">
        <f t="shared" si="68"/>
        <v>0.2</v>
      </c>
      <c r="AA56" s="188">
        <f t="shared" si="68"/>
        <v>0.3</v>
      </c>
      <c r="AB56" s="188">
        <f t="shared" si="68"/>
        <v>0.3</v>
      </c>
      <c r="AC56" s="188">
        <f t="shared" si="68"/>
        <v>0</v>
      </c>
      <c r="AD56" s="182"/>
      <c r="AF56" s="185">
        <f t="shared" ref="AF56:AM62" si="69">+L56*$H56</f>
        <v>0</v>
      </c>
      <c r="AG56" s="185">
        <f t="shared" si="69"/>
        <v>0</v>
      </c>
      <c r="AH56" s="185">
        <f t="shared" si="69"/>
        <v>0</v>
      </c>
      <c r="AI56" s="185">
        <f t="shared" si="69"/>
        <v>2400</v>
      </c>
      <c r="AJ56" s="185">
        <f t="shared" si="69"/>
        <v>2400</v>
      </c>
      <c r="AK56" s="185">
        <f t="shared" si="69"/>
        <v>3600</v>
      </c>
      <c r="AL56" s="185">
        <f t="shared" si="69"/>
        <v>3600</v>
      </c>
      <c r="AM56" s="185">
        <f t="shared" si="69"/>
        <v>0</v>
      </c>
      <c r="AN56" s="167">
        <f t="shared" si="3"/>
        <v>0</v>
      </c>
      <c r="AO56" s="185">
        <f t="shared" ref="AO56:AV62" si="70">+L56*$J56</f>
        <v>0</v>
      </c>
      <c r="AP56" s="185">
        <f t="shared" si="70"/>
        <v>0</v>
      </c>
      <c r="AQ56" s="185">
        <f t="shared" si="70"/>
        <v>0</v>
      </c>
      <c r="AR56" s="185">
        <f t="shared" si="70"/>
        <v>2034</v>
      </c>
      <c r="AS56" s="185">
        <f t="shared" si="70"/>
        <v>2034</v>
      </c>
      <c r="AT56" s="185">
        <f t="shared" si="70"/>
        <v>3051</v>
      </c>
      <c r="AU56" s="185">
        <f t="shared" si="70"/>
        <v>3051</v>
      </c>
      <c r="AV56" s="185">
        <f t="shared" si="70"/>
        <v>0</v>
      </c>
      <c r="AW56" s="167">
        <f t="shared" si="5"/>
        <v>0</v>
      </c>
    </row>
    <row r="57" spans="2:49" ht="12" customHeight="1" thickTop="1" thickBot="1">
      <c r="B57" s="178"/>
      <c r="C57" s="226" t="s">
        <v>257</v>
      </c>
      <c r="D57" s="195" t="s">
        <v>258</v>
      </c>
      <c r="E57" s="171" t="s">
        <v>198</v>
      </c>
      <c r="F57" s="171">
        <v>6</v>
      </c>
      <c r="G57" s="172">
        <v>2250</v>
      </c>
      <c r="H57" s="172">
        <f t="shared" si="67"/>
        <v>13500</v>
      </c>
      <c r="I57" s="227">
        <v>0.84750000000000003</v>
      </c>
      <c r="J57" s="172">
        <f t="shared" si="67"/>
        <v>11441.25</v>
      </c>
      <c r="L57" s="172">
        <v>0</v>
      </c>
      <c r="M57" s="172">
        <v>0</v>
      </c>
      <c r="N57" s="172">
        <v>0</v>
      </c>
      <c r="O57" s="187">
        <v>0.2</v>
      </c>
      <c r="P57" s="187">
        <v>0.2</v>
      </c>
      <c r="Q57" s="187">
        <v>0.3</v>
      </c>
      <c r="R57" s="187">
        <v>0.3</v>
      </c>
      <c r="S57" s="172">
        <v>0</v>
      </c>
      <c r="T57" s="174"/>
      <c r="U57" s="175"/>
      <c r="V57" s="188">
        <f t="shared" si="68"/>
        <v>0</v>
      </c>
      <c r="W57" s="188">
        <f t="shared" si="68"/>
        <v>0</v>
      </c>
      <c r="X57" s="188">
        <f t="shared" si="68"/>
        <v>0</v>
      </c>
      <c r="Y57" s="188">
        <f t="shared" si="68"/>
        <v>0.2</v>
      </c>
      <c r="Z57" s="188">
        <f t="shared" si="68"/>
        <v>0.2</v>
      </c>
      <c r="AA57" s="188">
        <f t="shared" si="68"/>
        <v>0.3</v>
      </c>
      <c r="AB57" s="188">
        <f t="shared" si="68"/>
        <v>0.3</v>
      </c>
      <c r="AC57" s="188">
        <f t="shared" si="68"/>
        <v>0</v>
      </c>
      <c r="AD57" s="182"/>
      <c r="AF57" s="185">
        <f t="shared" si="69"/>
        <v>0</v>
      </c>
      <c r="AG57" s="185">
        <f t="shared" si="69"/>
        <v>0</v>
      </c>
      <c r="AH57" s="185">
        <f t="shared" si="69"/>
        <v>0</v>
      </c>
      <c r="AI57" s="185">
        <f t="shared" si="69"/>
        <v>2700</v>
      </c>
      <c r="AJ57" s="185">
        <f t="shared" si="69"/>
        <v>2700</v>
      </c>
      <c r="AK57" s="185">
        <f t="shared" si="69"/>
        <v>4050</v>
      </c>
      <c r="AL57" s="185">
        <f t="shared" si="69"/>
        <v>4050</v>
      </c>
      <c r="AM57" s="185">
        <f t="shared" si="69"/>
        <v>0</v>
      </c>
      <c r="AN57" s="167">
        <f t="shared" si="3"/>
        <v>0</v>
      </c>
      <c r="AO57" s="185">
        <f t="shared" si="70"/>
        <v>0</v>
      </c>
      <c r="AP57" s="185">
        <f t="shared" si="70"/>
        <v>0</v>
      </c>
      <c r="AQ57" s="185">
        <f t="shared" si="70"/>
        <v>0</v>
      </c>
      <c r="AR57" s="185">
        <f t="shared" si="70"/>
        <v>2288.25</v>
      </c>
      <c r="AS57" s="185">
        <f t="shared" si="70"/>
        <v>2288.25</v>
      </c>
      <c r="AT57" s="185">
        <f t="shared" si="70"/>
        <v>3432.375</v>
      </c>
      <c r="AU57" s="185">
        <f t="shared" si="70"/>
        <v>3432.375</v>
      </c>
      <c r="AV57" s="185">
        <f t="shared" si="70"/>
        <v>0</v>
      </c>
      <c r="AW57" s="167">
        <f t="shared" si="5"/>
        <v>0</v>
      </c>
    </row>
    <row r="58" spans="2:49" ht="12" customHeight="1" thickTop="1" thickBot="1">
      <c r="B58" s="178"/>
      <c r="C58" s="226" t="s">
        <v>259</v>
      </c>
      <c r="D58" s="195" t="s">
        <v>260</v>
      </c>
      <c r="E58" s="171" t="s">
        <v>198</v>
      </c>
      <c r="F58" s="171">
        <v>1</v>
      </c>
      <c r="G58" s="172">
        <v>2000</v>
      </c>
      <c r="H58" s="172">
        <f t="shared" si="67"/>
        <v>2000</v>
      </c>
      <c r="I58" s="227">
        <v>0.84750000000000003</v>
      </c>
      <c r="J58" s="172">
        <f t="shared" si="67"/>
        <v>1695</v>
      </c>
      <c r="L58" s="172">
        <v>0</v>
      </c>
      <c r="M58" s="172">
        <v>0</v>
      </c>
      <c r="N58" s="172">
        <v>0</v>
      </c>
      <c r="O58" s="187">
        <v>0.2</v>
      </c>
      <c r="P58" s="187">
        <v>0.2</v>
      </c>
      <c r="Q58" s="187">
        <v>0.3</v>
      </c>
      <c r="R58" s="187">
        <v>0.3</v>
      </c>
      <c r="S58" s="172">
        <v>0</v>
      </c>
      <c r="T58" s="174"/>
      <c r="U58" s="175"/>
      <c r="V58" s="188">
        <f t="shared" si="68"/>
        <v>0</v>
      </c>
      <c r="W58" s="188">
        <f t="shared" si="68"/>
        <v>0</v>
      </c>
      <c r="X58" s="188">
        <f t="shared" si="68"/>
        <v>0</v>
      </c>
      <c r="Y58" s="188">
        <f t="shared" si="68"/>
        <v>0.2</v>
      </c>
      <c r="Z58" s="188">
        <f t="shared" si="68"/>
        <v>0.2</v>
      </c>
      <c r="AA58" s="188">
        <f t="shared" si="68"/>
        <v>0.3</v>
      </c>
      <c r="AB58" s="188">
        <f t="shared" si="68"/>
        <v>0.3</v>
      </c>
      <c r="AC58" s="188">
        <f t="shared" si="68"/>
        <v>0</v>
      </c>
      <c r="AD58" s="182"/>
      <c r="AF58" s="185">
        <f t="shared" si="69"/>
        <v>0</v>
      </c>
      <c r="AG58" s="185">
        <f t="shared" si="69"/>
        <v>0</v>
      </c>
      <c r="AH58" s="185">
        <f t="shared" si="69"/>
        <v>0</v>
      </c>
      <c r="AI58" s="185">
        <f t="shared" si="69"/>
        <v>400</v>
      </c>
      <c r="AJ58" s="185">
        <f t="shared" si="69"/>
        <v>400</v>
      </c>
      <c r="AK58" s="185">
        <f t="shared" si="69"/>
        <v>600</v>
      </c>
      <c r="AL58" s="185">
        <f t="shared" si="69"/>
        <v>600</v>
      </c>
      <c r="AM58" s="185">
        <f t="shared" si="69"/>
        <v>0</v>
      </c>
      <c r="AN58" s="167">
        <f t="shared" si="3"/>
        <v>0</v>
      </c>
      <c r="AO58" s="185">
        <f t="shared" si="70"/>
        <v>0</v>
      </c>
      <c r="AP58" s="185">
        <f t="shared" si="70"/>
        <v>0</v>
      </c>
      <c r="AQ58" s="185">
        <f t="shared" si="70"/>
        <v>0</v>
      </c>
      <c r="AR58" s="185">
        <f t="shared" si="70"/>
        <v>339</v>
      </c>
      <c r="AS58" s="185">
        <f t="shared" si="70"/>
        <v>339</v>
      </c>
      <c r="AT58" s="185">
        <f t="shared" si="70"/>
        <v>508.5</v>
      </c>
      <c r="AU58" s="185">
        <f t="shared" si="70"/>
        <v>508.5</v>
      </c>
      <c r="AV58" s="185">
        <f t="shared" si="70"/>
        <v>0</v>
      </c>
      <c r="AW58" s="167">
        <f t="shared" si="5"/>
        <v>0</v>
      </c>
    </row>
    <row r="59" spans="2:49" ht="12" customHeight="1" thickTop="1" thickBot="1">
      <c r="B59" s="178"/>
      <c r="C59" s="226" t="s">
        <v>261</v>
      </c>
      <c r="D59" s="195" t="s">
        <v>262</v>
      </c>
      <c r="E59" s="171" t="s">
        <v>198</v>
      </c>
      <c r="F59" s="171">
        <v>1</v>
      </c>
      <c r="G59" s="172">
        <v>2000</v>
      </c>
      <c r="H59" s="172">
        <f t="shared" si="67"/>
        <v>2000</v>
      </c>
      <c r="I59" s="227">
        <v>0.84750000000000003</v>
      </c>
      <c r="J59" s="172">
        <f t="shared" si="67"/>
        <v>1695</v>
      </c>
      <c r="L59" s="172">
        <v>0</v>
      </c>
      <c r="M59" s="172">
        <v>0</v>
      </c>
      <c r="N59" s="172">
        <v>0</v>
      </c>
      <c r="O59" s="187">
        <v>0.2</v>
      </c>
      <c r="P59" s="187">
        <v>0.2</v>
      </c>
      <c r="Q59" s="187">
        <v>0.3</v>
      </c>
      <c r="R59" s="187">
        <v>0.3</v>
      </c>
      <c r="S59" s="172">
        <v>0</v>
      </c>
      <c r="T59" s="174"/>
      <c r="U59" s="175"/>
      <c r="V59" s="188">
        <f t="shared" si="68"/>
        <v>0</v>
      </c>
      <c r="W59" s="188">
        <f t="shared" si="68"/>
        <v>0</v>
      </c>
      <c r="X59" s="188">
        <f t="shared" si="68"/>
        <v>0</v>
      </c>
      <c r="Y59" s="188">
        <f t="shared" si="68"/>
        <v>0.2</v>
      </c>
      <c r="Z59" s="188">
        <f t="shared" si="68"/>
        <v>0.2</v>
      </c>
      <c r="AA59" s="188">
        <f t="shared" si="68"/>
        <v>0.3</v>
      </c>
      <c r="AB59" s="188">
        <f t="shared" si="68"/>
        <v>0.3</v>
      </c>
      <c r="AC59" s="188">
        <f t="shared" si="68"/>
        <v>0</v>
      </c>
      <c r="AD59" s="182"/>
      <c r="AF59" s="185">
        <f t="shared" si="69"/>
        <v>0</v>
      </c>
      <c r="AG59" s="185">
        <f t="shared" si="69"/>
        <v>0</v>
      </c>
      <c r="AH59" s="185">
        <f t="shared" si="69"/>
        <v>0</v>
      </c>
      <c r="AI59" s="185">
        <f t="shared" si="69"/>
        <v>400</v>
      </c>
      <c r="AJ59" s="185">
        <f t="shared" si="69"/>
        <v>400</v>
      </c>
      <c r="AK59" s="185">
        <f t="shared" si="69"/>
        <v>600</v>
      </c>
      <c r="AL59" s="185">
        <f t="shared" si="69"/>
        <v>600</v>
      </c>
      <c r="AM59" s="185">
        <f t="shared" si="69"/>
        <v>0</v>
      </c>
      <c r="AN59" s="167">
        <f t="shared" si="3"/>
        <v>0</v>
      </c>
      <c r="AO59" s="185">
        <f t="shared" si="70"/>
        <v>0</v>
      </c>
      <c r="AP59" s="185">
        <f t="shared" si="70"/>
        <v>0</v>
      </c>
      <c r="AQ59" s="185">
        <f t="shared" si="70"/>
        <v>0</v>
      </c>
      <c r="AR59" s="185">
        <f t="shared" si="70"/>
        <v>339</v>
      </c>
      <c r="AS59" s="185">
        <f t="shared" si="70"/>
        <v>339</v>
      </c>
      <c r="AT59" s="185">
        <f t="shared" si="70"/>
        <v>508.5</v>
      </c>
      <c r="AU59" s="185">
        <f t="shared" si="70"/>
        <v>508.5</v>
      </c>
      <c r="AV59" s="185">
        <f t="shared" si="70"/>
        <v>0</v>
      </c>
      <c r="AW59" s="167">
        <f t="shared" si="5"/>
        <v>0</v>
      </c>
    </row>
    <row r="60" spans="2:49" ht="12" customHeight="1" thickTop="1" thickBot="1">
      <c r="B60" s="178"/>
      <c r="C60" s="226" t="s">
        <v>263</v>
      </c>
      <c r="D60" s="195" t="s">
        <v>264</v>
      </c>
      <c r="E60" s="171" t="s">
        <v>200</v>
      </c>
      <c r="F60" s="171">
        <v>10</v>
      </c>
      <c r="G60" s="172">
        <v>600</v>
      </c>
      <c r="H60" s="172">
        <f t="shared" si="67"/>
        <v>6000</v>
      </c>
      <c r="I60" s="227">
        <v>0.84750000000000003</v>
      </c>
      <c r="J60" s="172">
        <f t="shared" si="67"/>
        <v>5085</v>
      </c>
      <c r="L60" s="172">
        <v>0</v>
      </c>
      <c r="M60" s="172">
        <v>0</v>
      </c>
      <c r="N60" s="172">
        <v>0</v>
      </c>
      <c r="O60" s="187">
        <v>1</v>
      </c>
      <c r="P60" s="172">
        <v>0</v>
      </c>
      <c r="Q60" s="172">
        <v>0</v>
      </c>
      <c r="R60" s="172">
        <v>0</v>
      </c>
      <c r="S60" s="172">
        <v>0</v>
      </c>
      <c r="T60" s="174"/>
      <c r="U60" s="175"/>
      <c r="V60" s="188">
        <f t="shared" si="68"/>
        <v>0</v>
      </c>
      <c r="W60" s="188">
        <f t="shared" si="68"/>
        <v>0</v>
      </c>
      <c r="X60" s="188">
        <f t="shared" si="68"/>
        <v>0</v>
      </c>
      <c r="Y60" s="188">
        <f t="shared" si="68"/>
        <v>1</v>
      </c>
      <c r="Z60" s="188">
        <f t="shared" si="68"/>
        <v>0</v>
      </c>
      <c r="AA60" s="188">
        <f t="shared" si="68"/>
        <v>0</v>
      </c>
      <c r="AB60" s="188">
        <f t="shared" si="68"/>
        <v>0</v>
      </c>
      <c r="AC60" s="188">
        <f t="shared" si="68"/>
        <v>0</v>
      </c>
      <c r="AD60" s="182"/>
      <c r="AF60" s="185">
        <f t="shared" si="69"/>
        <v>0</v>
      </c>
      <c r="AG60" s="185">
        <f t="shared" si="69"/>
        <v>0</v>
      </c>
      <c r="AH60" s="185">
        <f t="shared" si="69"/>
        <v>0</v>
      </c>
      <c r="AI60" s="185">
        <f t="shared" si="69"/>
        <v>6000</v>
      </c>
      <c r="AJ60" s="185">
        <f t="shared" si="69"/>
        <v>0</v>
      </c>
      <c r="AK60" s="185">
        <f t="shared" si="69"/>
        <v>0</v>
      </c>
      <c r="AL60" s="185">
        <f t="shared" si="69"/>
        <v>0</v>
      </c>
      <c r="AM60" s="185">
        <f t="shared" si="69"/>
        <v>0</v>
      </c>
      <c r="AN60" s="167">
        <f t="shared" si="3"/>
        <v>0</v>
      </c>
      <c r="AO60" s="185">
        <f t="shared" si="70"/>
        <v>0</v>
      </c>
      <c r="AP60" s="185">
        <f t="shared" si="70"/>
        <v>0</v>
      </c>
      <c r="AQ60" s="185">
        <f t="shared" si="70"/>
        <v>0</v>
      </c>
      <c r="AR60" s="185">
        <f t="shared" si="70"/>
        <v>5085</v>
      </c>
      <c r="AS60" s="185">
        <f t="shared" si="70"/>
        <v>0</v>
      </c>
      <c r="AT60" s="185">
        <f t="shared" si="70"/>
        <v>0</v>
      </c>
      <c r="AU60" s="185">
        <f t="shared" si="70"/>
        <v>0</v>
      </c>
      <c r="AV60" s="185">
        <f t="shared" si="70"/>
        <v>0</v>
      </c>
      <c r="AW60" s="167">
        <f t="shared" si="5"/>
        <v>0</v>
      </c>
    </row>
    <row r="61" spans="2:49" ht="12" customHeight="1" thickTop="1" thickBot="1">
      <c r="B61" s="178"/>
      <c r="C61" s="226" t="s">
        <v>265</v>
      </c>
      <c r="D61" s="195" t="s">
        <v>266</v>
      </c>
      <c r="E61" s="171" t="s">
        <v>200</v>
      </c>
      <c r="F61" s="171">
        <v>10</v>
      </c>
      <c r="G61" s="172">
        <v>600</v>
      </c>
      <c r="H61" s="172">
        <f t="shared" si="67"/>
        <v>6000</v>
      </c>
      <c r="I61" s="227">
        <v>0.84750000000000003</v>
      </c>
      <c r="J61" s="172">
        <f t="shared" si="67"/>
        <v>5085</v>
      </c>
      <c r="L61" s="172">
        <v>0</v>
      </c>
      <c r="M61" s="172">
        <v>0</v>
      </c>
      <c r="N61" s="172">
        <v>0</v>
      </c>
      <c r="O61" s="187">
        <v>1</v>
      </c>
      <c r="P61" s="172">
        <v>0</v>
      </c>
      <c r="Q61" s="172">
        <v>0</v>
      </c>
      <c r="R61" s="172">
        <v>0</v>
      </c>
      <c r="S61" s="172">
        <v>0</v>
      </c>
      <c r="T61" s="174"/>
      <c r="U61" s="175"/>
      <c r="V61" s="188">
        <f t="shared" si="68"/>
        <v>0</v>
      </c>
      <c r="W61" s="188">
        <f t="shared" si="68"/>
        <v>0</v>
      </c>
      <c r="X61" s="188">
        <f t="shared" si="68"/>
        <v>0</v>
      </c>
      <c r="Y61" s="188">
        <f t="shared" si="68"/>
        <v>1</v>
      </c>
      <c r="Z61" s="188">
        <f t="shared" si="68"/>
        <v>0</v>
      </c>
      <c r="AA61" s="188">
        <f t="shared" si="68"/>
        <v>0</v>
      </c>
      <c r="AB61" s="188">
        <f t="shared" si="68"/>
        <v>0</v>
      </c>
      <c r="AC61" s="188">
        <f t="shared" si="68"/>
        <v>0</v>
      </c>
      <c r="AD61" s="182"/>
      <c r="AF61" s="185">
        <f t="shared" si="69"/>
        <v>0</v>
      </c>
      <c r="AG61" s="185">
        <f t="shared" si="69"/>
        <v>0</v>
      </c>
      <c r="AH61" s="185">
        <f t="shared" si="69"/>
        <v>0</v>
      </c>
      <c r="AI61" s="185">
        <f t="shared" si="69"/>
        <v>6000</v>
      </c>
      <c r="AJ61" s="185">
        <f t="shared" si="69"/>
        <v>0</v>
      </c>
      <c r="AK61" s="185">
        <f t="shared" si="69"/>
        <v>0</v>
      </c>
      <c r="AL61" s="185">
        <f t="shared" si="69"/>
        <v>0</v>
      </c>
      <c r="AM61" s="185">
        <f t="shared" si="69"/>
        <v>0</v>
      </c>
      <c r="AN61" s="167">
        <f t="shared" si="3"/>
        <v>0</v>
      </c>
      <c r="AO61" s="185">
        <f t="shared" si="70"/>
        <v>0</v>
      </c>
      <c r="AP61" s="185">
        <f t="shared" si="70"/>
        <v>0</v>
      </c>
      <c r="AQ61" s="185">
        <f t="shared" si="70"/>
        <v>0</v>
      </c>
      <c r="AR61" s="185">
        <f t="shared" si="70"/>
        <v>5085</v>
      </c>
      <c r="AS61" s="185">
        <f t="shared" si="70"/>
        <v>0</v>
      </c>
      <c r="AT61" s="185">
        <f t="shared" si="70"/>
        <v>0</v>
      </c>
      <c r="AU61" s="185">
        <f t="shared" si="70"/>
        <v>0</v>
      </c>
      <c r="AV61" s="185">
        <f t="shared" si="70"/>
        <v>0</v>
      </c>
      <c r="AW61" s="167">
        <f t="shared" si="5"/>
        <v>0</v>
      </c>
    </row>
    <row r="62" spans="2:49" ht="12" customHeight="1" thickTop="1" thickBot="1">
      <c r="B62" s="178" t="s">
        <v>267</v>
      </c>
      <c r="C62" s="225" t="s">
        <v>268</v>
      </c>
      <c r="D62" s="180"/>
      <c r="E62" s="171" t="s">
        <v>199</v>
      </c>
      <c r="F62" s="171">
        <v>1</v>
      </c>
      <c r="G62" s="172">
        <v>10000</v>
      </c>
      <c r="H62" s="172">
        <f>+G62*F62</f>
        <v>10000</v>
      </c>
      <c r="I62" s="227">
        <v>0.84750000000000003</v>
      </c>
      <c r="J62" s="172">
        <f>+I62*H62</f>
        <v>8475</v>
      </c>
      <c r="L62" s="172">
        <v>0</v>
      </c>
      <c r="M62" s="172">
        <v>0</v>
      </c>
      <c r="N62" s="172">
        <v>0</v>
      </c>
      <c r="O62" s="187">
        <v>0.2</v>
      </c>
      <c r="P62" s="187">
        <v>0.2</v>
      </c>
      <c r="Q62" s="187">
        <v>0.3</v>
      </c>
      <c r="R62" s="187">
        <v>0.3</v>
      </c>
      <c r="S62" s="172">
        <v>0</v>
      </c>
      <c r="T62" s="174"/>
      <c r="U62" s="175"/>
      <c r="V62" s="188">
        <f t="shared" si="68"/>
        <v>0</v>
      </c>
      <c r="W62" s="188">
        <f t="shared" si="68"/>
        <v>0</v>
      </c>
      <c r="X62" s="188">
        <f t="shared" si="68"/>
        <v>0</v>
      </c>
      <c r="Y62" s="188">
        <f t="shared" si="68"/>
        <v>0.2</v>
      </c>
      <c r="Z62" s="188">
        <f t="shared" si="68"/>
        <v>0.2</v>
      </c>
      <c r="AA62" s="188">
        <f t="shared" si="68"/>
        <v>0.3</v>
      </c>
      <c r="AB62" s="188">
        <f t="shared" si="68"/>
        <v>0.3</v>
      </c>
      <c r="AC62" s="188">
        <f t="shared" si="68"/>
        <v>0</v>
      </c>
      <c r="AD62" s="182"/>
      <c r="AF62" s="185">
        <f t="shared" si="69"/>
        <v>0</v>
      </c>
      <c r="AG62" s="185">
        <f t="shared" si="69"/>
        <v>0</v>
      </c>
      <c r="AH62" s="185">
        <f t="shared" si="69"/>
        <v>0</v>
      </c>
      <c r="AI62" s="185">
        <f t="shared" si="69"/>
        <v>2000</v>
      </c>
      <c r="AJ62" s="185">
        <f t="shared" si="69"/>
        <v>2000</v>
      </c>
      <c r="AK62" s="185">
        <f t="shared" si="69"/>
        <v>3000</v>
      </c>
      <c r="AL62" s="185">
        <f t="shared" si="69"/>
        <v>3000</v>
      </c>
      <c r="AM62" s="185">
        <f t="shared" si="69"/>
        <v>0</v>
      </c>
      <c r="AN62" s="167">
        <f t="shared" si="3"/>
        <v>0</v>
      </c>
      <c r="AO62" s="185">
        <f t="shared" si="70"/>
        <v>0</v>
      </c>
      <c r="AP62" s="185">
        <f t="shared" si="70"/>
        <v>0</v>
      </c>
      <c r="AQ62" s="185">
        <f t="shared" si="70"/>
        <v>0</v>
      </c>
      <c r="AR62" s="185">
        <f t="shared" si="70"/>
        <v>1695</v>
      </c>
      <c r="AS62" s="185">
        <f t="shared" si="70"/>
        <v>1695</v>
      </c>
      <c r="AT62" s="185">
        <f t="shared" si="70"/>
        <v>2542.5</v>
      </c>
      <c r="AU62" s="185">
        <f t="shared" si="70"/>
        <v>2542.5</v>
      </c>
      <c r="AV62" s="185">
        <f t="shared" si="70"/>
        <v>0</v>
      </c>
      <c r="AW62" s="167">
        <f t="shared" si="5"/>
        <v>0</v>
      </c>
    </row>
    <row r="63" spans="2:49" ht="12" customHeight="1" thickTop="1" thickBot="1">
      <c r="B63" s="197" t="s">
        <v>269</v>
      </c>
      <c r="C63" s="228" t="s">
        <v>31</v>
      </c>
      <c r="D63" s="229"/>
      <c r="E63" s="171"/>
      <c r="F63" s="171"/>
      <c r="G63" s="172"/>
      <c r="H63" s="173">
        <f>+SUM(H64:H66)</f>
        <v>128000</v>
      </c>
      <c r="I63" s="173"/>
      <c r="J63" s="173">
        <f>+SUM(J64:J66)</f>
        <v>110800</v>
      </c>
      <c r="L63" s="173"/>
      <c r="M63" s="173"/>
      <c r="N63" s="173"/>
      <c r="O63" s="173"/>
      <c r="P63" s="173"/>
      <c r="Q63" s="173"/>
      <c r="R63" s="173"/>
      <c r="S63" s="173"/>
      <c r="T63" s="174"/>
      <c r="U63" s="175"/>
      <c r="V63" s="176"/>
      <c r="W63" s="176"/>
      <c r="X63" s="176"/>
      <c r="Y63" s="176"/>
      <c r="Z63" s="176"/>
      <c r="AA63" s="176"/>
      <c r="AB63" s="176"/>
      <c r="AC63" s="176"/>
      <c r="AD63" s="177"/>
      <c r="AF63" s="173">
        <f t="shared" ref="AF63:AM63" si="71">+SUM(AF64:AF66)</f>
        <v>0</v>
      </c>
      <c r="AG63" s="173">
        <f t="shared" si="71"/>
        <v>0</v>
      </c>
      <c r="AH63" s="173">
        <f t="shared" si="71"/>
        <v>0</v>
      </c>
      <c r="AI63" s="173">
        <f t="shared" si="71"/>
        <v>25600</v>
      </c>
      <c r="AJ63" s="173">
        <f t="shared" si="71"/>
        <v>25600</v>
      </c>
      <c r="AK63" s="173">
        <f t="shared" si="71"/>
        <v>38400</v>
      </c>
      <c r="AL63" s="173">
        <f t="shared" si="71"/>
        <v>38400</v>
      </c>
      <c r="AM63" s="173">
        <f t="shared" si="71"/>
        <v>0</v>
      </c>
      <c r="AN63" s="167">
        <f t="shared" si="3"/>
        <v>0</v>
      </c>
      <c r="AO63" s="173">
        <f t="shared" ref="AO63:AV63" si="72">+SUM(AO64:AO66)</f>
        <v>0</v>
      </c>
      <c r="AP63" s="173">
        <f t="shared" si="72"/>
        <v>0</v>
      </c>
      <c r="AQ63" s="173">
        <f t="shared" si="72"/>
        <v>0</v>
      </c>
      <c r="AR63" s="173">
        <f t="shared" si="72"/>
        <v>22160</v>
      </c>
      <c r="AS63" s="173">
        <f t="shared" si="72"/>
        <v>22160</v>
      </c>
      <c r="AT63" s="173">
        <f t="shared" si="72"/>
        <v>33240</v>
      </c>
      <c r="AU63" s="173">
        <f t="shared" si="72"/>
        <v>33240</v>
      </c>
      <c r="AV63" s="173">
        <f t="shared" si="72"/>
        <v>0</v>
      </c>
      <c r="AW63" s="167">
        <f t="shared" si="5"/>
        <v>0</v>
      </c>
    </row>
    <row r="64" spans="2:49" ht="12" customHeight="1" thickTop="1" thickBot="1">
      <c r="B64" s="178" t="s">
        <v>270</v>
      </c>
      <c r="C64" s="225" t="s">
        <v>271</v>
      </c>
      <c r="D64" s="180"/>
      <c r="E64" s="171" t="s">
        <v>198</v>
      </c>
      <c r="F64" s="171">
        <v>8</v>
      </c>
      <c r="G64" s="172">
        <v>4000</v>
      </c>
      <c r="H64" s="172">
        <f>+G64*F64</f>
        <v>32000</v>
      </c>
      <c r="I64" s="191">
        <v>0.92</v>
      </c>
      <c r="J64" s="172">
        <f>+I64*H64</f>
        <v>29440</v>
      </c>
      <c r="L64" s="172">
        <v>0</v>
      </c>
      <c r="M64" s="172">
        <v>0</v>
      </c>
      <c r="N64" s="172">
        <v>0</v>
      </c>
      <c r="O64" s="187">
        <v>0.2</v>
      </c>
      <c r="P64" s="187">
        <v>0.2</v>
      </c>
      <c r="Q64" s="187">
        <v>0.3</v>
      </c>
      <c r="R64" s="187">
        <v>0.3</v>
      </c>
      <c r="S64" s="172">
        <v>0</v>
      </c>
      <c r="T64" s="174"/>
      <c r="U64" s="175"/>
      <c r="V64" s="188">
        <f t="shared" ref="V64:AC66" si="73">+L64</f>
        <v>0</v>
      </c>
      <c r="W64" s="188">
        <f t="shared" si="73"/>
        <v>0</v>
      </c>
      <c r="X64" s="188">
        <f t="shared" si="73"/>
        <v>0</v>
      </c>
      <c r="Y64" s="188">
        <f t="shared" si="73"/>
        <v>0.2</v>
      </c>
      <c r="Z64" s="188">
        <f t="shared" si="73"/>
        <v>0.2</v>
      </c>
      <c r="AA64" s="188">
        <f t="shared" si="73"/>
        <v>0.3</v>
      </c>
      <c r="AB64" s="188">
        <f t="shared" si="73"/>
        <v>0.3</v>
      </c>
      <c r="AC64" s="188">
        <f t="shared" si="73"/>
        <v>0</v>
      </c>
      <c r="AD64" s="182"/>
      <c r="AF64" s="185">
        <f t="shared" ref="AF64:AM66" si="74">+L64*$H64</f>
        <v>0</v>
      </c>
      <c r="AG64" s="185">
        <f t="shared" si="74"/>
        <v>0</v>
      </c>
      <c r="AH64" s="185">
        <f t="shared" si="74"/>
        <v>0</v>
      </c>
      <c r="AI64" s="185">
        <f t="shared" si="74"/>
        <v>6400</v>
      </c>
      <c r="AJ64" s="185">
        <f t="shared" si="74"/>
        <v>6400</v>
      </c>
      <c r="AK64" s="185">
        <f t="shared" si="74"/>
        <v>9600</v>
      </c>
      <c r="AL64" s="185">
        <f t="shared" si="74"/>
        <v>9600</v>
      </c>
      <c r="AM64" s="185">
        <f t="shared" si="74"/>
        <v>0</v>
      </c>
      <c r="AN64" s="167">
        <f t="shared" si="3"/>
        <v>0</v>
      </c>
      <c r="AO64" s="185">
        <f t="shared" ref="AO64:AV66" si="75">+L64*$J64</f>
        <v>0</v>
      </c>
      <c r="AP64" s="185">
        <f t="shared" si="75"/>
        <v>0</v>
      </c>
      <c r="AQ64" s="185">
        <f t="shared" si="75"/>
        <v>0</v>
      </c>
      <c r="AR64" s="185">
        <f t="shared" si="75"/>
        <v>5888</v>
      </c>
      <c r="AS64" s="185">
        <f t="shared" si="75"/>
        <v>5888</v>
      </c>
      <c r="AT64" s="185">
        <f t="shared" si="75"/>
        <v>8832</v>
      </c>
      <c r="AU64" s="185">
        <f t="shared" si="75"/>
        <v>8832</v>
      </c>
      <c r="AV64" s="185">
        <f t="shared" si="75"/>
        <v>0</v>
      </c>
      <c r="AW64" s="167">
        <f t="shared" si="5"/>
        <v>0</v>
      </c>
    </row>
    <row r="65" spans="2:49" ht="12" customHeight="1" thickTop="1" thickBot="1">
      <c r="B65" s="178" t="s">
        <v>272</v>
      </c>
      <c r="C65" s="225" t="s">
        <v>273</v>
      </c>
      <c r="D65" s="180"/>
      <c r="E65" s="171" t="s">
        <v>183</v>
      </c>
      <c r="F65" s="171">
        <v>12</v>
      </c>
      <c r="G65" s="172">
        <f>+G8</f>
        <v>4000</v>
      </c>
      <c r="H65" s="172">
        <f>+G65*F65</f>
        <v>48000</v>
      </c>
      <c r="I65" s="227">
        <v>0.84750000000000003</v>
      </c>
      <c r="J65" s="172">
        <f>+I65*H65</f>
        <v>40680</v>
      </c>
      <c r="L65" s="172">
        <v>0</v>
      </c>
      <c r="M65" s="172">
        <v>0</v>
      </c>
      <c r="N65" s="172">
        <v>0</v>
      </c>
      <c r="O65" s="187">
        <v>0.2</v>
      </c>
      <c r="P65" s="187">
        <v>0.2</v>
      </c>
      <c r="Q65" s="187">
        <v>0.3</v>
      </c>
      <c r="R65" s="187">
        <v>0.3</v>
      </c>
      <c r="S65" s="172">
        <v>0</v>
      </c>
      <c r="T65" s="174"/>
      <c r="U65" s="175"/>
      <c r="V65" s="188">
        <f t="shared" si="73"/>
        <v>0</v>
      </c>
      <c r="W65" s="188">
        <f t="shared" si="73"/>
        <v>0</v>
      </c>
      <c r="X65" s="188">
        <f t="shared" si="73"/>
        <v>0</v>
      </c>
      <c r="Y65" s="188">
        <f t="shared" si="73"/>
        <v>0.2</v>
      </c>
      <c r="Z65" s="188">
        <f t="shared" si="73"/>
        <v>0.2</v>
      </c>
      <c r="AA65" s="188">
        <f t="shared" si="73"/>
        <v>0.3</v>
      </c>
      <c r="AB65" s="188">
        <f t="shared" si="73"/>
        <v>0.3</v>
      </c>
      <c r="AC65" s="188">
        <f t="shared" si="73"/>
        <v>0</v>
      </c>
      <c r="AD65" s="182"/>
      <c r="AF65" s="185">
        <f t="shared" si="74"/>
        <v>0</v>
      </c>
      <c r="AG65" s="185">
        <f t="shared" si="74"/>
        <v>0</v>
      </c>
      <c r="AH65" s="185">
        <f t="shared" si="74"/>
        <v>0</v>
      </c>
      <c r="AI65" s="185">
        <f t="shared" si="74"/>
        <v>9600</v>
      </c>
      <c r="AJ65" s="185">
        <f t="shared" si="74"/>
        <v>9600</v>
      </c>
      <c r="AK65" s="185">
        <f t="shared" si="74"/>
        <v>14400</v>
      </c>
      <c r="AL65" s="185">
        <f t="shared" si="74"/>
        <v>14400</v>
      </c>
      <c r="AM65" s="185">
        <f t="shared" si="74"/>
        <v>0</v>
      </c>
      <c r="AN65" s="167">
        <f t="shared" si="3"/>
        <v>0</v>
      </c>
      <c r="AO65" s="185">
        <f t="shared" si="75"/>
        <v>0</v>
      </c>
      <c r="AP65" s="185">
        <f t="shared" si="75"/>
        <v>0</v>
      </c>
      <c r="AQ65" s="185">
        <f t="shared" si="75"/>
        <v>0</v>
      </c>
      <c r="AR65" s="185">
        <f t="shared" si="75"/>
        <v>8136</v>
      </c>
      <c r="AS65" s="185">
        <f t="shared" si="75"/>
        <v>8136</v>
      </c>
      <c r="AT65" s="185">
        <f t="shared" si="75"/>
        <v>12204</v>
      </c>
      <c r="AU65" s="185">
        <f t="shared" si="75"/>
        <v>12204</v>
      </c>
      <c r="AV65" s="185">
        <f t="shared" si="75"/>
        <v>0</v>
      </c>
      <c r="AW65" s="167">
        <f t="shared" si="5"/>
        <v>0</v>
      </c>
    </row>
    <row r="66" spans="2:49" ht="12" customHeight="1" thickTop="1">
      <c r="B66" s="178" t="s">
        <v>274</v>
      </c>
      <c r="C66" s="225" t="s">
        <v>275</v>
      </c>
      <c r="D66" s="229"/>
      <c r="E66" s="171" t="s">
        <v>183</v>
      </c>
      <c r="F66" s="171">
        <v>12</v>
      </c>
      <c r="G66" s="172">
        <f>+G65</f>
        <v>4000</v>
      </c>
      <c r="H66" s="172">
        <f>+G66*F66</f>
        <v>48000</v>
      </c>
      <c r="I66" s="227">
        <v>0.84750000000000003</v>
      </c>
      <c r="J66" s="172">
        <f>+I66*H66</f>
        <v>40680</v>
      </c>
      <c r="L66" s="172">
        <v>0</v>
      </c>
      <c r="M66" s="172">
        <v>0</v>
      </c>
      <c r="N66" s="172">
        <v>0</v>
      </c>
      <c r="O66" s="187">
        <v>0.2</v>
      </c>
      <c r="P66" s="187">
        <v>0.2</v>
      </c>
      <c r="Q66" s="187">
        <v>0.3</v>
      </c>
      <c r="R66" s="187">
        <v>0.3</v>
      </c>
      <c r="S66" s="172">
        <v>0</v>
      </c>
      <c r="T66" s="174"/>
      <c r="U66" s="175"/>
      <c r="V66" s="230">
        <f t="shared" si="73"/>
        <v>0</v>
      </c>
      <c r="W66" s="230">
        <f t="shared" si="73"/>
        <v>0</v>
      </c>
      <c r="X66" s="230">
        <f t="shared" si="73"/>
        <v>0</v>
      </c>
      <c r="Y66" s="230">
        <f t="shared" si="73"/>
        <v>0.2</v>
      </c>
      <c r="Z66" s="230">
        <f t="shared" si="73"/>
        <v>0.2</v>
      </c>
      <c r="AA66" s="230">
        <f t="shared" si="73"/>
        <v>0.3</v>
      </c>
      <c r="AB66" s="230">
        <f t="shared" si="73"/>
        <v>0.3</v>
      </c>
      <c r="AC66" s="230">
        <f t="shared" si="73"/>
        <v>0</v>
      </c>
      <c r="AD66" s="182"/>
      <c r="AF66" s="185">
        <f t="shared" si="74"/>
        <v>0</v>
      </c>
      <c r="AG66" s="185">
        <f t="shared" si="74"/>
        <v>0</v>
      </c>
      <c r="AH66" s="185">
        <f t="shared" si="74"/>
        <v>0</v>
      </c>
      <c r="AI66" s="185">
        <f t="shared" si="74"/>
        <v>9600</v>
      </c>
      <c r="AJ66" s="185">
        <f t="shared" si="74"/>
        <v>9600</v>
      </c>
      <c r="AK66" s="185">
        <f t="shared" si="74"/>
        <v>14400</v>
      </c>
      <c r="AL66" s="185">
        <f t="shared" si="74"/>
        <v>14400</v>
      </c>
      <c r="AM66" s="185">
        <f t="shared" si="74"/>
        <v>0</v>
      </c>
      <c r="AN66" s="167">
        <f t="shared" si="3"/>
        <v>0</v>
      </c>
      <c r="AO66" s="185">
        <f t="shared" si="75"/>
        <v>0</v>
      </c>
      <c r="AP66" s="185">
        <f t="shared" si="75"/>
        <v>0</v>
      </c>
      <c r="AQ66" s="185">
        <f t="shared" si="75"/>
        <v>0</v>
      </c>
      <c r="AR66" s="185">
        <f t="shared" si="75"/>
        <v>8136</v>
      </c>
      <c r="AS66" s="185">
        <f t="shared" si="75"/>
        <v>8136</v>
      </c>
      <c r="AT66" s="185">
        <f t="shared" si="75"/>
        <v>12204</v>
      </c>
      <c r="AU66" s="185">
        <f t="shared" si="75"/>
        <v>12204</v>
      </c>
      <c r="AV66" s="185">
        <f t="shared" si="75"/>
        <v>0</v>
      </c>
      <c r="AW66" s="167">
        <f t="shared" si="5"/>
        <v>0</v>
      </c>
    </row>
    <row r="67" spans="2:49" s="166" customFormat="1" ht="15" customHeight="1">
      <c r="B67" s="260" t="s">
        <v>276</v>
      </c>
      <c r="C67" s="261"/>
      <c r="D67" s="262"/>
      <c r="E67" s="263"/>
      <c r="F67" s="263"/>
      <c r="G67" s="264"/>
      <c r="H67" s="265">
        <f>+H68+H72</f>
        <v>259600</v>
      </c>
      <c r="I67" s="265"/>
      <c r="J67" s="265">
        <f>+J68+J72</f>
        <v>220011</v>
      </c>
      <c r="L67" s="265"/>
      <c r="M67" s="265"/>
      <c r="N67" s="265"/>
      <c r="O67" s="265"/>
      <c r="P67" s="265"/>
      <c r="Q67" s="265"/>
      <c r="R67" s="265"/>
      <c r="S67" s="265"/>
      <c r="T67" s="199"/>
      <c r="U67" s="200"/>
      <c r="V67" s="201"/>
      <c r="W67" s="201"/>
      <c r="X67" s="201"/>
      <c r="Y67" s="201"/>
      <c r="Z67" s="201"/>
      <c r="AA67" s="201"/>
      <c r="AB67" s="201"/>
      <c r="AC67" s="201"/>
      <c r="AD67" s="202"/>
      <c r="AF67" s="265">
        <f t="shared" ref="AF67:AM67" si="76">+AF68+AF72</f>
        <v>0</v>
      </c>
      <c r="AG67" s="265">
        <f t="shared" si="76"/>
        <v>0</v>
      </c>
      <c r="AH67" s="265">
        <f t="shared" si="76"/>
        <v>129800</v>
      </c>
      <c r="AI67" s="265">
        <f t="shared" si="76"/>
        <v>0</v>
      </c>
      <c r="AJ67" s="265">
        <f t="shared" si="76"/>
        <v>0</v>
      </c>
      <c r="AK67" s="265">
        <f t="shared" si="76"/>
        <v>51920</v>
      </c>
      <c r="AL67" s="265">
        <f t="shared" si="76"/>
        <v>51920</v>
      </c>
      <c r="AM67" s="265">
        <f t="shared" si="76"/>
        <v>25960</v>
      </c>
      <c r="AN67" s="167">
        <f t="shared" si="3"/>
        <v>0</v>
      </c>
      <c r="AO67" s="265">
        <f t="shared" ref="AO67:AV67" si="77">+AO68+AO72</f>
        <v>0</v>
      </c>
      <c r="AP67" s="265">
        <f t="shared" si="77"/>
        <v>0</v>
      </c>
      <c r="AQ67" s="265">
        <f t="shared" si="77"/>
        <v>110005.5</v>
      </c>
      <c r="AR67" s="265">
        <f t="shared" si="77"/>
        <v>0</v>
      </c>
      <c r="AS67" s="265">
        <f t="shared" si="77"/>
        <v>0</v>
      </c>
      <c r="AT67" s="265">
        <f t="shared" si="77"/>
        <v>44002.2</v>
      </c>
      <c r="AU67" s="265">
        <f t="shared" si="77"/>
        <v>44002.2</v>
      </c>
      <c r="AV67" s="265">
        <f t="shared" si="77"/>
        <v>22001.1</v>
      </c>
      <c r="AW67" s="167">
        <f t="shared" si="5"/>
        <v>0</v>
      </c>
    </row>
    <row r="68" spans="2:49" ht="12" customHeight="1" thickBot="1">
      <c r="B68" s="168" t="s">
        <v>277</v>
      </c>
      <c r="C68" s="231" t="s">
        <v>31</v>
      </c>
      <c r="D68" s="170"/>
      <c r="E68" s="210"/>
      <c r="F68" s="210"/>
      <c r="G68" s="266"/>
      <c r="H68" s="211">
        <f>+SUM(H69:H71)</f>
        <v>129800</v>
      </c>
      <c r="I68" s="211"/>
      <c r="J68" s="211">
        <f>+SUM(J69:J71)</f>
        <v>110005.5</v>
      </c>
      <c r="K68" s="267"/>
      <c r="L68" s="211"/>
      <c r="M68" s="211"/>
      <c r="N68" s="211"/>
      <c r="O68" s="211"/>
      <c r="P68" s="211"/>
      <c r="Q68" s="211"/>
      <c r="R68" s="211"/>
      <c r="S68" s="211"/>
      <c r="T68" s="267"/>
      <c r="U68" s="268"/>
      <c r="V68" s="269"/>
      <c r="W68" s="269"/>
      <c r="X68" s="269"/>
      <c r="Y68" s="269"/>
      <c r="Z68" s="269"/>
      <c r="AA68" s="269"/>
      <c r="AB68" s="269"/>
      <c r="AC68" s="269"/>
      <c r="AD68" s="270"/>
      <c r="AE68" s="267"/>
      <c r="AF68" s="211">
        <f t="shared" ref="AF68:AM68" si="78">+SUM(AF69:AF71)</f>
        <v>0</v>
      </c>
      <c r="AG68" s="211">
        <f t="shared" si="78"/>
        <v>0</v>
      </c>
      <c r="AH68" s="211">
        <f t="shared" si="78"/>
        <v>0</v>
      </c>
      <c r="AI68" s="211">
        <f t="shared" si="78"/>
        <v>0</v>
      </c>
      <c r="AJ68" s="211">
        <f t="shared" si="78"/>
        <v>0</v>
      </c>
      <c r="AK68" s="211">
        <f t="shared" si="78"/>
        <v>51920</v>
      </c>
      <c r="AL68" s="211">
        <f t="shared" si="78"/>
        <v>51920</v>
      </c>
      <c r="AM68" s="211">
        <f t="shared" si="78"/>
        <v>25960</v>
      </c>
      <c r="AN68" s="271">
        <f t="shared" si="3"/>
        <v>0</v>
      </c>
      <c r="AO68" s="211">
        <f t="shared" ref="AO68:AV68" si="79">+SUM(AO69:AO71)</f>
        <v>0</v>
      </c>
      <c r="AP68" s="211">
        <f t="shared" si="79"/>
        <v>0</v>
      </c>
      <c r="AQ68" s="211">
        <f t="shared" si="79"/>
        <v>0</v>
      </c>
      <c r="AR68" s="211">
        <f t="shared" si="79"/>
        <v>0</v>
      </c>
      <c r="AS68" s="211">
        <f t="shared" si="79"/>
        <v>0</v>
      </c>
      <c r="AT68" s="211">
        <f t="shared" si="79"/>
        <v>44002.2</v>
      </c>
      <c r="AU68" s="211">
        <f t="shared" si="79"/>
        <v>44002.2</v>
      </c>
      <c r="AV68" s="211">
        <f t="shared" si="79"/>
        <v>22001.1</v>
      </c>
      <c r="AW68" s="167">
        <f t="shared" si="5"/>
        <v>0</v>
      </c>
    </row>
    <row r="69" spans="2:49" ht="12" customHeight="1" thickTop="1" thickBot="1">
      <c r="B69" s="178" t="s">
        <v>278</v>
      </c>
      <c r="C69" s="199" t="s">
        <v>279</v>
      </c>
      <c r="D69" s="180"/>
      <c r="E69" s="171" t="s">
        <v>199</v>
      </c>
      <c r="F69" s="171">
        <v>1</v>
      </c>
      <c r="G69" s="172">
        <v>5000</v>
      </c>
      <c r="H69" s="172">
        <f>+G69*F69</f>
        <v>5000</v>
      </c>
      <c r="I69" s="227">
        <v>0.84750000000000003</v>
      </c>
      <c r="J69" s="172">
        <f>+I69*H69</f>
        <v>4237.5</v>
      </c>
      <c r="K69" s="174"/>
      <c r="L69" s="172">
        <v>0</v>
      </c>
      <c r="M69" s="172">
        <v>0</v>
      </c>
      <c r="N69" s="172">
        <v>0</v>
      </c>
      <c r="O69" s="172">
        <v>0</v>
      </c>
      <c r="P69" s="172">
        <v>0</v>
      </c>
      <c r="Q69" s="187">
        <v>0.4</v>
      </c>
      <c r="R69" s="187">
        <v>0.4</v>
      </c>
      <c r="S69" s="187">
        <v>0.2</v>
      </c>
      <c r="T69" s="174"/>
      <c r="U69" s="175"/>
      <c r="V69" s="188">
        <f t="shared" ref="V69:AC71" si="80">+L69</f>
        <v>0</v>
      </c>
      <c r="W69" s="188">
        <f t="shared" si="80"/>
        <v>0</v>
      </c>
      <c r="X69" s="188">
        <f t="shared" si="80"/>
        <v>0</v>
      </c>
      <c r="Y69" s="188">
        <f t="shared" si="80"/>
        <v>0</v>
      </c>
      <c r="Z69" s="188">
        <f t="shared" si="80"/>
        <v>0</v>
      </c>
      <c r="AA69" s="188">
        <f t="shared" si="80"/>
        <v>0.4</v>
      </c>
      <c r="AB69" s="188">
        <f t="shared" si="80"/>
        <v>0.4</v>
      </c>
      <c r="AC69" s="188">
        <f t="shared" si="80"/>
        <v>0.2</v>
      </c>
      <c r="AD69" s="206"/>
      <c r="AE69" s="174"/>
      <c r="AF69" s="185">
        <f t="shared" ref="AF69:AM71" si="81">+L69*$H69</f>
        <v>0</v>
      </c>
      <c r="AG69" s="185">
        <f t="shared" si="81"/>
        <v>0</v>
      </c>
      <c r="AH69" s="185">
        <f t="shared" si="81"/>
        <v>0</v>
      </c>
      <c r="AI69" s="185">
        <f t="shared" si="81"/>
        <v>0</v>
      </c>
      <c r="AJ69" s="185">
        <f t="shared" si="81"/>
        <v>0</v>
      </c>
      <c r="AK69" s="185">
        <f t="shared" si="81"/>
        <v>2000</v>
      </c>
      <c r="AL69" s="185">
        <f t="shared" si="81"/>
        <v>2000</v>
      </c>
      <c r="AM69" s="185">
        <f t="shared" si="81"/>
        <v>1000</v>
      </c>
      <c r="AN69" s="272">
        <f t="shared" si="3"/>
        <v>0</v>
      </c>
      <c r="AO69" s="185">
        <f t="shared" ref="AO69:AV71" si="82">+L69*$J69</f>
        <v>0</v>
      </c>
      <c r="AP69" s="185">
        <f t="shared" si="82"/>
        <v>0</v>
      </c>
      <c r="AQ69" s="185">
        <f t="shared" si="82"/>
        <v>0</v>
      </c>
      <c r="AR69" s="185">
        <f t="shared" si="82"/>
        <v>0</v>
      </c>
      <c r="AS69" s="185">
        <f t="shared" si="82"/>
        <v>0</v>
      </c>
      <c r="AT69" s="185">
        <f t="shared" si="82"/>
        <v>1695</v>
      </c>
      <c r="AU69" s="185">
        <f t="shared" si="82"/>
        <v>1695</v>
      </c>
      <c r="AV69" s="185">
        <f t="shared" si="82"/>
        <v>847.5</v>
      </c>
      <c r="AW69" s="167">
        <f t="shared" si="5"/>
        <v>0</v>
      </c>
    </row>
    <row r="70" spans="2:49" ht="12" customHeight="1" thickTop="1" thickBot="1">
      <c r="B70" s="178" t="s">
        <v>280</v>
      </c>
      <c r="C70" s="199" t="s">
        <v>202</v>
      </c>
      <c r="D70" s="180"/>
      <c r="E70" s="171" t="s">
        <v>183</v>
      </c>
      <c r="F70" s="171">
        <v>12</v>
      </c>
      <c r="G70" s="172">
        <f>+G8</f>
        <v>4000</v>
      </c>
      <c r="H70" s="172">
        <f t="shared" ref="H70:J71" si="83">+G70*F70</f>
        <v>48000</v>
      </c>
      <c r="I70" s="227">
        <v>0.84750000000000003</v>
      </c>
      <c r="J70" s="172">
        <f t="shared" si="83"/>
        <v>40680</v>
      </c>
      <c r="K70" s="174"/>
      <c r="L70" s="172">
        <v>0</v>
      </c>
      <c r="M70" s="172">
        <v>0</v>
      </c>
      <c r="N70" s="172">
        <v>0</v>
      </c>
      <c r="O70" s="172">
        <v>0</v>
      </c>
      <c r="P70" s="172">
        <v>0</v>
      </c>
      <c r="Q70" s="187">
        <v>0.4</v>
      </c>
      <c r="R70" s="187">
        <v>0.4</v>
      </c>
      <c r="S70" s="187">
        <v>0.2</v>
      </c>
      <c r="T70" s="174"/>
      <c r="U70" s="175"/>
      <c r="V70" s="188">
        <f t="shared" si="80"/>
        <v>0</v>
      </c>
      <c r="W70" s="188">
        <f t="shared" si="80"/>
        <v>0</v>
      </c>
      <c r="X70" s="188">
        <f t="shared" si="80"/>
        <v>0</v>
      </c>
      <c r="Y70" s="188">
        <f t="shared" si="80"/>
        <v>0</v>
      </c>
      <c r="Z70" s="188">
        <f t="shared" si="80"/>
        <v>0</v>
      </c>
      <c r="AA70" s="188">
        <f t="shared" si="80"/>
        <v>0.4</v>
      </c>
      <c r="AB70" s="188">
        <f t="shared" si="80"/>
        <v>0.4</v>
      </c>
      <c r="AC70" s="188">
        <f t="shared" si="80"/>
        <v>0.2</v>
      </c>
      <c r="AD70" s="206"/>
      <c r="AE70" s="174"/>
      <c r="AF70" s="185">
        <f t="shared" si="81"/>
        <v>0</v>
      </c>
      <c r="AG70" s="185">
        <f t="shared" si="81"/>
        <v>0</v>
      </c>
      <c r="AH70" s="185">
        <f t="shared" si="81"/>
        <v>0</v>
      </c>
      <c r="AI70" s="185">
        <f t="shared" si="81"/>
        <v>0</v>
      </c>
      <c r="AJ70" s="185">
        <f t="shared" si="81"/>
        <v>0</v>
      </c>
      <c r="AK70" s="185">
        <f t="shared" si="81"/>
        <v>19200</v>
      </c>
      <c r="AL70" s="185">
        <f t="shared" si="81"/>
        <v>19200</v>
      </c>
      <c r="AM70" s="185">
        <f t="shared" si="81"/>
        <v>9600</v>
      </c>
      <c r="AN70" s="272">
        <f t="shared" ref="AN70:AN90" si="84">+H70-SUM(AF70:AM70)</f>
        <v>0</v>
      </c>
      <c r="AO70" s="185">
        <f t="shared" si="82"/>
        <v>0</v>
      </c>
      <c r="AP70" s="185">
        <f t="shared" si="82"/>
        <v>0</v>
      </c>
      <c r="AQ70" s="185">
        <f t="shared" si="82"/>
        <v>0</v>
      </c>
      <c r="AR70" s="185">
        <f t="shared" si="82"/>
        <v>0</v>
      </c>
      <c r="AS70" s="185">
        <f t="shared" si="82"/>
        <v>0</v>
      </c>
      <c r="AT70" s="185">
        <f t="shared" si="82"/>
        <v>16272</v>
      </c>
      <c r="AU70" s="185">
        <f t="shared" si="82"/>
        <v>16272</v>
      </c>
      <c r="AV70" s="185">
        <f t="shared" si="82"/>
        <v>8136</v>
      </c>
      <c r="AW70" s="167">
        <f t="shared" ref="AW70:AW91" si="85">+J70-SUM(AO70:AV70)</f>
        <v>0</v>
      </c>
    </row>
    <row r="71" spans="2:49" ht="12" customHeight="1" thickTop="1" thickBot="1">
      <c r="B71" s="178" t="s">
        <v>281</v>
      </c>
      <c r="C71" s="199" t="s">
        <v>204</v>
      </c>
      <c r="D71" s="180"/>
      <c r="E71" s="171" t="s">
        <v>205</v>
      </c>
      <c r="F71" s="171">
        <f>20*F70</f>
        <v>240</v>
      </c>
      <c r="G71" s="172">
        <f>+G23</f>
        <v>320</v>
      </c>
      <c r="H71" s="172">
        <f t="shared" si="83"/>
        <v>76800</v>
      </c>
      <c r="I71" s="227">
        <v>0.84750000000000003</v>
      </c>
      <c r="J71" s="172">
        <f t="shared" si="83"/>
        <v>65088</v>
      </c>
      <c r="K71" s="174"/>
      <c r="L71" s="172">
        <v>0</v>
      </c>
      <c r="M71" s="172">
        <v>0</v>
      </c>
      <c r="N71" s="172">
        <v>0</v>
      </c>
      <c r="O71" s="172">
        <v>0</v>
      </c>
      <c r="P71" s="172">
        <v>0</v>
      </c>
      <c r="Q71" s="187">
        <v>0.4</v>
      </c>
      <c r="R71" s="187">
        <v>0.4</v>
      </c>
      <c r="S71" s="187">
        <v>0.2</v>
      </c>
      <c r="T71" s="174"/>
      <c r="U71" s="175"/>
      <c r="V71" s="188">
        <f t="shared" si="80"/>
        <v>0</v>
      </c>
      <c r="W71" s="188">
        <f t="shared" si="80"/>
        <v>0</v>
      </c>
      <c r="X71" s="188">
        <f t="shared" si="80"/>
        <v>0</v>
      </c>
      <c r="Y71" s="188">
        <f t="shared" si="80"/>
        <v>0</v>
      </c>
      <c r="Z71" s="188">
        <f t="shared" si="80"/>
        <v>0</v>
      </c>
      <c r="AA71" s="188">
        <f t="shared" si="80"/>
        <v>0.4</v>
      </c>
      <c r="AB71" s="188">
        <f t="shared" si="80"/>
        <v>0.4</v>
      </c>
      <c r="AC71" s="188">
        <f t="shared" si="80"/>
        <v>0.2</v>
      </c>
      <c r="AD71" s="206"/>
      <c r="AE71" s="174"/>
      <c r="AF71" s="185">
        <f t="shared" si="81"/>
        <v>0</v>
      </c>
      <c r="AG71" s="185">
        <f t="shared" si="81"/>
        <v>0</v>
      </c>
      <c r="AH71" s="185">
        <f t="shared" si="81"/>
        <v>0</v>
      </c>
      <c r="AI71" s="185">
        <f t="shared" si="81"/>
        <v>0</v>
      </c>
      <c r="AJ71" s="185">
        <f t="shared" si="81"/>
        <v>0</v>
      </c>
      <c r="AK71" s="185">
        <f t="shared" si="81"/>
        <v>30720</v>
      </c>
      <c r="AL71" s="185">
        <f t="shared" si="81"/>
        <v>30720</v>
      </c>
      <c r="AM71" s="185">
        <f t="shared" si="81"/>
        <v>15360</v>
      </c>
      <c r="AN71" s="272">
        <f t="shared" si="84"/>
        <v>0</v>
      </c>
      <c r="AO71" s="185">
        <f t="shared" si="82"/>
        <v>0</v>
      </c>
      <c r="AP71" s="185">
        <f t="shared" si="82"/>
        <v>0</v>
      </c>
      <c r="AQ71" s="185">
        <f t="shared" si="82"/>
        <v>0</v>
      </c>
      <c r="AR71" s="185">
        <f t="shared" si="82"/>
        <v>0</v>
      </c>
      <c r="AS71" s="185">
        <f t="shared" si="82"/>
        <v>0</v>
      </c>
      <c r="AT71" s="185">
        <f t="shared" si="82"/>
        <v>26035.200000000001</v>
      </c>
      <c r="AU71" s="185">
        <f t="shared" si="82"/>
        <v>26035.200000000001</v>
      </c>
      <c r="AV71" s="185">
        <f t="shared" si="82"/>
        <v>13017.6</v>
      </c>
      <c r="AW71" s="167">
        <f t="shared" si="85"/>
        <v>0</v>
      </c>
    </row>
    <row r="72" spans="2:49" ht="12" customHeight="1" thickTop="1" thickBot="1">
      <c r="B72" s="197" t="s">
        <v>282</v>
      </c>
      <c r="C72" s="222" t="s">
        <v>31</v>
      </c>
      <c r="D72" s="180"/>
      <c r="E72" s="171"/>
      <c r="F72" s="171"/>
      <c r="G72" s="172"/>
      <c r="H72" s="173">
        <f>+SUM(H73:H75)</f>
        <v>129800</v>
      </c>
      <c r="I72" s="173"/>
      <c r="J72" s="173">
        <f>+SUM(J73:J75)</f>
        <v>110005.5</v>
      </c>
      <c r="K72" s="174"/>
      <c r="L72" s="173"/>
      <c r="M72" s="173"/>
      <c r="N72" s="173"/>
      <c r="O72" s="173"/>
      <c r="P72" s="173"/>
      <c r="Q72" s="173"/>
      <c r="R72" s="173"/>
      <c r="S72" s="173"/>
      <c r="T72" s="174"/>
      <c r="U72" s="175"/>
      <c r="V72" s="176"/>
      <c r="W72" s="176"/>
      <c r="X72" s="176"/>
      <c r="Y72" s="176"/>
      <c r="Z72" s="176"/>
      <c r="AA72" s="176"/>
      <c r="AB72" s="176"/>
      <c r="AC72" s="176"/>
      <c r="AD72" s="177"/>
      <c r="AE72" s="174"/>
      <c r="AF72" s="173">
        <f t="shared" ref="AF72:AM72" si="86">+SUM(AF73:AF75)</f>
        <v>0</v>
      </c>
      <c r="AG72" s="173">
        <f t="shared" si="86"/>
        <v>0</v>
      </c>
      <c r="AH72" s="173">
        <f t="shared" si="86"/>
        <v>129800</v>
      </c>
      <c r="AI72" s="173">
        <f t="shared" si="86"/>
        <v>0</v>
      </c>
      <c r="AJ72" s="173">
        <f t="shared" si="86"/>
        <v>0</v>
      </c>
      <c r="AK72" s="173">
        <f t="shared" si="86"/>
        <v>0</v>
      </c>
      <c r="AL72" s="173">
        <f t="shared" si="86"/>
        <v>0</v>
      </c>
      <c r="AM72" s="173">
        <f t="shared" si="86"/>
        <v>0</v>
      </c>
      <c r="AN72" s="272">
        <f t="shared" si="84"/>
        <v>0</v>
      </c>
      <c r="AO72" s="173">
        <f t="shared" ref="AO72:AV72" si="87">+SUM(AO73:AO75)</f>
        <v>0</v>
      </c>
      <c r="AP72" s="173">
        <f t="shared" si="87"/>
        <v>0</v>
      </c>
      <c r="AQ72" s="173">
        <f t="shared" si="87"/>
        <v>110005.5</v>
      </c>
      <c r="AR72" s="173">
        <f t="shared" si="87"/>
        <v>0</v>
      </c>
      <c r="AS72" s="173">
        <f t="shared" si="87"/>
        <v>0</v>
      </c>
      <c r="AT72" s="173">
        <f t="shared" si="87"/>
        <v>0</v>
      </c>
      <c r="AU72" s="173">
        <f t="shared" si="87"/>
        <v>0</v>
      </c>
      <c r="AV72" s="173">
        <f t="shared" si="87"/>
        <v>0</v>
      </c>
      <c r="AW72" s="167">
        <f t="shared" si="85"/>
        <v>0</v>
      </c>
    </row>
    <row r="73" spans="2:49" ht="12" customHeight="1" thickTop="1" thickBot="1">
      <c r="B73" s="178" t="s">
        <v>278</v>
      </c>
      <c r="C73" s="199" t="s">
        <v>279</v>
      </c>
      <c r="D73" s="180"/>
      <c r="E73" s="171" t="s">
        <v>199</v>
      </c>
      <c r="F73" s="171">
        <v>1</v>
      </c>
      <c r="G73" s="172">
        <v>5000</v>
      </c>
      <c r="H73" s="172">
        <f>+G73*F73</f>
        <v>5000</v>
      </c>
      <c r="I73" s="227">
        <v>0.84750000000000003</v>
      </c>
      <c r="J73" s="172">
        <f>+I73*H73</f>
        <v>4237.5</v>
      </c>
      <c r="K73" s="174"/>
      <c r="L73" s="172">
        <v>0</v>
      </c>
      <c r="M73" s="172">
        <v>0</v>
      </c>
      <c r="N73" s="187">
        <v>1</v>
      </c>
      <c r="O73" s="172">
        <v>0</v>
      </c>
      <c r="P73" s="172">
        <v>0</v>
      </c>
      <c r="Q73" s="172">
        <v>0</v>
      </c>
      <c r="R73" s="172">
        <v>0</v>
      </c>
      <c r="S73" s="172">
        <v>0</v>
      </c>
      <c r="T73" s="174"/>
      <c r="U73" s="175"/>
      <c r="V73" s="188">
        <f t="shared" ref="V73:AC75" si="88">+L73</f>
        <v>0</v>
      </c>
      <c r="W73" s="188">
        <f t="shared" si="88"/>
        <v>0</v>
      </c>
      <c r="X73" s="188">
        <f t="shared" si="88"/>
        <v>1</v>
      </c>
      <c r="Y73" s="188">
        <f t="shared" si="88"/>
        <v>0</v>
      </c>
      <c r="Z73" s="188">
        <f t="shared" si="88"/>
        <v>0</v>
      </c>
      <c r="AA73" s="188">
        <f t="shared" si="88"/>
        <v>0</v>
      </c>
      <c r="AB73" s="188">
        <f t="shared" si="88"/>
        <v>0</v>
      </c>
      <c r="AC73" s="188">
        <f t="shared" si="88"/>
        <v>0</v>
      </c>
      <c r="AD73" s="182"/>
      <c r="AE73" s="174"/>
      <c r="AF73" s="185">
        <f t="shared" ref="AF73:AM75" si="89">+L73*$H73</f>
        <v>0</v>
      </c>
      <c r="AG73" s="185">
        <f t="shared" si="89"/>
        <v>0</v>
      </c>
      <c r="AH73" s="185">
        <f t="shared" si="89"/>
        <v>5000</v>
      </c>
      <c r="AI73" s="185">
        <f t="shared" si="89"/>
        <v>0</v>
      </c>
      <c r="AJ73" s="185">
        <f t="shared" si="89"/>
        <v>0</v>
      </c>
      <c r="AK73" s="185">
        <f t="shared" si="89"/>
        <v>0</v>
      </c>
      <c r="AL73" s="185">
        <f t="shared" si="89"/>
        <v>0</v>
      </c>
      <c r="AM73" s="185">
        <f t="shared" si="89"/>
        <v>0</v>
      </c>
      <c r="AN73" s="272">
        <f t="shared" si="84"/>
        <v>0</v>
      </c>
      <c r="AO73" s="185">
        <f t="shared" ref="AO73:AV75" si="90">+L73*$J73</f>
        <v>0</v>
      </c>
      <c r="AP73" s="185">
        <f t="shared" si="90"/>
        <v>0</v>
      </c>
      <c r="AQ73" s="185">
        <f t="shared" si="90"/>
        <v>4237.5</v>
      </c>
      <c r="AR73" s="185">
        <f t="shared" si="90"/>
        <v>0</v>
      </c>
      <c r="AS73" s="185">
        <f t="shared" si="90"/>
        <v>0</v>
      </c>
      <c r="AT73" s="185">
        <f t="shared" si="90"/>
        <v>0</v>
      </c>
      <c r="AU73" s="185">
        <f t="shared" si="90"/>
        <v>0</v>
      </c>
      <c r="AV73" s="185">
        <f t="shared" si="90"/>
        <v>0</v>
      </c>
      <c r="AW73" s="167">
        <f t="shared" si="85"/>
        <v>0</v>
      </c>
    </row>
    <row r="74" spans="2:49" ht="12" customHeight="1" thickTop="1" thickBot="1">
      <c r="B74" s="178" t="s">
        <v>280</v>
      </c>
      <c r="C74" s="199" t="s">
        <v>202</v>
      </c>
      <c r="D74" s="180"/>
      <c r="E74" s="171" t="s">
        <v>183</v>
      </c>
      <c r="F74" s="171">
        <v>12</v>
      </c>
      <c r="G74" s="172">
        <f>+G70</f>
        <v>4000</v>
      </c>
      <c r="H74" s="172">
        <f t="shared" ref="H74:J75" si="91">+G74*F74</f>
        <v>48000</v>
      </c>
      <c r="I74" s="227">
        <v>0.84750000000000003</v>
      </c>
      <c r="J74" s="172">
        <f t="shared" si="91"/>
        <v>40680</v>
      </c>
      <c r="K74" s="174"/>
      <c r="L74" s="172">
        <v>0</v>
      </c>
      <c r="M74" s="172">
        <v>0</v>
      </c>
      <c r="N74" s="187">
        <v>1</v>
      </c>
      <c r="O74" s="172">
        <v>0</v>
      </c>
      <c r="P74" s="172">
        <v>0</v>
      </c>
      <c r="Q74" s="172">
        <v>0</v>
      </c>
      <c r="R74" s="172">
        <v>0</v>
      </c>
      <c r="S74" s="172">
        <v>0</v>
      </c>
      <c r="T74" s="174"/>
      <c r="U74" s="175"/>
      <c r="V74" s="188">
        <f t="shared" si="88"/>
        <v>0</v>
      </c>
      <c r="W74" s="188">
        <f t="shared" si="88"/>
        <v>0</v>
      </c>
      <c r="X74" s="188">
        <f t="shared" si="88"/>
        <v>1</v>
      </c>
      <c r="Y74" s="188">
        <f t="shared" si="88"/>
        <v>0</v>
      </c>
      <c r="Z74" s="188">
        <f t="shared" si="88"/>
        <v>0</v>
      </c>
      <c r="AA74" s="188">
        <f t="shared" si="88"/>
        <v>0</v>
      </c>
      <c r="AB74" s="188">
        <f t="shared" si="88"/>
        <v>0</v>
      </c>
      <c r="AC74" s="188">
        <f t="shared" si="88"/>
        <v>0</v>
      </c>
      <c r="AD74" s="182"/>
      <c r="AE74" s="174"/>
      <c r="AF74" s="185">
        <f t="shared" si="89"/>
        <v>0</v>
      </c>
      <c r="AG74" s="185">
        <f t="shared" si="89"/>
        <v>0</v>
      </c>
      <c r="AH74" s="185">
        <f t="shared" si="89"/>
        <v>48000</v>
      </c>
      <c r="AI74" s="185">
        <f t="shared" si="89"/>
        <v>0</v>
      </c>
      <c r="AJ74" s="185">
        <f t="shared" si="89"/>
        <v>0</v>
      </c>
      <c r="AK74" s="185">
        <f t="shared" si="89"/>
        <v>0</v>
      </c>
      <c r="AL74" s="185">
        <f t="shared" si="89"/>
        <v>0</v>
      </c>
      <c r="AM74" s="185">
        <f t="shared" si="89"/>
        <v>0</v>
      </c>
      <c r="AN74" s="272">
        <f t="shared" si="84"/>
        <v>0</v>
      </c>
      <c r="AO74" s="185">
        <f t="shared" si="90"/>
        <v>0</v>
      </c>
      <c r="AP74" s="185">
        <f t="shared" si="90"/>
        <v>0</v>
      </c>
      <c r="AQ74" s="185">
        <f t="shared" si="90"/>
        <v>40680</v>
      </c>
      <c r="AR74" s="185">
        <f t="shared" si="90"/>
        <v>0</v>
      </c>
      <c r="AS74" s="185">
        <f t="shared" si="90"/>
        <v>0</v>
      </c>
      <c r="AT74" s="185">
        <f t="shared" si="90"/>
        <v>0</v>
      </c>
      <c r="AU74" s="185">
        <f t="shared" si="90"/>
        <v>0</v>
      </c>
      <c r="AV74" s="185">
        <f t="shared" si="90"/>
        <v>0</v>
      </c>
      <c r="AW74" s="167">
        <f t="shared" si="85"/>
        <v>0</v>
      </c>
    </row>
    <row r="75" spans="2:49" ht="12" customHeight="1" thickTop="1">
      <c r="B75" s="273" t="s">
        <v>281</v>
      </c>
      <c r="C75" s="274" t="s">
        <v>204</v>
      </c>
      <c r="D75" s="275"/>
      <c r="E75" s="248" t="s">
        <v>205</v>
      </c>
      <c r="F75" s="248">
        <f>20*F74</f>
        <v>240</v>
      </c>
      <c r="G75" s="276">
        <f>+G71</f>
        <v>320</v>
      </c>
      <c r="H75" s="276">
        <f t="shared" si="91"/>
        <v>76800</v>
      </c>
      <c r="I75" s="277">
        <v>0.84750000000000003</v>
      </c>
      <c r="J75" s="276">
        <f t="shared" si="91"/>
        <v>65088</v>
      </c>
      <c r="K75" s="278"/>
      <c r="L75" s="276">
        <v>0</v>
      </c>
      <c r="M75" s="276">
        <v>0</v>
      </c>
      <c r="N75" s="279">
        <v>1</v>
      </c>
      <c r="O75" s="276">
        <v>0</v>
      </c>
      <c r="P75" s="276">
        <v>0</v>
      </c>
      <c r="Q75" s="276">
        <v>0</v>
      </c>
      <c r="R75" s="276">
        <v>0</v>
      </c>
      <c r="S75" s="276">
        <v>0</v>
      </c>
      <c r="T75" s="278"/>
      <c r="U75" s="280"/>
      <c r="V75" s="281">
        <f t="shared" si="88"/>
        <v>0</v>
      </c>
      <c r="W75" s="281">
        <f t="shared" si="88"/>
        <v>0</v>
      </c>
      <c r="X75" s="281">
        <f t="shared" si="88"/>
        <v>1</v>
      </c>
      <c r="Y75" s="281">
        <f t="shared" si="88"/>
        <v>0</v>
      </c>
      <c r="Z75" s="281">
        <f t="shared" si="88"/>
        <v>0</v>
      </c>
      <c r="AA75" s="281">
        <f t="shared" si="88"/>
        <v>0</v>
      </c>
      <c r="AB75" s="281">
        <f t="shared" si="88"/>
        <v>0</v>
      </c>
      <c r="AC75" s="281">
        <f t="shared" si="88"/>
        <v>0</v>
      </c>
      <c r="AD75" s="282"/>
      <c r="AE75" s="278"/>
      <c r="AF75" s="283">
        <f t="shared" si="89"/>
        <v>0</v>
      </c>
      <c r="AG75" s="283">
        <f t="shared" si="89"/>
        <v>0</v>
      </c>
      <c r="AH75" s="283">
        <f t="shared" si="89"/>
        <v>76800</v>
      </c>
      <c r="AI75" s="283">
        <f t="shared" si="89"/>
        <v>0</v>
      </c>
      <c r="AJ75" s="283">
        <f t="shared" si="89"/>
        <v>0</v>
      </c>
      <c r="AK75" s="283">
        <f t="shared" si="89"/>
        <v>0</v>
      </c>
      <c r="AL75" s="283">
        <f t="shared" si="89"/>
        <v>0</v>
      </c>
      <c r="AM75" s="283">
        <f t="shared" si="89"/>
        <v>0</v>
      </c>
      <c r="AN75" s="284">
        <f t="shared" si="84"/>
        <v>0</v>
      </c>
      <c r="AO75" s="283">
        <f t="shared" si="90"/>
        <v>0</v>
      </c>
      <c r="AP75" s="283">
        <f t="shared" si="90"/>
        <v>0</v>
      </c>
      <c r="AQ75" s="283">
        <f t="shared" si="90"/>
        <v>65088</v>
      </c>
      <c r="AR75" s="283">
        <f t="shared" si="90"/>
        <v>0</v>
      </c>
      <c r="AS75" s="283">
        <f t="shared" si="90"/>
        <v>0</v>
      </c>
      <c r="AT75" s="283">
        <f t="shared" si="90"/>
        <v>0</v>
      </c>
      <c r="AU75" s="283">
        <f t="shared" si="90"/>
        <v>0</v>
      </c>
      <c r="AV75" s="283">
        <f t="shared" si="90"/>
        <v>0</v>
      </c>
      <c r="AW75" s="167">
        <f t="shared" si="85"/>
        <v>0</v>
      </c>
    </row>
    <row r="76" spans="2:49" ht="12" customHeight="1">
      <c r="B76" s="154"/>
      <c r="C76" s="154"/>
      <c r="E76" s="154"/>
      <c r="F76" s="154"/>
      <c r="G76" s="154"/>
      <c r="H76" s="154"/>
      <c r="I76" s="154"/>
      <c r="J76" s="154"/>
    </row>
    <row r="77" spans="2:49" s="166" customFormat="1" ht="15" customHeight="1">
      <c r="B77" s="160" t="s">
        <v>283</v>
      </c>
      <c r="C77" s="161"/>
      <c r="D77" s="162"/>
      <c r="E77" s="163"/>
      <c r="F77" s="163"/>
      <c r="G77" s="164"/>
      <c r="H77" s="165">
        <f>+SUM(H78:H90)</f>
        <v>297900</v>
      </c>
      <c r="I77" s="165"/>
      <c r="J77" s="165">
        <f>+SUM(J78:J90)</f>
        <v>270738.30508474575</v>
      </c>
      <c r="L77" s="165"/>
      <c r="M77" s="165"/>
      <c r="N77" s="165"/>
      <c r="O77" s="165"/>
      <c r="P77" s="165"/>
      <c r="Q77" s="165"/>
      <c r="R77" s="165"/>
      <c r="S77" s="165"/>
      <c r="T77" s="199"/>
      <c r="U77" s="200"/>
      <c r="V77" s="201"/>
      <c r="W77" s="201"/>
      <c r="X77" s="201"/>
      <c r="Y77" s="201"/>
      <c r="Z77" s="201"/>
      <c r="AA77" s="201"/>
      <c r="AB77" s="201"/>
      <c r="AC77" s="201"/>
      <c r="AD77" s="202"/>
      <c r="AF77" s="165">
        <f>+SUM(AF78:AF90)</f>
        <v>31500</v>
      </c>
      <c r="AG77" s="165">
        <f t="shared" ref="AG77:AM77" si="92">+SUM(AG78:AG90)</f>
        <v>37985.714285714283</v>
      </c>
      <c r="AH77" s="165">
        <f t="shared" si="92"/>
        <v>37985.714285714283</v>
      </c>
      <c r="AI77" s="165">
        <f t="shared" si="92"/>
        <v>37985.714285714283</v>
      </c>
      <c r="AJ77" s="165">
        <f t="shared" si="92"/>
        <v>37985.714285714283</v>
      </c>
      <c r="AK77" s="165">
        <f t="shared" si="92"/>
        <v>37985.714285714283</v>
      </c>
      <c r="AL77" s="165">
        <f t="shared" si="92"/>
        <v>37985.714285714283</v>
      </c>
      <c r="AM77" s="165">
        <f t="shared" si="92"/>
        <v>38485.714285714283</v>
      </c>
      <c r="AN77" s="167">
        <f t="shared" si="84"/>
        <v>0</v>
      </c>
      <c r="AO77" s="165">
        <f t="shared" ref="AO77:AV77" si="93">+SUM(AO78:AO90)</f>
        <v>28980</v>
      </c>
      <c r="AP77" s="165">
        <f t="shared" si="93"/>
        <v>34476.368038740919</v>
      </c>
      <c r="AQ77" s="165">
        <f t="shared" si="93"/>
        <v>34476.368038740919</v>
      </c>
      <c r="AR77" s="165">
        <f t="shared" si="93"/>
        <v>34476.368038740919</v>
      </c>
      <c r="AS77" s="165">
        <f t="shared" si="93"/>
        <v>34476.368038740919</v>
      </c>
      <c r="AT77" s="165">
        <f t="shared" si="93"/>
        <v>34476.368038740919</v>
      </c>
      <c r="AU77" s="165">
        <f t="shared" si="93"/>
        <v>34476.368038740919</v>
      </c>
      <c r="AV77" s="165">
        <f t="shared" si="93"/>
        <v>34900.096852300245</v>
      </c>
      <c r="AW77" s="167">
        <f t="shared" si="85"/>
        <v>0</v>
      </c>
    </row>
    <row r="78" spans="2:49" ht="12" customHeight="1">
      <c r="B78" s="178" t="s">
        <v>284</v>
      </c>
      <c r="C78" s="199" t="s">
        <v>285</v>
      </c>
      <c r="D78" s="174"/>
      <c r="E78" s="210"/>
      <c r="F78" s="210"/>
      <c r="G78" s="181"/>
      <c r="H78" s="172"/>
      <c r="I78" s="232"/>
      <c r="J78" s="182"/>
      <c r="L78" s="172"/>
      <c r="M78" s="182"/>
      <c r="N78" s="206"/>
      <c r="O78" s="182"/>
      <c r="P78" s="182"/>
      <c r="Q78" s="182"/>
      <c r="R78" s="182"/>
      <c r="S78" s="172"/>
      <c r="U78" s="175"/>
      <c r="V78" s="233"/>
      <c r="W78" s="233"/>
      <c r="X78" s="233"/>
      <c r="Y78" s="233"/>
      <c r="Z78" s="233"/>
      <c r="AA78" s="233"/>
      <c r="AB78" s="233"/>
      <c r="AC78" s="233"/>
      <c r="AD78" s="182"/>
      <c r="AF78" s="185"/>
      <c r="AG78" s="234"/>
      <c r="AH78" s="234"/>
      <c r="AI78" s="234"/>
      <c r="AJ78" s="234"/>
      <c r="AK78" s="234"/>
      <c r="AL78" s="234"/>
      <c r="AM78" s="234"/>
      <c r="AN78" s="167">
        <f t="shared" si="84"/>
        <v>0</v>
      </c>
      <c r="AO78" s="185"/>
      <c r="AP78" s="234"/>
      <c r="AQ78" s="234"/>
      <c r="AR78" s="234"/>
      <c r="AS78" s="234"/>
      <c r="AT78" s="234"/>
      <c r="AU78" s="234"/>
      <c r="AV78" s="234"/>
      <c r="AW78" s="167">
        <f t="shared" si="85"/>
        <v>0</v>
      </c>
    </row>
    <row r="79" spans="2:49" ht="12" customHeight="1">
      <c r="B79" s="178" t="s">
        <v>286</v>
      </c>
      <c r="C79" s="199" t="s">
        <v>78</v>
      </c>
      <c r="D79" s="174"/>
      <c r="E79" s="171"/>
      <c r="F79" s="171"/>
      <c r="G79" s="181"/>
      <c r="H79" s="172"/>
      <c r="I79" s="232"/>
      <c r="J79" s="182"/>
      <c r="L79" s="172"/>
      <c r="M79" s="182"/>
      <c r="N79" s="206"/>
      <c r="O79" s="182"/>
      <c r="P79" s="182"/>
      <c r="Q79" s="182"/>
      <c r="R79" s="182"/>
      <c r="S79" s="172"/>
      <c r="U79" s="175"/>
      <c r="V79" s="233"/>
      <c r="W79" s="233"/>
      <c r="X79" s="233"/>
      <c r="Y79" s="233"/>
      <c r="Z79" s="233"/>
      <c r="AA79" s="233"/>
      <c r="AB79" s="233"/>
      <c r="AC79" s="233"/>
      <c r="AD79" s="182"/>
      <c r="AF79" s="185"/>
      <c r="AG79" s="234"/>
      <c r="AH79" s="234"/>
      <c r="AI79" s="234"/>
      <c r="AJ79" s="234"/>
      <c r="AK79" s="234"/>
      <c r="AL79" s="234"/>
      <c r="AM79" s="234"/>
      <c r="AN79" s="167">
        <f t="shared" si="84"/>
        <v>0</v>
      </c>
      <c r="AO79" s="185"/>
      <c r="AP79" s="234"/>
      <c r="AQ79" s="234"/>
      <c r="AR79" s="234"/>
      <c r="AS79" s="234"/>
      <c r="AT79" s="234"/>
      <c r="AU79" s="234"/>
      <c r="AV79" s="234"/>
      <c r="AW79" s="167">
        <f t="shared" si="85"/>
        <v>0</v>
      </c>
    </row>
    <row r="80" spans="2:49" ht="12" customHeight="1">
      <c r="B80" s="178" t="s">
        <v>287</v>
      </c>
      <c r="C80" s="199" t="s">
        <v>288</v>
      </c>
      <c r="D80" s="174"/>
      <c r="E80" s="171"/>
      <c r="F80" s="171"/>
      <c r="G80" s="181"/>
      <c r="H80" s="172"/>
      <c r="I80" s="232"/>
      <c r="J80" s="182"/>
      <c r="L80" s="172"/>
      <c r="M80" s="182"/>
      <c r="N80" s="206"/>
      <c r="O80" s="182"/>
      <c r="P80" s="182"/>
      <c r="Q80" s="182"/>
      <c r="R80" s="182"/>
      <c r="S80" s="172"/>
      <c r="U80" s="175"/>
      <c r="V80" s="233"/>
      <c r="W80" s="233"/>
      <c r="X80" s="233"/>
      <c r="Y80" s="233"/>
      <c r="Z80" s="233"/>
      <c r="AA80" s="233"/>
      <c r="AB80" s="233"/>
      <c r="AC80" s="233"/>
      <c r="AD80" s="182"/>
      <c r="AF80" s="185"/>
      <c r="AG80" s="234"/>
      <c r="AH80" s="234"/>
      <c r="AI80" s="234"/>
      <c r="AJ80" s="234"/>
      <c r="AK80" s="234"/>
      <c r="AL80" s="234"/>
      <c r="AM80" s="234"/>
      <c r="AN80" s="167">
        <f t="shared" si="84"/>
        <v>0</v>
      </c>
      <c r="AO80" s="185"/>
      <c r="AP80" s="234"/>
      <c r="AQ80" s="234"/>
      <c r="AR80" s="234"/>
      <c r="AS80" s="234"/>
      <c r="AT80" s="234"/>
      <c r="AU80" s="234"/>
      <c r="AV80" s="234"/>
      <c r="AW80" s="167">
        <f t="shared" si="85"/>
        <v>0</v>
      </c>
    </row>
    <row r="81" spans="2:49" ht="12" customHeight="1" thickBot="1">
      <c r="B81" s="178" t="s">
        <v>289</v>
      </c>
      <c r="C81" s="199" t="s">
        <v>89</v>
      </c>
      <c r="D81" s="174"/>
      <c r="E81" s="171"/>
      <c r="F81" s="171"/>
      <c r="G81" s="181"/>
      <c r="H81" s="172"/>
      <c r="I81" s="232"/>
      <c r="J81" s="182"/>
      <c r="L81" s="172"/>
      <c r="M81" s="182"/>
      <c r="N81" s="206"/>
      <c r="O81" s="182"/>
      <c r="P81" s="182"/>
      <c r="Q81" s="182"/>
      <c r="R81" s="182"/>
      <c r="S81" s="172"/>
      <c r="U81" s="175"/>
      <c r="V81" s="233"/>
      <c r="W81" s="233"/>
      <c r="X81" s="233"/>
      <c r="Y81" s="233"/>
      <c r="Z81" s="233"/>
      <c r="AA81" s="233"/>
      <c r="AB81" s="233"/>
      <c r="AC81" s="233"/>
      <c r="AD81" s="182"/>
      <c r="AF81" s="185"/>
      <c r="AG81" s="234"/>
      <c r="AH81" s="234"/>
      <c r="AI81" s="234"/>
      <c r="AJ81" s="234"/>
      <c r="AK81" s="234"/>
      <c r="AL81" s="234"/>
      <c r="AM81" s="234"/>
      <c r="AN81" s="167">
        <f t="shared" si="84"/>
        <v>0</v>
      </c>
      <c r="AO81" s="185"/>
      <c r="AP81" s="234"/>
      <c r="AQ81" s="234"/>
      <c r="AR81" s="234"/>
      <c r="AS81" s="234"/>
      <c r="AT81" s="234"/>
      <c r="AU81" s="234"/>
      <c r="AV81" s="234"/>
      <c r="AW81" s="167">
        <f t="shared" si="85"/>
        <v>0</v>
      </c>
    </row>
    <row r="82" spans="2:49" s="242" customFormat="1" ht="12" customHeight="1" thickTop="1" thickBot="1">
      <c r="B82" s="235"/>
      <c r="C82" s="236" t="s">
        <v>290</v>
      </c>
      <c r="D82" s="237" t="s">
        <v>291</v>
      </c>
      <c r="E82" s="238" t="s">
        <v>191</v>
      </c>
      <c r="F82" s="238">
        <f>12*2</f>
        <v>24</v>
      </c>
      <c r="G82" s="239">
        <v>7000</v>
      </c>
      <c r="H82" s="240">
        <f>+G82*F82</f>
        <v>168000</v>
      </c>
      <c r="I82" s="241">
        <v>0.92</v>
      </c>
      <c r="J82" s="240">
        <f>+I82*H82</f>
        <v>154560</v>
      </c>
      <c r="L82" s="243">
        <v>0.125</v>
      </c>
      <c r="M82" s="243">
        <v>0.125</v>
      </c>
      <c r="N82" s="243">
        <v>0.125</v>
      </c>
      <c r="O82" s="243">
        <v>0.125</v>
      </c>
      <c r="P82" s="243">
        <v>0.125</v>
      </c>
      <c r="Q82" s="243">
        <v>0.125</v>
      </c>
      <c r="R82" s="243">
        <v>0.125</v>
      </c>
      <c r="S82" s="243">
        <v>0.125</v>
      </c>
      <c r="T82" s="220"/>
      <c r="U82" s="244"/>
      <c r="V82" s="188">
        <f t="shared" ref="V82:AC83" si="94">+L82</f>
        <v>0.125</v>
      </c>
      <c r="W82" s="188">
        <f t="shared" si="94"/>
        <v>0.125</v>
      </c>
      <c r="X82" s="188">
        <f t="shared" si="94"/>
        <v>0.125</v>
      </c>
      <c r="Y82" s="188">
        <f t="shared" si="94"/>
        <v>0.125</v>
      </c>
      <c r="Z82" s="188">
        <f t="shared" si="94"/>
        <v>0.125</v>
      </c>
      <c r="AA82" s="188">
        <f t="shared" si="94"/>
        <v>0.125</v>
      </c>
      <c r="AB82" s="188">
        <f t="shared" si="94"/>
        <v>0.125</v>
      </c>
      <c r="AC82" s="188">
        <f t="shared" si="94"/>
        <v>0.125</v>
      </c>
      <c r="AD82" s="245"/>
      <c r="AF82" s="240">
        <f t="shared" ref="AF82:AM83" si="95">+L82*$H82</f>
        <v>21000</v>
      </c>
      <c r="AG82" s="240">
        <f t="shared" si="95"/>
        <v>21000</v>
      </c>
      <c r="AH82" s="240">
        <f t="shared" si="95"/>
        <v>21000</v>
      </c>
      <c r="AI82" s="240">
        <f t="shared" si="95"/>
        <v>21000</v>
      </c>
      <c r="AJ82" s="240">
        <f t="shared" si="95"/>
        <v>21000</v>
      </c>
      <c r="AK82" s="240">
        <f t="shared" si="95"/>
        <v>21000</v>
      </c>
      <c r="AL82" s="240">
        <f t="shared" si="95"/>
        <v>21000</v>
      </c>
      <c r="AM82" s="240">
        <f t="shared" si="95"/>
        <v>21000</v>
      </c>
      <c r="AN82" s="167">
        <f t="shared" si="84"/>
        <v>0</v>
      </c>
      <c r="AO82" s="240">
        <f t="shared" ref="AO82:AV83" si="96">+L82*$J82</f>
        <v>19320</v>
      </c>
      <c r="AP82" s="240">
        <f t="shared" si="96"/>
        <v>19320</v>
      </c>
      <c r="AQ82" s="240">
        <f t="shared" si="96"/>
        <v>19320</v>
      </c>
      <c r="AR82" s="240">
        <f t="shared" si="96"/>
        <v>19320</v>
      </c>
      <c r="AS82" s="240">
        <f t="shared" si="96"/>
        <v>19320</v>
      </c>
      <c r="AT82" s="240">
        <f t="shared" si="96"/>
        <v>19320</v>
      </c>
      <c r="AU82" s="240">
        <f t="shared" si="96"/>
        <v>19320</v>
      </c>
      <c r="AV82" s="240">
        <f t="shared" si="96"/>
        <v>19320</v>
      </c>
      <c r="AW82" s="167">
        <f t="shared" si="85"/>
        <v>0</v>
      </c>
    </row>
    <row r="83" spans="2:49" s="242" customFormat="1" ht="12" customHeight="1" thickTop="1" thickBot="1">
      <c r="B83" s="235"/>
      <c r="C83" s="236" t="s">
        <v>292</v>
      </c>
      <c r="D83" s="237" t="s">
        <v>293</v>
      </c>
      <c r="E83" s="238" t="s">
        <v>191</v>
      </c>
      <c r="F83" s="238">
        <f>12*2</f>
        <v>24</v>
      </c>
      <c r="G83" s="239">
        <v>3500</v>
      </c>
      <c r="H83" s="240">
        <f>+G83*F83</f>
        <v>84000</v>
      </c>
      <c r="I83" s="241">
        <v>0.92</v>
      </c>
      <c r="J83" s="240">
        <f>+I83*H83</f>
        <v>77280</v>
      </c>
      <c r="L83" s="243">
        <v>0.125</v>
      </c>
      <c r="M83" s="243">
        <v>0.125</v>
      </c>
      <c r="N83" s="243">
        <v>0.125</v>
      </c>
      <c r="O83" s="243">
        <v>0.125</v>
      </c>
      <c r="P83" s="243">
        <v>0.125</v>
      </c>
      <c r="Q83" s="243">
        <v>0.125</v>
      </c>
      <c r="R83" s="243">
        <v>0.125</v>
      </c>
      <c r="S83" s="243">
        <v>0.125</v>
      </c>
      <c r="T83" s="220"/>
      <c r="U83" s="244"/>
      <c r="V83" s="188">
        <f t="shared" si="94"/>
        <v>0.125</v>
      </c>
      <c r="W83" s="188">
        <f t="shared" si="94"/>
        <v>0.125</v>
      </c>
      <c r="X83" s="188">
        <f t="shared" si="94"/>
        <v>0.125</v>
      </c>
      <c r="Y83" s="188">
        <f t="shared" si="94"/>
        <v>0.125</v>
      </c>
      <c r="Z83" s="188">
        <f t="shared" si="94"/>
        <v>0.125</v>
      </c>
      <c r="AA83" s="188">
        <f t="shared" si="94"/>
        <v>0.125</v>
      </c>
      <c r="AB83" s="188">
        <f t="shared" si="94"/>
        <v>0.125</v>
      </c>
      <c r="AC83" s="188">
        <f t="shared" si="94"/>
        <v>0.125</v>
      </c>
      <c r="AD83" s="245"/>
      <c r="AF83" s="240">
        <f t="shared" si="95"/>
        <v>10500</v>
      </c>
      <c r="AG83" s="240">
        <f t="shared" si="95"/>
        <v>10500</v>
      </c>
      <c r="AH83" s="240">
        <f t="shared" si="95"/>
        <v>10500</v>
      </c>
      <c r="AI83" s="240">
        <f t="shared" si="95"/>
        <v>10500</v>
      </c>
      <c r="AJ83" s="240">
        <f t="shared" si="95"/>
        <v>10500</v>
      </c>
      <c r="AK83" s="240">
        <f t="shared" si="95"/>
        <v>10500</v>
      </c>
      <c r="AL83" s="240">
        <f t="shared" si="95"/>
        <v>10500</v>
      </c>
      <c r="AM83" s="240">
        <f t="shared" si="95"/>
        <v>10500</v>
      </c>
      <c r="AN83" s="167">
        <f t="shared" si="84"/>
        <v>0</v>
      </c>
      <c r="AO83" s="240">
        <f t="shared" si="96"/>
        <v>9660</v>
      </c>
      <c r="AP83" s="240">
        <f t="shared" si="96"/>
        <v>9660</v>
      </c>
      <c r="AQ83" s="240">
        <f t="shared" si="96"/>
        <v>9660</v>
      </c>
      <c r="AR83" s="240">
        <f t="shared" si="96"/>
        <v>9660</v>
      </c>
      <c r="AS83" s="240">
        <f t="shared" si="96"/>
        <v>9660</v>
      </c>
      <c r="AT83" s="240">
        <f t="shared" si="96"/>
        <v>9660</v>
      </c>
      <c r="AU83" s="240">
        <f t="shared" si="96"/>
        <v>9660</v>
      </c>
      <c r="AV83" s="240">
        <f t="shared" si="96"/>
        <v>9660</v>
      </c>
      <c r="AW83" s="167">
        <f t="shared" si="85"/>
        <v>0</v>
      </c>
    </row>
    <row r="84" spans="2:49" s="242" customFormat="1" ht="12" customHeight="1" thickTop="1">
      <c r="B84" s="235"/>
      <c r="C84" s="236" t="s">
        <v>294</v>
      </c>
      <c r="D84" s="246" t="s">
        <v>295</v>
      </c>
      <c r="E84" s="238"/>
      <c r="F84" s="238"/>
      <c r="G84" s="221"/>
      <c r="H84" s="240"/>
      <c r="I84" s="247"/>
      <c r="J84" s="239"/>
      <c r="L84" s="243"/>
      <c r="M84" s="245"/>
      <c r="N84" s="245"/>
      <c r="O84" s="245"/>
      <c r="P84" s="245"/>
      <c r="Q84" s="245"/>
      <c r="R84" s="245"/>
      <c r="S84" s="243"/>
      <c r="T84" s="220"/>
      <c r="U84" s="244"/>
      <c r="V84" s="233"/>
      <c r="W84" s="233"/>
      <c r="X84" s="233"/>
      <c r="Y84" s="233"/>
      <c r="Z84" s="233"/>
      <c r="AA84" s="233"/>
      <c r="AB84" s="233"/>
      <c r="AC84" s="233"/>
      <c r="AD84" s="245"/>
      <c r="AF84" s="240"/>
      <c r="AG84" s="239"/>
      <c r="AH84" s="239"/>
      <c r="AI84" s="239"/>
      <c r="AJ84" s="239"/>
      <c r="AK84" s="239"/>
      <c r="AL84" s="239"/>
      <c r="AM84" s="239"/>
      <c r="AN84" s="167">
        <f t="shared" si="84"/>
        <v>0</v>
      </c>
      <c r="AO84" s="240"/>
      <c r="AP84" s="239"/>
      <c r="AQ84" s="239"/>
      <c r="AR84" s="239"/>
      <c r="AS84" s="239"/>
      <c r="AT84" s="239"/>
      <c r="AU84" s="239"/>
      <c r="AV84" s="239"/>
      <c r="AW84" s="167">
        <f t="shared" si="85"/>
        <v>0</v>
      </c>
    </row>
    <row r="85" spans="2:49" s="242" customFormat="1" ht="12" customHeight="1" thickBot="1">
      <c r="B85" s="178" t="s">
        <v>296</v>
      </c>
      <c r="C85" s="199" t="s">
        <v>297</v>
      </c>
      <c r="D85" s="237"/>
      <c r="E85" s="238"/>
      <c r="F85" s="238"/>
      <c r="G85" s="221"/>
      <c r="H85" s="240"/>
      <c r="I85" s="247"/>
      <c r="J85" s="239"/>
      <c r="L85" s="243"/>
      <c r="M85" s="245"/>
      <c r="N85" s="245"/>
      <c r="O85" s="245"/>
      <c r="P85" s="245"/>
      <c r="Q85" s="245"/>
      <c r="R85" s="245"/>
      <c r="S85" s="243"/>
      <c r="T85" s="220"/>
      <c r="U85" s="244"/>
      <c r="V85" s="233"/>
      <c r="W85" s="233"/>
      <c r="X85" s="233"/>
      <c r="Y85" s="233"/>
      <c r="Z85" s="233"/>
      <c r="AA85" s="233"/>
      <c r="AB85" s="233"/>
      <c r="AC85" s="233"/>
      <c r="AD85" s="245"/>
      <c r="AF85" s="240"/>
      <c r="AG85" s="239"/>
      <c r="AH85" s="239"/>
      <c r="AI85" s="239"/>
      <c r="AJ85" s="239"/>
      <c r="AK85" s="239"/>
      <c r="AL85" s="239"/>
      <c r="AM85" s="239"/>
      <c r="AN85" s="167">
        <f t="shared" si="84"/>
        <v>0</v>
      </c>
      <c r="AO85" s="240"/>
      <c r="AP85" s="239"/>
      <c r="AQ85" s="239"/>
      <c r="AR85" s="239"/>
      <c r="AS85" s="239"/>
      <c r="AT85" s="239"/>
      <c r="AU85" s="239"/>
      <c r="AV85" s="239"/>
      <c r="AW85" s="167">
        <f t="shared" si="85"/>
        <v>0</v>
      </c>
    </row>
    <row r="86" spans="2:49" ht="12" customHeight="1" thickTop="1" thickBot="1">
      <c r="B86" s="178"/>
      <c r="C86" s="154" t="s">
        <v>298</v>
      </c>
      <c r="D86" s="194" t="s">
        <v>299</v>
      </c>
      <c r="E86" s="171" t="s">
        <v>199</v>
      </c>
      <c r="F86" s="171">
        <v>1</v>
      </c>
      <c r="G86" s="182">
        <v>500</v>
      </c>
      <c r="H86" s="172">
        <f>+G86*F86</f>
        <v>500</v>
      </c>
      <c r="I86" s="186">
        <f t="shared" ref="I86:I88" si="97">1/(1.18)</f>
        <v>0.84745762711864414</v>
      </c>
      <c r="J86" s="172">
        <f>+I86*H86</f>
        <v>423.72881355932208</v>
      </c>
      <c r="L86" s="172">
        <v>0</v>
      </c>
      <c r="M86" s="172">
        <v>0</v>
      </c>
      <c r="N86" s="172">
        <v>0</v>
      </c>
      <c r="O86" s="172">
        <v>0</v>
      </c>
      <c r="P86" s="172">
        <v>0</v>
      </c>
      <c r="Q86" s="172">
        <v>0</v>
      </c>
      <c r="R86" s="172">
        <v>0</v>
      </c>
      <c r="S86" s="187">
        <v>1</v>
      </c>
      <c r="T86" s="174"/>
      <c r="U86" s="175"/>
      <c r="V86" s="188">
        <f t="shared" ref="V86:AC88" si="98">+L86</f>
        <v>0</v>
      </c>
      <c r="W86" s="188">
        <f t="shared" si="98"/>
        <v>0</v>
      </c>
      <c r="X86" s="188">
        <f t="shared" si="98"/>
        <v>0</v>
      </c>
      <c r="Y86" s="188">
        <f t="shared" si="98"/>
        <v>0</v>
      </c>
      <c r="Z86" s="188">
        <f t="shared" si="98"/>
        <v>0</v>
      </c>
      <c r="AA86" s="188">
        <f t="shared" si="98"/>
        <v>0</v>
      </c>
      <c r="AB86" s="188">
        <f t="shared" si="98"/>
        <v>0</v>
      </c>
      <c r="AC86" s="188">
        <f t="shared" si="98"/>
        <v>1</v>
      </c>
      <c r="AD86" s="206"/>
      <c r="AF86" s="185">
        <f t="shared" ref="AF86:AM88" si="99">+L86*$H86</f>
        <v>0</v>
      </c>
      <c r="AG86" s="185">
        <f t="shared" si="99"/>
        <v>0</v>
      </c>
      <c r="AH86" s="185">
        <f t="shared" si="99"/>
        <v>0</v>
      </c>
      <c r="AI86" s="185">
        <f t="shared" si="99"/>
        <v>0</v>
      </c>
      <c r="AJ86" s="185">
        <f t="shared" si="99"/>
        <v>0</v>
      </c>
      <c r="AK86" s="185">
        <f t="shared" si="99"/>
        <v>0</v>
      </c>
      <c r="AL86" s="185">
        <f t="shared" si="99"/>
        <v>0</v>
      </c>
      <c r="AM86" s="185">
        <f t="shared" si="99"/>
        <v>500</v>
      </c>
      <c r="AN86" s="167">
        <f t="shared" si="84"/>
        <v>0</v>
      </c>
      <c r="AO86" s="185">
        <f t="shared" ref="AO86:AV88" si="100">+L86*$J86</f>
        <v>0</v>
      </c>
      <c r="AP86" s="185">
        <f t="shared" si="100"/>
        <v>0</v>
      </c>
      <c r="AQ86" s="185">
        <f t="shared" si="100"/>
        <v>0</v>
      </c>
      <c r="AR86" s="185">
        <f t="shared" si="100"/>
        <v>0</v>
      </c>
      <c r="AS86" s="185">
        <f t="shared" si="100"/>
        <v>0</v>
      </c>
      <c r="AT86" s="185">
        <f t="shared" si="100"/>
        <v>0</v>
      </c>
      <c r="AU86" s="185">
        <f t="shared" si="100"/>
        <v>0</v>
      </c>
      <c r="AV86" s="185">
        <f t="shared" si="100"/>
        <v>423.72881355932208</v>
      </c>
      <c r="AW86" s="167">
        <f t="shared" si="85"/>
        <v>0</v>
      </c>
    </row>
    <row r="87" spans="2:49" ht="12" customHeight="1" thickTop="1" thickBot="1">
      <c r="B87" s="178"/>
      <c r="C87" s="154" t="s">
        <v>300</v>
      </c>
      <c r="D87" s="194" t="s">
        <v>301</v>
      </c>
      <c r="E87" s="171" t="s">
        <v>221</v>
      </c>
      <c r="F87" s="171">
        <v>40</v>
      </c>
      <c r="G87" s="182">
        <f>150*3.3</f>
        <v>495</v>
      </c>
      <c r="H87" s="172">
        <f t="shared" ref="H87" si="101">+G87*F87</f>
        <v>19800</v>
      </c>
      <c r="I87" s="186">
        <f t="shared" si="97"/>
        <v>0.84745762711864414</v>
      </c>
      <c r="J87" s="172">
        <f>+I87*H87</f>
        <v>16779.661016949154</v>
      </c>
      <c r="L87" s="172">
        <v>0</v>
      </c>
      <c r="M87" s="243">
        <v>0.14285714285714288</v>
      </c>
      <c r="N87" s="243">
        <f t="shared" ref="N87:S88" si="102">+M87</f>
        <v>0.14285714285714288</v>
      </c>
      <c r="O87" s="243">
        <f t="shared" si="102"/>
        <v>0.14285714285714288</v>
      </c>
      <c r="P87" s="243">
        <f t="shared" si="102"/>
        <v>0.14285714285714288</v>
      </c>
      <c r="Q87" s="243">
        <f t="shared" si="102"/>
        <v>0.14285714285714288</v>
      </c>
      <c r="R87" s="243">
        <f t="shared" si="102"/>
        <v>0.14285714285714288</v>
      </c>
      <c r="S87" s="243">
        <f t="shared" si="102"/>
        <v>0.14285714285714288</v>
      </c>
      <c r="T87" s="174"/>
      <c r="U87" s="175"/>
      <c r="V87" s="188">
        <f t="shared" si="98"/>
        <v>0</v>
      </c>
      <c r="W87" s="188">
        <f t="shared" si="98"/>
        <v>0.14285714285714288</v>
      </c>
      <c r="X87" s="188">
        <f t="shared" si="98"/>
        <v>0.14285714285714288</v>
      </c>
      <c r="Y87" s="188">
        <f t="shared" si="98"/>
        <v>0.14285714285714288</v>
      </c>
      <c r="Z87" s="188">
        <f t="shared" si="98"/>
        <v>0.14285714285714288</v>
      </c>
      <c r="AA87" s="188">
        <f t="shared" si="98"/>
        <v>0.14285714285714288</v>
      </c>
      <c r="AB87" s="188">
        <f t="shared" si="98"/>
        <v>0.14285714285714288</v>
      </c>
      <c r="AC87" s="188">
        <f t="shared" si="98"/>
        <v>0.14285714285714288</v>
      </c>
      <c r="AD87" s="206"/>
      <c r="AF87" s="185">
        <f t="shared" si="99"/>
        <v>0</v>
      </c>
      <c r="AG87" s="185">
        <f t="shared" si="99"/>
        <v>2828.5714285714289</v>
      </c>
      <c r="AH87" s="185">
        <f t="shared" si="99"/>
        <v>2828.5714285714289</v>
      </c>
      <c r="AI87" s="185">
        <f t="shared" si="99"/>
        <v>2828.5714285714289</v>
      </c>
      <c r="AJ87" s="185">
        <f t="shared" si="99"/>
        <v>2828.5714285714289</v>
      </c>
      <c r="AK87" s="185">
        <f t="shared" si="99"/>
        <v>2828.5714285714289</v>
      </c>
      <c r="AL87" s="185">
        <f t="shared" si="99"/>
        <v>2828.5714285714289</v>
      </c>
      <c r="AM87" s="185">
        <f t="shared" si="99"/>
        <v>2828.5714285714289</v>
      </c>
      <c r="AN87" s="167">
        <f t="shared" si="84"/>
        <v>0</v>
      </c>
      <c r="AO87" s="185">
        <f t="shared" si="100"/>
        <v>0</v>
      </c>
      <c r="AP87" s="185">
        <f t="shared" si="100"/>
        <v>2397.0944309927368</v>
      </c>
      <c r="AQ87" s="185">
        <f t="shared" si="100"/>
        <v>2397.0944309927368</v>
      </c>
      <c r="AR87" s="185">
        <f t="shared" si="100"/>
        <v>2397.0944309927368</v>
      </c>
      <c r="AS87" s="185">
        <f t="shared" si="100"/>
        <v>2397.0944309927368</v>
      </c>
      <c r="AT87" s="185">
        <f t="shared" si="100"/>
        <v>2397.0944309927368</v>
      </c>
      <c r="AU87" s="185">
        <f t="shared" si="100"/>
        <v>2397.0944309927368</v>
      </c>
      <c r="AV87" s="185">
        <f t="shared" si="100"/>
        <v>2397.0944309927368</v>
      </c>
      <c r="AW87" s="167">
        <f t="shared" si="85"/>
        <v>0</v>
      </c>
    </row>
    <row r="88" spans="2:49" ht="12" customHeight="1" thickTop="1" thickBot="1">
      <c r="B88" s="178"/>
      <c r="C88" s="154" t="s">
        <v>302</v>
      </c>
      <c r="D88" s="194" t="s">
        <v>303</v>
      </c>
      <c r="E88" s="171" t="s">
        <v>205</v>
      </c>
      <c r="F88" s="171">
        <v>80</v>
      </c>
      <c r="G88" s="182">
        <v>320</v>
      </c>
      <c r="H88" s="172">
        <f>+G88*F88</f>
        <v>25600</v>
      </c>
      <c r="I88" s="186">
        <f t="shared" si="97"/>
        <v>0.84745762711864414</v>
      </c>
      <c r="J88" s="172">
        <f>+I88*H88</f>
        <v>21694.91525423729</v>
      </c>
      <c r="L88" s="172">
        <v>0</v>
      </c>
      <c r="M88" s="243">
        <v>0.14285714285714288</v>
      </c>
      <c r="N88" s="243">
        <f t="shared" si="102"/>
        <v>0.14285714285714288</v>
      </c>
      <c r="O88" s="243">
        <f t="shared" si="102"/>
        <v>0.14285714285714288</v>
      </c>
      <c r="P88" s="243">
        <f t="shared" si="102"/>
        <v>0.14285714285714288</v>
      </c>
      <c r="Q88" s="243">
        <f t="shared" si="102"/>
        <v>0.14285714285714288</v>
      </c>
      <c r="R88" s="243">
        <f t="shared" si="102"/>
        <v>0.14285714285714288</v>
      </c>
      <c r="S88" s="243">
        <f t="shared" si="102"/>
        <v>0.14285714285714288</v>
      </c>
      <c r="T88" s="174"/>
      <c r="U88" s="175"/>
      <c r="V88" s="188">
        <f t="shared" si="98"/>
        <v>0</v>
      </c>
      <c r="W88" s="188">
        <f t="shared" si="98"/>
        <v>0.14285714285714288</v>
      </c>
      <c r="X88" s="188">
        <f t="shared" si="98"/>
        <v>0.14285714285714288</v>
      </c>
      <c r="Y88" s="188">
        <f t="shared" si="98"/>
        <v>0.14285714285714288</v>
      </c>
      <c r="Z88" s="188">
        <f t="shared" si="98"/>
        <v>0.14285714285714288</v>
      </c>
      <c r="AA88" s="188">
        <f t="shared" si="98"/>
        <v>0.14285714285714288</v>
      </c>
      <c r="AB88" s="188">
        <f t="shared" si="98"/>
        <v>0.14285714285714288</v>
      </c>
      <c r="AC88" s="188">
        <f t="shared" si="98"/>
        <v>0.14285714285714288</v>
      </c>
      <c r="AD88" s="206"/>
      <c r="AF88" s="185">
        <f t="shared" si="99"/>
        <v>0</v>
      </c>
      <c r="AG88" s="185">
        <f t="shared" si="99"/>
        <v>3657.1428571428578</v>
      </c>
      <c r="AH88" s="185">
        <f t="shared" si="99"/>
        <v>3657.1428571428578</v>
      </c>
      <c r="AI88" s="185">
        <f t="shared" si="99"/>
        <v>3657.1428571428578</v>
      </c>
      <c r="AJ88" s="185">
        <f t="shared" si="99"/>
        <v>3657.1428571428578</v>
      </c>
      <c r="AK88" s="185">
        <f t="shared" si="99"/>
        <v>3657.1428571428578</v>
      </c>
      <c r="AL88" s="185">
        <f t="shared" si="99"/>
        <v>3657.1428571428578</v>
      </c>
      <c r="AM88" s="185">
        <f t="shared" si="99"/>
        <v>3657.1428571428578</v>
      </c>
      <c r="AN88" s="167">
        <f t="shared" si="84"/>
        <v>0</v>
      </c>
      <c r="AO88" s="185">
        <f t="shared" si="100"/>
        <v>0</v>
      </c>
      <c r="AP88" s="185">
        <f t="shared" si="100"/>
        <v>3099.273607748185</v>
      </c>
      <c r="AQ88" s="185">
        <f t="shared" si="100"/>
        <v>3099.273607748185</v>
      </c>
      <c r="AR88" s="185">
        <f t="shared" si="100"/>
        <v>3099.273607748185</v>
      </c>
      <c r="AS88" s="185">
        <f t="shared" si="100"/>
        <v>3099.273607748185</v>
      </c>
      <c r="AT88" s="185">
        <f t="shared" si="100"/>
        <v>3099.273607748185</v>
      </c>
      <c r="AU88" s="185">
        <f t="shared" si="100"/>
        <v>3099.273607748185</v>
      </c>
      <c r="AV88" s="185">
        <f t="shared" si="100"/>
        <v>3099.273607748185</v>
      </c>
      <c r="AW88" s="167">
        <f t="shared" si="85"/>
        <v>0</v>
      </c>
    </row>
    <row r="89" spans="2:49" s="242" customFormat="1" ht="12" customHeight="1" thickTop="1">
      <c r="B89" s="235"/>
      <c r="C89" s="154" t="s">
        <v>304</v>
      </c>
      <c r="D89" s="237" t="s">
        <v>305</v>
      </c>
      <c r="E89" s="238"/>
      <c r="F89" s="238"/>
      <c r="G89" s="221"/>
      <c r="H89" s="240"/>
      <c r="I89" s="247"/>
      <c r="J89" s="239"/>
      <c r="L89" s="243"/>
      <c r="M89" s="245"/>
      <c r="N89" s="245"/>
      <c r="O89" s="245"/>
      <c r="P89" s="245"/>
      <c r="Q89" s="245"/>
      <c r="R89" s="245"/>
      <c r="S89" s="243"/>
      <c r="T89" s="220"/>
      <c r="U89" s="244"/>
      <c r="V89" s="233"/>
      <c r="W89" s="233"/>
      <c r="X89" s="233"/>
      <c r="Y89" s="233"/>
      <c r="Z89" s="233"/>
      <c r="AA89" s="233"/>
      <c r="AB89" s="233"/>
      <c r="AC89" s="233"/>
      <c r="AD89" s="245"/>
      <c r="AF89" s="240"/>
      <c r="AG89" s="239"/>
      <c r="AH89" s="239"/>
      <c r="AI89" s="239"/>
      <c r="AJ89" s="239"/>
      <c r="AK89" s="239"/>
      <c r="AL89" s="239"/>
      <c r="AM89" s="239"/>
      <c r="AN89" s="167">
        <f t="shared" si="84"/>
        <v>0</v>
      </c>
      <c r="AO89" s="240"/>
      <c r="AP89" s="239"/>
      <c r="AQ89" s="239"/>
      <c r="AR89" s="239"/>
      <c r="AS89" s="239"/>
      <c r="AT89" s="239"/>
      <c r="AU89" s="239"/>
      <c r="AV89" s="239"/>
      <c r="AW89" s="167">
        <f t="shared" si="85"/>
        <v>0</v>
      </c>
    </row>
    <row r="90" spans="2:49" ht="12" customHeight="1">
      <c r="B90" s="178"/>
      <c r="C90" s="199"/>
      <c r="D90" s="174"/>
      <c r="E90" s="248"/>
      <c r="F90" s="248"/>
      <c r="G90" s="181"/>
      <c r="H90" s="172"/>
      <c r="I90" s="232"/>
      <c r="J90" s="182"/>
      <c r="L90" s="172"/>
      <c r="M90" s="182"/>
      <c r="N90" s="206"/>
      <c r="O90" s="182"/>
      <c r="P90" s="182"/>
      <c r="Q90" s="182"/>
      <c r="R90" s="182"/>
      <c r="S90" s="172"/>
      <c r="U90" s="175"/>
      <c r="V90" s="233"/>
      <c r="W90" s="233"/>
      <c r="X90" s="233"/>
      <c r="Y90" s="233"/>
      <c r="Z90" s="233"/>
      <c r="AA90" s="233"/>
      <c r="AB90" s="233"/>
      <c r="AC90" s="233"/>
      <c r="AD90" s="182"/>
      <c r="AF90" s="185"/>
      <c r="AG90" s="234"/>
      <c r="AH90" s="234"/>
      <c r="AI90" s="234"/>
      <c r="AJ90" s="234"/>
      <c r="AK90" s="234"/>
      <c r="AL90" s="234"/>
      <c r="AM90" s="234"/>
      <c r="AN90" s="167">
        <f t="shared" si="84"/>
        <v>0</v>
      </c>
      <c r="AO90" s="185"/>
      <c r="AP90" s="234"/>
      <c r="AQ90" s="234"/>
      <c r="AR90" s="234"/>
      <c r="AS90" s="234"/>
      <c r="AT90" s="234"/>
      <c r="AU90" s="234"/>
      <c r="AV90" s="234"/>
      <c r="AW90" s="167">
        <f t="shared" si="85"/>
        <v>0</v>
      </c>
    </row>
    <row r="91" spans="2:49" ht="18" customHeight="1">
      <c r="B91" s="249" t="s">
        <v>306</v>
      </c>
      <c r="C91" s="250"/>
      <c r="D91" s="251"/>
      <c r="E91" s="252"/>
      <c r="F91" s="252"/>
      <c r="G91" s="253"/>
      <c r="H91" s="254">
        <f>+H67+H53+H43+H35+H5+H77</f>
        <v>3753623.96</v>
      </c>
      <c r="I91" s="255"/>
      <c r="J91" s="254">
        <f>+J67+J53+J43+J35+J5+J77</f>
        <v>3229512.8093220335</v>
      </c>
      <c r="L91" s="254"/>
      <c r="M91" s="255"/>
      <c r="N91" s="255"/>
      <c r="O91" s="255"/>
      <c r="P91" s="255"/>
      <c r="Q91" s="255"/>
      <c r="R91" s="255"/>
      <c r="S91" s="254"/>
      <c r="U91" s="256"/>
      <c r="V91" s="257"/>
      <c r="W91" s="257"/>
      <c r="X91" s="257"/>
      <c r="Y91" s="257"/>
      <c r="Z91" s="257"/>
      <c r="AA91" s="257"/>
      <c r="AB91" s="257"/>
      <c r="AC91" s="257"/>
      <c r="AD91" s="258"/>
      <c r="AF91" s="254">
        <f t="shared" ref="AF91:AM91" si="103">+AF67+AF53+AF43+AF35+AF5+AF77</f>
        <v>313101.95999999996</v>
      </c>
      <c r="AG91" s="254">
        <f t="shared" si="103"/>
        <v>815879.71428571432</v>
      </c>
      <c r="AH91" s="254">
        <f t="shared" si="103"/>
        <v>598396.38095238106</v>
      </c>
      <c r="AI91" s="254">
        <f t="shared" si="103"/>
        <v>619491.38095238106</v>
      </c>
      <c r="AJ91" s="254">
        <f t="shared" si="103"/>
        <v>668843.38095238106</v>
      </c>
      <c r="AK91" s="254">
        <f t="shared" si="103"/>
        <v>263155.71428571426</v>
      </c>
      <c r="AL91" s="254">
        <f t="shared" si="103"/>
        <v>188155.71428571429</v>
      </c>
      <c r="AM91" s="254">
        <f t="shared" si="103"/>
        <v>286599.71428571426</v>
      </c>
      <c r="AN91" s="167">
        <f>+H91-SUM(AF91:AM91)</f>
        <v>0</v>
      </c>
      <c r="AO91" s="254">
        <f t="shared" ref="AO91:AV91" si="104">+AO67+AO53+AO43+AO35+AO5+AO77</f>
        <v>271107.76271186443</v>
      </c>
      <c r="AP91" s="254">
        <f t="shared" si="104"/>
        <v>697190.60532687663</v>
      </c>
      <c r="AQ91" s="254">
        <f t="shared" si="104"/>
        <v>512888.19572235679</v>
      </c>
      <c r="AR91" s="254">
        <f t="shared" si="104"/>
        <v>531225.74233252625</v>
      </c>
      <c r="AS91" s="254">
        <f t="shared" si="104"/>
        <v>573048.96267150936</v>
      </c>
      <c r="AT91" s="254">
        <f t="shared" si="104"/>
        <v>229480.76507263922</v>
      </c>
      <c r="AU91" s="254">
        <f t="shared" si="104"/>
        <v>165921.44303874092</v>
      </c>
      <c r="AV91" s="254">
        <f t="shared" si="104"/>
        <v>248649.33244552062</v>
      </c>
      <c r="AW91" s="167">
        <f t="shared" si="85"/>
        <v>0</v>
      </c>
    </row>
    <row r="92" spans="2:49">
      <c r="B92" s="259"/>
      <c r="C92" s="259"/>
    </row>
    <row r="93" spans="2:49">
      <c r="B93" s="259"/>
      <c r="C93" s="259"/>
    </row>
    <row r="94" spans="2:49">
      <c r="B94" s="259"/>
      <c r="C94" s="259"/>
    </row>
    <row r="95" spans="2:49">
      <c r="B95" s="259"/>
      <c r="C95" s="259"/>
    </row>
    <row r="96" spans="2:49">
      <c r="B96" s="259"/>
      <c r="C96" s="259"/>
    </row>
    <row r="97" spans="2:3">
      <c r="B97" s="259"/>
      <c r="C97" s="259"/>
    </row>
    <row r="98" spans="2:3">
      <c r="B98" s="259"/>
      <c r="C98" s="259"/>
    </row>
  </sheetData>
  <mergeCells count="13">
    <mergeCell ref="AC5:AD5"/>
    <mergeCell ref="U5:V5"/>
    <mergeCell ref="U2:AD2"/>
    <mergeCell ref="AF2:AM2"/>
    <mergeCell ref="AO2:AV2"/>
    <mergeCell ref="U3:V3"/>
    <mergeCell ref="AC3:AD3"/>
    <mergeCell ref="L2:S2"/>
    <mergeCell ref="B2:D3"/>
    <mergeCell ref="E2:E3"/>
    <mergeCell ref="F2:F3"/>
    <mergeCell ref="G2:G3"/>
    <mergeCell ref="I2:I3"/>
  </mergeCells>
  <conditionalFormatting sqref="AD8 V11:AC13 V82:AC85 V89:AC90">
    <cfRule type="cellIs" dxfId="44" priority="45" stopIfTrue="1" operator="greaterThan">
      <formula>0</formula>
    </cfRule>
  </conditionalFormatting>
  <conditionalFormatting sqref="V37:V39">
    <cfRule type="cellIs" dxfId="43" priority="44" stopIfTrue="1" operator="greaterThan">
      <formula>0</formula>
    </cfRule>
  </conditionalFormatting>
  <conditionalFormatting sqref="W37:AC39">
    <cfRule type="cellIs" dxfId="42" priority="43" stopIfTrue="1" operator="greaterThan">
      <formula>0</formula>
    </cfRule>
  </conditionalFormatting>
  <conditionalFormatting sqref="V41:V42">
    <cfRule type="cellIs" dxfId="41" priority="42" stopIfTrue="1" operator="greaterThan">
      <formula>0</formula>
    </cfRule>
  </conditionalFormatting>
  <conditionalFormatting sqref="W41:AC42">
    <cfRule type="cellIs" dxfId="40" priority="41" stopIfTrue="1" operator="greaterThan">
      <formula>0</formula>
    </cfRule>
  </conditionalFormatting>
  <conditionalFormatting sqref="V25:V27">
    <cfRule type="cellIs" dxfId="39" priority="24" stopIfTrue="1" operator="greaterThan">
      <formula>0</formula>
    </cfRule>
  </conditionalFormatting>
  <conditionalFormatting sqref="W25:AC27">
    <cfRule type="cellIs" dxfId="38" priority="23" stopIfTrue="1" operator="greaterThan">
      <formula>0</formula>
    </cfRule>
  </conditionalFormatting>
  <conditionalFormatting sqref="V8:V9">
    <cfRule type="cellIs" dxfId="37" priority="20" stopIfTrue="1" operator="greaterThan">
      <formula>0</formula>
    </cfRule>
  </conditionalFormatting>
  <conditionalFormatting sqref="W8:AC9">
    <cfRule type="cellIs" dxfId="36" priority="19" stopIfTrue="1" operator="greaterThan">
      <formula>0</formula>
    </cfRule>
  </conditionalFormatting>
  <conditionalFormatting sqref="V73:V75 V78:V81">
    <cfRule type="cellIs" dxfId="35" priority="40" stopIfTrue="1" operator="greaterThan">
      <formula>0</formula>
    </cfRule>
  </conditionalFormatting>
  <conditionalFormatting sqref="W73:AC75 W78:AC81">
    <cfRule type="cellIs" dxfId="34" priority="39" stopIfTrue="1" operator="greaterThan">
      <formula>0</formula>
    </cfRule>
  </conditionalFormatting>
  <conditionalFormatting sqref="V56:V62">
    <cfRule type="cellIs" dxfId="33" priority="38" stopIfTrue="1" operator="greaterThan">
      <formula>0</formula>
    </cfRule>
  </conditionalFormatting>
  <conditionalFormatting sqref="W56:AC62">
    <cfRule type="cellIs" dxfId="32" priority="37" stopIfTrue="1" operator="greaterThan">
      <formula>0</formula>
    </cfRule>
  </conditionalFormatting>
  <conditionalFormatting sqref="V64:V66">
    <cfRule type="cellIs" dxfId="31" priority="36" stopIfTrue="1" operator="greaterThan">
      <formula>0</formula>
    </cfRule>
  </conditionalFormatting>
  <conditionalFormatting sqref="W64:AC66">
    <cfRule type="cellIs" dxfId="30" priority="35" stopIfTrue="1" operator="greaterThan">
      <formula>0</formula>
    </cfRule>
  </conditionalFormatting>
  <conditionalFormatting sqref="V34">
    <cfRule type="cellIs" dxfId="29" priority="34" stopIfTrue="1" operator="greaterThan">
      <formula>0</formula>
    </cfRule>
  </conditionalFormatting>
  <conditionalFormatting sqref="W34:AC34">
    <cfRule type="cellIs" dxfId="28" priority="33" stopIfTrue="1" operator="greaterThan">
      <formula>0</formula>
    </cfRule>
  </conditionalFormatting>
  <conditionalFormatting sqref="V33">
    <cfRule type="cellIs" dxfId="27" priority="32" stopIfTrue="1" operator="greaterThan">
      <formula>0</formula>
    </cfRule>
  </conditionalFormatting>
  <conditionalFormatting sqref="W33:AC33">
    <cfRule type="cellIs" dxfId="26" priority="31" stopIfTrue="1" operator="greaterThan">
      <formula>0</formula>
    </cfRule>
  </conditionalFormatting>
  <conditionalFormatting sqref="V32">
    <cfRule type="cellIs" dxfId="25" priority="30" stopIfTrue="1" operator="greaterThan">
      <formula>0</formula>
    </cfRule>
  </conditionalFormatting>
  <conditionalFormatting sqref="W32:AC32">
    <cfRule type="cellIs" dxfId="24" priority="29" stopIfTrue="1" operator="greaterThan">
      <formula>0</formula>
    </cfRule>
  </conditionalFormatting>
  <conditionalFormatting sqref="V29:V30">
    <cfRule type="cellIs" dxfId="23" priority="28" stopIfTrue="1" operator="greaterThan">
      <formula>0</formula>
    </cfRule>
  </conditionalFormatting>
  <conditionalFormatting sqref="W29:AC30">
    <cfRule type="cellIs" dxfId="22" priority="27" stopIfTrue="1" operator="greaterThan">
      <formula>0</formula>
    </cfRule>
  </conditionalFormatting>
  <conditionalFormatting sqref="V86:V88">
    <cfRule type="cellIs" dxfId="21" priority="26" stopIfTrue="1" operator="greaterThan">
      <formula>0</formula>
    </cfRule>
  </conditionalFormatting>
  <conditionalFormatting sqref="W86:AC88">
    <cfRule type="cellIs" dxfId="20" priority="25" stopIfTrue="1" operator="greaterThan">
      <formula>0</formula>
    </cfRule>
  </conditionalFormatting>
  <conditionalFormatting sqref="V16:V23">
    <cfRule type="cellIs" dxfId="19" priority="22" stopIfTrue="1" operator="greaterThan">
      <formula>0</formula>
    </cfRule>
  </conditionalFormatting>
  <conditionalFormatting sqref="W16:AC23">
    <cfRule type="cellIs" dxfId="18" priority="21" stopIfTrue="1" operator="greaterThan">
      <formula>0</formula>
    </cfRule>
  </conditionalFormatting>
  <conditionalFormatting sqref="V69:V71">
    <cfRule type="cellIs" dxfId="17" priority="18" stopIfTrue="1" operator="greaterThan">
      <formula>0</formula>
    </cfRule>
  </conditionalFormatting>
  <conditionalFormatting sqref="W69:AC71">
    <cfRule type="cellIs" dxfId="16" priority="17" stopIfTrue="1" operator="greaterThan">
      <formula>0</formula>
    </cfRule>
  </conditionalFormatting>
  <conditionalFormatting sqref="V45">
    <cfRule type="cellIs" dxfId="15" priority="16" stopIfTrue="1" operator="greaterThan">
      <formula>0</formula>
    </cfRule>
  </conditionalFormatting>
  <conditionalFormatting sqref="W45:AC45">
    <cfRule type="cellIs" dxfId="14" priority="15" stopIfTrue="1" operator="greaterThan">
      <formula>0</formula>
    </cfRule>
  </conditionalFormatting>
  <conditionalFormatting sqref="V46">
    <cfRule type="cellIs" dxfId="13" priority="14" stopIfTrue="1" operator="greaterThan">
      <formula>0</formula>
    </cfRule>
  </conditionalFormatting>
  <conditionalFormatting sqref="W46:AC46">
    <cfRule type="cellIs" dxfId="12" priority="13" stopIfTrue="1" operator="greaterThan">
      <formula>0</formula>
    </cfRule>
  </conditionalFormatting>
  <conditionalFormatting sqref="V47">
    <cfRule type="cellIs" dxfId="11" priority="12" stopIfTrue="1" operator="greaterThan">
      <formula>0</formula>
    </cfRule>
  </conditionalFormatting>
  <conditionalFormatting sqref="W47:AC47">
    <cfRule type="cellIs" dxfId="10" priority="11" stopIfTrue="1" operator="greaterThan">
      <formula>0</formula>
    </cfRule>
  </conditionalFormatting>
  <conditionalFormatting sqref="V48">
    <cfRule type="cellIs" dxfId="9" priority="10" stopIfTrue="1" operator="greaterThan">
      <formula>0</formula>
    </cfRule>
  </conditionalFormatting>
  <conditionalFormatting sqref="W48:AC48">
    <cfRule type="cellIs" dxfId="8" priority="9" stopIfTrue="1" operator="greaterThan">
      <formula>0</formula>
    </cfRule>
  </conditionalFormatting>
  <conditionalFormatting sqref="V49">
    <cfRule type="cellIs" dxfId="7" priority="8" stopIfTrue="1" operator="greaterThan">
      <formula>0</formula>
    </cfRule>
  </conditionalFormatting>
  <conditionalFormatting sqref="W49:AC49">
    <cfRule type="cellIs" dxfId="6" priority="7" stopIfTrue="1" operator="greaterThan">
      <formula>0</formula>
    </cfRule>
  </conditionalFormatting>
  <conditionalFormatting sqref="V50">
    <cfRule type="cellIs" dxfId="5" priority="6" stopIfTrue="1" operator="greaterThan">
      <formula>0</formula>
    </cfRule>
  </conditionalFormatting>
  <conditionalFormatting sqref="W50:AC50">
    <cfRule type="cellIs" dxfId="4" priority="5" stopIfTrue="1" operator="greaterThan">
      <formula>0</formula>
    </cfRule>
  </conditionalFormatting>
  <conditionalFormatting sqref="V51">
    <cfRule type="cellIs" dxfId="3" priority="4" stopIfTrue="1" operator="greaterThan">
      <formula>0</formula>
    </cfRule>
  </conditionalFormatting>
  <conditionalFormatting sqref="W51:AC51">
    <cfRule type="cellIs" dxfId="2" priority="3" stopIfTrue="1" operator="greaterThan">
      <formula>0</formula>
    </cfRule>
  </conditionalFormatting>
  <conditionalFormatting sqref="V52">
    <cfRule type="cellIs" dxfId="1" priority="2" stopIfTrue="1" operator="greaterThan">
      <formula>0</formula>
    </cfRule>
  </conditionalFormatting>
  <conditionalFormatting sqref="W52:AC52">
    <cfRule type="cellIs" dxfId="0" priority="1" stopIfTrue="1" operator="greaterThan">
      <formula>0</formula>
    </cfRule>
  </conditionalFormatting>
  <pageMargins left="0.7" right="0.7" top="0.75" bottom="0.75" header="0.3" footer="0.3"/>
  <pageSetup paperSize="9" scale="1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C2:G30"/>
  <sheetViews>
    <sheetView view="pageBreakPreview" zoomScale="60" zoomScaleNormal="130" workbookViewId="0">
      <selection activeCell="G11" sqref="G11"/>
    </sheetView>
  </sheetViews>
  <sheetFormatPr baseColWidth="10" defaultRowHeight="15"/>
  <cols>
    <col min="5" max="5" width="17.42578125" customWidth="1"/>
  </cols>
  <sheetData>
    <row r="2" spans="3:7">
      <c r="C2" t="s">
        <v>29</v>
      </c>
      <c r="D2" s="138">
        <v>1</v>
      </c>
      <c r="E2" s="139" t="s">
        <v>162</v>
      </c>
    </row>
    <row r="3" spans="3:7">
      <c r="C3" t="s">
        <v>30</v>
      </c>
      <c r="D3" s="138">
        <v>0</v>
      </c>
      <c r="E3" s="140"/>
    </row>
    <row r="5" spans="3:7">
      <c r="C5" t="s">
        <v>29</v>
      </c>
      <c r="D5" s="138">
        <v>1</v>
      </c>
      <c r="E5" s="139" t="s">
        <v>162</v>
      </c>
    </row>
    <row r="6" spans="3:7">
      <c r="C6" t="s">
        <v>30</v>
      </c>
      <c r="D6" s="138">
        <v>0</v>
      </c>
      <c r="E6" s="140"/>
    </row>
    <row r="8" spans="3:7">
      <c r="C8" t="s">
        <v>29</v>
      </c>
      <c r="D8" s="138">
        <v>1</v>
      </c>
      <c r="E8" s="139" t="s">
        <v>162</v>
      </c>
    </row>
    <row r="9" spans="3:7">
      <c r="C9" t="s">
        <v>30</v>
      </c>
      <c r="D9" s="138">
        <v>0</v>
      </c>
      <c r="E9" s="140"/>
    </row>
    <row r="10" spans="3:7" ht="18.75">
      <c r="G10" s="146">
        <v>0</v>
      </c>
    </row>
    <row r="11" spans="3:7" ht="18.75">
      <c r="C11" t="s">
        <v>29</v>
      </c>
      <c r="D11" s="138">
        <v>1</v>
      </c>
      <c r="E11" s="139" t="s">
        <v>162</v>
      </c>
      <c r="G11" s="146">
        <v>1</v>
      </c>
    </row>
    <row r="12" spans="3:7" ht="18.75">
      <c r="C12" t="s">
        <v>30</v>
      </c>
      <c r="D12" s="138">
        <v>0</v>
      </c>
      <c r="E12" s="140">
        <v>3</v>
      </c>
      <c r="G12" s="146">
        <v>2</v>
      </c>
    </row>
    <row r="13" spans="3:7" ht="18.75">
      <c r="G13" s="146">
        <v>3</v>
      </c>
    </row>
    <row r="14" spans="3:7" ht="18.75">
      <c r="C14" t="s">
        <v>29</v>
      </c>
      <c r="D14" s="138">
        <v>1</v>
      </c>
      <c r="E14" s="139" t="s">
        <v>162</v>
      </c>
      <c r="G14" s="146">
        <v>4</v>
      </c>
    </row>
    <row r="15" spans="3:7" ht="18.75">
      <c r="C15" t="s">
        <v>30</v>
      </c>
      <c r="D15" s="138">
        <v>0</v>
      </c>
      <c r="E15" s="140">
        <v>3</v>
      </c>
      <c r="G15" s="146">
        <v>5</v>
      </c>
    </row>
    <row r="16" spans="3:7" ht="18.75">
      <c r="G16" s="146">
        <v>6</v>
      </c>
    </row>
    <row r="17" spans="3:7" ht="18.75">
      <c r="C17" t="s">
        <v>29</v>
      </c>
      <c r="D17" s="138">
        <v>1</v>
      </c>
      <c r="E17" s="139" t="s">
        <v>162</v>
      </c>
      <c r="G17" s="146">
        <v>7</v>
      </c>
    </row>
    <row r="18" spans="3:7" ht="18.75">
      <c r="C18" t="s">
        <v>30</v>
      </c>
      <c r="D18" s="138">
        <v>0</v>
      </c>
      <c r="E18" s="140"/>
      <c r="G18" s="146">
        <v>8</v>
      </c>
    </row>
    <row r="19" spans="3:7" ht="18.75">
      <c r="G19" s="146">
        <v>9</v>
      </c>
    </row>
    <row r="20" spans="3:7" ht="18.75">
      <c r="C20" t="s">
        <v>29</v>
      </c>
      <c r="D20" s="138">
        <v>1</v>
      </c>
      <c r="E20" s="139" t="s">
        <v>162</v>
      </c>
      <c r="G20" s="146">
        <v>10</v>
      </c>
    </row>
    <row r="21" spans="3:7" ht="18.75">
      <c r="C21" t="s">
        <v>30</v>
      </c>
      <c r="D21" s="138">
        <v>0</v>
      </c>
      <c r="E21" s="140"/>
      <c r="G21" s="146"/>
    </row>
    <row r="23" spans="3:7">
      <c r="C23" t="s">
        <v>29</v>
      </c>
      <c r="D23" s="138">
        <v>1</v>
      </c>
      <c r="E23" s="139" t="s">
        <v>162</v>
      </c>
    </row>
    <row r="24" spans="3:7">
      <c r="C24" t="s">
        <v>30</v>
      </c>
      <c r="D24" s="138">
        <v>0</v>
      </c>
      <c r="E24" s="140"/>
    </row>
    <row r="26" spans="3:7">
      <c r="C26" t="s">
        <v>29</v>
      </c>
      <c r="D26" s="138">
        <v>1</v>
      </c>
      <c r="E26" s="139" t="s">
        <v>162</v>
      </c>
    </row>
    <row r="27" spans="3:7">
      <c r="C27" t="s">
        <v>30</v>
      </c>
      <c r="D27" s="138">
        <v>0</v>
      </c>
      <c r="E27" s="140"/>
    </row>
    <row r="29" spans="3:7">
      <c r="C29" t="s">
        <v>29</v>
      </c>
      <c r="D29" s="138">
        <v>1</v>
      </c>
      <c r="E29" s="139" t="s">
        <v>162</v>
      </c>
    </row>
    <row r="30" spans="3:7">
      <c r="C30" t="s">
        <v>30</v>
      </c>
      <c r="D30" s="138">
        <v>0</v>
      </c>
      <c r="E30" s="140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B3:S38"/>
  <sheetViews>
    <sheetView view="pageBreakPreview" topLeftCell="A10" zoomScale="60" zoomScaleNormal="100" workbookViewId="0">
      <selection activeCell="E22" sqref="E22"/>
    </sheetView>
  </sheetViews>
  <sheetFormatPr baseColWidth="10" defaultRowHeight="15"/>
  <sheetData>
    <row r="3" spans="2:19">
      <c r="B3" s="385" t="s">
        <v>355</v>
      </c>
    </row>
    <row r="4" spans="2:19">
      <c r="B4" s="385" t="s">
        <v>356</v>
      </c>
    </row>
    <row r="5" spans="2:19">
      <c r="B5" s="385" t="s">
        <v>357</v>
      </c>
    </row>
    <row r="6" spans="2:19">
      <c r="B6" s="385" t="s">
        <v>358</v>
      </c>
    </row>
    <row r="8" spans="2:19">
      <c r="F8" s="289"/>
      <c r="G8" s="289"/>
      <c r="H8" s="289"/>
      <c r="I8" s="289"/>
      <c r="J8" s="289"/>
      <c r="K8" s="289"/>
    </row>
    <row r="9" spans="2:19"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</row>
    <row r="10" spans="2:19"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</row>
    <row r="11" spans="2:19">
      <c r="E11" s="289"/>
      <c r="F11" s="289"/>
      <c r="G11" s="289"/>
      <c r="H11" s="289"/>
      <c r="I11" s="289"/>
      <c r="J11" s="289"/>
      <c r="K11" s="289"/>
      <c r="L11" s="289"/>
      <c r="M11" s="289"/>
      <c r="N11" s="389"/>
      <c r="O11" s="390">
        <v>8</v>
      </c>
      <c r="P11" s="389"/>
      <c r="Q11" s="390">
        <v>1</v>
      </c>
      <c r="R11" s="389"/>
      <c r="S11" s="390">
        <v>1</v>
      </c>
    </row>
    <row r="12" spans="2:19">
      <c r="E12" s="289"/>
      <c r="F12" s="700"/>
      <c r="G12" s="701"/>
      <c r="H12" s="700"/>
      <c r="I12" s="701"/>
      <c r="J12" s="700"/>
      <c r="K12" s="701"/>
      <c r="L12" s="289"/>
      <c r="M12" s="289"/>
      <c r="N12" s="389"/>
      <c r="O12" s="390">
        <v>1</v>
      </c>
      <c r="P12" s="389"/>
      <c r="Q12" s="390">
        <v>1</v>
      </c>
      <c r="R12" s="389"/>
      <c r="S12" s="390">
        <v>1</v>
      </c>
    </row>
    <row r="13" spans="2:19">
      <c r="E13" s="289"/>
      <c r="F13" s="383"/>
      <c r="G13" s="383"/>
      <c r="H13" s="383"/>
      <c r="I13" s="383"/>
      <c r="J13" s="383"/>
      <c r="K13" s="383"/>
      <c r="L13" s="289"/>
      <c r="M13" s="289"/>
      <c r="N13" s="389"/>
      <c r="O13" s="390">
        <v>1</v>
      </c>
      <c r="P13" s="389"/>
      <c r="Q13" s="390">
        <v>1</v>
      </c>
      <c r="R13" s="389"/>
      <c r="S13" s="390">
        <v>1</v>
      </c>
    </row>
    <row r="14" spans="2:19">
      <c r="E14" s="289"/>
      <c r="F14" s="28"/>
      <c r="G14" s="6"/>
      <c r="H14" s="28"/>
      <c r="I14" s="6"/>
      <c r="J14" s="28"/>
      <c r="K14" s="28"/>
      <c r="L14" s="289"/>
      <c r="M14" s="289"/>
      <c r="N14" s="389"/>
      <c r="O14" s="390">
        <v>1</v>
      </c>
      <c r="P14" s="389"/>
      <c r="Q14" s="390">
        <v>1</v>
      </c>
      <c r="R14" s="389"/>
      <c r="S14" s="390">
        <v>1</v>
      </c>
    </row>
    <row r="15" spans="2:19">
      <c r="E15" s="289"/>
      <c r="F15" s="389"/>
      <c r="G15" s="390"/>
      <c r="H15" s="389"/>
      <c r="I15" s="390"/>
      <c r="J15" s="389"/>
      <c r="K15" s="390"/>
      <c r="L15" s="289"/>
      <c r="M15" s="289"/>
      <c r="N15" s="389"/>
      <c r="O15" s="390">
        <v>1</v>
      </c>
      <c r="P15" s="389"/>
      <c r="Q15" s="390">
        <v>1</v>
      </c>
      <c r="R15" s="389"/>
      <c r="S15" s="390">
        <v>1</v>
      </c>
    </row>
    <row r="16" spans="2:19">
      <c r="E16" s="289"/>
      <c r="F16" s="389"/>
      <c r="G16" s="390"/>
      <c r="H16" s="389"/>
      <c r="I16" s="390"/>
      <c r="J16" s="389"/>
      <c r="K16" s="390"/>
      <c r="L16" s="289"/>
      <c r="M16" s="289"/>
      <c r="N16" s="389"/>
      <c r="O16" s="390">
        <v>1</v>
      </c>
      <c r="P16" s="389"/>
      <c r="Q16" s="390">
        <v>1</v>
      </c>
      <c r="R16" s="389"/>
      <c r="S16" s="390">
        <v>1</v>
      </c>
    </row>
    <row r="17" spans="2:19">
      <c r="E17" s="289"/>
      <c r="F17" s="389"/>
      <c r="G17" s="390"/>
      <c r="H17" s="389"/>
      <c r="I17" s="390"/>
      <c r="J17" s="389"/>
      <c r="K17" s="390"/>
      <c r="L17" s="289"/>
      <c r="M17" s="289"/>
      <c r="N17" s="389"/>
      <c r="O17" s="390">
        <v>1</v>
      </c>
      <c r="P17" s="389"/>
      <c r="Q17" s="390">
        <v>1</v>
      </c>
      <c r="R17" s="389"/>
      <c r="S17" s="390">
        <v>1</v>
      </c>
    </row>
    <row r="18" spans="2:19">
      <c r="E18" s="289"/>
      <c r="F18" s="389"/>
      <c r="G18" s="390"/>
      <c r="H18" s="389"/>
      <c r="I18" s="390"/>
      <c r="J18" s="389"/>
      <c r="K18" s="390"/>
      <c r="L18" s="289"/>
      <c r="M18" s="289"/>
      <c r="N18" s="389"/>
      <c r="O18" s="390">
        <v>1</v>
      </c>
      <c r="P18" s="389"/>
      <c r="Q18" s="390">
        <v>1</v>
      </c>
      <c r="R18" s="389"/>
      <c r="S18" s="390">
        <v>1</v>
      </c>
    </row>
    <row r="19" spans="2:19">
      <c r="E19" s="289"/>
      <c r="F19" s="389"/>
      <c r="G19" s="390"/>
      <c r="H19" s="389"/>
      <c r="I19" s="390"/>
      <c r="J19" s="389"/>
      <c r="K19" s="390"/>
      <c r="L19" s="289"/>
      <c r="M19" s="289"/>
      <c r="N19" s="389"/>
      <c r="O19" s="390">
        <v>1</v>
      </c>
      <c r="P19" s="389"/>
      <c r="Q19" s="390">
        <v>1</v>
      </c>
      <c r="R19" s="389"/>
      <c r="S19" s="390">
        <v>1</v>
      </c>
    </row>
    <row r="20" spans="2:19">
      <c r="E20" s="289"/>
      <c r="F20" s="389"/>
      <c r="G20" s="390"/>
      <c r="H20" s="389"/>
      <c r="I20" s="390"/>
      <c r="J20" s="389"/>
      <c r="K20" s="390"/>
      <c r="L20" s="289"/>
      <c r="M20" s="289"/>
      <c r="N20" s="389"/>
      <c r="O20" s="390">
        <v>1</v>
      </c>
      <c r="P20" s="389"/>
      <c r="Q20" s="390">
        <v>1</v>
      </c>
      <c r="R20" s="389"/>
      <c r="S20" s="390">
        <v>1</v>
      </c>
    </row>
    <row r="21" spans="2:19">
      <c r="E21" s="289"/>
      <c r="F21" s="389"/>
      <c r="G21" s="390"/>
      <c r="H21" s="389"/>
      <c r="I21" s="390"/>
      <c r="J21" s="389"/>
      <c r="K21" s="390"/>
      <c r="L21" s="289"/>
      <c r="M21" s="289"/>
      <c r="N21" s="389"/>
      <c r="O21" s="390">
        <v>1</v>
      </c>
      <c r="P21" s="389"/>
      <c r="Q21" s="390">
        <v>1</v>
      </c>
      <c r="R21" s="389"/>
      <c r="S21" s="390">
        <v>1</v>
      </c>
    </row>
    <row r="22" spans="2:19">
      <c r="E22" s="289"/>
      <c r="F22" s="389"/>
      <c r="G22" s="390"/>
      <c r="H22" s="389"/>
      <c r="I22" s="390"/>
      <c r="J22" s="389"/>
      <c r="K22" s="390"/>
      <c r="L22" s="289"/>
      <c r="M22" s="289"/>
      <c r="N22" s="389"/>
      <c r="O22" s="390">
        <v>1</v>
      </c>
      <c r="P22" s="389"/>
      <c r="Q22" s="390">
        <v>1</v>
      </c>
      <c r="R22" s="389"/>
      <c r="S22" s="390">
        <v>1</v>
      </c>
    </row>
    <row r="23" spans="2:19">
      <c r="E23" s="289"/>
      <c r="F23" s="389"/>
      <c r="G23" s="390"/>
      <c r="H23" s="389"/>
      <c r="I23" s="390"/>
      <c r="J23" s="389"/>
      <c r="K23" s="390"/>
      <c r="L23" s="289"/>
      <c r="M23" s="289"/>
      <c r="N23" s="389"/>
      <c r="O23" s="390">
        <v>1</v>
      </c>
      <c r="P23" s="389"/>
      <c r="Q23" s="390">
        <v>1</v>
      </c>
      <c r="R23" s="389"/>
      <c r="S23" s="390">
        <v>1</v>
      </c>
    </row>
    <row r="24" spans="2:19">
      <c r="E24" s="289"/>
      <c r="F24" s="389"/>
      <c r="G24" s="390"/>
      <c r="H24" s="389"/>
      <c r="I24" s="390"/>
      <c r="J24" s="391"/>
      <c r="K24" s="390"/>
      <c r="L24" s="289"/>
      <c r="M24" s="289"/>
      <c r="N24" s="389"/>
      <c r="O24" s="390">
        <v>1</v>
      </c>
      <c r="P24" s="389"/>
      <c r="Q24" s="390">
        <v>1</v>
      </c>
      <c r="R24" s="389"/>
      <c r="S24" s="390">
        <v>1</v>
      </c>
    </row>
    <row r="25" spans="2:19">
      <c r="E25" s="289"/>
      <c r="F25" s="6"/>
      <c r="G25" s="392"/>
      <c r="H25" s="6"/>
      <c r="I25" s="373"/>
      <c r="J25" s="23"/>
      <c r="K25" s="393"/>
      <c r="L25" s="289"/>
      <c r="M25" s="289"/>
      <c r="N25" s="6"/>
      <c r="O25" s="392"/>
      <c r="P25" s="6"/>
      <c r="Q25" s="373"/>
      <c r="R25" s="39"/>
      <c r="S25" s="389"/>
    </row>
    <row r="26" spans="2:19">
      <c r="E26" s="289"/>
      <c r="F26" s="289"/>
      <c r="G26" s="289"/>
      <c r="H26" s="289"/>
      <c r="I26" s="289"/>
      <c r="J26" s="289"/>
      <c r="K26" s="289"/>
      <c r="L26" s="289"/>
      <c r="M26" s="289"/>
      <c r="N26" s="289"/>
      <c r="O26" s="289"/>
      <c r="P26" s="289"/>
      <c r="Q26" s="289"/>
      <c r="R26" s="289"/>
      <c r="S26" s="289"/>
    </row>
    <row r="27" spans="2:19">
      <c r="E27" s="289"/>
      <c r="F27" s="289"/>
      <c r="G27" s="289"/>
      <c r="H27" s="289"/>
      <c r="I27" s="289"/>
      <c r="J27" s="289"/>
      <c r="K27" s="289"/>
      <c r="L27" s="289"/>
      <c r="M27" s="289"/>
      <c r="N27" s="289"/>
      <c r="O27" s="289"/>
      <c r="P27" s="289"/>
      <c r="Q27" s="289"/>
      <c r="R27" s="289"/>
      <c r="S27" s="289"/>
    </row>
    <row r="31" spans="2:19">
      <c r="B31" t="s">
        <v>396</v>
      </c>
    </row>
    <row r="32" spans="2:19">
      <c r="B32" t="s">
        <v>397</v>
      </c>
    </row>
    <row r="33" spans="2:2">
      <c r="B33" t="s">
        <v>402</v>
      </c>
    </row>
    <row r="34" spans="2:2">
      <c r="B34" t="s">
        <v>403</v>
      </c>
    </row>
    <row r="35" spans="2:2">
      <c r="B35" t="s">
        <v>404</v>
      </c>
    </row>
    <row r="36" spans="2:2">
      <c r="B36" t="s">
        <v>405</v>
      </c>
    </row>
    <row r="37" spans="2:2">
      <c r="B37" t="s">
        <v>406</v>
      </c>
    </row>
    <row r="38" spans="2:2">
      <c r="B38" t="s">
        <v>407</v>
      </c>
    </row>
  </sheetData>
  <mergeCells count="3">
    <mergeCell ref="F12:G12"/>
    <mergeCell ref="H12:I12"/>
    <mergeCell ref="J12:K12"/>
  </mergeCells>
  <pageMargins left="0.7" right="0.7" top="0.75" bottom="0.75" header="0.3" footer="0.3"/>
  <pageSetup paperSize="9" scale="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Check Box 1">
              <controlPr defaultSize="0" autoFill="0" autoLine="0" autoPict="0">
                <anchor moveWithCells="1">
                  <from>
                    <xdr:col>5</xdr:col>
                    <xdr:colOff>295275</xdr:colOff>
                    <xdr:row>14</xdr:row>
                    <xdr:rowOff>28575</xdr:rowOff>
                  </from>
                  <to>
                    <xdr:col>5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Check Box 2">
              <controlPr defaultSize="0" autoFill="0" autoLine="0" autoPict="0">
                <anchor moveWithCells="1">
                  <from>
                    <xdr:col>5</xdr:col>
                    <xdr:colOff>295275</xdr:colOff>
                    <xdr:row>15</xdr:row>
                    <xdr:rowOff>28575</xdr:rowOff>
                  </from>
                  <to>
                    <xdr:col>5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Check Box 3">
              <controlPr defaultSize="0" autoFill="0" autoLine="0" autoPict="0">
                <anchor moveWithCells="1">
                  <from>
                    <xdr:col>5</xdr:col>
                    <xdr:colOff>295275</xdr:colOff>
                    <xdr:row>16</xdr:row>
                    <xdr:rowOff>28575</xdr:rowOff>
                  </from>
                  <to>
                    <xdr:col>5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Check Box 4">
              <controlPr defaultSize="0" autoFill="0" autoLine="0" autoPict="0">
                <anchor moveWithCells="1">
                  <from>
                    <xdr:col>5</xdr:col>
                    <xdr:colOff>295275</xdr:colOff>
                    <xdr:row>17</xdr:row>
                    <xdr:rowOff>28575</xdr:rowOff>
                  </from>
                  <to>
                    <xdr:col>5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Check Box 5">
              <controlPr defaultSize="0" autoFill="0" autoLine="0" autoPict="0">
                <anchor moveWithCells="1">
                  <from>
                    <xdr:col>5</xdr:col>
                    <xdr:colOff>295275</xdr:colOff>
                    <xdr:row>18</xdr:row>
                    <xdr:rowOff>28575</xdr:rowOff>
                  </from>
                  <to>
                    <xdr:col>5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Check Box 6">
              <controlPr defaultSize="0" autoFill="0" autoLine="0" autoPict="0">
                <anchor moveWithCells="1">
                  <from>
                    <xdr:col>5</xdr:col>
                    <xdr:colOff>295275</xdr:colOff>
                    <xdr:row>19</xdr:row>
                    <xdr:rowOff>28575</xdr:rowOff>
                  </from>
                  <to>
                    <xdr:col>5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Check Box 7">
              <controlPr defaultSize="0" autoFill="0" autoLine="0" autoPict="0">
                <anchor moveWithCells="1">
                  <from>
                    <xdr:col>5</xdr:col>
                    <xdr:colOff>295275</xdr:colOff>
                    <xdr:row>23</xdr:row>
                    <xdr:rowOff>28575</xdr:rowOff>
                  </from>
                  <to>
                    <xdr:col>5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Check Box 8">
              <controlPr defaultSize="0" autoFill="0" autoLine="0" autoPict="0">
                <anchor moveWithCells="1">
                  <from>
                    <xdr:col>7</xdr:col>
                    <xdr:colOff>295275</xdr:colOff>
                    <xdr:row>14</xdr:row>
                    <xdr:rowOff>28575</xdr:rowOff>
                  </from>
                  <to>
                    <xdr:col>7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Check Box 9">
              <controlPr defaultSize="0" autoFill="0" autoLine="0" autoPict="0">
                <anchor moveWithCells="1">
                  <from>
                    <xdr:col>7</xdr:col>
                    <xdr:colOff>295275</xdr:colOff>
                    <xdr:row>15</xdr:row>
                    <xdr:rowOff>28575</xdr:rowOff>
                  </from>
                  <to>
                    <xdr:col>7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Check Box 10">
              <controlPr defaultSize="0" autoFill="0" autoLine="0" autoPict="0">
                <anchor moveWithCells="1">
                  <from>
                    <xdr:col>7</xdr:col>
                    <xdr:colOff>295275</xdr:colOff>
                    <xdr:row>16</xdr:row>
                    <xdr:rowOff>28575</xdr:rowOff>
                  </from>
                  <to>
                    <xdr:col>7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Check Box 11">
              <controlPr defaultSize="0" autoFill="0" autoLine="0" autoPict="0">
                <anchor moveWithCells="1">
                  <from>
                    <xdr:col>7</xdr:col>
                    <xdr:colOff>295275</xdr:colOff>
                    <xdr:row>17</xdr:row>
                    <xdr:rowOff>28575</xdr:rowOff>
                  </from>
                  <to>
                    <xdr:col>7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Check Box 12">
              <controlPr defaultSize="0" autoFill="0" autoLine="0" autoPict="0">
                <anchor moveWithCells="1">
                  <from>
                    <xdr:col>7</xdr:col>
                    <xdr:colOff>295275</xdr:colOff>
                    <xdr:row>18</xdr:row>
                    <xdr:rowOff>28575</xdr:rowOff>
                  </from>
                  <to>
                    <xdr:col>7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6" name="Check Box 13">
              <controlPr defaultSize="0" autoFill="0" autoLine="0" autoPict="0">
                <anchor moveWithCells="1">
                  <from>
                    <xdr:col>7</xdr:col>
                    <xdr:colOff>295275</xdr:colOff>
                    <xdr:row>19</xdr:row>
                    <xdr:rowOff>28575</xdr:rowOff>
                  </from>
                  <to>
                    <xdr:col>7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7" name="Check Box 14">
              <controlPr defaultSize="0" autoFill="0" autoLine="0" autoPict="0">
                <anchor moveWithCells="1">
                  <from>
                    <xdr:col>7</xdr:col>
                    <xdr:colOff>295275</xdr:colOff>
                    <xdr:row>23</xdr:row>
                    <xdr:rowOff>28575</xdr:rowOff>
                  </from>
                  <to>
                    <xdr:col>7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8" name="Check Box 15">
              <controlPr defaultSize="0" autoFill="0" autoLine="0" autoPict="0">
                <anchor moveWithCells="1">
                  <from>
                    <xdr:col>9</xdr:col>
                    <xdr:colOff>295275</xdr:colOff>
                    <xdr:row>14</xdr:row>
                    <xdr:rowOff>28575</xdr:rowOff>
                  </from>
                  <to>
                    <xdr:col>9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9" name="Check Box 16">
              <controlPr defaultSize="0" autoFill="0" autoLine="0" autoPict="0">
                <anchor moveWithCells="1">
                  <from>
                    <xdr:col>9</xdr:col>
                    <xdr:colOff>295275</xdr:colOff>
                    <xdr:row>15</xdr:row>
                    <xdr:rowOff>28575</xdr:rowOff>
                  </from>
                  <to>
                    <xdr:col>9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20" name="Check Box 17">
              <controlPr defaultSize="0" autoFill="0" autoLine="0" autoPict="0">
                <anchor moveWithCells="1">
                  <from>
                    <xdr:col>9</xdr:col>
                    <xdr:colOff>295275</xdr:colOff>
                    <xdr:row>16</xdr:row>
                    <xdr:rowOff>28575</xdr:rowOff>
                  </from>
                  <to>
                    <xdr:col>9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1" name="Check Box 18">
              <controlPr defaultSize="0" autoFill="0" autoLine="0" autoPict="0">
                <anchor moveWithCells="1">
                  <from>
                    <xdr:col>9</xdr:col>
                    <xdr:colOff>295275</xdr:colOff>
                    <xdr:row>17</xdr:row>
                    <xdr:rowOff>28575</xdr:rowOff>
                  </from>
                  <to>
                    <xdr:col>9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2" name="Check Box 19">
              <controlPr defaultSize="0" autoFill="0" autoLine="0" autoPict="0">
                <anchor moveWithCells="1">
                  <from>
                    <xdr:col>9</xdr:col>
                    <xdr:colOff>295275</xdr:colOff>
                    <xdr:row>18</xdr:row>
                    <xdr:rowOff>28575</xdr:rowOff>
                  </from>
                  <to>
                    <xdr:col>9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3" name="Check Box 20">
              <controlPr defaultSize="0" autoFill="0" autoLine="0" autoPict="0">
                <anchor moveWithCells="1">
                  <from>
                    <xdr:col>9</xdr:col>
                    <xdr:colOff>295275</xdr:colOff>
                    <xdr:row>19</xdr:row>
                    <xdr:rowOff>28575</xdr:rowOff>
                  </from>
                  <to>
                    <xdr:col>9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4" name="Check Box 21">
              <controlPr defaultSize="0" autoFill="0" autoLine="0" autoPict="0">
                <anchor moveWithCells="1">
                  <from>
                    <xdr:col>9</xdr:col>
                    <xdr:colOff>295275</xdr:colOff>
                    <xdr:row>23</xdr:row>
                    <xdr:rowOff>28575</xdr:rowOff>
                  </from>
                  <to>
                    <xdr:col>9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5" name="Check Box 22">
              <controlPr defaultSize="0" autoFill="0" autoLine="0" autoPict="0">
                <anchor moveWithCells="1">
                  <from>
                    <xdr:col>9</xdr:col>
                    <xdr:colOff>295275</xdr:colOff>
                    <xdr:row>15</xdr:row>
                    <xdr:rowOff>28575</xdr:rowOff>
                  </from>
                  <to>
                    <xdr:col>9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6" name="Check Box 23">
              <controlPr defaultSize="0" autoFill="0" autoLine="0" autoPict="0">
                <anchor moveWithCells="1">
                  <from>
                    <xdr:col>9</xdr:col>
                    <xdr:colOff>295275</xdr:colOff>
                    <xdr:row>16</xdr:row>
                    <xdr:rowOff>28575</xdr:rowOff>
                  </from>
                  <to>
                    <xdr:col>9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7" name="Check Box 24">
              <controlPr defaultSize="0" autoFill="0" autoLine="0" autoPict="0">
                <anchor moveWithCells="1">
                  <from>
                    <xdr:col>9</xdr:col>
                    <xdr:colOff>295275</xdr:colOff>
                    <xdr:row>17</xdr:row>
                    <xdr:rowOff>28575</xdr:rowOff>
                  </from>
                  <to>
                    <xdr:col>9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8" name="Check Box 25">
              <controlPr defaultSize="0" autoFill="0" autoLine="0" autoPict="0">
                <anchor moveWithCells="1">
                  <from>
                    <xdr:col>9</xdr:col>
                    <xdr:colOff>295275</xdr:colOff>
                    <xdr:row>18</xdr:row>
                    <xdr:rowOff>28575</xdr:rowOff>
                  </from>
                  <to>
                    <xdr:col>9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9" name="Check Box 26">
              <controlPr defaultSize="0" autoFill="0" autoLine="0" autoPict="0">
                <anchor moveWithCells="1">
                  <from>
                    <xdr:col>9</xdr:col>
                    <xdr:colOff>295275</xdr:colOff>
                    <xdr:row>19</xdr:row>
                    <xdr:rowOff>28575</xdr:rowOff>
                  </from>
                  <to>
                    <xdr:col>9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30" name="Check Box 27">
              <controlPr defaultSize="0" autoFill="0" autoLine="0" autoPict="0">
                <anchor moveWithCells="1">
                  <from>
                    <xdr:col>9</xdr:col>
                    <xdr:colOff>295275</xdr:colOff>
                    <xdr:row>23</xdr:row>
                    <xdr:rowOff>28575</xdr:rowOff>
                  </from>
                  <to>
                    <xdr:col>9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1" name="Drop Down 28">
              <controlPr defaultSize="0" autoLine="0" autoPict="0">
                <anchor moveWithCells="1">
                  <from>
                    <xdr:col>6</xdr:col>
                    <xdr:colOff>19050</xdr:colOff>
                    <xdr:row>14</xdr:row>
                    <xdr:rowOff>9525</xdr:rowOff>
                  </from>
                  <to>
                    <xdr:col>6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2" name="Check Box 29">
              <controlPr defaultSize="0" autoFill="0" autoLine="0" autoPict="0">
                <anchor moveWithCells="1">
                  <from>
                    <xdr:col>5</xdr:col>
                    <xdr:colOff>295275</xdr:colOff>
                    <xdr:row>20</xdr:row>
                    <xdr:rowOff>28575</xdr:rowOff>
                  </from>
                  <to>
                    <xdr:col>5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3" name="Check Box 30">
              <controlPr defaultSize="0" autoFill="0" autoLine="0" autoPict="0">
                <anchor moveWithCells="1">
                  <from>
                    <xdr:col>5</xdr:col>
                    <xdr:colOff>295275</xdr:colOff>
                    <xdr:row>21</xdr:row>
                    <xdr:rowOff>28575</xdr:rowOff>
                  </from>
                  <to>
                    <xdr:col>5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4" name="Check Box 31">
              <controlPr defaultSize="0" autoFill="0" autoLine="0" autoPict="0">
                <anchor moveWithCells="1">
                  <from>
                    <xdr:col>5</xdr:col>
                    <xdr:colOff>295275</xdr:colOff>
                    <xdr:row>22</xdr:row>
                    <xdr:rowOff>28575</xdr:rowOff>
                  </from>
                  <to>
                    <xdr:col>5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5" name="Check Box 32">
              <controlPr defaultSize="0" autoFill="0" autoLine="0" autoPict="0">
                <anchor moveWithCells="1">
                  <from>
                    <xdr:col>7</xdr:col>
                    <xdr:colOff>295275</xdr:colOff>
                    <xdr:row>20</xdr:row>
                    <xdr:rowOff>28575</xdr:rowOff>
                  </from>
                  <to>
                    <xdr:col>7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6" name="Check Box 33">
              <controlPr defaultSize="0" autoFill="0" autoLine="0" autoPict="0">
                <anchor moveWithCells="1">
                  <from>
                    <xdr:col>7</xdr:col>
                    <xdr:colOff>295275</xdr:colOff>
                    <xdr:row>21</xdr:row>
                    <xdr:rowOff>28575</xdr:rowOff>
                  </from>
                  <to>
                    <xdr:col>7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7" name="Check Box 34">
              <controlPr defaultSize="0" autoFill="0" autoLine="0" autoPict="0">
                <anchor moveWithCells="1">
                  <from>
                    <xdr:col>7</xdr:col>
                    <xdr:colOff>295275</xdr:colOff>
                    <xdr:row>22</xdr:row>
                    <xdr:rowOff>28575</xdr:rowOff>
                  </from>
                  <to>
                    <xdr:col>7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8" name="Check Box 35">
              <controlPr defaultSize="0" autoFill="0" autoLine="0" autoPict="0">
                <anchor moveWithCells="1">
                  <from>
                    <xdr:col>9</xdr:col>
                    <xdr:colOff>295275</xdr:colOff>
                    <xdr:row>20</xdr:row>
                    <xdr:rowOff>28575</xdr:rowOff>
                  </from>
                  <to>
                    <xdr:col>9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9" name="Check Box 36">
              <controlPr defaultSize="0" autoFill="0" autoLine="0" autoPict="0">
                <anchor moveWithCells="1">
                  <from>
                    <xdr:col>9</xdr:col>
                    <xdr:colOff>295275</xdr:colOff>
                    <xdr:row>20</xdr:row>
                    <xdr:rowOff>28575</xdr:rowOff>
                  </from>
                  <to>
                    <xdr:col>9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40" name="Check Box 37">
              <controlPr defaultSize="0" autoFill="0" autoLine="0" autoPict="0">
                <anchor moveWithCells="1">
                  <from>
                    <xdr:col>9</xdr:col>
                    <xdr:colOff>295275</xdr:colOff>
                    <xdr:row>21</xdr:row>
                    <xdr:rowOff>28575</xdr:rowOff>
                  </from>
                  <to>
                    <xdr:col>9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1" name="Check Box 38">
              <controlPr defaultSize="0" autoFill="0" autoLine="0" autoPict="0">
                <anchor moveWithCells="1">
                  <from>
                    <xdr:col>9</xdr:col>
                    <xdr:colOff>295275</xdr:colOff>
                    <xdr:row>21</xdr:row>
                    <xdr:rowOff>28575</xdr:rowOff>
                  </from>
                  <to>
                    <xdr:col>9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2" name="Check Box 39">
              <controlPr defaultSize="0" autoFill="0" autoLine="0" autoPict="0">
                <anchor moveWithCells="1">
                  <from>
                    <xdr:col>9</xdr:col>
                    <xdr:colOff>295275</xdr:colOff>
                    <xdr:row>22</xdr:row>
                    <xdr:rowOff>28575</xdr:rowOff>
                  </from>
                  <to>
                    <xdr:col>9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3" name="Check Box 40">
              <controlPr defaultSize="0" autoFill="0" autoLine="0" autoPict="0">
                <anchor moveWithCells="1">
                  <from>
                    <xdr:col>9</xdr:col>
                    <xdr:colOff>295275</xdr:colOff>
                    <xdr:row>22</xdr:row>
                    <xdr:rowOff>28575</xdr:rowOff>
                  </from>
                  <to>
                    <xdr:col>9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4" name="Drop Down 41">
              <controlPr defaultSize="0" autoLine="0" autoPict="0">
                <anchor moveWithCells="1">
                  <from>
                    <xdr:col>6</xdr:col>
                    <xdr:colOff>19050</xdr:colOff>
                    <xdr:row>15</xdr:row>
                    <xdr:rowOff>9525</xdr:rowOff>
                  </from>
                  <to>
                    <xdr:col>6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0" r:id="rId45" name="Drop Down 42">
              <controlPr defaultSize="0" autoLine="0" autoPict="0">
                <anchor moveWithCells="1">
                  <from>
                    <xdr:col>6</xdr:col>
                    <xdr:colOff>19050</xdr:colOff>
                    <xdr:row>16</xdr:row>
                    <xdr:rowOff>9525</xdr:rowOff>
                  </from>
                  <to>
                    <xdr:col>6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1" r:id="rId46" name="Drop Down 43">
              <controlPr defaultSize="0" autoLine="0" autoPict="0">
                <anchor moveWithCells="1">
                  <from>
                    <xdr:col>6</xdr:col>
                    <xdr:colOff>19050</xdr:colOff>
                    <xdr:row>17</xdr:row>
                    <xdr:rowOff>9525</xdr:rowOff>
                  </from>
                  <to>
                    <xdr:col>6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2" r:id="rId47" name="Drop Down 44">
              <controlPr defaultSize="0" autoLine="0" autoPict="0">
                <anchor moveWithCells="1">
                  <from>
                    <xdr:col>6</xdr:col>
                    <xdr:colOff>19050</xdr:colOff>
                    <xdr:row>18</xdr:row>
                    <xdr:rowOff>9525</xdr:rowOff>
                  </from>
                  <to>
                    <xdr:col>6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3" r:id="rId48" name="Drop Down 45">
              <controlPr defaultSize="0" autoLine="0" autoPict="0">
                <anchor moveWithCells="1">
                  <from>
                    <xdr:col>6</xdr:col>
                    <xdr:colOff>19050</xdr:colOff>
                    <xdr:row>19</xdr:row>
                    <xdr:rowOff>9525</xdr:rowOff>
                  </from>
                  <to>
                    <xdr:col>6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4" r:id="rId49" name="Drop Down 46">
              <controlPr defaultSize="0" autoLine="0" autoPict="0">
                <anchor moveWithCells="1">
                  <from>
                    <xdr:col>6</xdr:col>
                    <xdr:colOff>19050</xdr:colOff>
                    <xdr:row>20</xdr:row>
                    <xdr:rowOff>9525</xdr:rowOff>
                  </from>
                  <to>
                    <xdr:col>6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5" r:id="rId50" name="Drop Down 47">
              <controlPr defaultSize="0" autoLine="0" autoPict="0">
                <anchor moveWithCells="1">
                  <from>
                    <xdr:col>6</xdr:col>
                    <xdr:colOff>19050</xdr:colOff>
                    <xdr:row>21</xdr:row>
                    <xdr:rowOff>9525</xdr:rowOff>
                  </from>
                  <to>
                    <xdr:col>6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51" name="Drop Down 48">
              <controlPr defaultSize="0" autoLine="0" autoPict="0">
                <anchor moveWithCells="1">
                  <from>
                    <xdr:col>6</xdr:col>
                    <xdr:colOff>19050</xdr:colOff>
                    <xdr:row>22</xdr:row>
                    <xdr:rowOff>9525</xdr:rowOff>
                  </from>
                  <to>
                    <xdr:col>6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52" name="Drop Down 49">
              <controlPr defaultSize="0" autoLine="0" autoPict="0">
                <anchor moveWithCells="1">
                  <from>
                    <xdr:col>6</xdr:col>
                    <xdr:colOff>19050</xdr:colOff>
                    <xdr:row>23</xdr:row>
                    <xdr:rowOff>9525</xdr:rowOff>
                  </from>
                  <to>
                    <xdr:col>6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53" name="Drop Down 50">
              <controlPr defaultSize="0" autoLine="0" autoPict="0">
                <anchor moveWithCells="1">
                  <from>
                    <xdr:col>8</xdr:col>
                    <xdr:colOff>19050</xdr:colOff>
                    <xdr:row>14</xdr:row>
                    <xdr:rowOff>9525</xdr:rowOff>
                  </from>
                  <to>
                    <xdr:col>8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9" r:id="rId54" name="Drop Down 51">
              <controlPr defaultSize="0" autoLine="0" autoPict="0">
                <anchor moveWithCells="1">
                  <from>
                    <xdr:col>10</xdr:col>
                    <xdr:colOff>19050</xdr:colOff>
                    <xdr:row>14</xdr:row>
                    <xdr:rowOff>9525</xdr:rowOff>
                  </from>
                  <to>
                    <xdr:col>10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0" r:id="rId55" name="Drop Down 52">
              <controlPr defaultSize="0" autoLine="0" autoPict="0">
                <anchor moveWithCells="1">
                  <from>
                    <xdr:col>10</xdr:col>
                    <xdr:colOff>19050</xdr:colOff>
                    <xdr:row>15</xdr:row>
                    <xdr:rowOff>9525</xdr:rowOff>
                  </from>
                  <to>
                    <xdr:col>10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1" r:id="rId56" name="Drop Down 53">
              <controlPr defaultSize="0" autoLine="0" autoPict="0">
                <anchor moveWithCells="1">
                  <from>
                    <xdr:col>10</xdr:col>
                    <xdr:colOff>19050</xdr:colOff>
                    <xdr:row>16</xdr:row>
                    <xdr:rowOff>9525</xdr:rowOff>
                  </from>
                  <to>
                    <xdr:col>10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2" r:id="rId57" name="Drop Down 54">
              <controlPr defaultSize="0" autoLine="0" autoPict="0">
                <anchor moveWithCells="1">
                  <from>
                    <xdr:col>10</xdr:col>
                    <xdr:colOff>19050</xdr:colOff>
                    <xdr:row>17</xdr:row>
                    <xdr:rowOff>9525</xdr:rowOff>
                  </from>
                  <to>
                    <xdr:col>10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3" r:id="rId58" name="Drop Down 55">
              <controlPr defaultSize="0" autoLine="0" autoPict="0">
                <anchor moveWithCells="1">
                  <from>
                    <xdr:col>10</xdr:col>
                    <xdr:colOff>19050</xdr:colOff>
                    <xdr:row>18</xdr:row>
                    <xdr:rowOff>9525</xdr:rowOff>
                  </from>
                  <to>
                    <xdr:col>10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4" r:id="rId59" name="Drop Down 56">
              <controlPr defaultSize="0" autoLine="0" autoPict="0">
                <anchor moveWithCells="1">
                  <from>
                    <xdr:col>10</xdr:col>
                    <xdr:colOff>19050</xdr:colOff>
                    <xdr:row>19</xdr:row>
                    <xdr:rowOff>9525</xdr:rowOff>
                  </from>
                  <to>
                    <xdr:col>10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5" r:id="rId60" name="Drop Down 57">
              <controlPr defaultSize="0" autoLine="0" autoPict="0">
                <anchor moveWithCells="1">
                  <from>
                    <xdr:col>10</xdr:col>
                    <xdr:colOff>19050</xdr:colOff>
                    <xdr:row>20</xdr:row>
                    <xdr:rowOff>9525</xdr:rowOff>
                  </from>
                  <to>
                    <xdr:col>10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6" r:id="rId61" name="Drop Down 58">
              <controlPr defaultSize="0" autoLine="0" autoPict="0">
                <anchor moveWithCells="1">
                  <from>
                    <xdr:col>10</xdr:col>
                    <xdr:colOff>19050</xdr:colOff>
                    <xdr:row>21</xdr:row>
                    <xdr:rowOff>9525</xdr:rowOff>
                  </from>
                  <to>
                    <xdr:col>10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7" r:id="rId62" name="Drop Down 59">
              <controlPr defaultSize="0" autoLine="0" autoPict="0">
                <anchor moveWithCells="1">
                  <from>
                    <xdr:col>10</xdr:col>
                    <xdr:colOff>19050</xdr:colOff>
                    <xdr:row>22</xdr:row>
                    <xdr:rowOff>9525</xdr:rowOff>
                  </from>
                  <to>
                    <xdr:col>10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8" r:id="rId63" name="Drop Down 60">
              <controlPr defaultSize="0" autoLine="0" autoPict="0">
                <anchor moveWithCells="1">
                  <from>
                    <xdr:col>10</xdr:col>
                    <xdr:colOff>19050</xdr:colOff>
                    <xdr:row>23</xdr:row>
                    <xdr:rowOff>9525</xdr:rowOff>
                  </from>
                  <to>
                    <xdr:col>10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9" r:id="rId64" name="Drop Down 61">
              <controlPr defaultSize="0" autoLine="0" autoPict="0">
                <anchor moveWithCells="1">
                  <from>
                    <xdr:col>8</xdr:col>
                    <xdr:colOff>19050</xdr:colOff>
                    <xdr:row>15</xdr:row>
                    <xdr:rowOff>9525</xdr:rowOff>
                  </from>
                  <to>
                    <xdr:col>8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0" r:id="rId65" name="Drop Down 62">
              <controlPr defaultSize="0" autoLine="0" autoPict="0">
                <anchor moveWithCells="1">
                  <from>
                    <xdr:col>8</xdr:col>
                    <xdr:colOff>19050</xdr:colOff>
                    <xdr:row>16</xdr:row>
                    <xdr:rowOff>9525</xdr:rowOff>
                  </from>
                  <to>
                    <xdr:col>8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1" r:id="rId66" name="Drop Down 63">
              <controlPr defaultSize="0" autoLine="0" autoPict="0">
                <anchor moveWithCells="1">
                  <from>
                    <xdr:col>8</xdr:col>
                    <xdr:colOff>19050</xdr:colOff>
                    <xdr:row>17</xdr:row>
                    <xdr:rowOff>9525</xdr:rowOff>
                  </from>
                  <to>
                    <xdr:col>8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2" r:id="rId67" name="Drop Down 64">
              <controlPr defaultSize="0" autoLine="0" autoPict="0">
                <anchor moveWithCells="1">
                  <from>
                    <xdr:col>8</xdr:col>
                    <xdr:colOff>19050</xdr:colOff>
                    <xdr:row>18</xdr:row>
                    <xdr:rowOff>9525</xdr:rowOff>
                  </from>
                  <to>
                    <xdr:col>8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3" r:id="rId68" name="Drop Down 65">
              <controlPr defaultSize="0" autoLine="0" autoPict="0">
                <anchor moveWithCells="1">
                  <from>
                    <xdr:col>8</xdr:col>
                    <xdr:colOff>19050</xdr:colOff>
                    <xdr:row>19</xdr:row>
                    <xdr:rowOff>9525</xdr:rowOff>
                  </from>
                  <to>
                    <xdr:col>8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4" r:id="rId69" name="Drop Down 66">
              <controlPr defaultSize="0" autoLine="0" autoPict="0">
                <anchor moveWithCells="1">
                  <from>
                    <xdr:col>8</xdr:col>
                    <xdr:colOff>19050</xdr:colOff>
                    <xdr:row>20</xdr:row>
                    <xdr:rowOff>9525</xdr:rowOff>
                  </from>
                  <to>
                    <xdr:col>8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70" name="Drop Down 67">
              <controlPr defaultSize="0" autoLine="0" autoPict="0">
                <anchor moveWithCells="1">
                  <from>
                    <xdr:col>8</xdr:col>
                    <xdr:colOff>19050</xdr:colOff>
                    <xdr:row>21</xdr:row>
                    <xdr:rowOff>9525</xdr:rowOff>
                  </from>
                  <to>
                    <xdr:col>8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71" name="Drop Down 68">
              <controlPr defaultSize="0" autoLine="0" autoPict="0">
                <anchor moveWithCells="1">
                  <from>
                    <xdr:col>8</xdr:col>
                    <xdr:colOff>19050</xdr:colOff>
                    <xdr:row>22</xdr:row>
                    <xdr:rowOff>9525</xdr:rowOff>
                  </from>
                  <to>
                    <xdr:col>8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7" r:id="rId72" name="Drop Down 69">
              <controlPr defaultSize="0" autoLine="0" autoPict="0">
                <anchor moveWithCells="1">
                  <from>
                    <xdr:col>8</xdr:col>
                    <xdr:colOff>19050</xdr:colOff>
                    <xdr:row>23</xdr:row>
                    <xdr:rowOff>9525</xdr:rowOff>
                  </from>
                  <to>
                    <xdr:col>8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8" r:id="rId73" name="Check Box 70">
              <controlPr defaultSize="0" autoFill="0" autoLine="0" autoPict="0">
                <anchor moveWithCells="1">
                  <from>
                    <xdr:col>13</xdr:col>
                    <xdr:colOff>295275</xdr:colOff>
                    <xdr:row>10</xdr:row>
                    <xdr:rowOff>28575</xdr:rowOff>
                  </from>
                  <to>
                    <xdr:col>13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9" r:id="rId74" name="Check Box 71">
              <controlPr defaultSize="0" autoFill="0" autoLine="0" autoPict="0">
                <anchor moveWithCells="1">
                  <from>
                    <xdr:col>13</xdr:col>
                    <xdr:colOff>295275</xdr:colOff>
                    <xdr:row>11</xdr:row>
                    <xdr:rowOff>28575</xdr:rowOff>
                  </from>
                  <to>
                    <xdr:col>13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0" r:id="rId75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12</xdr:row>
                    <xdr:rowOff>28575</xdr:rowOff>
                  </from>
                  <to>
                    <xdr:col>13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1" r:id="rId76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13</xdr:row>
                    <xdr:rowOff>28575</xdr:rowOff>
                  </from>
                  <to>
                    <xdr:col>13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2" r:id="rId77" name="Check Box 74">
              <controlPr defaultSize="0" autoFill="0" autoLine="0" autoPict="0">
                <anchor moveWithCells="1">
                  <from>
                    <xdr:col>13</xdr:col>
                    <xdr:colOff>295275</xdr:colOff>
                    <xdr:row>14</xdr:row>
                    <xdr:rowOff>28575</xdr:rowOff>
                  </from>
                  <to>
                    <xdr:col>13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3" r:id="rId78" name="Check Box 75">
              <controlPr defaultSize="0" autoFill="0" autoLine="0" autoPict="0">
                <anchor moveWithCells="1">
                  <from>
                    <xdr:col>13</xdr:col>
                    <xdr:colOff>295275</xdr:colOff>
                    <xdr:row>15</xdr:row>
                    <xdr:rowOff>28575</xdr:rowOff>
                  </from>
                  <to>
                    <xdr:col>13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4" r:id="rId79" name="Check Box 76">
              <controlPr defaultSize="0" autoFill="0" autoLine="0" autoPict="0">
                <anchor moveWithCells="1">
                  <from>
                    <xdr:col>13</xdr:col>
                    <xdr:colOff>295275</xdr:colOff>
                    <xdr:row>16</xdr:row>
                    <xdr:rowOff>28575</xdr:rowOff>
                  </from>
                  <to>
                    <xdr:col>13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5" r:id="rId80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17</xdr:row>
                    <xdr:rowOff>28575</xdr:rowOff>
                  </from>
                  <to>
                    <xdr:col>13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6" r:id="rId81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18</xdr:row>
                    <xdr:rowOff>28575</xdr:rowOff>
                  </from>
                  <to>
                    <xdr:col>13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7" r:id="rId82" name="Check Box 79">
              <controlPr defaultSize="0" autoFill="0" autoLine="0" autoPict="0">
                <anchor moveWithCells="1">
                  <from>
                    <xdr:col>13</xdr:col>
                    <xdr:colOff>295275</xdr:colOff>
                    <xdr:row>19</xdr:row>
                    <xdr:rowOff>28575</xdr:rowOff>
                  </from>
                  <to>
                    <xdr:col>13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8" r:id="rId83" name="Check Box 80">
              <controlPr defaultSize="0" autoFill="0" autoLine="0" autoPict="0">
                <anchor moveWithCells="1">
                  <from>
                    <xdr:col>13</xdr:col>
                    <xdr:colOff>295275</xdr:colOff>
                    <xdr:row>20</xdr:row>
                    <xdr:rowOff>28575</xdr:rowOff>
                  </from>
                  <to>
                    <xdr:col>13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9" r:id="rId84" name="Check Box 81">
              <controlPr defaultSize="0" autoFill="0" autoLine="0" autoPict="0">
                <anchor moveWithCells="1">
                  <from>
                    <xdr:col>13</xdr:col>
                    <xdr:colOff>295275</xdr:colOff>
                    <xdr:row>21</xdr:row>
                    <xdr:rowOff>28575</xdr:rowOff>
                  </from>
                  <to>
                    <xdr:col>13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0" r:id="rId85" name="Check Box 82">
              <controlPr defaultSize="0" autoFill="0" autoLine="0" autoPict="0">
                <anchor moveWithCells="1">
                  <from>
                    <xdr:col>13</xdr:col>
                    <xdr:colOff>295275</xdr:colOff>
                    <xdr:row>22</xdr:row>
                    <xdr:rowOff>28575</xdr:rowOff>
                  </from>
                  <to>
                    <xdr:col>13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1" r:id="rId86" name="Check Box 83">
              <controlPr defaultSize="0" autoFill="0" autoLine="0" autoPict="0">
                <anchor moveWithCells="1">
                  <from>
                    <xdr:col>13</xdr:col>
                    <xdr:colOff>295275</xdr:colOff>
                    <xdr:row>23</xdr:row>
                    <xdr:rowOff>28575</xdr:rowOff>
                  </from>
                  <to>
                    <xdr:col>13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2" r:id="rId87" name="Check Box 84">
              <controlPr defaultSize="0" autoFill="0" autoLine="0" autoPict="0">
                <anchor moveWithCells="1">
                  <from>
                    <xdr:col>15</xdr:col>
                    <xdr:colOff>295275</xdr:colOff>
                    <xdr:row>10</xdr:row>
                    <xdr:rowOff>28575</xdr:rowOff>
                  </from>
                  <to>
                    <xdr:col>15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3" r:id="rId88" name="Check Box 85">
              <controlPr defaultSize="0" autoFill="0" autoLine="0" autoPict="0">
                <anchor moveWithCells="1">
                  <from>
                    <xdr:col>15</xdr:col>
                    <xdr:colOff>295275</xdr:colOff>
                    <xdr:row>11</xdr:row>
                    <xdr:rowOff>28575</xdr:rowOff>
                  </from>
                  <to>
                    <xdr:col>15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4" r:id="rId89" name="Check Box 86">
              <controlPr defaultSize="0" autoFill="0" autoLine="0" autoPict="0">
                <anchor moveWithCells="1">
                  <from>
                    <xdr:col>15</xdr:col>
                    <xdr:colOff>295275</xdr:colOff>
                    <xdr:row>12</xdr:row>
                    <xdr:rowOff>28575</xdr:rowOff>
                  </from>
                  <to>
                    <xdr:col>15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5" r:id="rId90" name="Check Box 87">
              <controlPr defaultSize="0" autoFill="0" autoLine="0" autoPict="0">
                <anchor moveWithCells="1">
                  <from>
                    <xdr:col>15</xdr:col>
                    <xdr:colOff>295275</xdr:colOff>
                    <xdr:row>13</xdr:row>
                    <xdr:rowOff>28575</xdr:rowOff>
                  </from>
                  <to>
                    <xdr:col>15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6" r:id="rId91" name="Check Box 88">
              <controlPr defaultSize="0" autoFill="0" autoLine="0" autoPict="0">
                <anchor moveWithCells="1">
                  <from>
                    <xdr:col>15</xdr:col>
                    <xdr:colOff>295275</xdr:colOff>
                    <xdr:row>14</xdr:row>
                    <xdr:rowOff>28575</xdr:rowOff>
                  </from>
                  <to>
                    <xdr:col>15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7" r:id="rId92" name="Check Box 89">
              <controlPr defaultSize="0" autoFill="0" autoLine="0" autoPict="0">
                <anchor moveWithCells="1">
                  <from>
                    <xdr:col>15</xdr:col>
                    <xdr:colOff>295275</xdr:colOff>
                    <xdr:row>15</xdr:row>
                    <xdr:rowOff>28575</xdr:rowOff>
                  </from>
                  <to>
                    <xdr:col>15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8" r:id="rId93" name="Check Box 90">
              <controlPr defaultSize="0" autoFill="0" autoLine="0" autoPict="0">
                <anchor moveWithCells="1">
                  <from>
                    <xdr:col>15</xdr:col>
                    <xdr:colOff>295275</xdr:colOff>
                    <xdr:row>16</xdr:row>
                    <xdr:rowOff>28575</xdr:rowOff>
                  </from>
                  <to>
                    <xdr:col>15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9" r:id="rId94" name="Check Box 91">
              <controlPr defaultSize="0" autoFill="0" autoLine="0" autoPict="0">
                <anchor moveWithCells="1">
                  <from>
                    <xdr:col>15</xdr:col>
                    <xdr:colOff>295275</xdr:colOff>
                    <xdr:row>17</xdr:row>
                    <xdr:rowOff>28575</xdr:rowOff>
                  </from>
                  <to>
                    <xdr:col>15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0" r:id="rId95" name="Check Box 92">
              <controlPr defaultSize="0" autoFill="0" autoLine="0" autoPict="0">
                <anchor moveWithCells="1">
                  <from>
                    <xdr:col>15</xdr:col>
                    <xdr:colOff>295275</xdr:colOff>
                    <xdr:row>18</xdr:row>
                    <xdr:rowOff>28575</xdr:rowOff>
                  </from>
                  <to>
                    <xdr:col>15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1" r:id="rId96" name="Check Box 93">
              <controlPr defaultSize="0" autoFill="0" autoLine="0" autoPict="0">
                <anchor moveWithCells="1">
                  <from>
                    <xdr:col>15</xdr:col>
                    <xdr:colOff>295275</xdr:colOff>
                    <xdr:row>19</xdr:row>
                    <xdr:rowOff>28575</xdr:rowOff>
                  </from>
                  <to>
                    <xdr:col>15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97" name="Check Box 94">
              <controlPr defaultSize="0" autoFill="0" autoLine="0" autoPict="0">
                <anchor moveWithCells="1">
                  <from>
                    <xdr:col>15</xdr:col>
                    <xdr:colOff>295275</xdr:colOff>
                    <xdr:row>20</xdr:row>
                    <xdr:rowOff>28575</xdr:rowOff>
                  </from>
                  <to>
                    <xdr:col>15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98" name="Check Box 95">
              <controlPr defaultSize="0" autoFill="0" autoLine="0" autoPict="0">
                <anchor moveWithCells="1">
                  <from>
                    <xdr:col>15</xdr:col>
                    <xdr:colOff>295275</xdr:colOff>
                    <xdr:row>21</xdr:row>
                    <xdr:rowOff>28575</xdr:rowOff>
                  </from>
                  <to>
                    <xdr:col>15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4" r:id="rId99" name="Check Box 96">
              <controlPr defaultSize="0" autoFill="0" autoLine="0" autoPict="0">
                <anchor moveWithCells="1">
                  <from>
                    <xdr:col>15</xdr:col>
                    <xdr:colOff>295275</xdr:colOff>
                    <xdr:row>22</xdr:row>
                    <xdr:rowOff>28575</xdr:rowOff>
                  </from>
                  <to>
                    <xdr:col>15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5" r:id="rId100" name="Check Box 97">
              <controlPr defaultSize="0" autoFill="0" autoLine="0" autoPict="0">
                <anchor moveWithCells="1">
                  <from>
                    <xdr:col>15</xdr:col>
                    <xdr:colOff>295275</xdr:colOff>
                    <xdr:row>23</xdr:row>
                    <xdr:rowOff>28575</xdr:rowOff>
                  </from>
                  <to>
                    <xdr:col>15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6" r:id="rId101" name="Check Box 98">
              <controlPr defaultSize="0" autoFill="0" autoLine="0" autoPict="0">
                <anchor moveWithCells="1">
                  <from>
                    <xdr:col>17</xdr:col>
                    <xdr:colOff>295275</xdr:colOff>
                    <xdr:row>10</xdr:row>
                    <xdr:rowOff>28575</xdr:rowOff>
                  </from>
                  <to>
                    <xdr:col>17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7" r:id="rId102" name="Check Box 99">
              <controlPr defaultSize="0" autoFill="0" autoLine="0" autoPict="0">
                <anchor moveWithCells="1">
                  <from>
                    <xdr:col>17</xdr:col>
                    <xdr:colOff>295275</xdr:colOff>
                    <xdr:row>11</xdr:row>
                    <xdr:rowOff>28575</xdr:rowOff>
                  </from>
                  <to>
                    <xdr:col>17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8" r:id="rId103" name="Check Box 100">
              <controlPr defaultSize="0" autoFill="0" autoLine="0" autoPict="0">
                <anchor moveWithCells="1">
                  <from>
                    <xdr:col>17</xdr:col>
                    <xdr:colOff>295275</xdr:colOff>
                    <xdr:row>12</xdr:row>
                    <xdr:rowOff>28575</xdr:rowOff>
                  </from>
                  <to>
                    <xdr:col>17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9" r:id="rId104" name="Check Box 101">
              <controlPr defaultSize="0" autoFill="0" autoLine="0" autoPict="0">
                <anchor moveWithCells="1">
                  <from>
                    <xdr:col>17</xdr:col>
                    <xdr:colOff>295275</xdr:colOff>
                    <xdr:row>13</xdr:row>
                    <xdr:rowOff>28575</xdr:rowOff>
                  </from>
                  <to>
                    <xdr:col>17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0" r:id="rId105" name="Check Box 102">
              <controlPr defaultSize="0" autoFill="0" autoLine="0" autoPict="0">
                <anchor moveWithCells="1">
                  <from>
                    <xdr:col>17</xdr:col>
                    <xdr:colOff>295275</xdr:colOff>
                    <xdr:row>14</xdr:row>
                    <xdr:rowOff>28575</xdr:rowOff>
                  </from>
                  <to>
                    <xdr:col>17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1" r:id="rId106" name="Check Box 103">
              <controlPr defaultSize="0" autoFill="0" autoLine="0" autoPict="0">
                <anchor moveWithCells="1">
                  <from>
                    <xdr:col>17</xdr:col>
                    <xdr:colOff>295275</xdr:colOff>
                    <xdr:row>15</xdr:row>
                    <xdr:rowOff>28575</xdr:rowOff>
                  </from>
                  <to>
                    <xdr:col>17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2" r:id="rId107" name="Check Box 104">
              <controlPr defaultSize="0" autoFill="0" autoLine="0" autoPict="0">
                <anchor moveWithCells="1">
                  <from>
                    <xdr:col>17</xdr:col>
                    <xdr:colOff>295275</xdr:colOff>
                    <xdr:row>16</xdr:row>
                    <xdr:rowOff>28575</xdr:rowOff>
                  </from>
                  <to>
                    <xdr:col>17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3" r:id="rId108" name="Check Box 105">
              <controlPr defaultSize="0" autoFill="0" autoLine="0" autoPict="0">
                <anchor moveWithCells="1">
                  <from>
                    <xdr:col>17</xdr:col>
                    <xdr:colOff>295275</xdr:colOff>
                    <xdr:row>17</xdr:row>
                    <xdr:rowOff>28575</xdr:rowOff>
                  </from>
                  <to>
                    <xdr:col>17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4" r:id="rId109" name="Check Box 106">
              <controlPr defaultSize="0" autoFill="0" autoLine="0" autoPict="0">
                <anchor moveWithCells="1">
                  <from>
                    <xdr:col>17</xdr:col>
                    <xdr:colOff>295275</xdr:colOff>
                    <xdr:row>18</xdr:row>
                    <xdr:rowOff>28575</xdr:rowOff>
                  </from>
                  <to>
                    <xdr:col>17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5" r:id="rId110" name="Check Box 107">
              <controlPr defaultSize="0" autoFill="0" autoLine="0" autoPict="0">
                <anchor moveWithCells="1">
                  <from>
                    <xdr:col>17</xdr:col>
                    <xdr:colOff>295275</xdr:colOff>
                    <xdr:row>19</xdr:row>
                    <xdr:rowOff>28575</xdr:rowOff>
                  </from>
                  <to>
                    <xdr:col>17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6" r:id="rId111" name="Check Box 108">
              <controlPr defaultSize="0" autoFill="0" autoLine="0" autoPict="0">
                <anchor moveWithCells="1">
                  <from>
                    <xdr:col>17</xdr:col>
                    <xdr:colOff>295275</xdr:colOff>
                    <xdr:row>20</xdr:row>
                    <xdr:rowOff>28575</xdr:rowOff>
                  </from>
                  <to>
                    <xdr:col>17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7" r:id="rId112" name="Check Box 109">
              <controlPr defaultSize="0" autoFill="0" autoLine="0" autoPict="0">
                <anchor moveWithCells="1">
                  <from>
                    <xdr:col>17</xdr:col>
                    <xdr:colOff>295275</xdr:colOff>
                    <xdr:row>21</xdr:row>
                    <xdr:rowOff>28575</xdr:rowOff>
                  </from>
                  <to>
                    <xdr:col>17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8" r:id="rId113" name="Check Box 110">
              <controlPr defaultSize="0" autoFill="0" autoLine="0" autoPict="0">
                <anchor moveWithCells="1">
                  <from>
                    <xdr:col>17</xdr:col>
                    <xdr:colOff>295275</xdr:colOff>
                    <xdr:row>22</xdr:row>
                    <xdr:rowOff>28575</xdr:rowOff>
                  </from>
                  <to>
                    <xdr:col>17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9" r:id="rId114" name="Check Box 111">
              <controlPr defaultSize="0" autoFill="0" autoLine="0" autoPict="0">
                <anchor moveWithCells="1">
                  <from>
                    <xdr:col>17</xdr:col>
                    <xdr:colOff>295275</xdr:colOff>
                    <xdr:row>23</xdr:row>
                    <xdr:rowOff>28575</xdr:rowOff>
                  </from>
                  <to>
                    <xdr:col>17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0" r:id="rId115" name="Check Box 112">
              <controlPr defaultSize="0" autoFill="0" autoLine="0" autoPict="0">
                <anchor moveWithCells="1">
                  <from>
                    <xdr:col>17</xdr:col>
                    <xdr:colOff>295275</xdr:colOff>
                    <xdr:row>11</xdr:row>
                    <xdr:rowOff>28575</xdr:rowOff>
                  </from>
                  <to>
                    <xdr:col>17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1" r:id="rId116" name="Check Box 113">
              <controlPr defaultSize="0" autoFill="0" autoLine="0" autoPict="0">
                <anchor moveWithCells="1">
                  <from>
                    <xdr:col>17</xdr:col>
                    <xdr:colOff>295275</xdr:colOff>
                    <xdr:row>12</xdr:row>
                    <xdr:rowOff>28575</xdr:rowOff>
                  </from>
                  <to>
                    <xdr:col>17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2" r:id="rId117" name="Check Box 114">
              <controlPr defaultSize="0" autoFill="0" autoLine="0" autoPict="0">
                <anchor moveWithCells="1">
                  <from>
                    <xdr:col>17</xdr:col>
                    <xdr:colOff>295275</xdr:colOff>
                    <xdr:row>13</xdr:row>
                    <xdr:rowOff>28575</xdr:rowOff>
                  </from>
                  <to>
                    <xdr:col>17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3" r:id="rId118" name="Check Box 115">
              <controlPr defaultSize="0" autoFill="0" autoLine="0" autoPict="0">
                <anchor moveWithCells="1">
                  <from>
                    <xdr:col>17</xdr:col>
                    <xdr:colOff>295275</xdr:colOff>
                    <xdr:row>14</xdr:row>
                    <xdr:rowOff>28575</xdr:rowOff>
                  </from>
                  <to>
                    <xdr:col>17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4" r:id="rId119" name="Check Box 116">
              <controlPr defaultSize="0" autoFill="0" autoLine="0" autoPict="0">
                <anchor moveWithCells="1">
                  <from>
                    <xdr:col>17</xdr:col>
                    <xdr:colOff>295275</xdr:colOff>
                    <xdr:row>15</xdr:row>
                    <xdr:rowOff>28575</xdr:rowOff>
                  </from>
                  <to>
                    <xdr:col>17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5" r:id="rId120" name="Check Box 117">
              <controlPr defaultSize="0" autoFill="0" autoLine="0" autoPict="0">
                <anchor moveWithCells="1">
                  <from>
                    <xdr:col>17</xdr:col>
                    <xdr:colOff>295275</xdr:colOff>
                    <xdr:row>16</xdr:row>
                    <xdr:rowOff>28575</xdr:rowOff>
                  </from>
                  <to>
                    <xdr:col>17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6" r:id="rId121" name="Check Box 118">
              <controlPr defaultSize="0" autoFill="0" autoLine="0" autoPict="0">
                <anchor moveWithCells="1">
                  <from>
                    <xdr:col>17</xdr:col>
                    <xdr:colOff>295275</xdr:colOff>
                    <xdr:row>17</xdr:row>
                    <xdr:rowOff>28575</xdr:rowOff>
                  </from>
                  <to>
                    <xdr:col>17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7" r:id="rId122" name="Check Box 119">
              <controlPr defaultSize="0" autoFill="0" autoLine="0" autoPict="0">
                <anchor moveWithCells="1">
                  <from>
                    <xdr:col>17</xdr:col>
                    <xdr:colOff>295275</xdr:colOff>
                    <xdr:row>18</xdr:row>
                    <xdr:rowOff>28575</xdr:rowOff>
                  </from>
                  <to>
                    <xdr:col>17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8" r:id="rId123" name="Check Box 120">
              <controlPr defaultSize="0" autoFill="0" autoLine="0" autoPict="0">
                <anchor moveWithCells="1">
                  <from>
                    <xdr:col>17</xdr:col>
                    <xdr:colOff>295275</xdr:colOff>
                    <xdr:row>19</xdr:row>
                    <xdr:rowOff>28575</xdr:rowOff>
                  </from>
                  <to>
                    <xdr:col>17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9" r:id="rId124" name="Drop Down 121">
              <controlPr defaultSize="0" autoLine="0" autoPict="0">
                <anchor moveWithCells="1">
                  <from>
                    <xdr:col>14</xdr:col>
                    <xdr:colOff>19050</xdr:colOff>
                    <xdr:row>10</xdr:row>
                    <xdr:rowOff>9525</xdr:rowOff>
                  </from>
                  <to>
                    <xdr:col>14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0" r:id="rId125" name="Drop Down 122">
              <controlPr defaultSize="0" autoLine="0" autoPict="0">
                <anchor moveWithCells="1">
                  <from>
                    <xdr:col>14</xdr:col>
                    <xdr:colOff>19050</xdr:colOff>
                    <xdr:row>11</xdr:row>
                    <xdr:rowOff>9525</xdr:rowOff>
                  </from>
                  <to>
                    <xdr:col>14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1" r:id="rId126" name="Drop Down 123">
              <controlPr defaultSize="0" autoLine="0" autoPict="0">
                <anchor moveWithCells="1">
                  <from>
                    <xdr:col>14</xdr:col>
                    <xdr:colOff>19050</xdr:colOff>
                    <xdr:row>12</xdr:row>
                    <xdr:rowOff>9525</xdr:rowOff>
                  </from>
                  <to>
                    <xdr:col>14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2" r:id="rId127" name="Drop Down 124">
              <controlPr defaultSize="0" autoLine="0" autoPict="0">
                <anchor mov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14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3" r:id="rId128" name="Drop Down 125">
              <controlPr defaultSize="0" autoLine="0" autoPict="0">
                <anchor moveWithCells="1">
                  <from>
                    <xdr:col>14</xdr:col>
                    <xdr:colOff>19050</xdr:colOff>
                    <xdr:row>14</xdr:row>
                    <xdr:rowOff>9525</xdr:rowOff>
                  </from>
                  <to>
                    <xdr:col>14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4" r:id="rId129" name="Drop Down 126">
              <controlPr defaultSize="0" autoLine="0" autoPict="0">
                <anchor moveWithCells="1">
                  <from>
                    <xdr:col>14</xdr:col>
                    <xdr:colOff>19050</xdr:colOff>
                    <xdr:row>15</xdr:row>
                    <xdr:rowOff>9525</xdr:rowOff>
                  </from>
                  <to>
                    <xdr:col>14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5" r:id="rId130" name="Drop Down 127">
              <controlPr defaultSize="0" autoLine="0" autoPict="0">
                <anchor moveWithCells="1">
                  <from>
                    <xdr:col>14</xdr:col>
                    <xdr:colOff>19050</xdr:colOff>
                    <xdr:row>16</xdr:row>
                    <xdr:rowOff>9525</xdr:rowOff>
                  </from>
                  <to>
                    <xdr:col>14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6" r:id="rId131" name="Drop Down 128">
              <controlPr defaultSize="0" autoLine="0" autoPict="0">
                <anchor moveWithCells="1">
                  <from>
                    <xdr:col>14</xdr:col>
                    <xdr:colOff>19050</xdr:colOff>
                    <xdr:row>17</xdr:row>
                    <xdr:rowOff>9525</xdr:rowOff>
                  </from>
                  <to>
                    <xdr:col>14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7" r:id="rId132" name="Drop Down 129">
              <controlPr defaultSize="0" autoLine="0" autoPict="0">
                <anchor moveWithCells="1">
                  <from>
                    <xdr:col>14</xdr:col>
                    <xdr:colOff>19050</xdr:colOff>
                    <xdr:row>18</xdr:row>
                    <xdr:rowOff>9525</xdr:rowOff>
                  </from>
                  <to>
                    <xdr:col>14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8" r:id="rId133" name="Drop Down 130">
              <controlPr defaultSize="0" autoLine="0" autoPict="0">
                <anchor moveWithCells="1">
                  <from>
                    <xdr:col>14</xdr:col>
                    <xdr:colOff>19050</xdr:colOff>
                    <xdr:row>19</xdr:row>
                    <xdr:rowOff>9525</xdr:rowOff>
                  </from>
                  <to>
                    <xdr:col>14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9" r:id="rId134" name="Drop Down 131">
              <controlPr defaultSize="0" autoLine="0" autoPict="0">
                <anchor moveWithCells="1">
                  <from>
                    <xdr:col>14</xdr:col>
                    <xdr:colOff>19050</xdr:colOff>
                    <xdr:row>20</xdr:row>
                    <xdr:rowOff>9525</xdr:rowOff>
                  </from>
                  <to>
                    <xdr:col>14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0" r:id="rId135" name="Drop Down 132">
              <controlPr defaultSize="0" autoLine="0" autoPict="0">
                <anchor moveWithCells="1">
                  <from>
                    <xdr:col>14</xdr:col>
                    <xdr:colOff>19050</xdr:colOff>
                    <xdr:row>21</xdr:row>
                    <xdr:rowOff>9525</xdr:rowOff>
                  </from>
                  <to>
                    <xdr:col>14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1" r:id="rId136" name="Drop Down 133">
              <controlPr defaultSize="0" autoLine="0" autoPict="0">
                <anchor moveWithCells="1">
                  <from>
                    <xdr:col>14</xdr:col>
                    <xdr:colOff>19050</xdr:colOff>
                    <xdr:row>22</xdr:row>
                    <xdr:rowOff>9525</xdr:rowOff>
                  </from>
                  <to>
                    <xdr:col>14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2" r:id="rId137" name="Drop Down 134">
              <controlPr defaultSize="0" autoLine="0" autoPict="0">
                <anchor moveWithCells="1">
                  <from>
                    <xdr:col>14</xdr:col>
                    <xdr:colOff>19050</xdr:colOff>
                    <xdr:row>23</xdr:row>
                    <xdr:rowOff>9525</xdr:rowOff>
                  </from>
                  <to>
                    <xdr:col>14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3" r:id="rId138" name="Drop Down 135">
              <controlPr defaultSize="0" autoLine="0" autoPict="0">
                <anchor moveWithCells="1">
                  <from>
                    <xdr:col>16</xdr:col>
                    <xdr:colOff>19050</xdr:colOff>
                    <xdr:row>10</xdr:row>
                    <xdr:rowOff>9525</xdr:rowOff>
                  </from>
                  <to>
                    <xdr:col>16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4" r:id="rId139" name="Drop Down 136">
              <controlPr defaultSize="0" autoLine="0" autoPict="0">
                <anchor moveWithCells="1"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16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5" r:id="rId140" name="Drop Down 137">
              <controlPr defaultSize="0" autoLine="0" autoPict="0">
                <anchor moveWithCells="1">
                  <from>
                    <xdr:col>16</xdr:col>
                    <xdr:colOff>19050</xdr:colOff>
                    <xdr:row>12</xdr:row>
                    <xdr:rowOff>9525</xdr:rowOff>
                  </from>
                  <to>
                    <xdr:col>16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6" r:id="rId141" name="Drop Down 138">
              <controlPr defaultSize="0" autoLine="0" autoPict="0">
                <anchor moveWithCells="1">
                  <from>
                    <xdr:col>16</xdr:col>
                    <xdr:colOff>19050</xdr:colOff>
                    <xdr:row>13</xdr:row>
                    <xdr:rowOff>9525</xdr:rowOff>
                  </from>
                  <to>
                    <xdr:col>16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7" r:id="rId142" name="Drop Down 139">
              <controlPr defaultSize="0" autoLine="0" autoPict="0">
                <anchor moveWithCells="1">
                  <from>
                    <xdr:col>16</xdr:col>
                    <xdr:colOff>19050</xdr:colOff>
                    <xdr:row>14</xdr:row>
                    <xdr:rowOff>9525</xdr:rowOff>
                  </from>
                  <to>
                    <xdr:col>16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8" r:id="rId143" name="Drop Down 140">
              <controlPr defaultSize="0" autoLine="0" autoPict="0">
                <anchor moveWithCells="1">
                  <from>
                    <xdr:col>16</xdr:col>
                    <xdr:colOff>19050</xdr:colOff>
                    <xdr:row>15</xdr:row>
                    <xdr:rowOff>9525</xdr:rowOff>
                  </from>
                  <to>
                    <xdr:col>16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9" r:id="rId144" name="Drop Down 141">
              <controlPr defaultSize="0" autoLine="0" autoPict="0">
                <anchor moveWithCells="1">
                  <from>
                    <xdr:col>16</xdr:col>
                    <xdr:colOff>19050</xdr:colOff>
                    <xdr:row>16</xdr:row>
                    <xdr:rowOff>9525</xdr:rowOff>
                  </from>
                  <to>
                    <xdr:col>16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0" r:id="rId145" name="Drop Down 142">
              <controlPr defaultSize="0" autoLine="0" autoPict="0">
                <anchor moveWithCells="1">
                  <from>
                    <xdr:col>16</xdr:col>
                    <xdr:colOff>19050</xdr:colOff>
                    <xdr:row>17</xdr:row>
                    <xdr:rowOff>9525</xdr:rowOff>
                  </from>
                  <to>
                    <xdr:col>16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1" r:id="rId146" name="Drop Down 143">
              <controlPr defaultSize="0" autoLine="0" autoPict="0">
                <anchor moveWithCells="1">
                  <from>
                    <xdr:col>16</xdr:col>
                    <xdr:colOff>19050</xdr:colOff>
                    <xdr:row>18</xdr:row>
                    <xdr:rowOff>9525</xdr:rowOff>
                  </from>
                  <to>
                    <xdr:col>16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2" r:id="rId147" name="Drop Down 144">
              <controlPr defaultSize="0" autoLine="0" autoPict="0">
                <anchor moveWithCells="1">
                  <from>
                    <xdr:col>16</xdr:col>
                    <xdr:colOff>19050</xdr:colOff>
                    <xdr:row>19</xdr:row>
                    <xdr:rowOff>9525</xdr:rowOff>
                  </from>
                  <to>
                    <xdr:col>16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3" r:id="rId148" name="Drop Down 145">
              <controlPr defaultSize="0" autoLine="0" autoPict="0">
                <anchor moveWithCells="1">
                  <from>
                    <xdr:col>16</xdr:col>
                    <xdr:colOff>19050</xdr:colOff>
                    <xdr:row>20</xdr:row>
                    <xdr:rowOff>9525</xdr:rowOff>
                  </from>
                  <to>
                    <xdr:col>16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4" r:id="rId149" name="Drop Down 146">
              <controlPr defaultSize="0" autoLine="0" autoPict="0">
                <anchor moveWithCells="1">
                  <from>
                    <xdr:col>16</xdr:col>
                    <xdr:colOff>19050</xdr:colOff>
                    <xdr:row>21</xdr:row>
                    <xdr:rowOff>9525</xdr:rowOff>
                  </from>
                  <to>
                    <xdr:col>16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5" r:id="rId150" name="Drop Down 147">
              <controlPr defaultSize="0" autoLine="0" autoPict="0">
                <anchor moveWithCells="1">
                  <from>
                    <xdr:col>16</xdr:col>
                    <xdr:colOff>19050</xdr:colOff>
                    <xdr:row>22</xdr:row>
                    <xdr:rowOff>9525</xdr:rowOff>
                  </from>
                  <to>
                    <xdr:col>16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6" r:id="rId151" name="Drop Down 148">
              <controlPr defaultSize="0" autoLine="0" autoPict="0">
                <anchor moveWithCells="1">
                  <from>
                    <xdr:col>16</xdr:col>
                    <xdr:colOff>19050</xdr:colOff>
                    <xdr:row>23</xdr:row>
                    <xdr:rowOff>9525</xdr:rowOff>
                  </from>
                  <to>
                    <xdr:col>16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7" r:id="rId152" name="Drop Down 149">
              <controlPr defaultSize="0" autoLine="0" autoPict="0">
                <anchor moveWithCells="1">
                  <from>
                    <xdr:col>18</xdr:col>
                    <xdr:colOff>19050</xdr:colOff>
                    <xdr:row>10</xdr:row>
                    <xdr:rowOff>9525</xdr:rowOff>
                  </from>
                  <to>
                    <xdr:col>18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8" r:id="rId153" name="Drop Down 150">
              <controlPr defaultSize="0" autoLine="0" autoPict="0">
                <anchor moveWithCells="1">
                  <from>
                    <xdr:col>18</xdr:col>
                    <xdr:colOff>19050</xdr:colOff>
                    <xdr:row>11</xdr:row>
                    <xdr:rowOff>9525</xdr:rowOff>
                  </from>
                  <to>
                    <xdr:col>18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9" r:id="rId154" name="Drop Down 151">
              <controlPr defaultSize="0" autoLine="0" autoPict="0">
                <anchor moveWithCells="1">
                  <from>
                    <xdr:col>18</xdr:col>
                    <xdr:colOff>19050</xdr:colOff>
                    <xdr:row>12</xdr:row>
                    <xdr:rowOff>9525</xdr:rowOff>
                  </from>
                  <to>
                    <xdr:col>18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0" r:id="rId155" name="Drop Down 152">
              <controlPr defaultSize="0" autoLine="0" autoPict="0">
                <anchor moveWithCells="1">
                  <from>
                    <xdr:col>18</xdr:col>
                    <xdr:colOff>19050</xdr:colOff>
                    <xdr:row>13</xdr:row>
                    <xdr:rowOff>9525</xdr:rowOff>
                  </from>
                  <to>
                    <xdr:col>18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1" r:id="rId156" name="Drop Down 153">
              <controlPr defaultSize="0" autoLine="0" autoPict="0">
                <anchor moveWithCells="1">
                  <from>
                    <xdr:col>18</xdr:col>
                    <xdr:colOff>19050</xdr:colOff>
                    <xdr:row>14</xdr:row>
                    <xdr:rowOff>9525</xdr:rowOff>
                  </from>
                  <to>
                    <xdr:col>18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2" r:id="rId157" name="Drop Down 154">
              <controlPr defaultSize="0" autoLine="0" autoPict="0">
                <anchor moveWithCells="1">
                  <from>
                    <xdr:col>18</xdr:col>
                    <xdr:colOff>19050</xdr:colOff>
                    <xdr:row>15</xdr:row>
                    <xdr:rowOff>9525</xdr:rowOff>
                  </from>
                  <to>
                    <xdr:col>18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3" r:id="rId158" name="Drop Down 155">
              <controlPr defaultSize="0" autoLine="0" autoPict="0">
                <anchor moveWithCells="1">
                  <from>
                    <xdr:col>18</xdr:col>
                    <xdr:colOff>19050</xdr:colOff>
                    <xdr:row>16</xdr:row>
                    <xdr:rowOff>9525</xdr:rowOff>
                  </from>
                  <to>
                    <xdr:col>18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4" r:id="rId159" name="Drop Down 156">
              <controlPr defaultSize="0" autoLine="0" autoPict="0">
                <anchor moveWithCells="1">
                  <from>
                    <xdr:col>18</xdr:col>
                    <xdr:colOff>19050</xdr:colOff>
                    <xdr:row>17</xdr:row>
                    <xdr:rowOff>9525</xdr:rowOff>
                  </from>
                  <to>
                    <xdr:col>18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5" r:id="rId160" name="Drop Down 157">
              <controlPr defaultSize="0" autoLine="0" autoPict="0">
                <anchor moveWithCells="1">
                  <from>
                    <xdr:col>18</xdr:col>
                    <xdr:colOff>19050</xdr:colOff>
                    <xdr:row>18</xdr:row>
                    <xdr:rowOff>9525</xdr:rowOff>
                  </from>
                  <to>
                    <xdr:col>18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6" r:id="rId161" name="Drop Down 158">
              <controlPr defaultSize="0" autoLine="0" autoPict="0">
                <anchor moveWithCells="1">
                  <from>
                    <xdr:col>18</xdr:col>
                    <xdr:colOff>19050</xdr:colOff>
                    <xdr:row>19</xdr:row>
                    <xdr:rowOff>9525</xdr:rowOff>
                  </from>
                  <to>
                    <xdr:col>18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7" r:id="rId162" name="Drop Down 159">
              <controlPr defaultSize="0" autoLine="0" autoPict="0">
                <anchor moveWithCells="1">
                  <from>
                    <xdr:col>18</xdr:col>
                    <xdr:colOff>19050</xdr:colOff>
                    <xdr:row>20</xdr:row>
                    <xdr:rowOff>9525</xdr:rowOff>
                  </from>
                  <to>
                    <xdr:col>18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8" r:id="rId163" name="Drop Down 160">
              <controlPr defaultSize="0" autoLine="0" autoPict="0">
                <anchor moveWithCells="1">
                  <from>
                    <xdr:col>18</xdr:col>
                    <xdr:colOff>19050</xdr:colOff>
                    <xdr:row>21</xdr:row>
                    <xdr:rowOff>9525</xdr:rowOff>
                  </from>
                  <to>
                    <xdr:col>18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9" r:id="rId164" name="Drop Down 161">
              <controlPr defaultSize="0" autoLine="0" autoPict="0">
                <anchor moveWithCells="1">
                  <from>
                    <xdr:col>18</xdr:col>
                    <xdr:colOff>19050</xdr:colOff>
                    <xdr:row>22</xdr:row>
                    <xdr:rowOff>9525</xdr:rowOff>
                  </from>
                  <to>
                    <xdr:col>18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0" r:id="rId165" name="Drop Down 162">
              <controlPr defaultSize="0" autoLine="0" autoPict="0">
                <anchor moveWithCells="1">
                  <from>
                    <xdr:col>18</xdr:col>
                    <xdr:colOff>19050</xdr:colOff>
                    <xdr:row>23</xdr:row>
                    <xdr:rowOff>9525</xdr:rowOff>
                  </from>
                  <to>
                    <xdr:col>18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14</vt:i4>
      </vt:variant>
    </vt:vector>
  </HeadingPairs>
  <TitlesOfParts>
    <vt:vector size="32" baseType="lpstr">
      <vt:lpstr>MENÚ</vt:lpstr>
      <vt:lpstr>DATOS GENERALES</vt:lpstr>
      <vt:lpstr>AREA DE ESTUDIO</vt:lpstr>
      <vt:lpstr>UNIDAD PRODUCTORA</vt:lpstr>
      <vt:lpstr>PROBLEMA-OBJETIVO</vt:lpstr>
      <vt:lpstr>HORIZONTE DE EVALUACIÓN</vt:lpstr>
      <vt:lpstr>BRECHA DE SERVICIO</vt:lpstr>
      <vt:lpstr>ANALISIS TÉCNICO</vt:lpstr>
      <vt:lpstr>COSTO TOTAL</vt:lpstr>
      <vt:lpstr>EVALUACION SOCIAL</vt:lpstr>
      <vt:lpstr>SOSTENIBILIDAD</vt:lpstr>
      <vt:lpstr>GESTIÓN</vt:lpstr>
      <vt:lpstr>IMPACTO AMBIENTAL</vt:lpstr>
      <vt:lpstr>CONCLUSIONES</vt:lpstr>
      <vt:lpstr>FIRMAS</vt:lpstr>
      <vt:lpstr>DETALLE DEL COSTO TOTAL</vt:lpstr>
      <vt:lpstr>Hoja1</vt:lpstr>
      <vt:lpstr>Hoja2</vt:lpstr>
      <vt:lpstr>'ANALISIS TÉCNICO'!Área_de_impresión</vt:lpstr>
      <vt:lpstr>'AREA DE ESTUDIO'!Área_de_impresión</vt:lpstr>
      <vt:lpstr>'BRECHA DE SERVICIO'!Área_de_impresión</vt:lpstr>
      <vt:lpstr>CONCLUSIONES!Área_de_impresión</vt:lpstr>
      <vt:lpstr>'COSTO TOTAL'!Área_de_impresión</vt:lpstr>
      <vt:lpstr>'DATOS GENERALES'!Área_de_impresión</vt:lpstr>
      <vt:lpstr>'EVALUACION SOCIAL'!Área_de_impresión</vt:lpstr>
      <vt:lpstr>FIRMAS!Área_de_impresión</vt:lpstr>
      <vt:lpstr>GESTIÓN!Área_de_impresión</vt:lpstr>
      <vt:lpstr>'HORIZONTE DE EVALUACIÓN'!Área_de_impresión</vt:lpstr>
      <vt:lpstr>'IMPACTO AMBIENTAL'!Área_de_impresión</vt:lpstr>
      <vt:lpstr>'PROBLEMA-OBJETIVO'!Área_de_impresión</vt:lpstr>
      <vt:lpstr>SOSTENIBILIDAD!Área_de_impresión</vt:lpstr>
      <vt:lpstr>'UNIDAD PRODUCTORA'!Área_de_impresión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2019-01-16T17:44:20Z</cp:lastPrinted>
  <dcterms:created xsi:type="dcterms:W3CDTF">2018-12-17T15:02:45Z</dcterms:created>
  <dcterms:modified xsi:type="dcterms:W3CDTF">2019-01-24T17:27:51Z</dcterms:modified>
</cp:coreProperties>
</file>