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13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19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METODOLOGIAS\ROCIO\ROCIO\PPT CHRISTIAN\CONTROL CONCURRENTE 2% CGR\18.01.22\"/>
    </mc:Choice>
  </mc:AlternateContent>
  <xr:revisionPtr revIDLastSave="0" documentId="8_{F7C13B46-52E0-4A58-BA0E-570D063757AD}" xr6:coauthVersionLast="47" xr6:coauthVersionMax="47" xr10:uidLastSave="{00000000-0000-0000-0000-000000000000}"/>
  <bookViews>
    <workbookView xWindow="-108" yWindow="-108" windowWidth="23256" windowHeight="12576" tabRatio="864" firstSheet="4" activeTab="9" xr2:uid="{00000000-000D-0000-FFFF-FFFF00000000}"/>
  </bookViews>
  <sheets>
    <sheet name="MENÚ" sheetId="23" r:id="rId1"/>
    <sheet name="DATOS GENERALES" sheetId="24" r:id="rId2"/>
    <sheet name="AREA DE ESTUDIO" sheetId="25" r:id="rId3"/>
    <sheet name="UNIDAD PRODUCTORA" sheetId="26" r:id="rId4"/>
    <sheet name="INVOLUCRADOS" sheetId="5" r:id="rId5"/>
    <sheet name="PROBLEMA-OBJETIVO" sheetId="6" r:id="rId6"/>
    <sheet name="HORIZONTE DE EVALUACIÓN" sheetId="7" r:id="rId7"/>
    <sheet name="BRECHA DE SERVICIO" sheetId="29" r:id="rId8"/>
    <sheet name="ANALISIS TÉCNICO" sheetId="8" r:id="rId9"/>
    <sheet name="COSTO TOTAL" sheetId="9" r:id="rId10"/>
    <sheet name="EVALUACION SOCIAL" sheetId="10" r:id="rId11"/>
    <sheet name="SOSTENIBILIDAD" sheetId="11" r:id="rId12"/>
    <sheet name="GESTIÓN" sheetId="27" r:id="rId13"/>
    <sheet name="IMPACTO AMBIENTAL" sheetId="28" r:id="rId14"/>
    <sheet name="MARCO LOGICO" sheetId="22" r:id="rId15"/>
    <sheet name="CONCLUSIONES" sheetId="21" r:id="rId16"/>
    <sheet name="FIRMAS" sheetId="16" r:id="rId17"/>
    <sheet name="ANEXOS" sheetId="12" r:id="rId18"/>
    <sheet name="Protocolo final" sheetId="20" r:id="rId19"/>
    <sheet name="DETALLE DEL COSTO TOTAL" sheetId="15" state="hidden" r:id="rId20"/>
    <sheet name="Hoja1" sheetId="13" state="hidden" r:id="rId21"/>
    <sheet name="Hoja2" sheetId="30" state="hidden" r:id="rId22"/>
  </sheets>
  <externalReferences>
    <externalReference r:id="rId23"/>
    <externalReference r:id="rId24"/>
  </externalReferences>
  <definedNames>
    <definedName name="_xlnm._FilterDatabase" localSheetId="4" hidden="1">INVOLUCRADOS!$B$46:$E$46</definedName>
    <definedName name="_xlnm.Print_Area" localSheetId="8">'ANALISIS TÉCNICO'!$B$10:$O$136</definedName>
    <definedName name="_xlnm.Print_Area" localSheetId="17">ANEXOS!$A$1:$P$17</definedName>
    <definedName name="_xlnm.Print_Area" localSheetId="2">'AREA DE ESTUDIO'!$A$10:$AB$84</definedName>
    <definedName name="_xlnm.Print_Area" localSheetId="7">'BRECHA DE SERVICIO'!$B$10:$M$82</definedName>
    <definedName name="_xlnm.Print_Area" localSheetId="15">CONCLUSIONES!$A$1:$N$10</definedName>
    <definedName name="_xlnm.Print_Area" localSheetId="9">'COSTO TOTAL'!$B$10:$R$144</definedName>
    <definedName name="_xlnm.Print_Area" localSheetId="1">'DATOS GENERALES'!$A$10:$AC$61</definedName>
    <definedName name="_xlnm.Print_Area" localSheetId="10">'EVALUACION SOCIAL'!$B$10:$M$149</definedName>
    <definedName name="_xlnm.Print_Area" localSheetId="16">FIRMAS!$A$1:$N$19</definedName>
    <definedName name="_xlnm.Print_Area" localSheetId="12">GESTIÓN!$B$10:$N$88</definedName>
    <definedName name="_xlnm.Print_Area" localSheetId="6">'HORIZONTE DE EVALUACIÓN'!$A$10:$M$32</definedName>
    <definedName name="_xlnm.Print_Area" localSheetId="13">'IMPACTO AMBIENTAL'!$B$10:$I$23</definedName>
    <definedName name="_xlnm.Print_Area" localSheetId="4">INVOLUCRADOS!$B$10:$P$52</definedName>
    <definedName name="_xlnm.Print_Area" localSheetId="14">'MARCO LOGICO'!$B$10:$M$24</definedName>
    <definedName name="_xlnm.Print_Area" localSheetId="5">'PROBLEMA-OBJETIVO'!$A$10:$Q$90</definedName>
    <definedName name="_xlnm.Print_Area" localSheetId="18">'Protocolo final'!$A$1:$N$44</definedName>
    <definedName name="_xlnm.Print_Area" localSheetId="11">SOSTENIBILIDAD!$B$10:$O$92</definedName>
    <definedName name="_xlnm.Print_Area" localSheetId="3">'UNIDAD PRODUCTORA'!$B$10:$U$137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7" l="1"/>
  <c r="J20" i="7" s="1"/>
  <c r="J31" i="7" s="1"/>
  <c r="H22" i="7"/>
  <c r="H20" i="7" s="1"/>
  <c r="H31" i="7" s="1"/>
  <c r="AW90" i="15" l="1"/>
  <c r="AN90" i="15"/>
  <c r="AW89" i="15"/>
  <c r="AN89" i="15"/>
  <c r="W88" i="15"/>
  <c r="V88" i="15"/>
  <c r="N88" i="15"/>
  <c r="I88" i="15"/>
  <c r="H88" i="15"/>
  <c r="W87" i="15"/>
  <c r="V87" i="15"/>
  <c r="N87" i="15"/>
  <c r="I87" i="15"/>
  <c r="G87" i="15"/>
  <c r="H87" i="15" s="1"/>
  <c r="AG87" i="15" s="1"/>
  <c r="AC86" i="15"/>
  <c r="AB86" i="15"/>
  <c r="AA86" i="15"/>
  <c r="Z86" i="15"/>
  <c r="Y86" i="15"/>
  <c r="X86" i="15"/>
  <c r="W86" i="15"/>
  <c r="V86" i="15"/>
  <c r="I86" i="15"/>
  <c r="H86" i="15"/>
  <c r="AL86" i="15" s="1"/>
  <c r="AW85" i="15"/>
  <c r="AN85" i="15"/>
  <c r="AW84" i="15"/>
  <c r="AN84" i="15"/>
  <c r="AC83" i="15"/>
  <c r="AB83" i="15"/>
  <c r="AA83" i="15"/>
  <c r="Z83" i="15"/>
  <c r="Y83" i="15"/>
  <c r="X83" i="15"/>
  <c r="W83" i="15"/>
  <c r="V83" i="15"/>
  <c r="F83" i="15"/>
  <c r="H83" i="15" s="1"/>
  <c r="AL83" i="15" s="1"/>
  <c r="AC82" i="15"/>
  <c r="AB82" i="15"/>
  <c r="AA82" i="15"/>
  <c r="Z82" i="15"/>
  <c r="Y82" i="15"/>
  <c r="X82" i="15"/>
  <c r="W82" i="15"/>
  <c r="V82" i="15"/>
  <c r="F82" i="15"/>
  <c r="H82" i="15" s="1"/>
  <c r="AW81" i="15"/>
  <c r="AN81" i="15"/>
  <c r="AW80" i="15"/>
  <c r="AN80" i="15"/>
  <c r="AW79" i="15"/>
  <c r="AN79" i="15"/>
  <c r="AW78" i="15"/>
  <c r="AN78" i="15"/>
  <c r="AC75" i="15"/>
  <c r="AB75" i="15"/>
  <c r="AA75" i="15"/>
  <c r="Z75" i="15"/>
  <c r="Y75" i="15"/>
  <c r="X75" i="15"/>
  <c r="W75" i="15"/>
  <c r="V75" i="15"/>
  <c r="F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H73" i="15"/>
  <c r="AL73" i="15" s="1"/>
  <c r="AC71" i="15"/>
  <c r="AB71" i="15"/>
  <c r="AA71" i="15"/>
  <c r="Z71" i="15"/>
  <c r="Y71" i="15"/>
  <c r="X71" i="15"/>
  <c r="W71" i="15"/>
  <c r="V71" i="15"/>
  <c r="G71" i="15"/>
  <c r="G75" i="15" s="1"/>
  <c r="F71" i="15"/>
  <c r="AC70" i="15"/>
  <c r="AB70" i="15"/>
  <c r="AA70" i="15"/>
  <c r="Z70" i="15"/>
  <c r="Y70" i="15"/>
  <c r="X70" i="15"/>
  <c r="W70" i="15"/>
  <c r="V70" i="15"/>
  <c r="G70" i="15"/>
  <c r="AC69" i="15"/>
  <c r="AB69" i="15"/>
  <c r="AA69" i="15"/>
  <c r="Z69" i="15"/>
  <c r="Y69" i="15"/>
  <c r="X69" i="15"/>
  <c r="W69" i="15"/>
  <c r="V69" i="15"/>
  <c r="H69" i="15"/>
  <c r="AH69" i="15" s="1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G65" i="15"/>
  <c r="AC64" i="15"/>
  <c r="AB64" i="15"/>
  <c r="AA64" i="15"/>
  <c r="Z64" i="15"/>
  <c r="Y64" i="15"/>
  <c r="X64" i="15"/>
  <c r="W64" i="15"/>
  <c r="V64" i="15"/>
  <c r="H64" i="15"/>
  <c r="AK64" i="15" s="1"/>
  <c r="AC62" i="15"/>
  <c r="AB62" i="15"/>
  <c r="AA62" i="15"/>
  <c r="Z62" i="15"/>
  <c r="Y62" i="15"/>
  <c r="X62" i="15"/>
  <c r="W62" i="15"/>
  <c r="V62" i="15"/>
  <c r="H62" i="15"/>
  <c r="AK62" i="15" s="1"/>
  <c r="AC61" i="15"/>
  <c r="AB61" i="15"/>
  <c r="AA61" i="15"/>
  <c r="Z61" i="15"/>
  <c r="Y61" i="15"/>
  <c r="X61" i="15"/>
  <c r="W61" i="15"/>
  <c r="V61" i="15"/>
  <c r="H61" i="15"/>
  <c r="AL61" i="15" s="1"/>
  <c r="AC60" i="15"/>
  <c r="AB60" i="15"/>
  <c r="AA60" i="15"/>
  <c r="Z60" i="15"/>
  <c r="Y60" i="15"/>
  <c r="X60" i="15"/>
  <c r="W60" i="15"/>
  <c r="V60" i="15"/>
  <c r="H60" i="15"/>
  <c r="AH60" i="15" s="1"/>
  <c r="AC59" i="15"/>
  <c r="AB59" i="15"/>
  <c r="AA59" i="15"/>
  <c r="Z59" i="15"/>
  <c r="Y59" i="15"/>
  <c r="X59" i="15"/>
  <c r="W59" i="15"/>
  <c r="V59" i="15"/>
  <c r="H59" i="15"/>
  <c r="AK59" i="15" s="1"/>
  <c r="AC58" i="15"/>
  <c r="AB58" i="15"/>
  <c r="AA58" i="15"/>
  <c r="Z58" i="15"/>
  <c r="Y58" i="15"/>
  <c r="X58" i="15"/>
  <c r="W58" i="15"/>
  <c r="V58" i="15"/>
  <c r="H58" i="15"/>
  <c r="AM58" i="15" s="1"/>
  <c r="AC57" i="15"/>
  <c r="AB57" i="15"/>
  <c r="AA57" i="15"/>
  <c r="Z57" i="15"/>
  <c r="Y57" i="15"/>
  <c r="X57" i="15"/>
  <c r="W57" i="15"/>
  <c r="V57" i="15"/>
  <c r="H57" i="15"/>
  <c r="AK57" i="15" s="1"/>
  <c r="AC56" i="15"/>
  <c r="AB56" i="15"/>
  <c r="AA56" i="15"/>
  <c r="Z56" i="15"/>
  <c r="Y56" i="15"/>
  <c r="X56" i="15"/>
  <c r="W56" i="15"/>
  <c r="V56" i="15"/>
  <c r="H56" i="15"/>
  <c r="AM56" i="15" s="1"/>
  <c r="AW55" i="15"/>
  <c r="AN55" i="15"/>
  <c r="AC52" i="15"/>
  <c r="AB52" i="15"/>
  <c r="AA52" i="15"/>
  <c r="Z52" i="15"/>
  <c r="Y52" i="15"/>
  <c r="X52" i="15"/>
  <c r="W52" i="15"/>
  <c r="V52" i="15"/>
  <c r="I52" i="15"/>
  <c r="H52" i="15"/>
  <c r="AG52" i="15" s="1"/>
  <c r="AC51" i="15"/>
  <c r="AB51" i="15"/>
  <c r="AA51" i="15"/>
  <c r="Z51" i="15"/>
  <c r="Y51" i="15"/>
  <c r="X51" i="15"/>
  <c r="W51" i="15"/>
  <c r="V51" i="15"/>
  <c r="I51" i="15"/>
  <c r="H51" i="15"/>
  <c r="AG51" i="15" s="1"/>
  <c r="AC50" i="15"/>
  <c r="AB50" i="15"/>
  <c r="AA50" i="15"/>
  <c r="Z50" i="15"/>
  <c r="Y50" i="15"/>
  <c r="X50" i="15"/>
  <c r="W50" i="15"/>
  <c r="V50" i="15"/>
  <c r="I50" i="15"/>
  <c r="G50" i="15"/>
  <c r="H50" i="15" s="1"/>
  <c r="AI50" i="15" s="1"/>
  <c r="AC49" i="15"/>
  <c r="AB49" i="15"/>
  <c r="AA49" i="15"/>
  <c r="Z49" i="15"/>
  <c r="Y49" i="15"/>
  <c r="X49" i="15"/>
  <c r="W49" i="15"/>
  <c r="V49" i="15"/>
  <c r="I49" i="15"/>
  <c r="G49" i="15"/>
  <c r="H49" i="15" s="1"/>
  <c r="AJ49" i="15" s="1"/>
  <c r="AC48" i="15"/>
  <c r="AB48" i="15"/>
  <c r="AA48" i="15"/>
  <c r="Z48" i="15"/>
  <c r="Y48" i="15"/>
  <c r="X48" i="15"/>
  <c r="W48" i="15"/>
  <c r="V48" i="15"/>
  <c r="I48" i="15"/>
  <c r="H48" i="15"/>
  <c r="AK48" i="15" s="1"/>
  <c r="AC47" i="15"/>
  <c r="AB47" i="15"/>
  <c r="AA47" i="15"/>
  <c r="Z47" i="15"/>
  <c r="Y47" i="15"/>
  <c r="X47" i="15"/>
  <c r="W47" i="15"/>
  <c r="V47" i="15"/>
  <c r="I47" i="15"/>
  <c r="H47" i="15"/>
  <c r="AL47" i="15" s="1"/>
  <c r="AC46" i="15"/>
  <c r="AB46" i="15"/>
  <c r="AA46" i="15"/>
  <c r="Z46" i="15"/>
  <c r="Y46" i="15"/>
  <c r="X46" i="15"/>
  <c r="W46" i="15"/>
  <c r="V46" i="15"/>
  <c r="I46" i="15"/>
  <c r="G46" i="15"/>
  <c r="H46" i="15" s="1"/>
  <c r="AF46" i="15" s="1"/>
  <c r="AC45" i="15"/>
  <c r="AB45" i="15"/>
  <c r="AA45" i="15"/>
  <c r="Z45" i="15"/>
  <c r="Y45" i="15"/>
  <c r="X45" i="15"/>
  <c r="W45" i="15"/>
  <c r="V45" i="15"/>
  <c r="I45" i="15"/>
  <c r="G45" i="15"/>
  <c r="H45" i="15" s="1"/>
  <c r="AM45" i="15" s="1"/>
  <c r="AC42" i="15"/>
  <c r="AB42" i="15"/>
  <c r="AA42" i="15"/>
  <c r="Z42" i="15"/>
  <c r="Y42" i="15"/>
  <c r="X42" i="15"/>
  <c r="W42" i="15"/>
  <c r="V42" i="15"/>
  <c r="I42" i="15"/>
  <c r="AC41" i="15"/>
  <c r="AB41" i="15"/>
  <c r="AA41" i="15"/>
  <c r="Z41" i="15"/>
  <c r="Y41" i="15"/>
  <c r="X41" i="15"/>
  <c r="W41" i="15"/>
  <c r="V41" i="15"/>
  <c r="I41" i="15"/>
  <c r="H41" i="15"/>
  <c r="AK41" i="15" s="1"/>
  <c r="AC39" i="15"/>
  <c r="AB39" i="15"/>
  <c r="AA39" i="15"/>
  <c r="Z39" i="15"/>
  <c r="Y39" i="15"/>
  <c r="X39" i="15"/>
  <c r="W39" i="15"/>
  <c r="V39" i="15"/>
  <c r="I39" i="15"/>
  <c r="H39" i="15"/>
  <c r="AG39" i="15" s="1"/>
  <c r="AC38" i="15"/>
  <c r="AB38" i="15"/>
  <c r="AA38" i="15"/>
  <c r="Z38" i="15"/>
  <c r="Y38" i="15"/>
  <c r="X38" i="15"/>
  <c r="W38" i="15"/>
  <c r="V38" i="15"/>
  <c r="I38" i="15"/>
  <c r="G38" i="15"/>
  <c r="G42" i="15" s="1"/>
  <c r="H42" i="15" s="1"/>
  <c r="AC37" i="15"/>
  <c r="AB37" i="15"/>
  <c r="AA37" i="15"/>
  <c r="Z37" i="15"/>
  <c r="Y37" i="15"/>
  <c r="X37" i="15"/>
  <c r="W37" i="15"/>
  <c r="V37" i="15"/>
  <c r="I37" i="15"/>
  <c r="H37" i="15"/>
  <c r="AK37" i="15" s="1"/>
  <c r="AC34" i="15"/>
  <c r="AB34" i="15"/>
  <c r="AA34" i="15"/>
  <c r="Z34" i="15"/>
  <c r="Y34" i="15"/>
  <c r="X34" i="15"/>
  <c r="W34" i="15"/>
  <c r="V34" i="15"/>
  <c r="I34" i="15"/>
  <c r="F34" i="15"/>
  <c r="H34" i="15" s="1"/>
  <c r="AI34" i="15" s="1"/>
  <c r="AC33" i="15"/>
  <c r="AB33" i="15"/>
  <c r="AA33" i="15"/>
  <c r="Z33" i="15"/>
  <c r="Y33" i="15"/>
  <c r="X33" i="15"/>
  <c r="W33" i="15"/>
  <c r="V33" i="15"/>
  <c r="I33" i="15"/>
  <c r="F33" i="15"/>
  <c r="AC32" i="15"/>
  <c r="AB32" i="15"/>
  <c r="AA32" i="15"/>
  <c r="Z32" i="15"/>
  <c r="Y32" i="15"/>
  <c r="X32" i="15"/>
  <c r="W32" i="15"/>
  <c r="V32" i="15"/>
  <c r="I32" i="15"/>
  <c r="G32" i="15"/>
  <c r="H32" i="15" s="1"/>
  <c r="AW31" i="15"/>
  <c r="AN31" i="15"/>
  <c r="AC30" i="15"/>
  <c r="AB30" i="15"/>
  <c r="AA30" i="15"/>
  <c r="Z30" i="15"/>
  <c r="Y30" i="15"/>
  <c r="X30" i="15"/>
  <c r="W30" i="15"/>
  <c r="V30" i="15"/>
  <c r="I30" i="15"/>
  <c r="H30" i="15"/>
  <c r="AK30" i="15" s="1"/>
  <c r="AC29" i="15"/>
  <c r="AB29" i="15"/>
  <c r="AA29" i="15"/>
  <c r="Z29" i="15"/>
  <c r="Y29" i="15"/>
  <c r="X29" i="15"/>
  <c r="W29" i="15"/>
  <c r="V29" i="15"/>
  <c r="I29" i="15"/>
  <c r="H29" i="15"/>
  <c r="AK29" i="15" s="1"/>
  <c r="AC27" i="15"/>
  <c r="AB27" i="15"/>
  <c r="AA27" i="15"/>
  <c r="Z27" i="15"/>
  <c r="Y27" i="15"/>
  <c r="X27" i="15"/>
  <c r="W27" i="15"/>
  <c r="V27" i="15"/>
  <c r="I27" i="15"/>
  <c r="F27" i="15"/>
  <c r="H27" i="15" s="1"/>
  <c r="AC26" i="15"/>
  <c r="AB26" i="15"/>
  <c r="AA26" i="15"/>
  <c r="Z26" i="15"/>
  <c r="Y26" i="15"/>
  <c r="X26" i="15"/>
  <c r="W26" i="15"/>
  <c r="V26" i="15"/>
  <c r="I26" i="15"/>
  <c r="AC25" i="15"/>
  <c r="AB25" i="15"/>
  <c r="AA25" i="15"/>
  <c r="Z25" i="15"/>
  <c r="Y25" i="15"/>
  <c r="X25" i="15"/>
  <c r="W25" i="15"/>
  <c r="V25" i="15"/>
  <c r="I25" i="15"/>
  <c r="AW24" i="15"/>
  <c r="AN24" i="15"/>
  <c r="AC23" i="15"/>
  <c r="AB23" i="15"/>
  <c r="AA23" i="15"/>
  <c r="Z23" i="15"/>
  <c r="Y23" i="15"/>
  <c r="X23" i="15"/>
  <c r="W23" i="15"/>
  <c r="V23" i="15"/>
  <c r="I23" i="15"/>
  <c r="F23" i="15"/>
  <c r="H23" i="15" s="1"/>
  <c r="AC22" i="15"/>
  <c r="AB22" i="15"/>
  <c r="AA22" i="15"/>
  <c r="Z22" i="15"/>
  <c r="Y22" i="15"/>
  <c r="X22" i="15"/>
  <c r="W22" i="15"/>
  <c r="V22" i="15"/>
  <c r="I22" i="15"/>
  <c r="G22" i="15"/>
  <c r="H22" i="15" s="1"/>
  <c r="AM22" i="15" s="1"/>
  <c r="AC21" i="15"/>
  <c r="AB21" i="15"/>
  <c r="AA21" i="15"/>
  <c r="Z21" i="15"/>
  <c r="Y21" i="15"/>
  <c r="X21" i="15"/>
  <c r="W21" i="15"/>
  <c r="V21" i="15"/>
  <c r="I21" i="15"/>
  <c r="H21" i="15"/>
  <c r="AG21" i="15" s="1"/>
  <c r="AC20" i="15"/>
  <c r="AB20" i="15"/>
  <c r="AA20" i="15"/>
  <c r="Z20" i="15"/>
  <c r="Y20" i="15"/>
  <c r="X20" i="15"/>
  <c r="W20" i="15"/>
  <c r="V20" i="15"/>
  <c r="I20" i="15"/>
  <c r="H20" i="15"/>
  <c r="AG20" i="15" s="1"/>
  <c r="AC19" i="15"/>
  <c r="AB19" i="15"/>
  <c r="AA19" i="15"/>
  <c r="Z19" i="15"/>
  <c r="Y19" i="15"/>
  <c r="X19" i="15"/>
  <c r="W19" i="15"/>
  <c r="V19" i="15"/>
  <c r="I19" i="15"/>
  <c r="H19" i="15"/>
  <c r="AK19" i="15" s="1"/>
  <c r="AC18" i="15"/>
  <c r="AB18" i="15"/>
  <c r="AA18" i="15"/>
  <c r="Z18" i="15"/>
  <c r="Y18" i="15"/>
  <c r="X18" i="15"/>
  <c r="W18" i="15"/>
  <c r="V18" i="15"/>
  <c r="I18" i="15"/>
  <c r="H18" i="15"/>
  <c r="AL18" i="15" s="1"/>
  <c r="AC17" i="15"/>
  <c r="AB17" i="15"/>
  <c r="AA17" i="15"/>
  <c r="Z17" i="15"/>
  <c r="Y17" i="15"/>
  <c r="X17" i="15"/>
  <c r="W17" i="15"/>
  <c r="V17" i="15"/>
  <c r="I17" i="15"/>
  <c r="H17" i="15"/>
  <c r="AF17" i="15" s="1"/>
  <c r="AC16" i="15"/>
  <c r="AB16" i="15"/>
  <c r="AA16" i="15"/>
  <c r="Z16" i="15"/>
  <c r="Y16" i="15"/>
  <c r="X16" i="15"/>
  <c r="W16" i="15"/>
  <c r="V16" i="15"/>
  <c r="I16" i="15"/>
  <c r="H16" i="15"/>
  <c r="AH16" i="15" s="1"/>
  <c r="AW15" i="15"/>
  <c r="AN15" i="15"/>
  <c r="AW14" i="15"/>
  <c r="AN14" i="15"/>
  <c r="AC13" i="15"/>
  <c r="AB13" i="15"/>
  <c r="AA13" i="15"/>
  <c r="Z13" i="15"/>
  <c r="Y13" i="15"/>
  <c r="X13" i="15"/>
  <c r="W13" i="15"/>
  <c r="V13" i="15"/>
  <c r="F13" i="15"/>
  <c r="H13" i="15" s="1"/>
  <c r="J13" i="15" s="1"/>
  <c r="AC12" i="15"/>
  <c r="AB12" i="15"/>
  <c r="AA12" i="15"/>
  <c r="Z12" i="15"/>
  <c r="Y12" i="15"/>
  <c r="X12" i="15"/>
  <c r="W12" i="15"/>
  <c r="V12" i="15"/>
  <c r="F12" i="15"/>
  <c r="H12" i="15" s="1"/>
  <c r="AI12" i="15" s="1"/>
  <c r="AC11" i="15"/>
  <c r="AB11" i="15"/>
  <c r="AA11" i="15"/>
  <c r="Z11" i="15"/>
  <c r="Y11" i="15"/>
  <c r="X11" i="15"/>
  <c r="W11" i="15"/>
  <c r="V11" i="15"/>
  <c r="F11" i="15"/>
  <c r="H11" i="15" s="1"/>
  <c r="AJ11" i="15" s="1"/>
  <c r="AW10" i="15"/>
  <c r="AN10" i="15"/>
  <c r="AC9" i="15"/>
  <c r="AB9" i="15"/>
  <c r="AA9" i="15"/>
  <c r="Z9" i="15"/>
  <c r="Y9" i="15"/>
  <c r="X9" i="15"/>
  <c r="W9" i="15"/>
  <c r="V9" i="15"/>
  <c r="I9" i="15"/>
  <c r="G9" i="15"/>
  <c r="H9" i="15" s="1"/>
  <c r="AC8" i="15"/>
  <c r="AB8" i="15"/>
  <c r="AA8" i="15"/>
  <c r="Z8" i="15"/>
  <c r="Y8" i="15"/>
  <c r="X8" i="15"/>
  <c r="W8" i="15"/>
  <c r="V8" i="15"/>
  <c r="I8" i="15"/>
  <c r="H8" i="15"/>
  <c r="AK8" i="15" s="1"/>
  <c r="AW7" i="15"/>
  <c r="AN7" i="15"/>
  <c r="AF73" i="15" l="1"/>
  <c r="J22" i="15"/>
  <c r="AO22" i="15" s="1"/>
  <c r="J45" i="15"/>
  <c r="AU45" i="15" s="1"/>
  <c r="AL30" i="15"/>
  <c r="AF21" i="15"/>
  <c r="AF18" i="15"/>
  <c r="AG17" i="15"/>
  <c r="AI39" i="15"/>
  <c r="AF52" i="15"/>
  <c r="AJ41" i="15"/>
  <c r="AH45" i="15"/>
  <c r="AI48" i="15"/>
  <c r="J58" i="15"/>
  <c r="AQ58" i="15" s="1"/>
  <c r="AL59" i="15"/>
  <c r="AH58" i="15"/>
  <c r="H75" i="15"/>
  <c r="AK75" i="15" s="1"/>
  <c r="AH86" i="15"/>
  <c r="J9" i="15"/>
  <c r="AS9" i="15" s="1"/>
  <c r="AJ18" i="15"/>
  <c r="J48" i="15"/>
  <c r="AQ48" i="15" s="1"/>
  <c r="J51" i="15"/>
  <c r="AV51" i="15" s="1"/>
  <c r="AL58" i="15"/>
  <c r="AL29" i="15"/>
  <c r="AF48" i="15"/>
  <c r="AH51" i="15"/>
  <c r="AM41" i="15"/>
  <c r="J18" i="15"/>
  <c r="AQ18" i="15" s="1"/>
  <c r="AG29" i="15"/>
  <c r="AG30" i="15"/>
  <c r="AH41" i="15"/>
  <c r="AL48" i="15"/>
  <c r="AK60" i="15"/>
  <c r="AI69" i="15"/>
  <c r="J86" i="15"/>
  <c r="AR86" i="15" s="1"/>
  <c r="J20" i="15"/>
  <c r="AP20" i="15" s="1"/>
  <c r="J50" i="15"/>
  <c r="AQ50" i="15" s="1"/>
  <c r="AK61" i="15"/>
  <c r="AH20" i="15"/>
  <c r="J29" i="15"/>
  <c r="AU29" i="15" s="1"/>
  <c r="G33" i="15"/>
  <c r="H33" i="15" s="1"/>
  <c r="J41" i="15"/>
  <c r="AV41" i="15" s="1"/>
  <c r="AJ48" i="15"/>
  <c r="AG60" i="15"/>
  <c r="J69" i="15"/>
  <c r="AU69" i="15" s="1"/>
  <c r="AL16" i="15"/>
  <c r="AH19" i="15"/>
  <c r="AM19" i="15"/>
  <c r="AI37" i="15"/>
  <c r="AI47" i="15"/>
  <c r="AG11" i="15"/>
  <c r="J16" i="15"/>
  <c r="AO16" i="15" s="1"/>
  <c r="AI18" i="15"/>
  <c r="AI19" i="15"/>
  <c r="AL20" i="15"/>
  <c r="AH22" i="15"/>
  <c r="AF30" i="15"/>
  <c r="J37" i="15"/>
  <c r="AO37" i="15" s="1"/>
  <c r="AJ37" i="15"/>
  <c r="H38" i="15"/>
  <c r="AM38" i="15" s="1"/>
  <c r="AI41" i="15"/>
  <c r="AJ47" i="15"/>
  <c r="AL51" i="15"/>
  <c r="AI56" i="15"/>
  <c r="AK58" i="15"/>
  <c r="AG62" i="15"/>
  <c r="AG64" i="15"/>
  <c r="AM69" i="15"/>
  <c r="AI73" i="15"/>
  <c r="AI83" i="15"/>
  <c r="AG86" i="15"/>
  <c r="AG16" i="15"/>
  <c r="J19" i="15"/>
  <c r="AV19" i="15" s="1"/>
  <c r="AJ19" i="15"/>
  <c r="AF37" i="15"/>
  <c r="AL37" i="15"/>
  <c r="J47" i="15"/>
  <c r="AT47" i="15" s="1"/>
  <c r="AM47" i="15"/>
  <c r="AH62" i="15"/>
  <c r="AH64" i="15"/>
  <c r="AJ73" i="15"/>
  <c r="J87" i="15"/>
  <c r="AQ87" i="15" s="1"/>
  <c r="AH8" i="15"/>
  <c r="AI13" i="15"/>
  <c r="AM18" i="15"/>
  <c r="AF19" i="15"/>
  <c r="AL19" i="15"/>
  <c r="G25" i="15"/>
  <c r="G26" i="15" s="1"/>
  <c r="H26" i="15" s="1"/>
  <c r="AM26" i="15" s="1"/>
  <c r="AH37" i="15"/>
  <c r="AM37" i="15"/>
  <c r="AF41" i="15"/>
  <c r="AL41" i="15"/>
  <c r="AF47" i="15"/>
  <c r="AH48" i="15"/>
  <c r="AM48" i="15"/>
  <c r="AG58" i="15"/>
  <c r="J73" i="15"/>
  <c r="AT73" i="15" s="1"/>
  <c r="AM73" i="15"/>
  <c r="AM42" i="15"/>
  <c r="AM40" i="15" s="1"/>
  <c r="AI42" i="15"/>
  <c r="H40" i="15"/>
  <c r="AL42" i="15"/>
  <c r="AK42" i="15"/>
  <c r="AK40" i="15" s="1"/>
  <c r="AF42" i="15"/>
  <c r="AJ42" i="15"/>
  <c r="AG42" i="15"/>
  <c r="AH42" i="15"/>
  <c r="AS13" i="15"/>
  <c r="AO13" i="15"/>
  <c r="AR13" i="15"/>
  <c r="AV13" i="15"/>
  <c r="AP13" i="15"/>
  <c r="AQ13" i="15"/>
  <c r="AU13" i="15"/>
  <c r="AT13" i="15"/>
  <c r="AM23" i="15"/>
  <c r="AI23" i="15"/>
  <c r="AL23" i="15"/>
  <c r="AH23" i="15"/>
  <c r="AK23" i="15"/>
  <c r="AG23" i="15"/>
  <c r="AF23" i="15"/>
  <c r="AJ23" i="15"/>
  <c r="AM32" i="15"/>
  <c r="AI32" i="15"/>
  <c r="AK32" i="15"/>
  <c r="AF32" i="15"/>
  <c r="AJ32" i="15"/>
  <c r="AG32" i="15"/>
  <c r="AL32" i="15"/>
  <c r="AH32" i="15"/>
  <c r="AO9" i="15"/>
  <c r="AI9" i="15"/>
  <c r="AJ27" i="15"/>
  <c r="AL12" i="15"/>
  <c r="AH12" i="15"/>
  <c r="AK12" i="15"/>
  <c r="AG12" i="15"/>
  <c r="AP22" i="15"/>
  <c r="J27" i="15"/>
  <c r="AL34" i="15"/>
  <c r="AH34" i="15"/>
  <c r="AK34" i="15"/>
  <c r="AF34" i="15"/>
  <c r="AJ34" i="15"/>
  <c r="J34" i="15"/>
  <c r="AM17" i="15"/>
  <c r="AI17" i="15"/>
  <c r="AL17" i="15"/>
  <c r="AH17" i="15"/>
  <c r="AJ17" i="15"/>
  <c r="AM21" i="15"/>
  <c r="AI21" i="15"/>
  <c r="AL21" i="15"/>
  <c r="AH21" i="15"/>
  <c r="AJ21" i="15"/>
  <c r="AK22" i="15"/>
  <c r="AG22" i="15"/>
  <c r="AJ22" i="15"/>
  <c r="AF22" i="15"/>
  <c r="AI22" i="15"/>
  <c r="AQ22" i="15"/>
  <c r="AF27" i="15"/>
  <c r="AM46" i="15"/>
  <c r="AI46" i="15"/>
  <c r="AL46" i="15"/>
  <c r="AH46" i="15"/>
  <c r="AK46" i="15"/>
  <c r="AG46" i="15"/>
  <c r="AJ46" i="15"/>
  <c r="AM49" i="15"/>
  <c r="AI49" i="15"/>
  <c r="AL49" i="15"/>
  <c r="AH49" i="15"/>
  <c r="AG49" i="15"/>
  <c r="AK49" i="15"/>
  <c r="AF49" i="15"/>
  <c r="AK50" i="15"/>
  <c r="AG50" i="15"/>
  <c r="AJ50" i="15"/>
  <c r="AF50" i="15"/>
  <c r="AH50" i="15"/>
  <c r="AL50" i="15"/>
  <c r="AM50" i="15"/>
  <c r="AL9" i="15"/>
  <c r="AH9" i="15"/>
  <c r="AG9" i="15"/>
  <c r="AK9" i="15"/>
  <c r="AM27" i="15"/>
  <c r="AI27" i="15"/>
  <c r="AL27" i="15"/>
  <c r="AH27" i="15"/>
  <c r="AJ8" i="15"/>
  <c r="AF8" i="15"/>
  <c r="AM8" i="15"/>
  <c r="AI8" i="15"/>
  <c r="AJ9" i="15"/>
  <c r="AJ12" i="15"/>
  <c r="AK13" i="15"/>
  <c r="AG13" i="15"/>
  <c r="AF13" i="15"/>
  <c r="AJ13" i="15"/>
  <c r="AL13" i="15"/>
  <c r="AK27" i="15"/>
  <c r="AM34" i="15"/>
  <c r="J8" i="15"/>
  <c r="AL8" i="15"/>
  <c r="AM9" i="15"/>
  <c r="AM11" i="15"/>
  <c r="AI11" i="15"/>
  <c r="J11" i="15"/>
  <c r="AH11" i="15"/>
  <c r="AL11" i="15"/>
  <c r="AK11" i="15"/>
  <c r="J12" i="15"/>
  <c r="AM12" i="15"/>
  <c r="AM13" i="15"/>
  <c r="AG8" i="15"/>
  <c r="AF9" i="15"/>
  <c r="AF11" i="15"/>
  <c r="AF12" i="15"/>
  <c r="AH13" i="15"/>
  <c r="AJ16" i="15"/>
  <c r="AF16" i="15"/>
  <c r="AM16" i="15"/>
  <c r="AI16" i="15"/>
  <c r="AK16" i="15"/>
  <c r="J17" i="15"/>
  <c r="AK17" i="15"/>
  <c r="AJ20" i="15"/>
  <c r="AF20" i="15"/>
  <c r="AM20" i="15"/>
  <c r="AI20" i="15"/>
  <c r="AK20" i="15"/>
  <c r="J21" i="15"/>
  <c r="AK21" i="15"/>
  <c r="AL22" i="15"/>
  <c r="AT22" i="15"/>
  <c r="J23" i="15"/>
  <c r="AG27" i="15"/>
  <c r="AG34" i="15"/>
  <c r="AL39" i="15"/>
  <c r="AH39" i="15"/>
  <c r="AK39" i="15"/>
  <c r="AF39" i="15"/>
  <c r="AJ39" i="15"/>
  <c r="J39" i="15"/>
  <c r="AM39" i="15"/>
  <c r="J49" i="15"/>
  <c r="AJ57" i="15"/>
  <c r="AF57" i="15"/>
  <c r="AM57" i="15"/>
  <c r="AH57" i="15"/>
  <c r="AL57" i="15"/>
  <c r="AG57" i="15"/>
  <c r="AJ29" i="15"/>
  <c r="AF29" i="15"/>
  <c r="AH29" i="15"/>
  <c r="AM29" i="15"/>
  <c r="AM30" i="15"/>
  <c r="AI30" i="15"/>
  <c r="AH30" i="15"/>
  <c r="J32" i="15"/>
  <c r="J42" i="15"/>
  <c r="AK45" i="15"/>
  <c r="AG45" i="15"/>
  <c r="AJ45" i="15"/>
  <c r="AF45" i="15"/>
  <c r="H44" i="15"/>
  <c r="H43" i="15" s="1"/>
  <c r="AI45" i="15"/>
  <c r="AM52" i="15"/>
  <c r="AI52" i="15"/>
  <c r="AL52" i="15"/>
  <c r="AH52" i="15"/>
  <c r="AJ52" i="15"/>
  <c r="AJ56" i="15"/>
  <c r="AF56" i="15"/>
  <c r="H54" i="15"/>
  <c r="AL56" i="15"/>
  <c r="AG56" i="15"/>
  <c r="AK56" i="15"/>
  <c r="J56" i="15"/>
  <c r="J57" i="15"/>
  <c r="G74" i="15"/>
  <c r="H74" i="15" s="1"/>
  <c r="H70" i="15"/>
  <c r="AL82" i="15"/>
  <c r="AH82" i="15"/>
  <c r="AK82" i="15"/>
  <c r="AG82" i="15"/>
  <c r="H77" i="15"/>
  <c r="AF82" i="15"/>
  <c r="AM82" i="15"/>
  <c r="J82" i="15"/>
  <c r="AJ82" i="15"/>
  <c r="AI82" i="15"/>
  <c r="AU86" i="15"/>
  <c r="AQ86" i="15"/>
  <c r="AT86" i="15"/>
  <c r="AO86" i="15"/>
  <c r="AG18" i="15"/>
  <c r="AK18" i="15"/>
  <c r="AH18" i="15"/>
  <c r="AG19" i="15"/>
  <c r="AI29" i="15"/>
  <c r="J30" i="15"/>
  <c r="AJ30" i="15"/>
  <c r="AL45" i="15"/>
  <c r="J46" i="15"/>
  <c r="AJ51" i="15"/>
  <c r="AF51" i="15"/>
  <c r="AM51" i="15"/>
  <c r="AI51" i="15"/>
  <c r="AK51" i="15"/>
  <c r="J52" i="15"/>
  <c r="AK52" i="15"/>
  <c r="AH56" i="15"/>
  <c r="AI57" i="15"/>
  <c r="AJ59" i="15"/>
  <c r="AF59" i="15"/>
  <c r="AM59" i="15"/>
  <c r="AI59" i="15"/>
  <c r="J59" i="15"/>
  <c r="AH59" i="15"/>
  <c r="AG59" i="15"/>
  <c r="AJ61" i="15"/>
  <c r="AF61" i="15"/>
  <c r="AM61" i="15"/>
  <c r="AI61" i="15"/>
  <c r="J61" i="15"/>
  <c r="AH61" i="15"/>
  <c r="AG61" i="15"/>
  <c r="G66" i="15"/>
  <c r="H66" i="15" s="1"/>
  <c r="H65" i="15"/>
  <c r="AG47" i="15"/>
  <c r="AK47" i="15"/>
  <c r="AH88" i="15"/>
  <c r="X88" i="15"/>
  <c r="AG37" i="15"/>
  <c r="AG41" i="15"/>
  <c r="AH47" i="15"/>
  <c r="AG48" i="15"/>
  <c r="AJ58" i="15"/>
  <c r="AF58" i="15"/>
  <c r="AI58" i="15"/>
  <c r="AJ60" i="15"/>
  <c r="AF60" i="15"/>
  <c r="AM60" i="15"/>
  <c r="AI60" i="15"/>
  <c r="J60" i="15"/>
  <c r="AL60" i="15"/>
  <c r="AJ62" i="15"/>
  <c r="AF62" i="15"/>
  <c r="AM62" i="15"/>
  <c r="AI62" i="15"/>
  <c r="J62" i="15"/>
  <c r="AL62" i="15"/>
  <c r="AJ64" i="15"/>
  <c r="AF64" i="15"/>
  <c r="AM64" i="15"/>
  <c r="AI64" i="15"/>
  <c r="J64" i="15"/>
  <c r="AL64" i="15"/>
  <c r="H71" i="15"/>
  <c r="AK83" i="15"/>
  <c r="AG83" i="15"/>
  <c r="AJ83" i="15"/>
  <c r="AF83" i="15"/>
  <c r="AH83" i="15"/>
  <c r="AM83" i="15"/>
  <c r="J83" i="15"/>
  <c r="O87" i="15"/>
  <c r="AH87" i="15"/>
  <c r="X87" i="15"/>
  <c r="O88" i="15"/>
  <c r="AF87" i="15"/>
  <c r="AG88" i="15"/>
  <c r="AF88" i="15"/>
  <c r="AK69" i="15"/>
  <c r="AG69" i="15"/>
  <c r="AJ69" i="15"/>
  <c r="AF69" i="15"/>
  <c r="AL69" i="15"/>
  <c r="AJ86" i="15"/>
  <c r="AF86" i="15"/>
  <c r="AM86" i="15"/>
  <c r="AI86" i="15"/>
  <c r="AK86" i="15"/>
  <c r="J88" i="15"/>
  <c r="AQ88" i="15" s="1"/>
  <c r="AG73" i="15"/>
  <c r="AK73" i="15"/>
  <c r="AH73" i="15"/>
  <c r="AH40" i="15" l="1"/>
  <c r="AU48" i="15"/>
  <c r="AT50" i="15"/>
  <c r="AV50" i="15"/>
  <c r="AU9" i="15"/>
  <c r="AI75" i="15"/>
  <c r="AV9" i="15"/>
  <c r="AT9" i="15"/>
  <c r="AI40" i="15"/>
  <c r="AL40" i="15"/>
  <c r="AV22" i="15"/>
  <c r="AR22" i="15"/>
  <c r="AL38" i="15"/>
  <c r="AL36" i="15" s="1"/>
  <c r="AO18" i="15"/>
  <c r="AS86" i="15"/>
  <c r="AV86" i="15"/>
  <c r="AR29" i="15"/>
  <c r="AO45" i="15"/>
  <c r="AU22" i="15"/>
  <c r="AS22" i="15"/>
  <c r="AR9" i="15"/>
  <c r="AP9" i="15"/>
  <c r="AJ40" i="15"/>
  <c r="AO20" i="15"/>
  <c r="AP86" i="15"/>
  <c r="AQ45" i="15"/>
  <c r="AQ9" i="15"/>
  <c r="AF38" i="15"/>
  <c r="AF36" i="15" s="1"/>
  <c r="AT29" i="15"/>
  <c r="AU18" i="15"/>
  <c r="AP45" i="15"/>
  <c r="AV45" i="15"/>
  <c r="AF40" i="15"/>
  <c r="J38" i="15"/>
  <c r="AT38" i="15" s="1"/>
  <c r="H36" i="15"/>
  <c r="H35" i="15" s="1"/>
  <c r="AS20" i="15"/>
  <c r="AQ29" i="15"/>
  <c r="AQ20" i="15"/>
  <c r="AT18" i="15"/>
  <c r="AT45" i="15"/>
  <c r="AS45" i="15"/>
  <c r="AP29" i="15"/>
  <c r="AU20" i="15"/>
  <c r="AR45" i="15"/>
  <c r="AT69" i="15"/>
  <c r="AT41" i="15"/>
  <c r="AI26" i="15"/>
  <c r="AO41" i="15"/>
  <c r="AS69" i="15"/>
  <c r="AG75" i="15"/>
  <c r="AF75" i="15"/>
  <c r="AJ75" i="15"/>
  <c r="AN82" i="15"/>
  <c r="AV58" i="15"/>
  <c r="AT51" i="15"/>
  <c r="AR48" i="15"/>
  <c r="AN21" i="15"/>
  <c r="AO73" i="15"/>
  <c r="AO58" i="15"/>
  <c r="AS47" i="15"/>
  <c r="J75" i="15"/>
  <c r="AT75" i="15" s="1"/>
  <c r="AQ51" i="15"/>
  <c r="AV48" i="15"/>
  <c r="AP41" i="15"/>
  <c r="AT58" i="15"/>
  <c r="AO51" i="15"/>
  <c r="AU41" i="15"/>
  <c r="AS41" i="15"/>
  <c r="AT19" i="15"/>
  <c r="AP69" i="15"/>
  <c r="AV69" i="15"/>
  <c r="AH75" i="15"/>
  <c r="AM75" i="15"/>
  <c r="AU58" i="15"/>
  <c r="AP51" i="15"/>
  <c r="AR51" i="15"/>
  <c r="AK38" i="15"/>
  <c r="AK36" i="15" s="1"/>
  <c r="AK35" i="15" s="1"/>
  <c r="AI38" i="15"/>
  <c r="AI36" i="15" s="1"/>
  <c r="AT48" i="15"/>
  <c r="AO48" i="15"/>
  <c r="AQ41" i="15"/>
  <c r="AG26" i="15"/>
  <c r="AR19" i="15"/>
  <c r="AP58" i="15"/>
  <c r="AR69" i="15"/>
  <c r="AU51" i="15"/>
  <c r="AF26" i="15"/>
  <c r="AQ19" i="15"/>
  <c r="AQ69" i="15"/>
  <c r="AO69" i="15"/>
  <c r="AL75" i="15"/>
  <c r="AS58" i="15"/>
  <c r="AR58" i="15"/>
  <c r="AS51" i="15"/>
  <c r="AG38" i="15"/>
  <c r="AG36" i="15" s="1"/>
  <c r="AP48" i="15"/>
  <c r="AS48" i="15"/>
  <c r="AR41" i="15"/>
  <c r="AK26" i="15"/>
  <c r="AS19" i="15"/>
  <c r="AM33" i="15"/>
  <c r="AM28" i="15" s="1"/>
  <c r="J33" i="15"/>
  <c r="AV33" i="15" s="1"/>
  <c r="AJ33" i="15"/>
  <c r="AJ28" i="15" s="1"/>
  <c r="AH33" i="15"/>
  <c r="AH28" i="15" s="1"/>
  <c r="AL33" i="15"/>
  <c r="AL28" i="15" s="1"/>
  <c r="AS73" i="15"/>
  <c r="AU50" i="15"/>
  <c r="AP73" i="15"/>
  <c r="AU73" i="15"/>
  <c r="AH44" i="15"/>
  <c r="AH43" i="15" s="1"/>
  <c r="AL44" i="15"/>
  <c r="AL43" i="15" s="1"/>
  <c r="AR50" i="15"/>
  <c r="AR18" i="15"/>
  <c r="AN16" i="15"/>
  <c r="AN8" i="15"/>
  <c r="AV18" i="15"/>
  <c r="AO29" i="15"/>
  <c r="AT20" i="15"/>
  <c r="AV20" i="15"/>
  <c r="AP18" i="15"/>
  <c r="AQ47" i="15"/>
  <c r="AV37" i="15"/>
  <c r="AO50" i="15"/>
  <c r="AN20" i="15"/>
  <c r="AU16" i="15"/>
  <c r="AN46" i="15"/>
  <c r="AN48" i="15"/>
  <c r="AN61" i="15"/>
  <c r="AP50" i="15"/>
  <c r="AS50" i="15"/>
  <c r="AS29" i="15"/>
  <c r="AV29" i="15"/>
  <c r="AR20" i="15"/>
  <c r="AS18" i="15"/>
  <c r="AJ54" i="15"/>
  <c r="AN30" i="15"/>
  <c r="AM36" i="15"/>
  <c r="AM35" i="15" s="1"/>
  <c r="AN12" i="15"/>
  <c r="AM44" i="15"/>
  <c r="AM43" i="15" s="1"/>
  <c r="AN22" i="15"/>
  <c r="AV47" i="15"/>
  <c r="AU37" i="15"/>
  <c r="AN86" i="15"/>
  <c r="AN83" i="15"/>
  <c r="AN62" i="15"/>
  <c r="AN60" i="15"/>
  <c r="AN59" i="15"/>
  <c r="AI54" i="15"/>
  <c r="AN19" i="15"/>
  <c r="AH77" i="15"/>
  <c r="AK54" i="15"/>
  <c r="AN57" i="15"/>
  <c r="AK33" i="15"/>
  <c r="AK28" i="15" s="1"/>
  <c r="AN9" i="15"/>
  <c r="AN11" i="15"/>
  <c r="H25" i="15"/>
  <c r="AM25" i="15" s="1"/>
  <c r="AM6" i="15" s="1"/>
  <c r="AN13" i="15"/>
  <c r="AV16" i="15"/>
  <c r="AN50" i="15"/>
  <c r="AN49" i="15"/>
  <c r="AG33" i="15"/>
  <c r="AG28" i="15" s="1"/>
  <c r="AF33" i="15"/>
  <c r="AF28" i="15" s="1"/>
  <c r="AO47" i="15"/>
  <c r="AO19" i="15"/>
  <c r="AT37" i="15"/>
  <c r="AQ37" i="15"/>
  <c r="AS37" i="15"/>
  <c r="H28" i="15"/>
  <c r="AN23" i="15"/>
  <c r="AW13" i="15"/>
  <c r="AV73" i="15"/>
  <c r="AR73" i="15"/>
  <c r="AQ73" i="15"/>
  <c r="AP87" i="15"/>
  <c r="AO87" i="15"/>
  <c r="J26" i="15"/>
  <c r="AG54" i="15"/>
  <c r="AN17" i="15"/>
  <c r="AP16" i="15"/>
  <c r="AQ16" i="15"/>
  <c r="AN27" i="15"/>
  <c r="AP47" i="15"/>
  <c r="AT16" i="15"/>
  <c r="AR37" i="15"/>
  <c r="AM54" i="15"/>
  <c r="AN58" i="15"/>
  <c r="AN47" i="15"/>
  <c r="J44" i="15"/>
  <c r="J43" i="15" s="1"/>
  <c r="AN51" i="15"/>
  <c r="AN18" i="15"/>
  <c r="AN34" i="15"/>
  <c r="AH26" i="15"/>
  <c r="AP19" i="15"/>
  <c r="AS16" i="15"/>
  <c r="AL26" i="15"/>
  <c r="AJ26" i="15"/>
  <c r="AR16" i="15"/>
  <c r="AU47" i="15"/>
  <c r="AI33" i="15"/>
  <c r="AI28" i="15" s="1"/>
  <c r="AU19" i="15"/>
  <c r="AR47" i="15"/>
  <c r="AP37" i="15"/>
  <c r="AH38" i="15"/>
  <c r="AH36" i="15" s="1"/>
  <c r="AJ38" i="15"/>
  <c r="AJ36" i="15" s="1"/>
  <c r="AV64" i="15"/>
  <c r="AR64" i="15"/>
  <c r="AU64" i="15"/>
  <c r="AQ64" i="15"/>
  <c r="AT64" i="15"/>
  <c r="AS64" i="15"/>
  <c r="AP64" i="15"/>
  <c r="AO64" i="15"/>
  <c r="AU30" i="15"/>
  <c r="AQ30" i="15"/>
  <c r="AT30" i="15"/>
  <c r="AO30" i="15"/>
  <c r="AS30" i="15"/>
  <c r="AR30" i="15"/>
  <c r="AV30" i="15"/>
  <c r="AP30" i="15"/>
  <c r="AL71" i="15"/>
  <c r="AH71" i="15"/>
  <c r="AK71" i="15"/>
  <c r="AG71" i="15"/>
  <c r="AF71" i="15"/>
  <c r="AM71" i="15"/>
  <c r="J71" i="15"/>
  <c r="AI71" i="15"/>
  <c r="AJ71" i="15"/>
  <c r="AV57" i="15"/>
  <c r="AR57" i="15"/>
  <c r="AS57" i="15"/>
  <c r="AQ57" i="15"/>
  <c r="AT57" i="15"/>
  <c r="AO57" i="15"/>
  <c r="AP57" i="15"/>
  <c r="AU57" i="15"/>
  <c r="AN56" i="15"/>
  <c r="AK44" i="15"/>
  <c r="AK43" i="15" s="1"/>
  <c r="AN29" i="15"/>
  <c r="AU11" i="15"/>
  <c r="AQ11" i="15"/>
  <c r="AT11" i="15"/>
  <c r="AP11" i="15"/>
  <c r="AV11" i="15"/>
  <c r="AR11" i="15"/>
  <c r="AO11" i="15"/>
  <c r="AS11" i="15"/>
  <c r="AR88" i="15"/>
  <c r="P88" i="15"/>
  <c r="AI88" i="15"/>
  <c r="Y88" i="15"/>
  <c r="AR87" i="15"/>
  <c r="P87" i="15"/>
  <c r="AI87" i="15"/>
  <c r="AI77" i="15" s="1"/>
  <c r="Y87" i="15"/>
  <c r="AV60" i="15"/>
  <c r="AR60" i="15"/>
  <c r="AU60" i="15"/>
  <c r="AQ60" i="15"/>
  <c r="AT60" i="15"/>
  <c r="AS60" i="15"/>
  <c r="AP60" i="15"/>
  <c r="AO60" i="15"/>
  <c r="AG40" i="15"/>
  <c r="AN41" i="15"/>
  <c r="AH54" i="15"/>
  <c r="AG77" i="15"/>
  <c r="AJ70" i="15"/>
  <c r="AF70" i="15"/>
  <c r="AM70" i="15"/>
  <c r="AI70" i="15"/>
  <c r="J70" i="15"/>
  <c r="AG70" i="15"/>
  <c r="AL70" i="15"/>
  <c r="AK70" i="15"/>
  <c r="AH70" i="15"/>
  <c r="H68" i="15"/>
  <c r="AV56" i="15"/>
  <c r="AR56" i="15"/>
  <c r="AQ56" i="15"/>
  <c r="AU56" i="15"/>
  <c r="AP56" i="15"/>
  <c r="AS56" i="15"/>
  <c r="AO56" i="15"/>
  <c r="J54" i="15"/>
  <c r="AT56" i="15"/>
  <c r="AJ44" i="15"/>
  <c r="AJ43" i="15" s="1"/>
  <c r="AU42" i="15"/>
  <c r="AQ42" i="15"/>
  <c r="AT42" i="15"/>
  <c r="AP42" i="15"/>
  <c r="AS42" i="15"/>
  <c r="AR42" i="15"/>
  <c r="AV42" i="15"/>
  <c r="AV40" i="15" s="1"/>
  <c r="AO42" i="15"/>
  <c r="J40" i="15"/>
  <c r="AU17" i="15"/>
  <c r="AQ17" i="15"/>
  <c r="AP17" i="15"/>
  <c r="AT17" i="15"/>
  <c r="AS17" i="15"/>
  <c r="AR17" i="15"/>
  <c r="AO17" i="15"/>
  <c r="AV17" i="15"/>
  <c r="AV8" i="15"/>
  <c r="AR8" i="15"/>
  <c r="AQ8" i="15"/>
  <c r="AU8" i="15"/>
  <c r="AO8" i="15"/>
  <c r="AT8" i="15"/>
  <c r="AS8" i="15"/>
  <c r="AP8" i="15"/>
  <c r="AN73" i="15"/>
  <c r="AU27" i="15"/>
  <c r="AQ27" i="15"/>
  <c r="AT27" i="15"/>
  <c r="AP27" i="15"/>
  <c r="AO27" i="15"/>
  <c r="AR27" i="15"/>
  <c r="AV27" i="15"/>
  <c r="AS27" i="15"/>
  <c r="AN42" i="15"/>
  <c r="AS83" i="15"/>
  <c r="AO83" i="15"/>
  <c r="AV83" i="15"/>
  <c r="AR83" i="15"/>
  <c r="AP83" i="15"/>
  <c r="AU83" i="15"/>
  <c r="AT83" i="15"/>
  <c r="AQ83" i="15"/>
  <c r="AL66" i="15"/>
  <c r="AH66" i="15"/>
  <c r="AK66" i="15"/>
  <c r="AG66" i="15"/>
  <c r="AJ66" i="15"/>
  <c r="AI66" i="15"/>
  <c r="AF66" i="15"/>
  <c r="AM66" i="15"/>
  <c r="J66" i="15"/>
  <c r="AT52" i="15"/>
  <c r="AV52" i="15"/>
  <c r="AQ52" i="15"/>
  <c r="AU52" i="15"/>
  <c r="AP52" i="15"/>
  <c r="AS52" i="15"/>
  <c r="AO52" i="15"/>
  <c r="AR52" i="15"/>
  <c r="AG44" i="15"/>
  <c r="AG43" i="15" s="1"/>
  <c r="AU32" i="15"/>
  <c r="AQ32" i="15"/>
  <c r="AV32" i="15"/>
  <c r="AP32" i="15"/>
  <c r="AT32" i="15"/>
  <c r="AO32" i="15"/>
  <c r="AR32" i="15"/>
  <c r="AS32" i="15"/>
  <c r="AT34" i="15"/>
  <c r="AP34" i="15"/>
  <c r="AV34" i="15"/>
  <c r="AQ34" i="15"/>
  <c r="AU34" i="15"/>
  <c r="AO34" i="15"/>
  <c r="AR34" i="15"/>
  <c r="AS34" i="15"/>
  <c r="AO88" i="15"/>
  <c r="AP88" i="15"/>
  <c r="AN69" i="15"/>
  <c r="AN64" i="15"/>
  <c r="AT82" i="15"/>
  <c r="AP82" i="15"/>
  <c r="J77" i="15"/>
  <c r="AS82" i="15"/>
  <c r="AO82" i="15"/>
  <c r="AV82" i="15"/>
  <c r="AU82" i="15"/>
  <c r="AR82" i="15"/>
  <c r="AQ82" i="15"/>
  <c r="AL54" i="15"/>
  <c r="AF44" i="15"/>
  <c r="AF43" i="15" s="1"/>
  <c r="AU49" i="15"/>
  <c r="AQ49" i="15"/>
  <c r="AT49" i="15"/>
  <c r="AP49" i="15"/>
  <c r="AO49" i="15"/>
  <c r="AV49" i="15"/>
  <c r="AS49" i="15"/>
  <c r="AR49" i="15"/>
  <c r="AN39" i="15"/>
  <c r="AT12" i="15"/>
  <c r="AP12" i="15"/>
  <c r="AS12" i="15"/>
  <c r="AO12" i="15"/>
  <c r="AV12" i="15"/>
  <c r="AU12" i="15"/>
  <c r="AQ12" i="15"/>
  <c r="AR12" i="15"/>
  <c r="AN32" i="15"/>
  <c r="AV62" i="15"/>
  <c r="AR62" i="15"/>
  <c r="AU62" i="15"/>
  <c r="AQ62" i="15"/>
  <c r="AT62" i="15"/>
  <c r="AS62" i="15"/>
  <c r="AP62" i="15"/>
  <c r="AO62" i="15"/>
  <c r="AN37" i="15"/>
  <c r="AM65" i="15"/>
  <c r="AI65" i="15"/>
  <c r="J65" i="15"/>
  <c r="AL65" i="15"/>
  <c r="AH65" i="15"/>
  <c r="AG65" i="15"/>
  <c r="AF65" i="15"/>
  <c r="H63" i="15"/>
  <c r="H53" i="15" s="1"/>
  <c r="AK65" i="15"/>
  <c r="AJ65" i="15"/>
  <c r="AV61" i="15"/>
  <c r="AR61" i="15"/>
  <c r="AU61" i="15"/>
  <c r="AQ61" i="15"/>
  <c r="AP61" i="15"/>
  <c r="AO61" i="15"/>
  <c r="AT61" i="15"/>
  <c r="AS61" i="15"/>
  <c r="AV59" i="15"/>
  <c r="AR59" i="15"/>
  <c r="AU59" i="15"/>
  <c r="AQ59" i="15"/>
  <c r="AP59" i="15"/>
  <c r="AO59" i="15"/>
  <c r="AT59" i="15"/>
  <c r="AS59" i="15"/>
  <c r="AU46" i="15"/>
  <c r="AQ46" i="15"/>
  <c r="AT46" i="15"/>
  <c r="AP46" i="15"/>
  <c r="AS46" i="15"/>
  <c r="AR46" i="15"/>
  <c r="AO46" i="15"/>
  <c r="AV46" i="15"/>
  <c r="AF77" i="15"/>
  <c r="AK74" i="15"/>
  <c r="AK72" i="15" s="1"/>
  <c r="AG74" i="15"/>
  <c r="H72" i="15"/>
  <c r="AJ74" i="15"/>
  <c r="AF74" i="15"/>
  <c r="AF72" i="15" s="1"/>
  <c r="AH74" i="15"/>
  <c r="AM74" i="15"/>
  <c r="J74" i="15"/>
  <c r="AL74" i="15"/>
  <c r="AI74" i="15"/>
  <c r="AF54" i="15"/>
  <c r="AN52" i="15"/>
  <c r="AI44" i="15"/>
  <c r="AI43" i="15" s="1"/>
  <c r="AN45" i="15"/>
  <c r="AT39" i="15"/>
  <c r="AP39" i="15"/>
  <c r="AV39" i="15"/>
  <c r="AQ39" i="15"/>
  <c r="AU39" i="15"/>
  <c r="AO39" i="15"/>
  <c r="AS39" i="15"/>
  <c r="AR39" i="15"/>
  <c r="AU23" i="15"/>
  <c r="AQ23" i="15"/>
  <c r="AT23" i="15"/>
  <c r="AP23" i="15"/>
  <c r="AS23" i="15"/>
  <c r="AO23" i="15"/>
  <c r="AR23" i="15"/>
  <c r="AV23" i="15"/>
  <c r="AU21" i="15"/>
  <c r="AQ21" i="15"/>
  <c r="AT21" i="15"/>
  <c r="AP21" i="15"/>
  <c r="AS21" i="15"/>
  <c r="AV21" i="15"/>
  <c r="AR21" i="15"/>
  <c r="AO21" i="15"/>
  <c r="AH35" i="15" l="1"/>
  <c r="AI72" i="15"/>
  <c r="AT40" i="15"/>
  <c r="AM5" i="15"/>
  <c r="AI35" i="15"/>
  <c r="AL35" i="15"/>
  <c r="AO38" i="15"/>
  <c r="AO36" i="15" s="1"/>
  <c r="AR38" i="15"/>
  <c r="AR36" i="15" s="1"/>
  <c r="AS38" i="15"/>
  <c r="AS36" i="15" s="1"/>
  <c r="AN40" i="15"/>
  <c r="AK25" i="15"/>
  <c r="AK6" i="15" s="1"/>
  <c r="AK5" i="15" s="1"/>
  <c r="AU40" i="15"/>
  <c r="AW22" i="15"/>
  <c r="AR40" i="15"/>
  <c r="AW51" i="15"/>
  <c r="AF35" i="15"/>
  <c r="AJ35" i="15"/>
  <c r="AW45" i="15"/>
  <c r="AW86" i="15"/>
  <c r="AW9" i="15"/>
  <c r="AO75" i="15"/>
  <c r="AG35" i="15"/>
  <c r="AR75" i="15"/>
  <c r="AN43" i="15"/>
  <c r="AH72" i="15"/>
  <c r="AQ38" i="15"/>
  <c r="AQ36" i="15" s="1"/>
  <c r="AW41" i="15"/>
  <c r="AS40" i="15"/>
  <c r="J36" i="15"/>
  <c r="J35" i="15" s="1"/>
  <c r="AJ72" i="15"/>
  <c r="AO40" i="15"/>
  <c r="AP40" i="15"/>
  <c r="AK68" i="15"/>
  <c r="AK67" i="15" s="1"/>
  <c r="AW37" i="15"/>
  <c r="AV38" i="15"/>
  <c r="AV36" i="15" s="1"/>
  <c r="AV35" i="15" s="1"/>
  <c r="AW18" i="15"/>
  <c r="AW48" i="15"/>
  <c r="AP38" i="15"/>
  <c r="AP36" i="15" s="1"/>
  <c r="AW69" i="15"/>
  <c r="AU38" i="15"/>
  <c r="AU36" i="15" s="1"/>
  <c r="AN75" i="15"/>
  <c r="AG72" i="15"/>
  <c r="AQ75" i="15"/>
  <c r="AH25" i="15"/>
  <c r="AH6" i="15" s="1"/>
  <c r="AH5" i="15" s="1"/>
  <c r="AL72" i="15"/>
  <c r="AT44" i="15"/>
  <c r="AT43" i="15" s="1"/>
  <c r="AU75" i="15"/>
  <c r="AW58" i="15"/>
  <c r="AL25" i="15"/>
  <c r="AL6" i="15" s="1"/>
  <c r="AL5" i="15" s="1"/>
  <c r="AW50" i="15"/>
  <c r="AJ25" i="15"/>
  <c r="AJ6" i="15" s="1"/>
  <c r="AJ5" i="15" s="1"/>
  <c r="AI25" i="15"/>
  <c r="AI6" i="15" s="1"/>
  <c r="AI5" i="15" s="1"/>
  <c r="AS75" i="15"/>
  <c r="AP75" i="15"/>
  <c r="AU33" i="15"/>
  <c r="AU28" i="15" s="1"/>
  <c r="AG25" i="15"/>
  <c r="AG6" i="15" s="1"/>
  <c r="AG5" i="15" s="1"/>
  <c r="AF25" i="15"/>
  <c r="AT36" i="15"/>
  <c r="AV75" i="15"/>
  <c r="AM68" i="15"/>
  <c r="AW60" i="15"/>
  <c r="AJ63" i="15"/>
  <c r="AJ53" i="15" s="1"/>
  <c r="J28" i="15"/>
  <c r="AQ40" i="15"/>
  <c r="AW20" i="15"/>
  <c r="AM72" i="15"/>
  <c r="AS44" i="15"/>
  <c r="AS43" i="15" s="1"/>
  <c r="AW49" i="15"/>
  <c r="AO77" i="15"/>
  <c r="AL68" i="15"/>
  <c r="AN26" i="15"/>
  <c r="AW47" i="15"/>
  <c r="AW29" i="15"/>
  <c r="AW59" i="15"/>
  <c r="AR33" i="15"/>
  <c r="AR28" i="15" s="1"/>
  <c r="AQ33" i="15"/>
  <c r="AQ28" i="15" s="1"/>
  <c r="AT33" i="15"/>
  <c r="AT28" i="15" s="1"/>
  <c r="AK63" i="15"/>
  <c r="AK53" i="15" s="1"/>
  <c r="AM63" i="15"/>
  <c r="AM53" i="15" s="1"/>
  <c r="AW34" i="15"/>
  <c r="AS33" i="15"/>
  <c r="AS28" i="15" s="1"/>
  <c r="AO33" i="15"/>
  <c r="AO28" i="15" s="1"/>
  <c r="AN65" i="15"/>
  <c r="AW27" i="15"/>
  <c r="AW23" i="15"/>
  <c r="AV44" i="15"/>
  <c r="AV43" i="15" s="1"/>
  <c r="AP44" i="15"/>
  <c r="AP43" i="15" s="1"/>
  <c r="AG63" i="15"/>
  <c r="AG53" i="15" s="1"/>
  <c r="AW17" i="15"/>
  <c r="AP33" i="15"/>
  <c r="AP28" i="15" s="1"/>
  <c r="AW73" i="15"/>
  <c r="AW19" i="15"/>
  <c r="AV54" i="15"/>
  <c r="AW21" i="15"/>
  <c r="AW46" i="15"/>
  <c r="AI63" i="15"/>
  <c r="AI53" i="15" s="1"/>
  <c r="AW62" i="15"/>
  <c r="AR44" i="15"/>
  <c r="AR43" i="15" s="1"/>
  <c r="AG68" i="15"/>
  <c r="AW30" i="15"/>
  <c r="AN28" i="15"/>
  <c r="AU44" i="15"/>
  <c r="AU43" i="15" s="1"/>
  <c r="AW61" i="15"/>
  <c r="AL63" i="15"/>
  <c r="AL53" i="15" s="1"/>
  <c r="AO44" i="15"/>
  <c r="AO43" i="15" s="1"/>
  <c r="AQ44" i="15"/>
  <c r="AQ43" i="15" s="1"/>
  <c r="AV28" i="15"/>
  <c r="AN66" i="15"/>
  <c r="AW42" i="15"/>
  <c r="AW11" i="15"/>
  <c r="AW57" i="15"/>
  <c r="AJ68" i="15"/>
  <c r="AN71" i="15"/>
  <c r="AN38" i="15"/>
  <c r="AW12" i="15"/>
  <c r="AN70" i="15"/>
  <c r="AW64" i="15"/>
  <c r="AR26" i="15"/>
  <c r="AQ26" i="15"/>
  <c r="AS26" i="15"/>
  <c r="AO26" i="15"/>
  <c r="AV26" i="15"/>
  <c r="AU26" i="15"/>
  <c r="AP26" i="15"/>
  <c r="AT26" i="15"/>
  <c r="AW32" i="15"/>
  <c r="AW52" i="15"/>
  <c r="AW83" i="15"/>
  <c r="AW16" i="15"/>
  <c r="AN33" i="15"/>
  <c r="J25" i="15"/>
  <c r="H6" i="15"/>
  <c r="H5" i="15" s="1"/>
  <c r="AS74" i="15"/>
  <c r="AO74" i="15"/>
  <c r="AV74" i="15"/>
  <c r="AR74" i="15"/>
  <c r="AP74" i="15"/>
  <c r="AU74" i="15"/>
  <c r="AQ74" i="15"/>
  <c r="AT74" i="15"/>
  <c r="AT72" i="15" s="1"/>
  <c r="J72" i="15"/>
  <c r="AT66" i="15"/>
  <c r="AP66" i="15"/>
  <c r="AS66" i="15"/>
  <c r="AO66" i="15"/>
  <c r="AR66" i="15"/>
  <c r="AQ66" i="15"/>
  <c r="AV66" i="15"/>
  <c r="AU66" i="15"/>
  <c r="AJ87" i="15"/>
  <c r="Z87" i="15"/>
  <c r="AS87" i="15"/>
  <c r="Q87" i="15"/>
  <c r="AW39" i="15"/>
  <c r="AO54" i="15"/>
  <c r="AF63" i="15"/>
  <c r="AF53" i="15" s="1"/>
  <c r="AF68" i="15"/>
  <c r="AF67" i="15" s="1"/>
  <c r="AQ77" i="15"/>
  <c r="AP77" i="15"/>
  <c r="AN36" i="15"/>
  <c r="AS54" i="15"/>
  <c r="AW56" i="15"/>
  <c r="AH68" i="15"/>
  <c r="AV70" i="15"/>
  <c r="AR70" i="15"/>
  <c r="AU70" i="15"/>
  <c r="AQ70" i="15"/>
  <c r="AO70" i="15"/>
  <c r="AT70" i="15"/>
  <c r="AP70" i="15"/>
  <c r="AS70" i="15"/>
  <c r="J68" i="15"/>
  <c r="AT71" i="15"/>
  <c r="AP71" i="15"/>
  <c r="AS71" i="15"/>
  <c r="AO71" i="15"/>
  <c r="AV71" i="15"/>
  <c r="AU71" i="15"/>
  <c r="AR71" i="15"/>
  <c r="AQ71" i="15"/>
  <c r="AW82" i="15"/>
  <c r="AU54" i="15"/>
  <c r="AS88" i="15"/>
  <c r="Q88" i="15"/>
  <c r="AJ88" i="15"/>
  <c r="Z88" i="15"/>
  <c r="AN44" i="15"/>
  <c r="AN74" i="15"/>
  <c r="AH63" i="15"/>
  <c r="AH53" i="15" s="1"/>
  <c r="AN54" i="15"/>
  <c r="AQ54" i="15"/>
  <c r="H67" i="15"/>
  <c r="J63" i="15"/>
  <c r="J53" i="15" s="1"/>
  <c r="AU65" i="15"/>
  <c r="AQ65" i="15"/>
  <c r="AT65" i="15"/>
  <c r="AP65" i="15"/>
  <c r="AO65" i="15"/>
  <c r="AV65" i="15"/>
  <c r="AS65" i="15"/>
  <c r="AR65" i="15"/>
  <c r="AR77" i="15"/>
  <c r="AW8" i="15"/>
  <c r="AT54" i="15"/>
  <c r="AP54" i="15"/>
  <c r="AR54" i="15"/>
  <c r="AI68" i="15"/>
  <c r="AI67" i="15" l="1"/>
  <c r="AI91" i="15" s="1"/>
  <c r="AO72" i="15"/>
  <c r="AT35" i="15"/>
  <c r="AQ35" i="15"/>
  <c r="AP35" i="15"/>
  <c r="AR35" i="15"/>
  <c r="AJ67" i="15"/>
  <c r="AQ72" i="15"/>
  <c r="AG67" i="15"/>
  <c r="AG91" i="15" s="1"/>
  <c r="AU35" i="15"/>
  <c r="AS35" i="15"/>
  <c r="AP63" i="15"/>
  <c r="AP53" i="15" s="1"/>
  <c r="AO35" i="15"/>
  <c r="AW38" i="15"/>
  <c r="AN35" i="15"/>
  <c r="AT63" i="15"/>
  <c r="AT53" i="15" s="1"/>
  <c r="AH67" i="15"/>
  <c r="AH91" i="15" s="1"/>
  <c r="AV72" i="15"/>
  <c r="AW43" i="15"/>
  <c r="AS72" i="15"/>
  <c r="AR72" i="15"/>
  <c r="AU72" i="15"/>
  <c r="AN25" i="15"/>
  <c r="AF6" i="15"/>
  <c r="AW75" i="15"/>
  <c r="AQ63" i="15"/>
  <c r="AQ53" i="15" s="1"/>
  <c r="AP72" i="15"/>
  <c r="AW40" i="15"/>
  <c r="AN53" i="15"/>
  <c r="AL67" i="15"/>
  <c r="AM67" i="15"/>
  <c r="AN72" i="15"/>
  <c r="AS77" i="15"/>
  <c r="AV63" i="15"/>
  <c r="AV53" i="15" s="1"/>
  <c r="AW44" i="15"/>
  <c r="AU63" i="15"/>
  <c r="AU53" i="15" s="1"/>
  <c r="AN68" i="15"/>
  <c r="AW28" i="15"/>
  <c r="AW33" i="15"/>
  <c r="AV68" i="15"/>
  <c r="AW66" i="15"/>
  <c r="AR63" i="15"/>
  <c r="AR53" i="15" s="1"/>
  <c r="AU68" i="15"/>
  <c r="AW36" i="15"/>
  <c r="AU25" i="15"/>
  <c r="AU6" i="15" s="1"/>
  <c r="AU5" i="15" s="1"/>
  <c r="AV25" i="15"/>
  <c r="AV6" i="15" s="1"/>
  <c r="AV5" i="15" s="1"/>
  <c r="AS25" i="15"/>
  <c r="AS6" i="15" s="1"/>
  <c r="AS5" i="15" s="1"/>
  <c r="AT25" i="15"/>
  <c r="AT6" i="15" s="1"/>
  <c r="AT5" i="15" s="1"/>
  <c r="AR25" i="15"/>
  <c r="AR6" i="15" s="1"/>
  <c r="AR5" i="15" s="1"/>
  <c r="J6" i="15"/>
  <c r="J5" i="15" s="1"/>
  <c r="AP25" i="15"/>
  <c r="AO25" i="15"/>
  <c r="AO6" i="15" s="1"/>
  <c r="AO5" i="15" s="1"/>
  <c r="AQ25" i="15"/>
  <c r="AQ6" i="15" s="1"/>
  <c r="AQ5" i="15" s="1"/>
  <c r="AW71" i="15"/>
  <c r="AW70" i="15"/>
  <c r="AO63" i="15"/>
  <c r="AO53" i="15" s="1"/>
  <c r="AS63" i="15"/>
  <c r="AS53" i="15" s="1"/>
  <c r="AW26" i="15"/>
  <c r="AR68" i="15"/>
  <c r="AN63" i="15"/>
  <c r="AS68" i="15"/>
  <c r="AJ77" i="15"/>
  <c r="AT68" i="15"/>
  <c r="AT67" i="15" s="1"/>
  <c r="AW65" i="15"/>
  <c r="AK88" i="15"/>
  <c r="AA88" i="15"/>
  <c r="R88" i="15"/>
  <c r="AT88" i="15"/>
  <c r="J67" i="15"/>
  <c r="AO68" i="15"/>
  <c r="AO67" i="15" s="1"/>
  <c r="AW54" i="15"/>
  <c r="H91" i="15"/>
  <c r="AP68" i="15"/>
  <c r="AQ68" i="15"/>
  <c r="AK87" i="15"/>
  <c r="AA87" i="15"/>
  <c r="R87" i="15"/>
  <c r="AT87" i="15"/>
  <c r="AW74" i="15"/>
  <c r="AQ67" i="15" l="1"/>
  <c r="AS67" i="15"/>
  <c r="AS91" i="15" s="1"/>
  <c r="AU67" i="15"/>
  <c r="AW35" i="15"/>
  <c r="AR67" i="15"/>
  <c r="AR91" i="15" s="1"/>
  <c r="AW72" i="15"/>
  <c r="AN6" i="15"/>
  <c r="AF5" i="15"/>
  <c r="AN5" i="15" s="1"/>
  <c r="AQ91" i="15"/>
  <c r="AP67" i="15"/>
  <c r="AN67" i="15"/>
  <c r="AT77" i="15"/>
  <c r="AT91" i="15" s="1"/>
  <c r="AV67" i="15"/>
  <c r="AW53" i="15"/>
  <c r="AW25" i="15"/>
  <c r="AP6" i="15"/>
  <c r="AW63" i="15"/>
  <c r="J91" i="15"/>
  <c r="AJ91" i="15"/>
  <c r="AU87" i="15"/>
  <c r="S87" i="15"/>
  <c r="AB87" i="15"/>
  <c r="AL87" i="15"/>
  <c r="AW68" i="15"/>
  <c r="AK77" i="15"/>
  <c r="AK91" i="15" s="1"/>
  <c r="AO91" i="15"/>
  <c r="S88" i="15"/>
  <c r="AU88" i="15"/>
  <c r="AB88" i="15"/>
  <c r="AL88" i="15"/>
  <c r="AF91" i="15" l="1"/>
  <c r="AW67" i="15"/>
  <c r="AW6" i="15"/>
  <c r="AP5" i="15"/>
  <c r="AL77" i="15"/>
  <c r="AL91" i="15" s="1"/>
  <c r="AV88" i="15"/>
  <c r="AW88" i="15" s="1"/>
  <c r="AC88" i="15"/>
  <c r="AM88" i="15"/>
  <c r="AN88" i="15" s="1"/>
  <c r="AV87" i="15"/>
  <c r="AM87" i="15"/>
  <c r="AC87" i="15"/>
  <c r="AU77" i="15"/>
  <c r="AU91" i="15" s="1"/>
  <c r="AP91" i="15" l="1"/>
  <c r="AW5" i="15"/>
  <c r="AM77" i="15"/>
  <c r="AN87" i="15"/>
  <c r="AV77" i="15"/>
  <c r="AW87" i="15"/>
  <c r="AW77" i="15" l="1"/>
  <c r="AV91" i="15"/>
  <c r="AW91" i="15" s="1"/>
  <c r="AM91" i="15"/>
  <c r="AN91" i="15" s="1"/>
  <c r="AN77" i="15"/>
  <c r="E97" i="10" l="1"/>
  <c r="E92" i="10"/>
  <c r="E89" i="10"/>
  <c r="E84" i="10"/>
  <c r="E82" i="10"/>
  <c r="E77" i="10"/>
  <c r="E75" i="10"/>
  <c r="E70" i="10"/>
  <c r="E53" i="10"/>
  <c r="E52" i="10"/>
  <c r="E51" i="10"/>
  <c r="E50" i="10"/>
  <c r="E48" i="10"/>
  <c r="E43" i="10"/>
  <c r="E44" i="9"/>
  <c r="E46" i="9" l="1"/>
</calcChain>
</file>

<file path=xl/sharedStrings.xml><?xml version="1.0" encoding="utf-8"?>
<sst xmlns="http://schemas.openxmlformats.org/spreadsheetml/2006/main" count="1462" uniqueCount="870">
  <si>
    <t>Nota: Se puede incluir más de un servicio público con brecha y más de un indicador</t>
  </si>
  <si>
    <t>Espacio geográfico</t>
  </si>
  <si>
    <t>Valor:</t>
  </si>
  <si>
    <t>Nivel de gobierno :</t>
  </si>
  <si>
    <t>Entidad :</t>
  </si>
  <si>
    <t>Nombre de la UF:  (Nombre de la Unidad Orgánica a la que pertenece la UF)</t>
  </si>
  <si>
    <t>Naturaleza de intervención</t>
  </si>
  <si>
    <t>Objeto de intervención</t>
  </si>
  <si>
    <t>Localización</t>
  </si>
  <si>
    <t>Función</t>
  </si>
  <si>
    <t>División funcional</t>
  </si>
  <si>
    <t>Grupo funcional</t>
  </si>
  <si>
    <t>Servicios públicos con brecha identificada y priorizada</t>
  </si>
  <si>
    <t>Valor</t>
  </si>
  <si>
    <t>Contribución del Cierre de Brecha (Valor)</t>
  </si>
  <si>
    <t>Tipología de proyecto</t>
  </si>
  <si>
    <t>Año</t>
  </si>
  <si>
    <t>Nombre del Indicador de brecha de acceso a servicios</t>
  </si>
  <si>
    <t>a</t>
  </si>
  <si>
    <t>Responsable de la UF</t>
  </si>
  <si>
    <t>Departamento</t>
  </si>
  <si>
    <t>Provincia</t>
  </si>
  <si>
    <t>Distrito</t>
  </si>
  <si>
    <t>Coordenadas geográficas</t>
  </si>
  <si>
    <t>Leyenda del croquis:</t>
  </si>
  <si>
    <t>Fuente de información:</t>
  </si>
  <si>
    <t>Físicas</t>
  </si>
  <si>
    <t>Descripción</t>
  </si>
  <si>
    <t>Fuente de información</t>
  </si>
  <si>
    <t>Altitud</t>
  </si>
  <si>
    <t>Temperatura</t>
  </si>
  <si>
    <t>Precipitación</t>
  </si>
  <si>
    <t>Humedad</t>
  </si>
  <si>
    <t>Peligros</t>
  </si>
  <si>
    <t>¿Existen antecedentes de ocurrencia en el área de estudio?</t>
  </si>
  <si>
    <t>¿Existe información que indique futuros cambios en las características del peligro o los nuevos peligros?</t>
  </si>
  <si>
    <t>Sí</t>
  </si>
  <si>
    <t>No</t>
  </si>
  <si>
    <t>Características (Intensidad, frecuencia, área de impacto, otros)</t>
  </si>
  <si>
    <t>Características de los cambios o los nuevos peligros</t>
  </si>
  <si>
    <t>Inundaciones</t>
  </si>
  <si>
    <t>Movimientos en masa</t>
  </si>
  <si>
    <t>Lluvias intensas</t>
  </si>
  <si>
    <t>Helada</t>
  </si>
  <si>
    <t>Nevadas</t>
  </si>
  <si>
    <t>Friaje</t>
  </si>
  <si>
    <t>Sismos</t>
  </si>
  <si>
    <t>Sequías</t>
  </si>
  <si>
    <t>Vulcanismo</t>
  </si>
  <si>
    <t>Tsunamis</t>
  </si>
  <si>
    <t>Incendios forestales</t>
  </si>
  <si>
    <t>Erosión</t>
  </si>
  <si>
    <t>Vientos fuertes</t>
  </si>
  <si>
    <t>Incendios urbanos</t>
  </si>
  <si>
    <t>…</t>
  </si>
  <si>
    <t>Coordenadas de ubicación</t>
  </si>
  <si>
    <t>*Son obligatorios en caso de: colegios (código modular), instituciones prestadores de servicios de salud (código de establecimiento)</t>
  </si>
  <si>
    <t>Nota: Se puede agregar más de un código de identificación cuando el proyecto comprenda más de una Unidad Productora</t>
  </si>
  <si>
    <t>Nota: Si la Unidad Productora del proyecto abarca más de una localización o si el proyecto presenta más de una Unidad Productora, se podrán añadir más localizaciones</t>
  </si>
  <si>
    <t>N°</t>
  </si>
  <si>
    <t>Caracterización de los procesos de producción de la UP</t>
  </si>
  <si>
    <t>n</t>
  </si>
  <si>
    <t>Procesos</t>
  </si>
  <si>
    <t>Tipo de Factor productivo</t>
  </si>
  <si>
    <t>Cumple con los estándares de calidad del Sector</t>
  </si>
  <si>
    <t>Estado Situacional</t>
  </si>
  <si>
    <t>Acciones correctivas</t>
  </si>
  <si>
    <t>Sustento</t>
  </si>
  <si>
    <t>Proceso 1</t>
  </si>
  <si>
    <t>Infraestructura</t>
  </si>
  <si>
    <t>Activo 1</t>
  </si>
  <si>
    <t>Activo n</t>
  </si>
  <si>
    <t>Equipamiento</t>
  </si>
  <si>
    <t>Vehículos</t>
  </si>
  <si>
    <t>Proceso …</t>
  </si>
  <si>
    <t>Proceso n</t>
  </si>
  <si>
    <t>SI</t>
  </si>
  <si>
    <t>NO</t>
  </si>
  <si>
    <t>Tipo de mantenimiento</t>
  </si>
  <si>
    <t>Fecha de último mantenimiento realizado</t>
  </si>
  <si>
    <t>Acciones de mantenimiento realizadas</t>
  </si>
  <si>
    <t>Costo de último mantenimiento realizado</t>
  </si>
  <si>
    <t>¿En el año actual dispone de fondos para su ejecución?</t>
  </si>
  <si>
    <t>Órgano o área técnica responsable</t>
  </si>
  <si>
    <t>Precisar restricciones</t>
  </si>
  <si>
    <t>Acciones</t>
  </si>
  <si>
    <t>UP o activos de la UP* expuestos</t>
  </si>
  <si>
    <t>Factor de Vulnerabilidad*</t>
  </si>
  <si>
    <t>Variable</t>
  </si>
  <si>
    <t>Fragilidad</t>
  </si>
  <si>
    <t>Tipo de construcción</t>
  </si>
  <si>
    <t>Aplicación de normas de construcción</t>
  </si>
  <si>
    <t>Resiliencia</t>
  </si>
  <si>
    <t>Existencia de recursos financieros para respuesta</t>
  </si>
  <si>
    <t>Servicios</t>
  </si>
  <si>
    <t>Unidad de Medida</t>
  </si>
  <si>
    <t>Año -4</t>
  </si>
  <si>
    <t>Año -3</t>
  </si>
  <si>
    <t>Año -2</t>
  </si>
  <si>
    <t>Año -1</t>
  </si>
  <si>
    <t>Servicio 1</t>
  </si>
  <si>
    <t>Servicio 2</t>
  </si>
  <si>
    <t>Servicio n</t>
  </si>
  <si>
    <t>Total de la población afectada</t>
  </si>
  <si>
    <t>Estructura de la población</t>
  </si>
  <si>
    <t>Categorías</t>
  </si>
  <si>
    <t>Edad</t>
  </si>
  <si>
    <t>0-14 años</t>
  </si>
  <si>
    <t>15-19 años</t>
  </si>
  <si>
    <t>20-59 años</t>
  </si>
  <si>
    <t>Mayor a 60 años</t>
  </si>
  <si>
    <t>Género</t>
  </si>
  <si>
    <t>Hombre</t>
  </si>
  <si>
    <t>Mujer</t>
  </si>
  <si>
    <t>Personas con discapacidad</t>
  </si>
  <si>
    <t>Población infantil</t>
  </si>
  <si>
    <t>Población por niveles de ingresos</t>
  </si>
  <si>
    <t>Número de hogares</t>
  </si>
  <si>
    <t>% de la población con acceso a salud</t>
  </si>
  <si>
    <t>% de la población con acceso a saneamiento</t>
  </si>
  <si>
    <t>% de la población con acceso a electrificación</t>
  </si>
  <si>
    <t>% de la población con acceso a educación básica regular</t>
  </si>
  <si>
    <t>% de la PEA</t>
  </si>
  <si>
    <t>Otros</t>
  </si>
  <si>
    <t>*Esta matriz es referencial, dependerá de la tipología del proyecto</t>
  </si>
  <si>
    <t>Posición (Cooperante, Beneficiario, Oponente, Perjudicado)</t>
  </si>
  <si>
    <t>Intereses o expectativas</t>
  </si>
  <si>
    <t>Contribución</t>
  </si>
  <si>
    <t xml:space="preserve">Indicador </t>
  </si>
  <si>
    <t>Sustento (evidencias)</t>
  </si>
  <si>
    <t>Medios fundamentales</t>
  </si>
  <si>
    <t>Alternativas</t>
  </si>
  <si>
    <t>Alternativa 1</t>
  </si>
  <si>
    <t>Alternativa 2</t>
  </si>
  <si>
    <t>Alternativa n</t>
  </si>
  <si>
    <t>Periodo en años de la ejecución del proyecto</t>
  </si>
  <si>
    <t>Nota: Debe considerar los plazos del Estudios Definitivos (incluyendo los plazos de contratación) y la Ejecución Física (Incluye los plazos de contratación y liquidación)</t>
  </si>
  <si>
    <t>Periodo en años del funcionamiento del proyecto</t>
  </si>
  <si>
    <t xml:space="preserve">a) La vida útil de los activos principales: </t>
  </si>
  <si>
    <t xml:space="preserve">     Infraestructura: Vida útil de diseño</t>
  </si>
  <si>
    <t xml:space="preserve">     Tecnología: Por obsolescencia tecnológica</t>
  </si>
  <si>
    <t xml:space="preserve">     Otros</t>
  </si>
  <si>
    <t>Número de años del horizonte de evaluación</t>
  </si>
  <si>
    <t>Variables para la estimación de la demanda</t>
  </si>
  <si>
    <t>Tasa de crecimiento anual</t>
  </si>
  <si>
    <t>Tipo de población</t>
  </si>
  <si>
    <t>Año 1</t>
  </si>
  <si>
    <t>Año 2</t>
  </si>
  <si>
    <t>Año 3</t>
  </si>
  <si>
    <t>Año n</t>
  </si>
  <si>
    <t>Población de referencia</t>
  </si>
  <si>
    <t>Población demandante potencial</t>
  </si>
  <si>
    <t>Población demandante efectiva</t>
  </si>
  <si>
    <t>Población demandante objetivo</t>
  </si>
  <si>
    <t>* Nota: Replicar el llenado cuando existen diferentes grupos de población.</t>
  </si>
  <si>
    <t>Servicio</t>
  </si>
  <si>
    <t>….</t>
  </si>
  <si>
    <t>Servicio 3</t>
  </si>
  <si>
    <t>Servicio "n"</t>
  </si>
  <si>
    <t xml:space="preserve">Activos estratégicos esenciales </t>
  </si>
  <si>
    <t>Acciones de optimización</t>
  </si>
  <si>
    <t>Total capacidad actual</t>
  </si>
  <si>
    <t>Total capacidad optimizada</t>
  </si>
  <si>
    <t>Servicios con brecha</t>
  </si>
  <si>
    <t>Año 10</t>
  </si>
  <si>
    <t>*Nota: Los servicios con brecha corresponden a los servicios públicos con indicadores de cobertura</t>
  </si>
  <si>
    <t>Sí/No</t>
  </si>
  <si>
    <t>Combustibles</t>
  </si>
  <si>
    <t>Descripción de las alternativas de localización</t>
  </si>
  <si>
    <t>Localización 1</t>
  </si>
  <si>
    <t xml:space="preserve">N° </t>
  </si>
  <si>
    <t>UM</t>
  </si>
  <si>
    <t>Tamaño 1</t>
  </si>
  <si>
    <t>Alternativas técnicas</t>
  </si>
  <si>
    <t xml:space="preserve">Tecnología </t>
  </si>
  <si>
    <t>Tecnología 1</t>
  </si>
  <si>
    <t>Acción</t>
  </si>
  <si>
    <t xml:space="preserve">Activos </t>
  </si>
  <si>
    <t>Tipo de factor productivo</t>
  </si>
  <si>
    <t>Unidad Física</t>
  </si>
  <si>
    <t>Unidad de 
medida</t>
  </si>
  <si>
    <t>Cantidad</t>
  </si>
  <si>
    <t>Construcción</t>
  </si>
  <si>
    <t>Aulas</t>
  </si>
  <si>
    <t>m2</t>
  </si>
  <si>
    <t>Mobiliario</t>
  </si>
  <si>
    <t>Nro mobiliario</t>
  </si>
  <si>
    <t>Acción3</t>
  </si>
  <si>
    <t>Acción4</t>
  </si>
  <si>
    <t>Acción5</t>
  </si>
  <si>
    <t>Acción6</t>
  </si>
  <si>
    <t>Acción7</t>
  </si>
  <si>
    <t>Acción n</t>
  </si>
  <si>
    <t>Nota: este cuadro se repite por cada unidad productora intervenida por el proyecto de inversión</t>
  </si>
  <si>
    <t>La estimación de los costos deberá ser sustentada a nivel de ingeniería conceptual</t>
  </si>
  <si>
    <t>Otros costos de inversión</t>
  </si>
  <si>
    <t>Otros costos</t>
  </si>
  <si>
    <t>Costos a precios de mercado</t>
  </si>
  <si>
    <t>Gestión del proyecto</t>
  </si>
  <si>
    <t>Supervisión</t>
  </si>
  <si>
    <t>Liquidación</t>
  </si>
  <si>
    <t>Subtotal de otros costos de inversión</t>
  </si>
  <si>
    <t>Costo Total de inversión</t>
  </si>
  <si>
    <t>Activos</t>
  </si>
  <si>
    <t>AÑOS (Soles)</t>
  </si>
  <si>
    <t>Equipo</t>
  </si>
  <si>
    <t xml:space="preserve">Fecha prevista de inicio de operaciones:  (mes / año): </t>
  </si>
  <si>
    <t>Horizonte de funcionamiento (años)</t>
  </si>
  <si>
    <t>SIN PROYECTO</t>
  </si>
  <si>
    <t>OPERACIÓN</t>
  </si>
  <si>
    <t>Personal</t>
  </si>
  <si>
    <t>Bienes</t>
  </si>
  <si>
    <t>MANTENIMIENTO</t>
  </si>
  <si>
    <t>Actividades</t>
  </si>
  <si>
    <t>CON PROYECTO</t>
  </si>
  <si>
    <t>INCREMENTAL</t>
  </si>
  <si>
    <t>Fecha prevista de inicio de ejecución:</t>
  </si>
  <si>
    <t>(mes y año)</t>
  </si>
  <si>
    <t>Tipo de periodo</t>
  </si>
  <si>
    <t>Número de periodos</t>
  </si>
  <si>
    <t>(valor)</t>
  </si>
  <si>
    <t>Cronograma de inversión</t>
  </si>
  <si>
    <t>Costo estimado de inversión a precios de mercado (Soles)</t>
  </si>
  <si>
    <t>……….</t>
  </si>
  <si>
    <t>Sub total :</t>
  </si>
  <si>
    <t>Expediente técnico</t>
  </si>
  <si>
    <t>¿El proyecto tiene aporte de los beneficiarios?</t>
  </si>
  <si>
    <t>Aporte de los beneficiarios (S/):</t>
  </si>
  <si>
    <t>Unidad de medida representativa</t>
  </si>
  <si>
    <t>Periodo</t>
  </si>
  <si>
    <t>Total Meta Física</t>
  </si>
  <si>
    <t>Periodo 1</t>
  </si>
  <si>
    <t>Periodo 2</t>
  </si>
  <si>
    <t>Periodo n</t>
  </si>
  <si>
    <t>Meta física</t>
  </si>
  <si>
    <t>Fuentes de información</t>
  </si>
  <si>
    <t>Beneficios directos</t>
  </si>
  <si>
    <t>Beneficios indirectos</t>
  </si>
  <si>
    <t>Externalidades positivas</t>
  </si>
  <si>
    <t>* Sólo si corresponde a la tipología del proyecto</t>
  </si>
  <si>
    <t>Costos de inversión a precios sociales</t>
  </si>
  <si>
    <t>Composición porcentual</t>
  </si>
  <si>
    <t>Costo total a precios de mercado</t>
  </si>
  <si>
    <t xml:space="preserve">Factor de corrección </t>
  </si>
  <si>
    <t xml:space="preserve">Costo a precios sociales </t>
  </si>
  <si>
    <t>Acción 1</t>
  </si>
  <si>
    <t>Insumo no transable</t>
  </si>
  <si>
    <t>Mano de obra calificada</t>
  </si>
  <si>
    <t>Mano de obra semicalificada</t>
  </si>
  <si>
    <t>Total</t>
  </si>
  <si>
    <t>Composición</t>
  </si>
  <si>
    <t>Costos de operación incremental</t>
  </si>
  <si>
    <t>Mano de obra no calificada</t>
  </si>
  <si>
    <t xml:space="preserve">Insumo transable </t>
  </si>
  <si>
    <t>Costos de mantenimiento incremental</t>
  </si>
  <si>
    <t>Actividades de mantenimiento en general</t>
  </si>
  <si>
    <t>Años</t>
  </si>
  <si>
    <t>I. Beneficios  (+)</t>
  </si>
  <si>
    <t>Total beneficios*</t>
  </si>
  <si>
    <t>II. Costos de inversión, operación y mantenimiento (-) a precios sociales</t>
  </si>
  <si>
    <t>1. Costos de inversión</t>
  </si>
  <si>
    <t>Total Costos</t>
  </si>
  <si>
    <t>Nota: se realiza por cada alternativa considerada en el proyecto</t>
  </si>
  <si>
    <t>Tipo</t>
  </si>
  <si>
    <t>Criterio de elección**</t>
  </si>
  <si>
    <t>Costo / Beneficio*</t>
  </si>
  <si>
    <t>Valor Actual Neto (VAN)</t>
  </si>
  <si>
    <t>Tasa Interna de Retorno (TIR)</t>
  </si>
  <si>
    <t>Valor Anual Equivalente (VAE)</t>
  </si>
  <si>
    <t>Costo / Eficiencia*</t>
  </si>
  <si>
    <t>Valor Actual de los Costos (VAC)</t>
  </si>
  <si>
    <t>Costo Anual Equivalente (CAE)</t>
  </si>
  <si>
    <t>Costo por capacidad de producción</t>
  </si>
  <si>
    <t>Costo por beneficiario directo</t>
  </si>
  <si>
    <t>* A precios sociales</t>
  </si>
  <si>
    <t>** En función a la tipología del proyecto se definirá cual es el criterio de elección más conveniente</t>
  </si>
  <si>
    <t>ANALISIS DE SENSIBILIDAD BIDIMENSIONAL</t>
  </si>
  <si>
    <t>ICE / VAN</t>
  </si>
  <si>
    <t>Variación % del total de beneficiarios</t>
  </si>
  <si>
    <t>VAN</t>
  </si>
  <si>
    <t>Análisis del flujo de caja para determinar el grado de autosostenibilidad</t>
  </si>
  <si>
    <t>Fuente de Información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</si>
  <si>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</si>
  <si>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</si>
  <si>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</si>
  <si>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</si>
  <si>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</si>
  <si>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>* Dicha probabilidad resultará de un juicio técnico sobre que tan posible es la ocurrencia del riesgo afecte el desempeño del proyecto.</t>
  </si>
  <si>
    <t xml:space="preserve">Fecha </t>
  </si>
  <si>
    <t>Inicio</t>
  </si>
  <si>
    <t>Fin</t>
  </si>
  <si>
    <t>Expediente Técnico (ET) o Estudio Definitivo (ED)</t>
  </si>
  <si>
    <t>Proceso de selección</t>
  </si>
  <si>
    <t>Convocatoria</t>
  </si>
  <si>
    <t>Integración de Bases</t>
  </si>
  <si>
    <t>Buena Pro</t>
  </si>
  <si>
    <t>Suscripción del Contrato</t>
  </si>
  <si>
    <t>Elaboración del ET o ED</t>
  </si>
  <si>
    <t>Supervisión del PI</t>
  </si>
  <si>
    <t xml:space="preserve">Ejecución </t>
  </si>
  <si>
    <t>Ejecución Contractual</t>
  </si>
  <si>
    <t>Recepción</t>
  </si>
  <si>
    <t>Liquidación física y financiera</t>
  </si>
  <si>
    <t>Transferencia</t>
  </si>
  <si>
    <t>Tipo de ejecución</t>
  </si>
  <si>
    <t>Marcar</t>
  </si>
  <si>
    <t>Administración directa</t>
  </si>
  <si>
    <t>Administración indirecta – por contrata</t>
  </si>
  <si>
    <t>Administración indirecta – Núcleo Ejecutor</t>
  </si>
  <si>
    <t>(Referido a los aspectos técnicos y regulatorios que el proyecto deberá cumplir durante la fase de Ejecución).</t>
  </si>
  <si>
    <t>Condiciones previas relevantes</t>
  </si>
  <si>
    <t>Saneamiento técnico legal</t>
  </si>
  <si>
    <t>Factibilidad de servicios de agua, desagüe y electricidad</t>
  </si>
  <si>
    <t>Certificado de parámetros urbanísticos</t>
  </si>
  <si>
    <t>Cumplimiento de permisos y autorizaciones</t>
  </si>
  <si>
    <t>Fuente de Financiamiento</t>
  </si>
  <si>
    <t>Recursos ordinarios</t>
  </si>
  <si>
    <t>Recursos directamente recaudados</t>
  </si>
  <si>
    <t>Recursos por operaciones oficiales de crédito</t>
  </si>
  <si>
    <t>Donaciones y transferencias</t>
  </si>
  <si>
    <t>Recursos determinados</t>
  </si>
  <si>
    <t>En caso se seleccione como fuente de financiamiento ROOC, se deberá sustentar la estructuración financiera del monto de inversión del Proyecto.</t>
  </si>
  <si>
    <t>Nivel de objetivo</t>
  </si>
  <si>
    <t>Indicadores</t>
  </si>
  <si>
    <t>Medios de verificación</t>
  </si>
  <si>
    <t>Supuestos</t>
  </si>
  <si>
    <t>Propósito</t>
  </si>
  <si>
    <t>…………………………………………………………………………….</t>
  </si>
  <si>
    <t>Acceso a servicios públicos</t>
  </si>
  <si>
    <t>Sí / No</t>
  </si>
  <si>
    <t>Celda vinculada</t>
  </si>
  <si>
    <t>Dimensión física</t>
  </si>
  <si>
    <t>Población total</t>
  </si>
  <si>
    <t>Activo estratégicos esenciales</t>
  </si>
  <si>
    <t>Intangibles</t>
  </si>
  <si>
    <t>Activo "n"</t>
  </si>
  <si>
    <t>Proceso "n"</t>
  </si>
  <si>
    <t>1)</t>
  </si>
  <si>
    <t>2)</t>
  </si>
  <si>
    <t xml:space="preserve">Este análisis sustenta la elección de una alternativa técnica de tamaño, localización y tecnología, en mérito a las características particulares de cada tipología de proyecto de inversión. </t>
  </si>
  <si>
    <t>Costo total*</t>
  </si>
  <si>
    <t>Expediente técnico o documento equivalente</t>
  </si>
  <si>
    <t>Tarifa que se cobra a los usuarios</t>
  </si>
  <si>
    <t>a2</t>
  </si>
  <si>
    <t>a1</t>
  </si>
  <si>
    <t>Meta</t>
  </si>
  <si>
    <t>Costo Unitario</t>
  </si>
  <si>
    <t>Costo Total S/</t>
  </si>
  <si>
    <t>Factor Corrección</t>
  </si>
  <si>
    <t>Cronograma de Ejecución (Trimestral)</t>
  </si>
  <si>
    <t>Cronograma de Ejecución Gantt (Trimestral)</t>
  </si>
  <si>
    <t>Ejecución Financiera a precios privados en Soles (Trimestral)</t>
  </si>
  <si>
    <t>Ejecución Financiera a precios sociales en Soles (Trimestral)</t>
  </si>
  <si>
    <t>P. Privados</t>
  </si>
  <si>
    <t>P. Sociales</t>
  </si>
  <si>
    <t>Acción  1.1</t>
  </si>
  <si>
    <t>Act. 1.1.1</t>
  </si>
  <si>
    <t xml:space="preserve"> YYYYY</t>
  </si>
  <si>
    <t>Tarea 1.1.1.1</t>
  </si>
  <si>
    <t>ZZZZ</t>
  </si>
  <si>
    <t>Taller</t>
  </si>
  <si>
    <t>Tarea 1.1.1.2</t>
  </si>
  <si>
    <t>KKKK</t>
  </si>
  <si>
    <t>Publicación</t>
  </si>
  <si>
    <t>Act. 1.1.2</t>
  </si>
  <si>
    <t>Acompañamiento Técnico</t>
  </si>
  <si>
    <t>Tarea 1.1.2.1</t>
  </si>
  <si>
    <t>Especialista SIG</t>
  </si>
  <si>
    <t>mes</t>
  </si>
  <si>
    <t>Tarea 1.1.2.2</t>
  </si>
  <si>
    <t>Especialista Forestal</t>
  </si>
  <si>
    <t>Tarea 1.1.2.3</t>
  </si>
  <si>
    <t xml:space="preserve">Sociologo </t>
  </si>
  <si>
    <t>Act. 1.1.3</t>
  </si>
  <si>
    <t>Tarea 1.1.3.1</t>
  </si>
  <si>
    <t>Mes</t>
  </si>
  <si>
    <t>Global</t>
  </si>
  <si>
    <t>Millar</t>
  </si>
  <si>
    <t>Tarea 1.1.3.2</t>
  </si>
  <si>
    <t>Talleres</t>
  </si>
  <si>
    <t>Tarea 1.1.3.3</t>
  </si>
  <si>
    <t>Viáticos</t>
  </si>
  <si>
    <t>día/persona</t>
  </si>
  <si>
    <t>Act. 1.1.4</t>
  </si>
  <si>
    <t>Tarea 1.1.4.1</t>
  </si>
  <si>
    <t>Tarea 1.1.4.2</t>
  </si>
  <si>
    <t>Tarea 1.1.4.3</t>
  </si>
  <si>
    <t>Acción 1.2</t>
  </si>
  <si>
    <t>Act. 1.2.1</t>
  </si>
  <si>
    <t>Materiales de fortalecimiento de capacidades</t>
  </si>
  <si>
    <t>Mapa</t>
  </si>
  <si>
    <t>Act. 1.2.2</t>
  </si>
  <si>
    <t>Herramientas participativas</t>
  </si>
  <si>
    <t>Act. 1.2.3</t>
  </si>
  <si>
    <t>Tarea 1.2.1.1</t>
  </si>
  <si>
    <t>Talleres de capacitación</t>
  </si>
  <si>
    <t>Tarea 1.2.1.2</t>
  </si>
  <si>
    <t>Pasajes aéreos  (I/V)</t>
  </si>
  <si>
    <t>Pasaje</t>
  </si>
  <si>
    <t>Tarea 1.2.1.3</t>
  </si>
  <si>
    <t>COMPONENTE 2.Suficiente y adecuado equipamiento para la generación, procesamiento, almacenamiento y distribución de información temática</t>
  </si>
  <si>
    <t>Acción 2.1</t>
  </si>
  <si>
    <t>Act. 2.1.1</t>
  </si>
  <si>
    <t>Hardware</t>
  </si>
  <si>
    <t>Act. 2.1.2</t>
  </si>
  <si>
    <t>Software: ESRI-ArcGIS Avanzado (Uso individual) v.10.5</t>
  </si>
  <si>
    <t>Licencia</t>
  </si>
  <si>
    <t>Act. 2.1.3</t>
  </si>
  <si>
    <t>Equipamiento menor (gps, drones,etc.)</t>
  </si>
  <si>
    <t>Acción 2.2</t>
  </si>
  <si>
    <t>COMPONENTE 3 .Bases de datos y mapas temáticos actualizados, integrados, compatibles y disponibles</t>
  </si>
  <si>
    <t>Acción 3.1</t>
  </si>
  <si>
    <t>Act. 3.1.1</t>
  </si>
  <si>
    <t>Elaboración del Mapa Base</t>
  </si>
  <si>
    <t>Act. 3.1.2</t>
  </si>
  <si>
    <t>Elaboración del Mapa de Dinámica Poblacionales</t>
  </si>
  <si>
    <t>Act. 3.1.3</t>
  </si>
  <si>
    <t>Elaboración del Mapa Forestal</t>
  </si>
  <si>
    <t>Act. 3.1.4</t>
  </si>
  <si>
    <t>Elaboración del Mapa de Capacidad de Uso Mayor de las Tierras</t>
  </si>
  <si>
    <t>Act. 3.1.5</t>
  </si>
  <si>
    <t>Elaboración del Mapa de Ecosistemas priorizados para la conservación de la biodiversidad</t>
  </si>
  <si>
    <t>Act. 3.1.6</t>
  </si>
  <si>
    <t>Elaboración del Mapa de Hábitats Críticos</t>
  </si>
  <si>
    <t>Act. 3.1.7</t>
  </si>
  <si>
    <t>Elaboración del Mapa de Fisiografía</t>
  </si>
  <si>
    <t>Act. 3.1.8</t>
  </si>
  <si>
    <t>Elaboración del Mapa de Uso Actual de la Tierra con enfásis en sistemas agroforestales</t>
  </si>
  <si>
    <t>COMPONENTE 4.Difusión y sensibilización sobre el proceso de zonificación forestal</t>
  </si>
  <si>
    <t>Acción 4.1</t>
  </si>
  <si>
    <t>Act. 4.1.1</t>
  </si>
  <si>
    <t>Elaboración de cartillas informativas, afiches, difusión en radio, televisión y prensa, Portal web</t>
  </si>
  <si>
    <t>Tarea 4.1.1.1</t>
  </si>
  <si>
    <t>Spot Radial</t>
  </si>
  <si>
    <t>Tarea 4.1.1.2</t>
  </si>
  <si>
    <t>Spot Televisivo</t>
  </si>
  <si>
    <t>Tarea 4.1.1.3</t>
  </si>
  <si>
    <t>Redes Sociales</t>
  </si>
  <si>
    <t>Tarea 4.1.1.4</t>
  </si>
  <si>
    <t>Portal Web GORE</t>
  </si>
  <si>
    <t>Tarea 4.1.1.5</t>
  </si>
  <si>
    <t>Tripticos</t>
  </si>
  <si>
    <t>Tarea 4.1.1.6</t>
  </si>
  <si>
    <t>Afiches</t>
  </si>
  <si>
    <t>Act. 4.1.2</t>
  </si>
  <si>
    <t>Elaboración de materiales varios</t>
  </si>
  <si>
    <t>Acción 4.2</t>
  </si>
  <si>
    <t>Act. 4.2.1</t>
  </si>
  <si>
    <t>Facilitador Intercultural (comunicador)</t>
  </si>
  <si>
    <t>Act. 4.2.2</t>
  </si>
  <si>
    <t>Presentación pública del Proceso de ZF</t>
  </si>
  <si>
    <t>Act. 4.2.3</t>
  </si>
  <si>
    <t>Talleres de difusión y sensibilización en cada provincia</t>
  </si>
  <si>
    <t>COMPONENTE 5.Adecuados mecanismos y espacios de participación  en el proceso de ZF</t>
  </si>
  <si>
    <t>Acción 5.1</t>
  </si>
  <si>
    <t>Act. 5.1.1</t>
  </si>
  <si>
    <t>Materiales</t>
  </si>
  <si>
    <t>Act. 5.1.2</t>
  </si>
  <si>
    <t>Act. 5.1.3</t>
  </si>
  <si>
    <t>Acción 5.2</t>
  </si>
  <si>
    <t>GESTIÓN DEL PROYECTO</t>
  </si>
  <si>
    <t>Act.1</t>
  </si>
  <si>
    <t>Expediente Técnico</t>
  </si>
  <si>
    <t>Act.2</t>
  </si>
  <si>
    <t>Act.3</t>
  </si>
  <si>
    <t>Liquidación del Proyecto</t>
  </si>
  <si>
    <t>Act.4</t>
  </si>
  <si>
    <t>Act. 4.1</t>
  </si>
  <si>
    <t>Jefe de Proyecto</t>
  </si>
  <si>
    <t>Act. 4.2</t>
  </si>
  <si>
    <t>Administrador</t>
  </si>
  <si>
    <t>Act. 4.3</t>
  </si>
  <si>
    <t>Asistente</t>
  </si>
  <si>
    <t>Act.5</t>
  </si>
  <si>
    <t>Gastos Administrativos</t>
  </si>
  <si>
    <t>Act. 5.1</t>
  </si>
  <si>
    <t>Courier (Remisión de expediente a SERFOR/MINAM)</t>
  </si>
  <si>
    <t>Act. 5.2</t>
  </si>
  <si>
    <t>Pasajes aéreos  (I/V) / Asistencia Técnica Serfor</t>
  </si>
  <si>
    <t>Act. 5.3</t>
  </si>
  <si>
    <t>Viáticos / Asistencia Técnica Serfor</t>
  </si>
  <si>
    <t>Act. 5.4</t>
  </si>
  <si>
    <t>Otros gastos</t>
  </si>
  <si>
    <t>Costo Total de Inversión</t>
  </si>
  <si>
    <t>COMPONENTE 1.Fortalecimiento de capacidades para la planificación y generación de información temática para …</t>
  </si>
  <si>
    <t>Elaboración del Plan de Implementación …</t>
  </si>
  <si>
    <t>Talleres de formulación …</t>
  </si>
  <si>
    <t>Taller de presentación y validación …</t>
  </si>
  <si>
    <t>Cursos especializados para …</t>
  </si>
  <si>
    <t>Tipo de beneficio</t>
  </si>
  <si>
    <t>Procedimiento de cálculo</t>
  </si>
  <si>
    <t>Deberá efectuarse para aquellos proyectos de inversión que tienen generación de ingresos monetarios (por ejemplo, a través del cobro de peajes, tarifas, tasas,  cuotas, entre otros) por la prestación del servicio público sujeto de intervención.</t>
  </si>
  <si>
    <t>Deberá efectuarse para aquellos proyectos de inversión que tienen potencial de generación de ingresos monetarios (por ejemplo, a través del cobro de peajes, tarifas, tasas,  cuotas, entre otros) por la prestación del servicio público sujeto de intervención.</t>
  </si>
  <si>
    <t>Costos de O&amp;M con proyecto</t>
  </si>
  <si>
    <t>Análisis de la disposición a pagar del usuario en caso de requerir tarifas o tasas</t>
  </si>
  <si>
    <t>Costos de operación y mantenimiento con proyecto (b)</t>
  </si>
  <si>
    <t>Flujo de costos y servicios</t>
  </si>
  <si>
    <t>Tasa de descuento</t>
  </si>
  <si>
    <t>Nota: cuando sea posible se debe calcular una tarifa por cada servicio</t>
  </si>
  <si>
    <t>Demanda por servicio 1</t>
  </si>
  <si>
    <t>Demanda por servicio 2</t>
  </si>
  <si>
    <t>Demanda por servicio n</t>
  </si>
  <si>
    <t>Sumatoria de costos de O&amp;M con proyecto (a)</t>
  </si>
  <si>
    <t>Tarifa (a) / (b)</t>
  </si>
  <si>
    <t>Sumatoria de demanda de servicios con proyecto (b)</t>
  </si>
  <si>
    <t>Ingresos (con tarifa)</t>
  </si>
  <si>
    <t>Flujos netos</t>
  </si>
  <si>
    <t>Inversión</t>
  </si>
  <si>
    <t>Población afectada</t>
  </si>
  <si>
    <t>Agente involucrado</t>
  </si>
  <si>
    <t>¿Se ha delimitado el área de influencia/área de estudio y definido sus características?</t>
  </si>
  <si>
    <t>¿Se ha examinado el desempeño de la oferta actual del servicio?</t>
  </si>
  <si>
    <t>Comentarios</t>
  </si>
  <si>
    <t>¿Se han identificado y caracterizado a los agentes afectados y/o beneficiados con el proyecto de inversión?</t>
  </si>
  <si>
    <t>¿Las acciones que contemplan las alternativas de solución se derivan del análisis de los medios fundamentales?</t>
  </si>
  <si>
    <t>¿Las alternativas planteadas se basan en evidencia técnica, científica o experiencia de otros proyectos?</t>
  </si>
  <si>
    <t>¿El Horizonte de Evaluación del Proyecto ha sido adecuadamente determinado?</t>
  </si>
  <si>
    <t>¿Han sido identificados los factores de producción que determinan la oferta actual?</t>
  </si>
  <si>
    <t>¿La oferta actual optimizada ha sido cuantificada considerando los principales factores de producción?</t>
  </si>
  <si>
    <t>¿Las soluciones técnicas están respaldadas por estudios de base o campo que el sector establece?</t>
  </si>
  <si>
    <t>¿Las alternativas consideran acciones para reducir el impacto ambiental que podría generar el proyecto?</t>
  </si>
  <si>
    <t>¿El tamaño del proyecto (capacidad de producción) guarda correspondencia con la brecha de servicio existente?</t>
  </si>
  <si>
    <t>¿La localización propuesta para el proyecto se encuentra adecuadamente justificada?</t>
  </si>
  <si>
    <t>¿Se ha analizado el comportamiento de la rentabilidad de las alternativas ante posibles cambios en las principales variables como demanda y costos?</t>
  </si>
  <si>
    <t>¿Se presenta el plan de implementación con las actividades necesarias (ruta crítica) para la ejecución del proyecto?</t>
  </si>
  <si>
    <t>¿Se han identificado los probables impactos positivos y/o negativos del proyecto en el medioambiente?</t>
  </si>
  <si>
    <t>¿Se ha definido quién financiará la operación y mantenimiento del proyecto?</t>
  </si>
  <si>
    <t>¿Los costos de operación y mantenimiento tienen un razonable nivel de desagregación y se encuentran justificados en relación a la demanda por atender con el proyecto?</t>
  </si>
  <si>
    <t>¿Existe evidencia que respalda la atribución de los beneficios a los resultados del proyecto, y estos han sido estimados en base a parámetros y procedimientos de cálculo razonables?</t>
  </si>
  <si>
    <t>¿Han sido calculados los indicadores de evaluación social para cada alternativa de solución?</t>
  </si>
  <si>
    <t>¿Se han definido los requerimientos institucionales y normativos que se deben cumplir durante la fase de ejecución y fase de funcionamiento?</t>
  </si>
  <si>
    <t>¿Las alternativas consideran acciones para reducir probables daños o pérdidas que podrían generar en caso de la ocurrencia de desastres?</t>
  </si>
  <si>
    <t>Identificación:</t>
  </si>
  <si>
    <t>¿El proyecto de inversión contribuye a la meta de cierre de una brecha prioritaria?</t>
  </si>
  <si>
    <t>Formulación:</t>
  </si>
  <si>
    <t>Evaluación:</t>
  </si>
  <si>
    <t>¿El problema central ha sido definido como una situación negativa ó hecho real que afecta a un sector de la población? Las causas explican el problema central? ¿Los efectos son consecuencia del problema identificado?</t>
  </si>
  <si>
    <t>¿El objetivo central o propósito del proyecto expresa la solución del problema central y los medios definidos para el proyecto son suficientes para alcanzar el objetivo central?</t>
  </si>
  <si>
    <t>¿La demanda efectiva (o demanda objetivo) y su proyección han sido estimadas en base a parámetros, supuestos y metodologías adecuadas? ¿Se presenta evidencia técnica que respalda los supuestos utilizados?</t>
  </si>
  <si>
    <t>¿Ha sido calculada la brecha existente entre la demanda efectiva (o demanda objetivo) con proyecto y la oferta optimizada sin proyecto?</t>
  </si>
  <si>
    <t>¿La opción tecnológica propuesta para el proyecto se encuentra adecuadamente justificada?</t>
  </si>
  <si>
    <t xml:space="preserve">¿Las alternativas de solución están conforme guardan correspondencia con los niveles de servicio y estándares de calidad establecidos por el Sector competente? </t>
  </si>
  <si>
    <t>¿El presupuesto de inversión de cada alternativa de solución está desagregado a nivel de acciones, actividades y tareas? ¿El presupuesto de inversión del proyecto ha incluido los costos de mitigación ambiental y riesgos?</t>
  </si>
  <si>
    <t>¿La metodología de evaluación social seleccionada (costo beneficio o costo efectividad) guarda correspondencia con la tipología de proyecto de inversión?</t>
  </si>
  <si>
    <t>Número</t>
  </si>
  <si>
    <t>Alineamiento al cierre de una brecha prioritaria:</t>
  </si>
  <si>
    <t>Criterios de cumplimiento</t>
  </si>
  <si>
    <t>¿Se ha realizado un análisis tarifario, tasas o contribuciones para la sostenibilidad financiera del proyecto?</t>
  </si>
  <si>
    <t>Ingresos (a) tarifa x cantidad</t>
  </si>
  <si>
    <t>Medios fundamentales (componentes)</t>
  </si>
  <si>
    <t>Componente 2</t>
  </si>
  <si>
    <t>Indicador "n"</t>
  </si>
  <si>
    <t>Indicador 1</t>
  </si>
  <si>
    <t>Se debe indicar el resultado del proceso de formulación y evaluación del proyecto (viable o no viable) y detallar los principales argumentos que sustentan dicho resultado, en términos de lo siguiente:
a. Cumplimiento de los tres atributos que definen la condición de viabilidad de un proyecto, en caso el proyecto resulte viable. Si el resultado es no viable, indicar qué atributo o atributos no se logró cumplir. 
b. Emitir un juicio técnico sobre la calidad y la pertinencia del grado de profundización de la información empleada para la elaboración de la ficha técnica, así como la consistencia y coherencia de los supuestos establecidos, las fuentes de información, las normas técnicas, los parámetros y metodologías empleadas, entre otros elementos claves relacionados con el fundamento técnico y económico de la decisión de inversión.</t>
  </si>
  <si>
    <t>Preparado o supervisado por:</t>
  </si>
  <si>
    <t>Declarado viable por:</t>
  </si>
  <si>
    <t xml:space="preserve">Nro. </t>
  </si>
  <si>
    <t>Documentos de saneamiento físico legal</t>
  </si>
  <si>
    <t>¿Se ha examinado la exposición y vulnerabilidad de la UP frente a peligros identificados en el área de estudio?</t>
  </si>
  <si>
    <t>Acción "n"</t>
  </si>
  <si>
    <t>Componente 1:</t>
  </si>
  <si>
    <t>Componente "n"</t>
  </si>
  <si>
    <t>ÍTEM</t>
  </si>
  <si>
    <t>Costos a precio de mercado</t>
  </si>
  <si>
    <t>Disponibilidad de recursos e insumos para el proyecto</t>
  </si>
  <si>
    <t>Precisar los activos esenciales que reciben mantenimiento</t>
  </si>
  <si>
    <t>¿La entidad dispone de los materiales, recursos humanos y gestión para el mantenimiento?</t>
  </si>
  <si>
    <t>Descripción del problema central</t>
  </si>
  <si>
    <t>C.D 1:</t>
  </si>
  <si>
    <t>Causas Directas (CD)</t>
  </si>
  <si>
    <t>C.D "n":</t>
  </si>
  <si>
    <t>Causas indirectas (CI)</t>
  </si>
  <si>
    <t>C.I. 1.1</t>
  </si>
  <si>
    <t>C.I. 1.n</t>
  </si>
  <si>
    <t>C.I. n.1</t>
  </si>
  <si>
    <t>C.I. n.n</t>
  </si>
  <si>
    <t>Efectos Directos (ED)</t>
  </si>
  <si>
    <t>Efectos Indirectos (EI)</t>
  </si>
  <si>
    <t>E.I. 1.1</t>
  </si>
  <si>
    <t>E.I. 1.n</t>
  </si>
  <si>
    <t>E.I. n.1</t>
  </si>
  <si>
    <t>E.I. n.n</t>
  </si>
  <si>
    <t>E.D 1:</t>
  </si>
  <si>
    <t>E.D "n":</t>
  </si>
  <si>
    <t>Descripción del objetivo central</t>
  </si>
  <si>
    <t>Fines directos (FD)</t>
  </si>
  <si>
    <t>Fines Indirectos (FI)</t>
  </si>
  <si>
    <t>F.D 1:</t>
  </si>
  <si>
    <t>F.D "n":</t>
  </si>
  <si>
    <t>F.I. 1.1</t>
  </si>
  <si>
    <t>F.I. 1.n</t>
  </si>
  <si>
    <t>F.I. n.1</t>
  </si>
  <si>
    <t>F.I. n.n</t>
  </si>
  <si>
    <t>Alternativa "n"</t>
  </si>
  <si>
    <t>Acciones excluyentes (Ae)</t>
  </si>
  <si>
    <t>Acciones independientes (Ai)</t>
  </si>
  <si>
    <t>Acciones complementarias (Ac)</t>
  </si>
  <si>
    <t>Ae 1</t>
  </si>
  <si>
    <t>Ae "n"</t>
  </si>
  <si>
    <t>Ai "n"</t>
  </si>
  <si>
    <t>Ac 1</t>
  </si>
  <si>
    <t>Ac "n"</t>
  </si>
  <si>
    <t>Ai 1</t>
  </si>
  <si>
    <t>Saldo a cubrir por otras fuentes (a)-(b). P.ej. Transferencias.</t>
  </si>
  <si>
    <t>Incluir flujo de caja de la unidad operativa que gestionará el proyecto.</t>
  </si>
  <si>
    <t>Nota: Se refiere a la capacidad de producción que aporta el proyecto (incremental). Su estimación proviene de la diferencia entre la oferta con proyecto (tamaño) respecto a la oferta optimizada sin proyecto (cuando corresponda).</t>
  </si>
  <si>
    <t>Área</t>
  </si>
  <si>
    <t>Tipo de suelo</t>
  </si>
  <si>
    <t>Recursos</t>
  </si>
  <si>
    <t>Servicio público</t>
  </si>
  <si>
    <t>Rutinario</t>
  </si>
  <si>
    <t>Periódico</t>
  </si>
  <si>
    <t>Correctivo</t>
  </si>
  <si>
    <t>¿Se dispone de un plan operativo aprobado?</t>
  </si>
  <si>
    <t>Precisar documento (en caso la anterior pregunta sea afirmativa)</t>
  </si>
  <si>
    <t>Activo 2</t>
  </si>
  <si>
    <t>Descripción del indicador</t>
  </si>
  <si>
    <t>Factor 1</t>
  </si>
  <si>
    <t>Factor 2</t>
  </si>
  <si>
    <t>Factor 3</t>
  </si>
  <si>
    <t>Factores relevantes que condicionan la tecnología</t>
  </si>
  <si>
    <t>Documentos que respaldan el planteamiento del diseño técnico preliminar</t>
  </si>
  <si>
    <t>Unidad de medida</t>
  </si>
  <si>
    <t>Componentes</t>
  </si>
  <si>
    <t>Estudio de Línea Base</t>
  </si>
  <si>
    <t>Localidad/Centro poblado</t>
  </si>
  <si>
    <t>Activos estratégicos esenciales</t>
  </si>
  <si>
    <t>Tipo de población*</t>
  </si>
  <si>
    <t>*Define en función a la tipología del proyecto</t>
  </si>
  <si>
    <t>Problemas percibidos</t>
  </si>
  <si>
    <t>Cooperante</t>
  </si>
  <si>
    <t>Beneficiario</t>
  </si>
  <si>
    <t>Oponente</t>
  </si>
  <si>
    <t>Perjudicado</t>
  </si>
  <si>
    <t>b) Tiempo esperado que durará la demanda por 
    el bien o el servicio a proveer.</t>
  </si>
  <si>
    <t>Meses</t>
  </si>
  <si>
    <t xml:space="preserve">*Según corresponda </t>
  </si>
  <si>
    <t>COSTOS*</t>
  </si>
  <si>
    <t>* Agregar anexo de costos</t>
  </si>
  <si>
    <t xml:space="preserve">Factor de corrección* </t>
  </si>
  <si>
    <t>Insumo transable**</t>
  </si>
  <si>
    <t>Mano de obra no calificada***</t>
  </si>
  <si>
    <t>** El valor asignado dependerá si el bien es exportado o importado.</t>
  </si>
  <si>
    <t>*** Este valor dependerá de la región geográfica y la zona que corresponda (urbano/rural)</t>
  </si>
  <si>
    <t xml:space="preserve">* Según corresponda </t>
  </si>
  <si>
    <t>Tarifa por servicios (cuando corresponda)</t>
  </si>
  <si>
    <t>Órgano técnico responsable de la operación y mantenimiento del proyecto</t>
  </si>
  <si>
    <t>Análisis de la disponibilidad oportuna de recursos para la operación y mantenimiento</t>
  </si>
  <si>
    <t>Descripción de la capacidad de gestión del operador</t>
  </si>
  <si>
    <t>Ítem</t>
  </si>
  <si>
    <t>Considerar los siguientes anexos (según corresponda):</t>
  </si>
  <si>
    <t>Sector responsable</t>
  </si>
  <si>
    <t>UNIDAD FORMULADORA  (UF)</t>
  </si>
  <si>
    <t>Principales características del uso del suelo de la zona de interés (localización potencial de la UP)</t>
  </si>
  <si>
    <t>Año -5</t>
  </si>
  <si>
    <t>2. Costos de reinversión</t>
  </si>
  <si>
    <t>3. Costos de operación incremental</t>
  </si>
  <si>
    <t>4. Costos de mantenimiento incremental</t>
  </si>
  <si>
    <t>Otros (línea de base, etc.)</t>
  </si>
  <si>
    <t>Información asociada a diagnóstico de la unidad productora y de la población afectada</t>
  </si>
  <si>
    <t>Análisis de la brecha de servicios</t>
  </si>
  <si>
    <t>Análisis de costos</t>
  </si>
  <si>
    <t xml:space="preserve">Análisis de los resultados de la evaluación social </t>
  </si>
  <si>
    <t>Análisis que determina la baja o mediana complejidad de la tipología del proyecto (en consistencia al Anexo N°11 del capítulo III de la Directiva General).</t>
  </si>
  <si>
    <t>Ubigeo</t>
  </si>
  <si>
    <t>Describir características de accesibilidad y dinámica económica</t>
  </si>
  <si>
    <t>Radiación solar</t>
  </si>
  <si>
    <t>Activos estratégicos esenciales*</t>
  </si>
  <si>
    <t>Norma técnica**</t>
  </si>
  <si>
    <t>** De no existir norma técnica, precisar el documento o informe técnico equivalente.</t>
  </si>
  <si>
    <t>SECCIÓN N°01: DATOS GENERALES DEL PROYECTO</t>
  </si>
  <si>
    <t>SECCIÓN N°02: DIAGNÓSTICO DEL ÁREA DE ESTUDIO</t>
  </si>
  <si>
    <t>SECCIÓN N°03: DIAGNÓSTICO DE LA UNIDAD PRODUCTORA</t>
  </si>
  <si>
    <t>* Activos que modifican la capacidad de producción del servicio. P.ej: aulas, laboratorios de investigación, camas, consultorios, PTAP, etc.</t>
  </si>
  <si>
    <t>SECCIÓN N°04: DIAGNÓSTICO DE LOS INVOLUCRADOS</t>
  </si>
  <si>
    <t xml:space="preserve">Indicador* </t>
  </si>
  <si>
    <t>Descripción del indicador*</t>
  </si>
  <si>
    <t>UM*</t>
  </si>
  <si>
    <t>Valor*</t>
  </si>
  <si>
    <t>SECCIÓN N°06: HORIZONTE DE EVALUACIÓN</t>
  </si>
  <si>
    <t>SECCIÓN N°07: BRECHA DE SERVICIO</t>
  </si>
  <si>
    <t>Servicio*</t>
  </si>
  <si>
    <t>* Nota: Replicar el llenado del cuadro cuando existe más de un servicio intervenido con el proyecto.</t>
  </si>
  <si>
    <t>**Nota: La unidad de medida de la capacidad de producción es la misma que la del balance oferta demanda</t>
  </si>
  <si>
    <t>Capacidad actual**</t>
  </si>
  <si>
    <t>Capacidad optimizada**</t>
  </si>
  <si>
    <t>LA UNIDAD PRODUCTORA DE BIENES Y SERVICIOS (En caso exista)</t>
  </si>
  <si>
    <t>FORMULACIÓN</t>
  </si>
  <si>
    <t>ESTUDIO DE MERCADO DEL SERVICIO PÚBLICO</t>
  </si>
  <si>
    <t>SECCIÓN N°08: ANÁLISIS TÉCNICO</t>
  </si>
  <si>
    <t>**Nota: Precisar el criterio con el cual se define la localización del proyecto (p.ej. ubicación de la población objetivo, condiciones climáticas y ambientales, condiciones topográficas, disponibilidad de infraestructura y servicios públicos domiciliarios, existencia de vías de comunicación y medios de transporte, planes reguladores municipales y de ordenamiento urbano, etc.).</t>
  </si>
  <si>
    <t>Tipo de tecnología</t>
  </si>
  <si>
    <t>Nombre del proceso de producción</t>
  </si>
  <si>
    <t>Descripción ¿En qué consiste el proceso?</t>
  </si>
  <si>
    <t>Situación actual</t>
  </si>
  <si>
    <t>3.01 Nombre de la Unidad Productora:</t>
  </si>
  <si>
    <t>3.02 Código de la unidad productora (en caso el sector lo haya definido)*</t>
  </si>
  <si>
    <t>3.03 Localización geográfica de la Unidad Productora</t>
  </si>
  <si>
    <t>3.04 Diagnóstico de procesos de la Unidad Productora</t>
  </si>
  <si>
    <t>3.05 Diagnóstico de los activos de la UP</t>
  </si>
  <si>
    <t xml:space="preserve">3.06 Detallar las prácticas de mantenimiento de la UP </t>
  </si>
  <si>
    <t>3.07 Evolución de la producción de servicio provisto a los usuarios</t>
  </si>
  <si>
    <t>DIAGNÓSTICO</t>
  </si>
  <si>
    <t>2.01 Localización del área de estudio del proyecto</t>
  </si>
  <si>
    <t>2.02 Localización del área de influencia del proyecto</t>
  </si>
  <si>
    <t>2.03 Croquis con la ubicación de los beneficiarios o los demandantes actuales y futuros y la localización de los elementos de la UP (en caso exista) o la UP que se conformará producto de las alternativas de solución.</t>
  </si>
  <si>
    <t>2.05 Identificar los peligros que pueden ocurrir en el área de estudio</t>
  </si>
  <si>
    <t>5.01 DEFINICIÓN DEL PROBLEMA, SUS CAUSAS Y EFECTOS</t>
  </si>
  <si>
    <t xml:space="preserve">7.02 Análisis de la demanda del servicio </t>
  </si>
  <si>
    <t>7.03 Proyección de la demanda del servicio</t>
  </si>
  <si>
    <t>7.04 Estimación de la oferta optimizada (sin proyecto)</t>
  </si>
  <si>
    <t>7.06 Brecha del servicio (balance oferta optimizada sin proyecto-demanda con proyecto)</t>
  </si>
  <si>
    <t>8.01 ANÁLISIS DE TAMAÑO (¿Cuánto producir?)</t>
  </si>
  <si>
    <t>ANÁLISIS TÉCNICO</t>
  </si>
  <si>
    <t>8.02 ANÁLISIS DE LOCALIZACIÓN (¿Dónde producir?)</t>
  </si>
  <si>
    <t>Acción sobre el activo</t>
  </si>
  <si>
    <t>5.02 DEFINICIÓN DE LOS OBJETIVOS DEL PROYECTO</t>
  </si>
  <si>
    <t>5.03 DESCRIPCIÓN DE LAS ALTERNATIVAS DE SOLUCIÓN AL PROBLEMA</t>
  </si>
  <si>
    <t>6.01 HORIZONTE DE EVALUACIÓN</t>
  </si>
  <si>
    <t>SECCIÓN N°09: COSTOS DEL PROYECTO</t>
  </si>
  <si>
    <t>9.01 Costo de ejecución física de las acciones</t>
  </si>
  <si>
    <t>Acción sobre los activos</t>
  </si>
  <si>
    <t>Componente /acción</t>
  </si>
  <si>
    <t>7.01 Definición y caracterización del servicio o de la cartera de servicios</t>
  </si>
  <si>
    <t>Anexar los costos detallados</t>
  </si>
  <si>
    <t>Procedencia de los beneficios</t>
  </si>
  <si>
    <t>9.03 Costos de operación y mantenimiento con y sin proyecto</t>
  </si>
  <si>
    <t>SECCIÓN N°10: EVALUACIÓN SOCIAL</t>
  </si>
  <si>
    <t>10.01 BENEFICIOS SOCIALES</t>
  </si>
  <si>
    <t>10.02 COSTOS SOCIALES</t>
  </si>
  <si>
    <t>Transformación de precios de mercado a precios sociales</t>
  </si>
  <si>
    <t>Costos de operación y mantenimiento a precios sociales</t>
  </si>
  <si>
    <t>Parámetros, supuestos considerados y fuentes de información</t>
  </si>
  <si>
    <t>10.03 FLUJO DE BENEFICIOS Y COSTOS A PRECIOS SOCIALES (EVALUACIÓN SOCIAL) ALTERNATIVA DE SOLUCIÓN N°__</t>
  </si>
  <si>
    <t>5. Externalidades negativas</t>
  </si>
  <si>
    <t>10.04 INDICADORES DE RENTABILIDAD SOCIAL</t>
  </si>
  <si>
    <t>i) Determinar las variables (demanda, costos de los principales insumos, tarifas o precios cobrados a los usuarios, periodo de ejecución, entre otros) , cuyas variaciones pueden afectar la condición de rentabilidad social del proyecto, su sostenibilidad financiera (cuando corresponda) o la selección de alternativas.
ii) Definir y sustentar los rangos de variación de dichas variables que afectarían la condición de rentabilidad social o la selección de alternativas.</t>
  </si>
  <si>
    <t>10.05 ANÁLISIS DE SENSIBILIDAD</t>
  </si>
  <si>
    <t>Variación % de los Costos / periodo de ejecución/ otros</t>
  </si>
  <si>
    <t>Flujo de beneficios netos a precios sociales</t>
  </si>
  <si>
    <t>SECCIÓN N°11: SOSTENIBILIDAD</t>
  </si>
  <si>
    <t>11.01 Sostenibilidad financiera: cuando la tarifa/tasa está predeterminada</t>
  </si>
  <si>
    <t>11.02 Sostenibilidad financiera: cuando la tasa/tarifa no está predeterminada</t>
  </si>
  <si>
    <t>11.03 Evaluación privada (a precios de mercado)</t>
  </si>
  <si>
    <t>11.04 Descripción de la capacidad institucional en la sostenibilidad del proyecto</t>
  </si>
  <si>
    <t>11.05 Gestión integral de los riesgos</t>
  </si>
  <si>
    <t>Alternativa de tamaño</t>
  </si>
  <si>
    <t xml:space="preserve">Indicar el criterio o factor condicionante del tamaño del proyecto. </t>
  </si>
  <si>
    <t>Criterio o factor condicionante empleado**</t>
  </si>
  <si>
    <t>** Los criterios o factores condicionantes del tamaño del proyecto pueden ser: Brecha de servicio - último año del horizonte de evaluación, posibilidades de implementación modular o escalonado, estacionalidad, economías de escala, periodo óptimo de diseño, tecnología, disposición de insumos, etc..</t>
  </si>
  <si>
    <t>Solo en los casos que sea posible analizar más de una alternativa de tamaño, se debe describir tales alternativas de tamaño en la siguiente tabla:</t>
  </si>
  <si>
    <t xml:space="preserve">Indicar el criterio o factor condicionante de la localización del proyecto. </t>
  </si>
  <si>
    <t>Solo en los casos que sea posible analizar más de una alternativa de localización, se debe describir tales alternativas de localización en la siguiente tabla:</t>
  </si>
  <si>
    <t>Coordenadas*</t>
  </si>
  <si>
    <t>*Adjuntar el documento sobre el saneamiento físico legal o los arreglos institucionales, en caso corresponda</t>
  </si>
  <si>
    <t>SECCIÓN N°12: GESTIÓN DEL PROYECTO</t>
  </si>
  <si>
    <t>12.01 Plan de implementación</t>
  </si>
  <si>
    <t xml:space="preserve">Proceso de selección </t>
  </si>
  <si>
    <t>Especificaciones técnicas</t>
  </si>
  <si>
    <t>Garantía del servicio de mantenimiento a los equipos</t>
  </si>
  <si>
    <t>SECCIÓN N°13: IMPACTO AMBIENTAL</t>
  </si>
  <si>
    <t>SECCIÓN N°14: MARCO LÓGICO</t>
  </si>
  <si>
    <t>14.01 RESUMEN DEL PROYECTO: MATRIZ DEL MARCO LÓGICO</t>
  </si>
  <si>
    <t>SECCIÓN N°15: CONCLUSIONES Y RECOMENDACIONES</t>
  </si>
  <si>
    <t>15.01 CONCLUSIONES Y RECOMENDACIONES</t>
  </si>
  <si>
    <t>SECCIÓN N°16: FIRMAS</t>
  </si>
  <si>
    <t>Especialista de la UF o Responsable de la UF</t>
  </si>
  <si>
    <t>Fecha:</t>
  </si>
  <si>
    <t>16.01 FIRMAS</t>
  </si>
  <si>
    <t>SECCIÓN N°17: ANEXOS</t>
  </si>
  <si>
    <t>17.01 ANEXOS</t>
  </si>
  <si>
    <t>Nota: La unidad de medida representativa proviene de las unidades físicas, a excepción del ítem de Infraestructura que proviene de las dimensiones físicas.</t>
  </si>
  <si>
    <t xml:space="preserve">Documentos institucionales de acuerdo al Sector (Acuerdos Institucionales, Convenios, Actas de Compromiso, permisos sectoriales etc.) </t>
  </si>
  <si>
    <t>SECCIÓN N°18: PROTOCOLO DE EVALUACIÓN</t>
  </si>
  <si>
    <t>18.01 PROTOCOLO DE EVALUACIÓN</t>
  </si>
  <si>
    <t>Grado de dependencia del proveedor</t>
  </si>
  <si>
    <t>Entrenamiento que brindará el proveedor</t>
  </si>
  <si>
    <t>Obsolescencia tecnológica</t>
  </si>
  <si>
    <t>Seguridad industrial y riesgos ambientales asociados</t>
  </si>
  <si>
    <t>Condiciones climáticas y físicas</t>
  </si>
  <si>
    <t>Disponibilidad de recursos</t>
  </si>
  <si>
    <t xml:space="preserve">Resultado final*
</t>
  </si>
  <si>
    <t xml:space="preserve">Tamaño </t>
  </si>
  <si>
    <t xml:space="preserve">Localización </t>
  </si>
  <si>
    <t>Medidas de reducción del riesgo de desastre y mitigación ambiental</t>
  </si>
  <si>
    <t>Nombre de la acción "x"</t>
  </si>
  <si>
    <t>Estructura de costos de inversión</t>
  </si>
  <si>
    <t>Dimensión Física</t>
  </si>
  <si>
    <t>9.02 Costos de reinversión</t>
  </si>
  <si>
    <t>Nombre de la alternativa de solución 1</t>
  </si>
  <si>
    <t>8.06 METAS FISICAS DE LOS ACTIVOS QUE SE BUSCAN CREAR O INTERVENIR CON EL PROYECTO*</t>
  </si>
  <si>
    <t>8.05 RESUMEN DE LAS ALTERNATIVAS TÉCNICAS</t>
  </si>
  <si>
    <t>8.04 IDENTIFICACIÓN DE MEDIDAS DE REDUCCIÓN DEL RIESGO DE DESASTRES</t>
  </si>
  <si>
    <t>Descripción de las medidas de reducción del riesgo de desastres (asociadas al análisis de la exposición y fragilidad de la UP sujeta de intervención y de la resiliencia de la población afectada).</t>
  </si>
  <si>
    <t>Costo unitario</t>
  </si>
  <si>
    <t>13.01 Impacto ambiental</t>
  </si>
  <si>
    <t>IMPACTOS NEGATIVOS</t>
  </si>
  <si>
    <t>MEDIDAS DE MITIGACIÓN</t>
  </si>
  <si>
    <t>COSTO (S/)</t>
  </si>
  <si>
    <t>Durante la Ejecución</t>
  </si>
  <si>
    <t>Impacto 1:</t>
  </si>
  <si>
    <t>Durante el Funcionamiento</t>
  </si>
  <si>
    <t>Impacto 2:</t>
  </si>
  <si>
    <t>Ejecución</t>
  </si>
  <si>
    <t>9.04 Cronograma de inversión de metas financieras</t>
  </si>
  <si>
    <t>9.05 Cronograma de metas físicas</t>
  </si>
  <si>
    <t>12.02 Modalidad de ejecución de proyecto</t>
  </si>
  <si>
    <t>12.03 Requerimientos institucionales y normativos en la fase de Ejecución y fase de Funcionamiento</t>
  </si>
  <si>
    <t>12.05 Fuente de financiamiento</t>
  </si>
  <si>
    <t>4.01 Descripción de la población afectada</t>
  </si>
  <si>
    <t>4.02 Caracterización de la población afectada</t>
  </si>
  <si>
    <t>4.03 Matriz de involucrados</t>
  </si>
  <si>
    <t>Estado situacional</t>
  </si>
  <si>
    <t>12.04 Entidad u órgano que estará a cargo de la operación y mantenimiento</t>
  </si>
  <si>
    <t>Actividades del Plan de Implementación</t>
  </si>
  <si>
    <t>* Sólo si corresponde a la tipología del proyecto se cuantifican los beneficios sociales, caso contrario solo se describen cualitativamente en la columna "Descripción" y se pasa directamente a la tabla 10.02 .</t>
  </si>
  <si>
    <t>2.04 Análisis de las características (físicas, accesibilidad, disponibilidad de servicios, insumos, etc.) que influirán en el diseño del proyecto, en la demanda, en los costos, etc.)</t>
  </si>
  <si>
    <t>Nota: Si el área de estudio del proyecto abarca más de una localización, se podrán añadir más localizaciones.</t>
  </si>
  <si>
    <t>Nota: Si el área de influencia del proyecto abarca más de una localización, se podrán añadir más localizaciones.</t>
  </si>
  <si>
    <t xml:space="preserve">Sí </t>
  </si>
  <si>
    <t>Variables /indicadores</t>
  </si>
  <si>
    <t>Consumo per cápita</t>
  </si>
  <si>
    <t>7.05 Proyección de la oferta del servicio</t>
  </si>
  <si>
    <t>Descripción del proceso de producción del servicio (con proyecto)</t>
  </si>
  <si>
    <t>Descripción de alternativas de solución</t>
  </si>
  <si>
    <t>Resumen de las características relevantes del diseño técnico preliminar</t>
  </si>
  <si>
    <t>* Descripción de la alternativa de solución al que se le agrega cada uno de los aspectos técnicos analizados (tamaño, localización y tecnología, -incluye medidas de reducción de riesgo- de corresponder) y que será evaluada en la Sección 10 "Evaluación Social".</t>
  </si>
  <si>
    <t>Nro estructuras físicas</t>
  </si>
  <si>
    <t>Adquisición</t>
  </si>
  <si>
    <t>Nombre del activo "y" creado o intervenido</t>
  </si>
  <si>
    <t>Sub Total de costos de inversión</t>
  </si>
  <si>
    <t>Nota: La gestión del proyecto, el expediente técnico o documento equivalente, la supervisión y la liquidación no son ítems. 
Los gastos generales, la utilidad y el IGV forman parte de los ítem.</t>
  </si>
  <si>
    <t>Índice de cobertura de los ingresos</t>
  </si>
  <si>
    <t>Ítems</t>
  </si>
  <si>
    <t>Índice de cobertura de los ingresos (a)/(b)</t>
  </si>
  <si>
    <t>Órgano
Responsable</t>
  </si>
  <si>
    <t>Descripción del anexo</t>
  </si>
  <si>
    <t>¿Han sido identificados los peligros naturales, socionaturales y antrópicos que podrían impactar sobre la infraestructura existente o sobre el proyecto durante su vida útil?</t>
  </si>
  <si>
    <t>* Esta información proviene de la información registrada en la tabla 1.04</t>
  </si>
  <si>
    <t>SECCIÓN N° 05: PROBLEMA/OBJETIVO</t>
  </si>
  <si>
    <t>8.03 ANÁLISIS DE TECNOLOGÍA (¿Cómo producir?)</t>
  </si>
  <si>
    <t xml:space="preserve">*El tamaño se define como la capacidad de producción (oferta del servicio con proyecto)  en un periodo de referencia. </t>
  </si>
  <si>
    <t>Monto de inversión financiados con fondos públicos</t>
  </si>
  <si>
    <t>Financiado con fondos públicos (S/):</t>
  </si>
  <si>
    <t>EVALUACIÓN</t>
  </si>
  <si>
    <t>Descripción de los arreglos institucionales para la fase de Funcionamiento</t>
  </si>
  <si>
    <t>Administración indirecta – Asociación Público Privado (APP)</t>
  </si>
  <si>
    <t>Administración indirecta – Ley 29230 (Obras por Impuestos)</t>
  </si>
  <si>
    <t>Estudios preliminares del análisis técnico (topografía, estudio de suelos, etc.) que sustentan la elección del Tamaño, Tecnología y Localización y los planos de la propuesta técnica.</t>
  </si>
  <si>
    <t>ÁREA DE ESTUDIO</t>
  </si>
  <si>
    <t>Grado de exposición</t>
  </si>
  <si>
    <t>3.09 Describir la vulnerabilidad por factores de fragilidad y resiliencia</t>
  </si>
  <si>
    <t>3.10 Mapa de peligros de la UP y su área de influencia</t>
  </si>
  <si>
    <t>3.08 Estimar la exposición de la UP frente a los peligros identificados en el diagnóstico del área de estudio</t>
  </si>
  <si>
    <t>Muy alto</t>
  </si>
  <si>
    <t xml:space="preserve">*El llenado del cuadro es para cada UP o para cada uno de sus activos (en caso presenten distinta localización) 
</t>
  </si>
  <si>
    <t>Bajo</t>
  </si>
  <si>
    <t>Medio</t>
  </si>
  <si>
    <t>Alto</t>
  </si>
  <si>
    <t xml:space="preserve">Capacidades de los operadores para responder ante un evento natural </t>
  </si>
  <si>
    <t>Capacidades de respuesta de la organización (entidad) ante una contingencia.</t>
  </si>
  <si>
    <t>Grado de vulnerabilidad</t>
  </si>
  <si>
    <t>Capacidades financieras de la entidad para la respuesta</t>
  </si>
  <si>
    <t>Control concurrente*</t>
  </si>
  <si>
    <t>*Máximo hasta el 2% del costo total de inversión cuando supere los 10 MM</t>
  </si>
  <si>
    <t>A</t>
  </si>
  <si>
    <t>B</t>
  </si>
  <si>
    <t>A+B</t>
  </si>
  <si>
    <t>Hasta el 2%*(A+B) =C</t>
  </si>
  <si>
    <t>Costo total de inversión: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</si>
</sst>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€&quot;_-;\-* #,##0\ &quot;€&quot;_-;_-* &quot;-&quot;\ &quot;€&quot;_-;_-@_-"/>
    <numFmt numFmtId="43" formatCode="_-* #,##0.00_-;\-* #,##0.00_-;_-* &quot;-&quot;??_-;_-@_-"/>
    <numFmt numFmtId="164" formatCode="_-* #,##0\ _€_-;\-* #,##0\ _€_-;_-* &quot;-&quot;??\ _€_-;_-@_-"/>
    <numFmt numFmtId="165" formatCode="&quot;S/.&quot;\ #,##0.00"/>
    <numFmt numFmtId="166" formatCode="_-* #,##0_-;\-* #,##0_-;_-* &quot;-&quot;??_-;_-@_-"/>
    <numFmt numFmtId="167" formatCode="_-* #,##0.0000_-;\-* #,##0.0000_-;_-* &quot;-&quot;??_-;_-@_-"/>
    <numFmt numFmtId="168" formatCode="_(* #,##0_);_(* \(#,##0\);_(* &quot;-&quot;_);_(@_)"/>
    <numFmt numFmtId="169" formatCode="[$$-80A]#,##0.00;\-[$$-80A]#,##0.00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2"/>
      <name val="Agency FB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2"/>
      <name val="Times New Roman"/>
      <family val="1"/>
    </font>
    <font>
      <i/>
      <sz val="10"/>
      <name val="Arial"/>
      <family val="2"/>
    </font>
    <font>
      <sz val="10"/>
      <name val="Agency FB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0"/>
      <color rgb="FF0070C0"/>
      <name val="Arial"/>
      <family val="2"/>
    </font>
    <font>
      <sz val="12"/>
      <name val="Times New Roman"/>
      <family val="1"/>
    </font>
    <font>
      <b/>
      <u/>
      <sz val="10"/>
      <name val="Arial"/>
      <family val="2"/>
    </font>
    <font>
      <sz val="11"/>
      <name val="Agency FB"/>
      <family val="2"/>
    </font>
    <font>
      <sz val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9"/>
      <name val="Agency FB"/>
      <family val="2"/>
    </font>
    <font>
      <sz val="10"/>
      <color theme="1" tint="0.34998626667073579"/>
      <name val="Arial"/>
      <family val="2"/>
    </font>
    <font>
      <b/>
      <sz val="12"/>
      <color theme="1"/>
      <name val="Calibri"/>
      <family val="2"/>
      <scheme val="minor"/>
    </font>
    <font>
      <i/>
      <sz val="12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Arial"/>
      <family val="2"/>
    </font>
    <font>
      <sz val="14"/>
      <name val="Times New Roman"/>
      <family val="1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9"/>
      <color rgb="FF000000"/>
      <name val="Calibri"/>
      <family val="2"/>
      <scheme val="minor"/>
    </font>
    <font>
      <b/>
      <sz val="9"/>
      <color theme="1"/>
      <name val="Calibri Light"/>
      <family val="2"/>
    </font>
    <font>
      <sz val="9"/>
      <color indexed="18"/>
      <name val="Verdana"/>
      <family val="2"/>
    </font>
    <font>
      <sz val="9"/>
      <color rgb="FF000000"/>
      <name val="Calibri"/>
      <family val="2"/>
      <scheme val="minor"/>
    </font>
    <font>
      <sz val="9"/>
      <color rgb="FF000000"/>
      <name val="Calibri Light"/>
      <family val="2"/>
    </font>
    <font>
      <sz val="8"/>
      <color theme="1"/>
      <name val="Verdana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gency FB"/>
      <family val="2"/>
    </font>
    <font>
      <sz val="16"/>
      <name val="Agency FB"/>
      <family val="2"/>
    </font>
    <font>
      <sz val="8"/>
      <name val="Arial"/>
      <family val="2"/>
    </font>
    <font>
      <sz val="11"/>
      <name val="Times New Roman"/>
      <family val="1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FDDB"/>
        <bgColor indexed="64"/>
      </patternFill>
    </fill>
    <fill>
      <patternFill patternType="solid">
        <fgColor rgb="FFDBFAFD"/>
        <bgColor indexed="64"/>
      </patternFill>
    </fill>
    <fill>
      <patternFill patternType="solid">
        <fgColor theme="6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0" tint="-0.34998626667073579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5" fillId="0" borderId="0"/>
    <xf numFmtId="43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" fillId="0" borderId="0"/>
    <xf numFmtId="42" fontId="34" fillId="0" borderId="0" applyFont="0" applyFill="0" applyBorder="0" applyAlignment="0" applyProtection="0"/>
  </cellStyleXfs>
  <cellXfs count="1152">
    <xf numFmtId="0" fontId="0" fillId="0" borderId="0" xfId="0"/>
    <xf numFmtId="0" fontId="0" fillId="4" borderId="0" xfId="0" applyFill="1"/>
    <xf numFmtId="0" fontId="1" fillId="0" borderId="0" xfId="1" applyFont="1"/>
    <xf numFmtId="0" fontId="1" fillId="5" borderId="0" xfId="1" applyFont="1" applyFill="1"/>
    <xf numFmtId="0" fontId="1" fillId="0" borderId="0" xfId="1" applyFont="1" applyBorder="1" applyAlignment="1">
      <alignment horizontal="center" vertical="top"/>
    </xf>
    <xf numFmtId="0" fontId="1" fillId="0" borderId="0" xfId="1" applyFont="1" applyFill="1" applyAlignment="1">
      <alignment horizontal="left"/>
    </xf>
    <xf numFmtId="0" fontId="1" fillId="0" borderId="0" xfId="1" applyFont="1" applyFill="1"/>
    <xf numFmtId="0" fontId="1" fillId="0" borderId="0" xfId="1" applyFont="1" applyFill="1" applyBorder="1"/>
    <xf numFmtId="0" fontId="1" fillId="0" borderId="0" xfId="1" applyFont="1" applyAlignment="1">
      <alignment horizontal="center"/>
    </xf>
    <xf numFmtId="0" fontId="1" fillId="0" borderId="0" xfId="1" applyFont="1" applyAlignment="1">
      <alignment vertical="center"/>
    </xf>
    <xf numFmtId="0" fontId="1" fillId="0" borderId="0" xfId="1" applyFont="1" applyBorder="1"/>
    <xf numFmtId="0" fontId="6" fillId="0" borderId="0" xfId="1" applyFont="1" applyFill="1" applyAlignment="1">
      <alignment horizontal="left" vertical="center" indent="1"/>
    </xf>
    <xf numFmtId="0" fontId="4" fillId="0" borderId="0" xfId="1" applyFont="1" applyFill="1" applyAlignment="1">
      <alignment horizontal="left"/>
    </xf>
    <xf numFmtId="0" fontId="7" fillId="0" borderId="0" xfId="1" applyFont="1" applyFill="1" applyAlignment="1">
      <alignment horizontal="left" vertical="center" indent="3"/>
    </xf>
    <xf numFmtId="0" fontId="1" fillId="0" borderId="0" xfId="1" applyFont="1" applyAlignment="1">
      <alignment wrapText="1"/>
    </xf>
    <xf numFmtId="0" fontId="8" fillId="0" borderId="0" xfId="1" applyFont="1" applyFill="1" applyAlignment="1">
      <alignment horizontal="left" vertical="center" indent="1"/>
    </xf>
    <xf numFmtId="0" fontId="1" fillId="0" borderId="0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left" vertical="center" indent="2"/>
    </xf>
    <xf numFmtId="0" fontId="5" fillId="0" borderId="0" xfId="1" applyFont="1" applyFill="1" applyAlignment="1">
      <alignment horizontal="left" indent="1"/>
    </xf>
    <xf numFmtId="0" fontId="0" fillId="6" borderId="0" xfId="0" applyFill="1"/>
    <xf numFmtId="0" fontId="0" fillId="8" borderId="0" xfId="0" applyFill="1"/>
    <xf numFmtId="0" fontId="2" fillId="0" borderId="0" xfId="1" applyFont="1" applyFill="1" applyAlignment="1">
      <alignment vertical="center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2"/>
    </xf>
    <xf numFmtId="0" fontId="0" fillId="9" borderId="0" xfId="0" applyFill="1"/>
    <xf numFmtId="0" fontId="1" fillId="0" borderId="0" xfId="1" applyFont="1" applyFill="1" applyBorder="1" applyAlignment="1">
      <alignment vertical="center"/>
    </xf>
    <xf numFmtId="0" fontId="1" fillId="0" borderId="0" xfId="1" applyFont="1" applyBorder="1" applyAlignment="1">
      <alignment horizontal="center"/>
    </xf>
    <xf numFmtId="0" fontId="1" fillId="0" borderId="0" xfId="1" applyFont="1" applyAlignment="1">
      <alignment horizontal="center" wrapText="1"/>
    </xf>
    <xf numFmtId="0" fontId="1" fillId="0" borderId="0" xfId="1" applyFont="1" applyBorder="1" applyAlignment="1">
      <alignment horizontal="left" indent="4"/>
    </xf>
    <xf numFmtId="0" fontId="1" fillId="0" borderId="0" xfId="1" applyFont="1" applyBorder="1" applyAlignment="1">
      <alignment horizontal="left" indent="6"/>
    </xf>
    <xf numFmtId="0" fontId="1" fillId="0" borderId="0" xfId="1" applyFont="1" applyAlignment="1">
      <alignment horizontal="left" indent="4"/>
    </xf>
    <xf numFmtId="0" fontId="1" fillId="0" borderId="0" xfId="1" applyFont="1" applyFill="1" applyBorder="1" applyAlignment="1">
      <alignment horizontal="left" vertical="center" indent="3"/>
    </xf>
    <xf numFmtId="0" fontId="1" fillId="0" borderId="0" xfId="1" applyFont="1" applyFill="1" applyBorder="1" applyAlignment="1">
      <alignment horizontal="center" vertical="center" wrapText="1"/>
    </xf>
    <xf numFmtId="0" fontId="1" fillId="0" borderId="0" xfId="1" applyFont="1" applyAlignment="1">
      <alignment horizontal="left" wrapText="1" indent="1"/>
    </xf>
    <xf numFmtId="0" fontId="1" fillId="0" borderId="0" xfId="1" applyFont="1" applyFill="1" applyBorder="1" applyAlignment="1">
      <alignment horizontal="left" vertical="center" wrapText="1" indent="1"/>
    </xf>
    <xf numFmtId="0" fontId="1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 wrapText="1" indent="1"/>
    </xf>
    <xf numFmtId="0" fontId="5" fillId="2" borderId="0" xfId="1" applyFont="1" applyFill="1" applyBorder="1" applyAlignment="1">
      <alignment horizontal="left" vertical="center" indent="1"/>
    </xf>
    <xf numFmtId="0" fontId="5" fillId="0" borderId="0" xfId="1" applyFont="1" applyBorder="1" applyAlignment="1">
      <alignment horizontal="left" indent="1"/>
    </xf>
    <xf numFmtId="0" fontId="5" fillId="0" borderId="0" xfId="1" applyFont="1" applyFill="1"/>
    <xf numFmtId="0" fontId="15" fillId="0" borderId="0" xfId="1" applyFont="1" applyFill="1"/>
    <xf numFmtId="0" fontId="16" fillId="0" borderId="0" xfId="1" applyFont="1" applyFill="1"/>
    <xf numFmtId="0" fontId="5" fillId="0" borderId="0" xfId="1" applyFont="1"/>
    <xf numFmtId="0" fontId="1" fillId="0" borderId="0" xfId="1" applyFont="1" applyFill="1" applyBorder="1" applyAlignment="1">
      <alignment vertical="top" wrapText="1"/>
    </xf>
    <xf numFmtId="0" fontId="5" fillId="0" borderId="25" xfId="1" applyFont="1" applyFill="1" applyBorder="1" applyAlignment="1">
      <alignment horizontal="left" vertical="center"/>
    </xf>
    <xf numFmtId="0" fontId="5" fillId="0" borderId="0" xfId="1" applyFont="1" applyFill="1" applyBorder="1" applyAlignment="1">
      <alignment horizontal="left" vertical="center"/>
    </xf>
    <xf numFmtId="0" fontId="5" fillId="0" borderId="0" xfId="1" applyFont="1" applyBorder="1"/>
    <xf numFmtId="0" fontId="13" fillId="0" borderId="0" xfId="1" applyFont="1" applyBorder="1" applyAlignment="1">
      <alignment vertical="top" wrapText="1"/>
    </xf>
    <xf numFmtId="0" fontId="5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1"/>
    </xf>
    <xf numFmtId="0" fontId="15" fillId="0" borderId="0" xfId="1" applyFont="1" applyFill="1" applyAlignment="1">
      <alignment horizontal="left" indent="1"/>
    </xf>
    <xf numFmtId="0" fontId="16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9" borderId="0" xfId="1" applyFont="1" applyFill="1" applyBorder="1"/>
    <xf numFmtId="0" fontId="5" fillId="9" borderId="0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 wrapText="1"/>
    </xf>
    <xf numFmtId="0" fontId="10" fillId="0" borderId="0" xfId="1" applyFont="1"/>
    <xf numFmtId="0" fontId="15" fillId="0" borderId="0" xfId="1" applyFont="1" applyAlignment="1">
      <alignment horizontal="left" indent="1"/>
    </xf>
    <xf numFmtId="0" fontId="5" fillId="3" borderId="1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left" vertical="top" wrapText="1"/>
    </xf>
    <xf numFmtId="0" fontId="1" fillId="0" borderId="0" xfId="1"/>
    <xf numFmtId="0" fontId="1" fillId="0" borderId="0" xfId="1" applyFont="1" applyBorder="1" applyAlignment="1">
      <alignment horizontal="center" vertical="center" wrapText="1"/>
    </xf>
    <xf numFmtId="0" fontId="1" fillId="0" borderId="0" xfId="1" applyFont="1" applyBorder="1" applyAlignment="1">
      <alignment vertical="center"/>
    </xf>
    <xf numFmtId="0" fontId="1" fillId="0" borderId="0" xfId="1" applyFont="1" applyAlignment="1" applyProtection="1">
      <alignment vertical="center"/>
      <protection locked="0"/>
    </xf>
    <xf numFmtId="0" fontId="1" fillId="0" borderId="0" xfId="1" applyFont="1" applyFill="1" applyBorder="1" applyAlignment="1" applyProtection="1">
      <alignment vertical="center"/>
      <protection locked="0"/>
    </xf>
    <xf numFmtId="0" fontId="17" fillId="9" borderId="0" xfId="1" applyFont="1" applyFill="1" applyBorder="1" applyAlignment="1" applyProtection="1">
      <alignment vertical="center"/>
      <protection locked="0"/>
    </xf>
    <xf numFmtId="0" fontId="12" fillId="0" borderId="0" xfId="1" applyFont="1" applyBorder="1" applyAlignmen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8" fillId="9" borderId="0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Border="1" applyAlignment="1" applyProtection="1">
      <alignment vertical="center"/>
      <protection locked="0"/>
    </xf>
    <xf numFmtId="3" fontId="1" fillId="0" borderId="0" xfId="1" applyNumberFormat="1" applyFont="1" applyBorder="1" applyAlignment="1" applyProtection="1">
      <alignment vertical="center"/>
      <protection locked="0"/>
    </xf>
    <xf numFmtId="0" fontId="1" fillId="9" borderId="0" xfId="1" applyFont="1" applyFill="1" applyBorder="1" applyAlignment="1" applyProtection="1">
      <alignment vertical="center"/>
      <protection locked="0"/>
    </xf>
    <xf numFmtId="0" fontId="19" fillId="0" borderId="0" xfId="1" applyFont="1"/>
    <xf numFmtId="0" fontId="5" fillId="9" borderId="0" xfId="1" applyFont="1" applyFill="1" applyAlignment="1">
      <alignment horizontal="left" indent="1"/>
    </xf>
    <xf numFmtId="0" fontId="1" fillId="9" borderId="0" xfId="1" applyFont="1" applyFill="1" applyBorder="1" applyAlignment="1">
      <alignment horizontal="center"/>
    </xf>
    <xf numFmtId="0" fontId="1" fillId="9" borderId="0" xfId="1" applyFont="1" applyFill="1"/>
    <xf numFmtId="0" fontId="1" fillId="0" borderId="0" xfId="1" applyFont="1" applyFill="1" applyBorder="1" applyAlignment="1"/>
    <xf numFmtId="0" fontId="5" fillId="5" borderId="0" xfId="1" applyFont="1" applyFill="1" applyBorder="1" applyAlignment="1">
      <alignment vertical="center"/>
    </xf>
    <xf numFmtId="0" fontId="20" fillId="0" borderId="0" xfId="1" applyFont="1" applyBorder="1" applyAlignment="1">
      <alignment vertical="top" wrapText="1"/>
    </xf>
    <xf numFmtId="0" fontId="21" fillId="0" borderId="0" xfId="1" applyFont="1" applyBorder="1" applyAlignment="1">
      <alignment horizontal="center" vertical="center"/>
    </xf>
    <xf numFmtId="0" fontId="1" fillId="9" borderId="0" xfId="1" applyFont="1" applyFill="1" applyBorder="1" applyAlignment="1">
      <alignment vertical="top" wrapText="1"/>
    </xf>
    <xf numFmtId="0" fontId="1" fillId="0" borderId="0" xfId="1" applyFont="1" applyBorder="1" applyAlignment="1">
      <alignment vertical="top" wrapText="1"/>
    </xf>
    <xf numFmtId="0" fontId="5" fillId="0" borderId="0" xfId="1" applyFont="1" applyBorder="1" applyAlignment="1">
      <alignment horizontal="left" indent="2"/>
    </xf>
    <xf numFmtId="0" fontId="1" fillId="0" borderId="0" xfId="1" applyFont="1" applyBorder="1" applyAlignment="1">
      <alignment horizontal="justify" vertical="top" wrapText="1"/>
    </xf>
    <xf numFmtId="0" fontId="1" fillId="0" borderId="0" xfId="1" applyFont="1" applyBorder="1" applyAlignment="1"/>
    <xf numFmtId="0" fontId="20" fillId="0" borderId="0" xfId="1" applyFont="1" applyFill="1" applyBorder="1" applyAlignment="1">
      <alignment horizontal="justify" vertical="top" wrapText="1"/>
    </xf>
    <xf numFmtId="0" fontId="5" fillId="0" borderId="0" xfId="1" applyFont="1" applyFill="1" applyBorder="1" applyAlignment="1">
      <alignment horizontal="left" vertical="top" indent="1"/>
    </xf>
    <xf numFmtId="0" fontId="1" fillId="0" borderId="0" xfId="1" applyFont="1" applyFill="1" applyBorder="1" applyAlignment="1">
      <alignment horizontal="left" vertical="top" wrapText="1" indent="1"/>
    </xf>
    <xf numFmtId="0" fontId="1" fillId="0" borderId="0" xfId="1" applyFont="1" applyBorder="1" applyAlignment="1">
      <alignment horizontal="left" vertical="top" wrapText="1" indent="1"/>
    </xf>
    <xf numFmtId="0" fontId="20" fillId="0" borderId="0" xfId="1" applyFont="1" applyBorder="1" applyAlignment="1">
      <alignment horizontal="justify" vertical="top" wrapText="1"/>
    </xf>
    <xf numFmtId="0" fontId="20" fillId="0" borderId="0" xfId="1" applyFont="1" applyBorder="1" applyAlignment="1">
      <alignment horizontal="justify" vertical="center" wrapText="1"/>
    </xf>
    <xf numFmtId="0" fontId="15" fillId="0" borderId="0" xfId="1" applyFont="1" applyFill="1" applyAlignment="1">
      <alignment horizontal="left" indent="4"/>
    </xf>
    <xf numFmtId="0" fontId="1" fillId="0" borderId="19" xfId="1" applyFont="1" applyBorder="1" applyAlignment="1">
      <alignment vertical="center" wrapText="1"/>
    </xf>
    <xf numFmtId="0" fontId="5" fillId="0" borderId="0" xfId="1" applyFont="1" applyFill="1" applyBorder="1" applyAlignment="1">
      <alignment horizontal="left" vertical="top"/>
    </xf>
    <xf numFmtId="0" fontId="1" fillId="0" borderId="0" xfId="1" applyFont="1" applyBorder="1" applyAlignment="1">
      <alignment horizontal="left" vertical="top" wrapText="1"/>
    </xf>
    <xf numFmtId="0" fontId="5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horizontal="left" indent="4"/>
    </xf>
    <xf numFmtId="0" fontId="15" fillId="0" borderId="0" xfId="1" applyFont="1"/>
    <xf numFmtId="0" fontId="15" fillId="0" borderId="0" xfId="1" applyFont="1" applyBorder="1" applyAlignment="1">
      <alignment horizontal="center" vertical="top" wrapText="1"/>
    </xf>
    <xf numFmtId="0" fontId="15" fillId="0" borderId="0" xfId="1" applyFont="1" applyBorder="1" applyAlignment="1">
      <alignment horizontal="left" vertical="top" wrapText="1"/>
    </xf>
    <xf numFmtId="0" fontId="15" fillId="0" borderId="0" xfId="1" applyFont="1" applyBorder="1"/>
    <xf numFmtId="0" fontId="15" fillId="0" borderId="0" xfId="1" applyFont="1" applyBorder="1" applyAlignment="1">
      <alignment horizontal="justify" vertical="top" wrapText="1"/>
    </xf>
    <xf numFmtId="0" fontId="10" fillId="0" borderId="0" xfId="1" applyFont="1" applyBorder="1" applyAlignment="1">
      <alignment horizontal="justify" vertical="top" wrapText="1"/>
    </xf>
    <xf numFmtId="0" fontId="1" fillId="0" borderId="0" xfId="1" applyFont="1" applyBorder="1" applyAlignment="1">
      <alignment horizontal="center" vertical="top" wrapText="1"/>
    </xf>
    <xf numFmtId="0" fontId="15" fillId="0" borderId="0" xfId="1" applyFont="1" applyFill="1" applyBorder="1" applyAlignment="1">
      <alignment horizontal="left" indent="2"/>
    </xf>
    <xf numFmtId="0" fontId="5" fillId="0" borderId="0" xfId="1" applyFont="1" applyBorder="1" applyAlignment="1">
      <alignment horizontal="center" vertical="center" wrapText="1"/>
    </xf>
    <xf numFmtId="0" fontId="9" fillId="3" borderId="32" xfId="1" applyFont="1" applyFill="1" applyBorder="1" applyAlignment="1">
      <alignment horizontal="center" vertical="center" wrapText="1"/>
    </xf>
    <xf numFmtId="0" fontId="1" fillId="10" borderId="1" xfId="1" applyFill="1" applyBorder="1" applyAlignment="1">
      <alignment horizontal="center" vertical="center" wrapText="1"/>
    </xf>
    <xf numFmtId="0" fontId="1" fillId="0" borderId="0" xfId="1" applyFont="1" applyBorder="1" applyAlignment="1">
      <alignment vertical="center" wrapText="1"/>
    </xf>
    <xf numFmtId="0" fontId="1" fillId="10" borderId="1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wrapText="1"/>
    </xf>
    <xf numFmtId="0" fontId="9" fillId="3" borderId="32" xfId="1" applyFont="1" applyFill="1" applyBorder="1" applyAlignment="1">
      <alignment horizontal="center" vertical="center"/>
    </xf>
    <xf numFmtId="0" fontId="25" fillId="0" borderId="0" xfId="1" applyFont="1" applyFill="1" applyBorder="1" applyAlignment="1">
      <alignment horizontal="left" indent="1"/>
    </xf>
    <xf numFmtId="164" fontId="1" fillId="0" borderId="0" xfId="1" applyNumberFormat="1" applyFont="1" applyBorder="1" applyAlignment="1">
      <alignment horizontal="center" vertical="center" wrapText="1"/>
    </xf>
    <xf numFmtId="0" fontId="5" fillId="0" borderId="0" xfId="1" applyFont="1" applyBorder="1" applyAlignment="1">
      <alignment vertical="center" wrapText="1"/>
    </xf>
    <xf numFmtId="0" fontId="19" fillId="0" borderId="0" xfId="1" applyFont="1" applyBorder="1"/>
    <xf numFmtId="0" fontId="6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left" vertical="center" wrapText="1" indent="1"/>
    </xf>
    <xf numFmtId="0" fontId="1" fillId="0" borderId="0" xfId="0" applyFont="1" applyFill="1" applyBorder="1"/>
    <xf numFmtId="0" fontId="1" fillId="0" borderId="0" xfId="0" applyFont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0" fillId="0" borderId="0" xfId="0" applyAlignment="1">
      <alignment horizontal="right"/>
    </xf>
    <xf numFmtId="0" fontId="22" fillId="0" borderId="0" xfId="0" applyFont="1" applyFill="1" applyBorder="1"/>
    <xf numFmtId="0" fontId="16" fillId="0" borderId="0" xfId="0" applyFont="1" applyFill="1" applyBorder="1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0" fontId="5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right" vertical="top"/>
    </xf>
    <xf numFmtId="0" fontId="5" fillId="0" borderId="0" xfId="0" applyFont="1" applyBorder="1" applyAlignment="1">
      <alignment horizontal="left" vertical="center"/>
    </xf>
    <xf numFmtId="0" fontId="5" fillId="3" borderId="36" xfId="0" applyFont="1" applyFill="1" applyBorder="1" applyAlignment="1">
      <alignment horizontal="centerContinuous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1" fillId="0" borderId="4" xfId="0" applyFont="1" applyBorder="1"/>
    <xf numFmtId="0" fontId="1" fillId="3" borderId="1" xfId="0" applyFont="1" applyFill="1" applyBorder="1" applyAlignment="1">
      <alignment horizontal="right"/>
    </xf>
    <xf numFmtId="0" fontId="1" fillId="0" borderId="1" xfId="0" applyFont="1" applyBorder="1"/>
    <xf numFmtId="0" fontId="1" fillId="10" borderId="1" xfId="0" applyFont="1" applyFill="1" applyBorder="1" applyAlignment="1">
      <alignment horizontal="left" indent="3"/>
    </xf>
    <xf numFmtId="0" fontId="1" fillId="0" borderId="1" xfId="0" applyFont="1" applyBorder="1" applyAlignment="1">
      <alignment horizontal="right"/>
    </xf>
    <xf numFmtId="0" fontId="0" fillId="0" borderId="1" xfId="0" applyBorder="1"/>
    <xf numFmtId="0" fontId="5" fillId="0" borderId="1" xfId="0" applyFont="1" applyBorder="1"/>
    <xf numFmtId="0" fontId="1" fillId="0" borderId="1" xfId="0" applyFont="1" applyBorder="1" applyAlignment="1"/>
    <xf numFmtId="0" fontId="2" fillId="3" borderId="1" xfId="0" applyFont="1" applyFill="1" applyBorder="1"/>
    <xf numFmtId="0" fontId="11" fillId="3" borderId="2" xfId="0" applyFont="1" applyFill="1" applyBorder="1"/>
    <xf numFmtId="0" fontId="2" fillId="0" borderId="53" xfId="0" applyFont="1" applyFill="1" applyBorder="1"/>
    <xf numFmtId="0" fontId="5" fillId="3" borderId="32" xfId="0" applyFont="1" applyFill="1" applyBorder="1" applyAlignment="1">
      <alignment horizontal="right" vertical="center" wrapText="1"/>
    </xf>
    <xf numFmtId="0" fontId="6" fillId="0" borderId="1" xfId="1" applyFont="1" applyBorder="1" applyAlignment="1">
      <alignment vertical="center" wrapText="1"/>
    </xf>
    <xf numFmtId="0" fontId="1" fillId="3" borderId="2" xfId="0" applyFont="1" applyFill="1" applyBorder="1"/>
    <xf numFmtId="0" fontId="0" fillId="0" borderId="53" xfId="0" applyBorder="1"/>
    <xf numFmtId="0" fontId="1" fillId="3" borderId="3" xfId="0" applyFont="1" applyFill="1" applyBorder="1" applyAlignment="1">
      <alignment horizontal="right"/>
    </xf>
    <xf numFmtId="0" fontId="1" fillId="0" borderId="53" xfId="0" applyFont="1" applyBorder="1"/>
    <xf numFmtId="0" fontId="1" fillId="3" borderId="1" xfId="0" applyFont="1" applyFill="1" applyBorder="1"/>
    <xf numFmtId="0" fontId="0" fillId="0" borderId="27" xfId="0" applyBorder="1"/>
    <xf numFmtId="0" fontId="1" fillId="0" borderId="27" xfId="0" applyFont="1" applyBorder="1"/>
    <xf numFmtId="0" fontId="24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righ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3"/>
    </xf>
    <xf numFmtId="0" fontId="27" fillId="10" borderId="1" xfId="0" applyFont="1" applyFill="1" applyBorder="1" applyAlignment="1">
      <alignment horizontal="left" vertical="center" wrapText="1" indent="1"/>
    </xf>
    <xf numFmtId="0" fontId="28" fillId="10" borderId="1" xfId="0" applyFont="1" applyFill="1" applyBorder="1" applyAlignment="1">
      <alignment horizontal="justify" vertical="center" wrapText="1"/>
    </xf>
    <xf numFmtId="0" fontId="28" fillId="10" borderId="1" xfId="0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justify" vertical="center" wrapText="1"/>
    </xf>
    <xf numFmtId="0" fontId="24" fillId="10" borderId="1" xfId="0" applyFont="1" applyFill="1" applyBorder="1" applyAlignment="1">
      <alignment horizontal="justify" vertical="center" wrapText="1"/>
    </xf>
    <xf numFmtId="0" fontId="24" fillId="10" borderId="1" xfId="0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0" fillId="0" borderId="0" xfId="0" applyBorder="1"/>
    <xf numFmtId="0" fontId="2" fillId="0" borderId="0" xfId="0" applyFont="1"/>
    <xf numFmtId="0" fontId="11" fillId="0" borderId="0" xfId="0" applyFont="1" applyBorder="1" applyAlignment="1">
      <alignment horizontal="right" vertical="top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/>
    <xf numFmtId="0" fontId="15" fillId="0" borderId="19" xfId="0" applyFont="1" applyBorder="1" applyAlignment="1">
      <alignment horizontal="left" wrapText="1"/>
    </xf>
    <xf numFmtId="0" fontId="1" fillId="0" borderId="0" xfId="0" applyFont="1" applyAlignment="1">
      <alignment horizontal="right"/>
    </xf>
    <xf numFmtId="0" fontId="1" fillId="9" borderId="0" xfId="0" applyFont="1" applyFill="1"/>
    <xf numFmtId="0" fontId="1" fillId="0" borderId="0" xfId="0" applyFont="1" applyBorder="1" applyAlignment="1">
      <alignment horizontal="left" vertical="top"/>
    </xf>
    <xf numFmtId="0" fontId="1" fillId="0" borderId="0" xfId="0" applyFont="1" applyFill="1"/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right" vertical="center" wrapText="1"/>
    </xf>
    <xf numFmtId="0" fontId="0" fillId="0" borderId="0" xfId="0" applyFill="1" applyAlignment="1">
      <alignment wrapText="1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5" fillId="3" borderId="32" xfId="0" applyFont="1" applyFill="1" applyBorder="1" applyAlignment="1">
      <alignment horizontal="center"/>
    </xf>
    <xf numFmtId="0" fontId="5" fillId="0" borderId="0" xfId="0" applyFont="1" applyBorder="1"/>
    <xf numFmtId="0" fontId="27" fillId="0" borderId="0" xfId="0" applyFont="1" applyBorder="1" applyAlignment="1">
      <alignment horizontal="justify" vertical="center" wrapText="1"/>
    </xf>
    <xf numFmtId="0" fontId="32" fillId="0" borderId="0" xfId="0" applyFont="1" applyBorder="1" applyAlignment="1">
      <alignment vertical="center" wrapText="1"/>
    </xf>
    <xf numFmtId="0" fontId="33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justify" vertical="center" wrapText="1"/>
    </xf>
    <xf numFmtId="0" fontId="0" fillId="10" borderId="1" xfId="0" applyFill="1" applyBorder="1" applyAlignment="1">
      <alignment horizontal="left" vertical="center" inden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horizontal="center"/>
    </xf>
    <xf numFmtId="0" fontId="3" fillId="9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1" applyFont="1" applyBorder="1" applyAlignment="1">
      <alignment horizontal="center" vertical="top" wrapText="1"/>
    </xf>
    <xf numFmtId="0" fontId="5" fillId="0" borderId="0" xfId="1" applyFont="1" applyFill="1" applyBorder="1" applyAlignment="1">
      <alignment horizontal="center" vertical="center"/>
    </xf>
    <xf numFmtId="0" fontId="16" fillId="6" borderId="16" xfId="1" applyFont="1" applyFill="1" applyBorder="1" applyAlignment="1"/>
    <xf numFmtId="0" fontId="16" fillId="6" borderId="17" xfId="1" applyFont="1" applyFill="1" applyBorder="1" applyAlignment="1"/>
    <xf numFmtId="0" fontId="0" fillId="0" borderId="0" xfId="0" applyAlignment="1">
      <alignment horizontal="center"/>
    </xf>
    <xf numFmtId="0" fontId="0" fillId="0" borderId="39" xfId="0" applyBorder="1"/>
    <xf numFmtId="0" fontId="0" fillId="0" borderId="40" xfId="0" applyBorder="1"/>
    <xf numFmtId="0" fontId="1" fillId="0" borderId="0" xfId="1" applyFont="1"/>
    <xf numFmtId="0" fontId="1" fillId="13" borderId="1" xfId="1" applyFont="1" applyFill="1" applyBorder="1" applyAlignment="1">
      <alignment vertical="center"/>
    </xf>
    <xf numFmtId="0" fontId="1" fillId="13" borderId="1" xfId="1" applyFont="1" applyFill="1" applyBorder="1"/>
    <xf numFmtId="0" fontId="1" fillId="13" borderId="1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center" vertical="center" wrapText="1"/>
    </xf>
    <xf numFmtId="0" fontId="1" fillId="0" borderId="0" xfId="1" applyFont="1"/>
    <xf numFmtId="0" fontId="5" fillId="3" borderId="32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36" fillId="0" borderId="0" xfId="0" applyFont="1"/>
    <xf numFmtId="0" fontId="37" fillId="0" borderId="0" xfId="0" applyFont="1" applyAlignment="1">
      <alignment horizontal="right"/>
    </xf>
    <xf numFmtId="0" fontId="38" fillId="0" borderId="0" xfId="1" applyFont="1" applyBorder="1" applyAlignment="1">
      <alignment horizontal="center" vertical="center" wrapText="1"/>
    </xf>
    <xf numFmtId="0" fontId="38" fillId="0" borderId="0" xfId="1" applyFont="1" applyAlignment="1">
      <alignment vertical="center"/>
    </xf>
    <xf numFmtId="0" fontId="38" fillId="0" borderId="0" xfId="1" applyFont="1" applyBorder="1" applyAlignment="1">
      <alignment vertical="center"/>
    </xf>
    <xf numFmtId="0" fontId="38" fillId="0" borderId="0" xfId="1" applyFont="1" applyBorder="1" applyAlignment="1">
      <alignment vertical="center" wrapText="1"/>
    </xf>
    <xf numFmtId="0" fontId="39" fillId="0" borderId="0" xfId="1" applyFont="1" applyBorder="1" applyAlignment="1">
      <alignment horizontal="justify" vertical="center" wrapText="1"/>
    </xf>
    <xf numFmtId="0" fontId="40" fillId="0" borderId="0" xfId="2" applyFont="1" applyAlignment="1">
      <alignment horizontal="right"/>
    </xf>
    <xf numFmtId="0" fontId="40" fillId="0" borderId="0" xfId="2" applyFont="1"/>
    <xf numFmtId="0" fontId="40" fillId="0" borderId="0" xfId="2" applyFont="1" applyAlignment="1">
      <alignment horizontal="center"/>
    </xf>
    <xf numFmtId="166" fontId="40" fillId="0" borderId="0" xfId="3" applyNumberFormat="1" applyFont="1"/>
    <xf numFmtId="166" fontId="41" fillId="14" borderId="65" xfId="3" applyNumberFormat="1" applyFont="1" applyFill="1" applyBorder="1" applyAlignment="1">
      <alignment horizontal="center" vertical="center" wrapText="1"/>
    </xf>
    <xf numFmtId="166" fontId="42" fillId="3" borderId="65" xfId="3" applyNumberFormat="1" applyFont="1" applyFill="1" applyBorder="1" applyAlignment="1">
      <alignment horizontal="center" vertical="center" wrapText="1"/>
    </xf>
    <xf numFmtId="0" fontId="42" fillId="3" borderId="66" xfId="2" applyFont="1" applyFill="1" applyBorder="1" applyAlignment="1">
      <alignment horizontal="center" vertical="center"/>
    </xf>
    <xf numFmtId="0" fontId="42" fillId="15" borderId="36" xfId="2" applyFont="1" applyFill="1" applyBorder="1" applyAlignment="1">
      <alignment horizontal="left" vertical="center"/>
    </xf>
    <xf numFmtId="0" fontId="43" fillId="15" borderId="37" xfId="2" applyFont="1" applyFill="1" applyBorder="1" applyAlignment="1">
      <alignment horizontal="left" vertical="center" wrapText="1"/>
    </xf>
    <xf numFmtId="0" fontId="43" fillId="15" borderId="38" xfId="2" applyFont="1" applyFill="1" applyBorder="1" applyAlignment="1">
      <alignment horizontal="left" vertical="center"/>
    </xf>
    <xf numFmtId="0" fontId="40" fillId="15" borderId="32" xfId="2" applyFont="1" applyFill="1" applyBorder="1" applyAlignment="1">
      <alignment horizontal="center" vertical="center"/>
    </xf>
    <xf numFmtId="166" fontId="40" fillId="15" borderId="32" xfId="3" applyNumberFormat="1" applyFont="1" applyFill="1" applyBorder="1" applyAlignment="1">
      <alignment vertical="center"/>
    </xf>
    <xf numFmtId="166" fontId="42" fillId="15" borderId="32" xfId="3" applyNumberFormat="1" applyFont="1" applyFill="1" applyBorder="1" applyAlignment="1">
      <alignment vertical="center"/>
    </xf>
    <xf numFmtId="0" fontId="40" fillId="0" borderId="0" xfId="2" applyFont="1" applyAlignment="1">
      <alignment vertical="center"/>
    </xf>
    <xf numFmtId="166" fontId="40" fillId="0" borderId="0" xfId="2" applyNumberFormat="1" applyFont="1" applyAlignment="1">
      <alignment vertical="center"/>
    </xf>
    <xf numFmtId="0" fontId="42" fillId="0" borderId="44" xfId="2" applyFont="1" applyBorder="1" applyAlignment="1">
      <alignment horizontal="right" vertical="center" wrapText="1"/>
    </xf>
    <xf numFmtId="0" fontId="44" fillId="9" borderId="45" xfId="2" applyFont="1" applyFill="1" applyBorder="1" applyAlignment="1">
      <alignment vertical="center"/>
    </xf>
    <xf numFmtId="0" fontId="40" fillId="0" borderId="46" xfId="2" applyFont="1" applyBorder="1"/>
    <xf numFmtId="0" fontId="40" fillId="0" borderId="52" xfId="2" applyFont="1" applyBorder="1" applyAlignment="1">
      <alignment horizontal="center"/>
    </xf>
    <xf numFmtId="166" fontId="40" fillId="0" borderId="52" xfId="3" applyNumberFormat="1" applyFont="1" applyBorder="1"/>
    <xf numFmtId="166" fontId="42" fillId="0" borderId="52" xfId="3" applyNumberFormat="1" applyFont="1" applyBorder="1"/>
    <xf numFmtId="0" fontId="40" fillId="0" borderId="0" xfId="2" applyFont="1" applyBorder="1"/>
    <xf numFmtId="0" fontId="40" fillId="0" borderId="62" xfId="2" applyFont="1" applyBorder="1"/>
    <xf numFmtId="166" fontId="42" fillId="0" borderId="0" xfId="3" applyNumberFormat="1" applyFont="1" applyBorder="1"/>
    <xf numFmtId="166" fontId="42" fillId="0" borderId="63" xfId="3" applyNumberFormat="1" applyFont="1" applyBorder="1"/>
    <xf numFmtId="0" fontId="40" fillId="0" borderId="62" xfId="2" applyFont="1" applyBorder="1" applyAlignment="1">
      <alignment horizontal="right" vertical="center" wrapText="1"/>
    </xf>
    <xf numFmtId="0" fontId="45" fillId="0" borderId="0" xfId="2" applyFont="1" applyBorder="1" applyAlignment="1">
      <alignment horizontal="left"/>
    </xf>
    <xf numFmtId="0" fontId="40" fillId="0" borderId="63" xfId="2" applyFont="1" applyBorder="1"/>
    <xf numFmtId="166" fontId="40" fillId="0" borderId="0" xfId="3" applyNumberFormat="1" applyFont="1" applyBorder="1"/>
    <xf numFmtId="166" fontId="40" fillId="0" borderId="63" xfId="3" applyNumberFormat="1" applyFont="1" applyBorder="1"/>
    <xf numFmtId="0" fontId="43" fillId="0" borderId="0" xfId="2" applyFont="1" applyBorder="1" applyAlignment="1">
      <alignment horizontal="left" wrapText="1"/>
    </xf>
    <xf numFmtId="0" fontId="43" fillId="0" borderId="63" xfId="2" applyFont="1" applyBorder="1" applyAlignment="1">
      <alignment horizontal="left"/>
    </xf>
    <xf numFmtId="166" fontId="40" fillId="9" borderId="52" xfId="3" applyNumberFormat="1" applyFont="1" applyFill="1" applyBorder="1"/>
    <xf numFmtId="167" fontId="40" fillId="0" borderId="52" xfId="3" applyNumberFormat="1" applyFont="1" applyBorder="1" applyAlignment="1">
      <alignment horizontal="center"/>
    </xf>
    <xf numFmtId="9" fontId="40" fillId="0" borderId="52" xfId="4" applyFont="1" applyBorder="1"/>
    <xf numFmtId="168" fontId="46" fillId="0" borderId="67" xfId="5" applyNumberFormat="1" applyFont="1" applyFill="1" applyBorder="1" applyAlignment="1">
      <alignment horizontal="center" vertical="center"/>
    </xf>
    <xf numFmtId="168" fontId="46" fillId="0" borderId="63" xfId="5" applyNumberFormat="1" applyFont="1" applyFill="1" applyBorder="1" applyAlignment="1">
      <alignment horizontal="center" vertical="center"/>
    </xf>
    <xf numFmtId="0" fontId="40" fillId="9" borderId="52" xfId="2" applyFont="1" applyFill="1" applyBorder="1" applyAlignment="1">
      <alignment horizontal="center"/>
    </xf>
    <xf numFmtId="167" fontId="40" fillId="0" borderId="52" xfId="3" applyNumberFormat="1" applyFont="1" applyBorder="1"/>
    <xf numFmtId="9" fontId="40" fillId="9" borderId="52" xfId="4" applyFont="1" applyFill="1" applyBorder="1" applyAlignment="1">
      <alignment horizontal="center"/>
    </xf>
    <xf numFmtId="9" fontId="40" fillId="9" borderId="63" xfId="4" applyFont="1" applyFill="1" applyBorder="1" applyAlignment="1">
      <alignment horizontal="center"/>
    </xf>
    <xf numFmtId="0" fontId="43" fillId="0" borderId="0" xfId="2" applyFont="1" applyBorder="1" applyAlignment="1">
      <alignment horizontal="left"/>
    </xf>
    <xf numFmtId="0" fontId="43" fillId="0" borderId="63" xfId="2" quotePrefix="1" applyFont="1" applyBorder="1" applyAlignment="1">
      <alignment horizontal="left"/>
    </xf>
    <xf numFmtId="0" fontId="47" fillId="9" borderId="0" xfId="2" applyFont="1" applyFill="1" applyBorder="1" applyAlignment="1">
      <alignment vertical="center"/>
    </xf>
    <xf numFmtId="0" fontId="42" fillId="0" borderId="62" xfId="2" applyFont="1" applyBorder="1" applyAlignment="1">
      <alignment horizontal="right" vertical="center" wrapText="1"/>
    </xf>
    <xf numFmtId="0" fontId="44" fillId="0" borderId="0" xfId="2" applyFont="1" applyFill="1" applyBorder="1" applyAlignment="1">
      <alignment vertical="center"/>
    </xf>
    <xf numFmtId="0" fontId="40" fillId="0" borderId="0" xfId="2" applyFont="1" applyBorder="1" applyAlignment="1">
      <alignment vertical="center"/>
    </xf>
    <xf numFmtId="0" fontId="40" fillId="15" borderId="62" xfId="2" applyFont="1" applyFill="1" applyBorder="1" applyAlignment="1">
      <alignment vertical="center"/>
    </xf>
    <xf numFmtId="166" fontId="42" fillId="15" borderId="0" xfId="3" applyNumberFormat="1" applyFont="1" applyFill="1" applyBorder="1" applyAlignment="1">
      <alignment vertical="center"/>
    </xf>
    <xf numFmtId="166" fontId="42" fillId="15" borderId="63" xfId="3" applyNumberFormat="1" applyFont="1" applyFill="1" applyBorder="1" applyAlignment="1">
      <alignment vertical="center"/>
    </xf>
    <xf numFmtId="0" fontId="42" fillId="0" borderId="62" xfId="2" applyFont="1" applyBorder="1" applyAlignment="1">
      <alignment horizontal="right"/>
    </xf>
    <xf numFmtId="0" fontId="42" fillId="0" borderId="0" xfId="2" applyFont="1" applyBorder="1"/>
    <xf numFmtId="168" fontId="46" fillId="0" borderId="68" xfId="5" applyNumberFormat="1" applyFont="1" applyFill="1" applyBorder="1" applyAlignment="1">
      <alignment horizontal="center" vertical="center"/>
    </xf>
    <xf numFmtId="9" fontId="40" fillId="0" borderId="63" xfId="4" applyFont="1" applyBorder="1"/>
    <xf numFmtId="0" fontId="42" fillId="0" borderId="44" xfId="2" applyFont="1" applyBorder="1" applyAlignment="1">
      <alignment horizontal="right"/>
    </xf>
    <xf numFmtId="0" fontId="42" fillId="0" borderId="45" xfId="2" applyFont="1" applyBorder="1"/>
    <xf numFmtId="0" fontId="40" fillId="0" borderId="62" xfId="2" applyFont="1" applyBorder="1" applyAlignment="1">
      <alignment horizontal="center"/>
    </xf>
    <xf numFmtId="0" fontId="40" fillId="0" borderId="39" xfId="2" applyFont="1" applyBorder="1" applyAlignment="1">
      <alignment horizontal="center"/>
    </xf>
    <xf numFmtId="166" fontId="42" fillId="0" borderId="39" xfId="3" applyNumberFormat="1" applyFont="1" applyBorder="1"/>
    <xf numFmtId="0" fontId="40" fillId="0" borderId="62" xfId="2" applyFont="1" applyBorder="1" applyAlignment="1">
      <alignment horizontal="right"/>
    </xf>
    <xf numFmtId="167" fontId="40" fillId="0" borderId="0" xfId="3" applyNumberFormat="1" applyFont="1" applyBorder="1" applyAlignment="1">
      <alignment horizontal="center"/>
    </xf>
    <xf numFmtId="43" fontId="40" fillId="0" borderId="52" xfId="3" applyNumberFormat="1" applyFont="1" applyBorder="1"/>
    <xf numFmtId="0" fontId="40" fillId="0" borderId="0" xfId="2" applyFont="1" applyBorder="1" applyAlignment="1">
      <alignment horizontal="left" vertical="center"/>
    </xf>
    <xf numFmtId="0" fontId="40" fillId="0" borderId="63" xfId="2" applyFont="1" applyFill="1" applyBorder="1"/>
    <xf numFmtId="0" fontId="42" fillId="0" borderId="63" xfId="2" applyFont="1" applyBorder="1"/>
    <xf numFmtId="166" fontId="40" fillId="13" borderId="0" xfId="3" applyNumberFormat="1" applyFont="1" applyFill="1" applyBorder="1"/>
    <xf numFmtId="9" fontId="40" fillId="0" borderId="52" xfId="4" applyNumberFormat="1" applyFont="1" applyBorder="1"/>
    <xf numFmtId="0" fontId="40" fillId="0" borderId="0" xfId="2" applyFont="1" applyFill="1" applyBorder="1"/>
    <xf numFmtId="166" fontId="40" fillId="0" borderId="0" xfId="3" applyNumberFormat="1" applyFont="1" applyFill="1" applyBorder="1"/>
    <xf numFmtId="0" fontId="42" fillId="0" borderId="0" xfId="2" applyFont="1" applyBorder="1" applyAlignment="1">
      <alignment vertical="center"/>
    </xf>
    <xf numFmtId="0" fontId="40" fillId="0" borderId="63" xfId="2" applyFont="1" applyBorder="1" applyAlignment="1">
      <alignment vertical="center"/>
    </xf>
    <xf numFmtId="0" fontId="40" fillId="0" borderId="62" xfId="2" applyFont="1" applyBorder="1" applyAlignment="1">
      <alignment vertical="center"/>
    </xf>
    <xf numFmtId="0" fontId="43" fillId="0" borderId="0" xfId="2" applyFont="1" applyBorder="1" applyAlignment="1"/>
    <xf numFmtId="0" fontId="48" fillId="0" borderId="0" xfId="2" applyFont="1" applyBorder="1" applyAlignment="1">
      <alignment horizontal="left" wrapText="1"/>
    </xf>
    <xf numFmtId="167" fontId="47" fillId="0" borderId="52" xfId="2" applyNumberFormat="1" applyFont="1" applyBorder="1" applyAlignment="1">
      <alignment horizontal="center"/>
    </xf>
    <xf numFmtId="0" fontId="44" fillId="0" borderId="0" xfId="2" applyFont="1" applyBorder="1" applyAlignment="1">
      <alignment vertical="center"/>
    </xf>
    <xf numFmtId="0" fontId="47" fillId="0" borderId="63" xfId="2" applyFont="1" applyBorder="1" applyAlignment="1">
      <alignment vertical="center" wrapText="1"/>
    </xf>
    <xf numFmtId="168" fontId="46" fillId="0" borderId="69" xfId="5" applyNumberFormat="1" applyFont="1" applyFill="1" applyBorder="1" applyAlignment="1">
      <alignment horizontal="center" vertical="center"/>
    </xf>
    <xf numFmtId="0" fontId="42" fillId="0" borderId="45" xfId="2" applyFont="1" applyBorder="1" applyAlignment="1">
      <alignment vertical="center"/>
    </xf>
    <xf numFmtId="167" fontId="47" fillId="0" borderId="63" xfId="2" applyNumberFormat="1" applyFont="1" applyBorder="1" applyAlignment="1">
      <alignment horizontal="center"/>
    </xf>
    <xf numFmtId="168" fontId="46" fillId="0" borderId="0" xfId="5" applyNumberFormat="1" applyFont="1" applyFill="1" applyBorder="1" applyAlignment="1">
      <alignment horizontal="center" vertical="center"/>
    </xf>
    <xf numFmtId="166" fontId="40" fillId="9" borderId="63" xfId="3" applyNumberFormat="1" applyFont="1" applyFill="1" applyBorder="1"/>
    <xf numFmtId="0" fontId="40" fillId="0" borderId="62" xfId="2" applyFont="1" applyFill="1" applyBorder="1" applyAlignment="1">
      <alignment horizontal="right" vertical="center" wrapText="1"/>
    </xf>
    <xf numFmtId="0" fontId="43" fillId="0" borderId="0" xfId="2" applyFont="1" applyFill="1" applyBorder="1" applyAlignment="1">
      <alignment horizontal="left" wrapText="1"/>
    </xf>
    <xf numFmtId="0" fontId="43" fillId="0" borderId="0" xfId="2" applyFont="1" applyFill="1" applyBorder="1" applyAlignment="1">
      <alignment horizontal="left"/>
    </xf>
    <xf numFmtId="0" fontId="40" fillId="0" borderId="52" xfId="2" applyFont="1" applyFill="1" applyBorder="1" applyAlignment="1">
      <alignment horizontal="center"/>
    </xf>
    <xf numFmtId="166" fontId="40" fillId="0" borderId="63" xfId="3" applyNumberFormat="1" applyFont="1" applyFill="1" applyBorder="1"/>
    <xf numFmtId="166" fontId="40" fillId="0" borderId="52" xfId="3" applyNumberFormat="1" applyFont="1" applyFill="1" applyBorder="1"/>
    <xf numFmtId="167" fontId="40" fillId="0" borderId="52" xfId="3" applyNumberFormat="1" applyFont="1" applyFill="1" applyBorder="1"/>
    <xf numFmtId="0" fontId="40" fillId="0" borderId="0" xfId="2" applyFont="1" applyFill="1"/>
    <xf numFmtId="9" fontId="40" fillId="0" borderId="52" xfId="4" applyFont="1" applyFill="1" applyBorder="1" applyAlignment="1">
      <alignment horizontal="center"/>
    </xf>
    <xf numFmtId="0" fontId="40" fillId="0" borderId="62" xfId="2" applyFont="1" applyFill="1" applyBorder="1"/>
    <xf numFmtId="9" fontId="40" fillId="0" borderId="63" xfId="4" applyFont="1" applyFill="1" applyBorder="1" applyAlignment="1">
      <alignment horizontal="center"/>
    </xf>
    <xf numFmtId="0" fontId="43" fillId="9" borderId="0" xfId="2" applyFont="1" applyFill="1" applyBorder="1" applyAlignment="1">
      <alignment horizontal="left"/>
    </xf>
    <xf numFmtId="167" fontId="40" fillId="0" borderId="63" xfId="3" applyNumberFormat="1" applyFont="1" applyFill="1" applyBorder="1"/>
    <xf numFmtId="0" fontId="40" fillId="0" borderId="40" xfId="2" applyFont="1" applyBorder="1" applyAlignment="1">
      <alignment horizontal="center"/>
    </xf>
    <xf numFmtId="0" fontId="42" fillId="10" borderId="36" xfId="2" applyFont="1" applyFill="1" applyBorder="1" applyAlignment="1">
      <alignment horizontal="left" vertical="center"/>
    </xf>
    <xf numFmtId="0" fontId="40" fillId="10" borderId="37" xfId="2" applyFont="1" applyFill="1" applyBorder="1" applyAlignment="1">
      <alignment horizontal="right" vertical="center"/>
    </xf>
    <xf numFmtId="0" fontId="40" fillId="10" borderId="37" xfId="2" applyFont="1" applyFill="1" applyBorder="1"/>
    <xf numFmtId="0" fontId="40" fillId="10" borderId="37" xfId="2" applyFont="1" applyFill="1" applyBorder="1" applyAlignment="1">
      <alignment horizontal="center"/>
    </xf>
    <xf numFmtId="166" fontId="40" fillId="10" borderId="37" xfId="3" applyNumberFormat="1" applyFont="1" applyFill="1" applyBorder="1"/>
    <xf numFmtId="166" fontId="42" fillId="10" borderId="32" xfId="3" applyNumberFormat="1" applyFont="1" applyFill="1" applyBorder="1" applyAlignment="1">
      <alignment vertical="center"/>
    </xf>
    <xf numFmtId="166" fontId="42" fillId="10" borderId="38" xfId="3" applyNumberFormat="1" applyFont="1" applyFill="1" applyBorder="1" applyAlignment="1">
      <alignment vertical="center"/>
    </xf>
    <xf numFmtId="0" fontId="40" fillId="10" borderId="47" xfId="2" applyFont="1" applyFill="1" applyBorder="1" applyAlignment="1">
      <alignment vertical="center"/>
    </xf>
    <xf numFmtId="166" fontId="42" fillId="10" borderId="64" xfId="3" applyNumberFormat="1" applyFont="1" applyFill="1" applyBorder="1" applyAlignment="1">
      <alignment vertical="center"/>
    </xf>
    <xf numFmtId="166" fontId="42" fillId="10" borderId="48" xfId="3" applyNumberFormat="1" applyFont="1" applyFill="1" applyBorder="1" applyAlignment="1">
      <alignment vertical="center"/>
    </xf>
    <xf numFmtId="0" fontId="40" fillId="0" borderId="0" xfId="2" applyFont="1" applyAlignment="1">
      <alignment horizontal="right" vertical="center"/>
    </xf>
    <xf numFmtId="0" fontId="42" fillId="15" borderId="44" xfId="2" applyFont="1" applyFill="1" applyBorder="1" applyAlignment="1">
      <alignment horizontal="left" vertical="center"/>
    </xf>
    <xf numFmtId="0" fontId="43" fillId="15" borderId="45" xfId="2" applyFont="1" applyFill="1" applyBorder="1" applyAlignment="1">
      <alignment horizontal="left" vertical="center" wrapText="1"/>
    </xf>
    <xf numFmtId="0" fontId="43" fillId="15" borderId="46" xfId="2" applyFont="1" applyFill="1" applyBorder="1" applyAlignment="1">
      <alignment horizontal="left" vertical="center"/>
    </xf>
    <xf numFmtId="0" fontId="40" fillId="15" borderId="39" xfId="2" applyFont="1" applyFill="1" applyBorder="1" applyAlignment="1">
      <alignment horizontal="center" vertical="center"/>
    </xf>
    <xf numFmtId="166" fontId="40" fillId="15" borderId="39" xfId="3" applyNumberFormat="1" applyFont="1" applyFill="1" applyBorder="1" applyAlignment="1">
      <alignment vertical="center"/>
    </xf>
    <xf numFmtId="166" fontId="42" fillId="15" borderId="39" xfId="3" applyNumberFormat="1" applyFont="1" applyFill="1" applyBorder="1" applyAlignment="1">
      <alignment vertical="center"/>
    </xf>
    <xf numFmtId="166" fontId="40" fillId="0" borderId="39" xfId="3" applyNumberFormat="1" applyFont="1" applyBorder="1"/>
    <xf numFmtId="0" fontId="40" fillId="0" borderId="45" xfId="2" applyFont="1" applyBorder="1"/>
    <xf numFmtId="0" fontId="40" fillId="0" borderId="44" xfId="2" applyFont="1" applyBorder="1"/>
    <xf numFmtId="166" fontId="42" fillId="0" borderId="45" xfId="3" applyNumberFormat="1" applyFont="1" applyBorder="1"/>
    <xf numFmtId="166" fontId="42" fillId="0" borderId="46" xfId="3" applyNumberFormat="1" applyFont="1" applyBorder="1"/>
    <xf numFmtId="166" fontId="40" fillId="0" borderId="45" xfId="2" applyNumberFormat="1" applyFont="1" applyBorder="1" applyAlignment="1">
      <alignment vertical="center"/>
    </xf>
    <xf numFmtId="166" fontId="40" fillId="0" borderId="0" xfId="2" applyNumberFormat="1" applyFont="1" applyBorder="1" applyAlignment="1">
      <alignment vertical="center"/>
    </xf>
    <xf numFmtId="0" fontId="40" fillId="0" borderId="47" xfId="2" applyFont="1" applyBorder="1" applyAlignment="1">
      <alignment horizontal="right" vertical="center" wrapText="1"/>
    </xf>
    <xf numFmtId="0" fontId="40" fillId="0" borderId="64" xfId="2" applyFont="1" applyBorder="1" applyAlignment="1">
      <alignment vertical="center"/>
    </xf>
    <xf numFmtId="0" fontId="40" fillId="0" borderId="48" xfId="2" applyFont="1" applyBorder="1"/>
    <xf numFmtId="166" fontId="40" fillId="0" borderId="40" xfId="3" applyNumberFormat="1" applyFont="1" applyBorder="1"/>
    <xf numFmtId="167" fontId="47" fillId="0" borderId="40" xfId="2" applyNumberFormat="1" applyFont="1" applyBorder="1" applyAlignment="1">
      <alignment horizontal="center"/>
    </xf>
    <xf numFmtId="0" fontId="40" fillId="0" borderId="64" xfId="2" applyFont="1" applyBorder="1"/>
    <xf numFmtId="9" fontId="40" fillId="0" borderId="40" xfId="4" applyFont="1" applyBorder="1"/>
    <xf numFmtId="0" fontId="40" fillId="0" borderId="47" xfId="2" applyFont="1" applyBorder="1"/>
    <xf numFmtId="168" fontId="46" fillId="0" borderId="70" xfId="5" applyNumberFormat="1" applyFont="1" applyFill="1" applyBorder="1" applyAlignment="1">
      <alignment horizontal="center" vertical="center"/>
    </xf>
    <xf numFmtId="166" fontId="40" fillId="0" borderId="48" xfId="3" applyNumberFormat="1" applyFont="1" applyBorder="1"/>
    <xf numFmtId="166" fontId="40" fillId="9" borderId="40" xfId="3" applyNumberFormat="1" applyFont="1" applyFill="1" applyBorder="1"/>
    <xf numFmtId="166" fontId="40" fillId="0" borderId="64" xfId="2" applyNumberFormat="1" applyFont="1" applyBorder="1" applyAlignment="1">
      <alignment vertical="center"/>
    </xf>
    <xf numFmtId="0" fontId="30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 wrapText="1"/>
    </xf>
    <xf numFmtId="0" fontId="49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1" applyFont="1"/>
    <xf numFmtId="0" fontId="0" fillId="0" borderId="0" xfId="0" applyAlignment="1">
      <alignment horizontal="center" vertical="center"/>
    </xf>
    <xf numFmtId="0" fontId="1" fillId="10" borderId="1" xfId="1" applyFont="1" applyFill="1" applyBorder="1" applyAlignment="1">
      <alignment horizontal="left" vertical="top" wrapText="1" indent="1"/>
    </xf>
    <xf numFmtId="0" fontId="24" fillId="0" borderId="0" xfId="0" applyFont="1" applyBorder="1" applyAlignment="1">
      <alignment horizontal="justify" vertical="center" wrapText="1"/>
    </xf>
    <xf numFmtId="0" fontId="1" fillId="0" borderId="0" xfId="1" applyFont="1"/>
    <xf numFmtId="0" fontId="9" fillId="3" borderId="3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/>
    <xf numFmtId="0" fontId="50" fillId="0" borderId="0" xfId="0" applyFont="1" applyAlignment="1">
      <alignment horizontal="center"/>
    </xf>
    <xf numFmtId="0" fontId="0" fillId="16" borderId="0" xfId="0" applyFill="1"/>
    <xf numFmtId="0" fontId="51" fillId="16" borderId="0" xfId="0" applyFont="1" applyFill="1"/>
    <xf numFmtId="0" fontId="28" fillId="16" borderId="0" xfId="1" applyFont="1" applyFill="1" applyAlignment="1">
      <alignment horizontal="left" vertical="center"/>
    </xf>
    <xf numFmtId="0" fontId="38" fillId="16" borderId="0" xfId="1" applyFont="1" applyFill="1" applyAlignment="1">
      <alignment vertical="center"/>
    </xf>
    <xf numFmtId="0" fontId="38" fillId="16" borderId="0" xfId="1" applyFont="1" applyFill="1" applyBorder="1" applyAlignment="1">
      <alignment horizontal="center" vertical="center" wrapText="1"/>
    </xf>
    <xf numFmtId="0" fontId="38" fillId="16" borderId="0" xfId="1" applyFont="1" applyFill="1" applyBorder="1" applyAlignment="1">
      <alignment vertical="center"/>
    </xf>
    <xf numFmtId="0" fontId="24" fillId="16" borderId="0" xfId="1" applyFont="1" applyFill="1" applyAlignment="1">
      <alignment vertical="center"/>
    </xf>
    <xf numFmtId="0" fontId="24" fillId="16" borderId="0" xfId="1" applyFont="1" applyFill="1" applyBorder="1" applyAlignment="1">
      <alignment horizontal="center" vertical="center" wrapText="1"/>
    </xf>
    <xf numFmtId="0" fontId="24" fillId="16" borderId="0" xfId="1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1" fillId="16" borderId="0" xfId="0" applyFont="1" applyFill="1"/>
    <xf numFmtId="0" fontId="1" fillId="16" borderId="0" xfId="0" applyFont="1" applyFill="1" applyAlignment="1">
      <alignment horizontal="right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 vertical="top"/>
    </xf>
    <xf numFmtId="0" fontId="1" fillId="0" borderId="0" xfId="0" applyFont="1" applyAlignment="1">
      <alignment horizontal="right" vertical="center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6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/>
    </xf>
    <xf numFmtId="0" fontId="1" fillId="0" borderId="0" xfId="1" applyFont="1"/>
    <xf numFmtId="0" fontId="5" fillId="3" borderId="30" xfId="1" applyFont="1" applyFill="1" applyBorder="1" applyAlignment="1">
      <alignment horizontal="center" vertical="center"/>
    </xf>
    <xf numFmtId="0" fontId="1" fillId="10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 wrapText="1"/>
    </xf>
    <xf numFmtId="0" fontId="1" fillId="0" borderId="0" xfId="1" applyFont="1" applyAlignment="1">
      <alignment horizontal="left" vertical="center" indent="1"/>
    </xf>
    <xf numFmtId="0" fontId="1" fillId="0" borderId="0" xfId="1" applyFont="1" applyBorder="1" applyAlignment="1">
      <alignment horizontal="left" vertical="center" indent="1"/>
    </xf>
    <xf numFmtId="0" fontId="0" fillId="0" borderId="0" xfId="0"/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0" borderId="0" xfId="0" applyFont="1" applyBorder="1" applyAlignment="1"/>
    <xf numFmtId="0" fontId="1" fillId="0" borderId="0" xfId="0" applyFont="1" applyAlignment="1"/>
    <xf numFmtId="0" fontId="1" fillId="7" borderId="59" xfId="0" applyFont="1" applyFill="1" applyBorder="1" applyAlignment="1">
      <alignment horizontal="right"/>
    </xf>
    <xf numFmtId="0" fontId="1" fillId="7" borderId="19" xfId="0" applyFont="1" applyFill="1" applyBorder="1"/>
    <xf numFmtId="0" fontId="1" fillId="7" borderId="29" xfId="0" applyFont="1" applyFill="1" applyBorder="1"/>
    <xf numFmtId="0" fontId="1" fillId="7" borderId="7" xfId="0" applyFont="1" applyFill="1" applyBorder="1" applyAlignment="1">
      <alignment horizontal="right"/>
    </xf>
    <xf numFmtId="0" fontId="1" fillId="7" borderId="0" xfId="0" applyFont="1" applyFill="1" applyBorder="1"/>
    <xf numFmtId="0" fontId="1" fillId="7" borderId="8" xfId="0" applyFont="1" applyFill="1" applyBorder="1"/>
    <xf numFmtId="0" fontId="3" fillId="7" borderId="59" xfId="0" applyFont="1" applyFill="1" applyBorder="1" applyAlignment="1">
      <alignment horizontal="left"/>
    </xf>
    <xf numFmtId="0" fontId="3" fillId="7" borderId="19" xfId="0" applyFont="1" applyFill="1" applyBorder="1" applyAlignment="1">
      <alignment horizontal="left"/>
    </xf>
    <xf numFmtId="0" fontId="3" fillId="7" borderId="29" xfId="0" applyFont="1" applyFill="1" applyBorder="1" applyAlignment="1">
      <alignment horizontal="left"/>
    </xf>
    <xf numFmtId="0" fontId="3" fillId="7" borderId="7" xfId="0" applyFont="1" applyFill="1" applyBorder="1" applyAlignment="1">
      <alignment horizontal="left"/>
    </xf>
    <xf numFmtId="0" fontId="3" fillId="7" borderId="0" xfId="0" applyFont="1" applyFill="1" applyBorder="1" applyAlignment="1">
      <alignment horizontal="left"/>
    </xf>
    <xf numFmtId="0" fontId="3" fillId="7" borderId="8" xfId="0" applyFont="1" applyFill="1" applyBorder="1" applyAlignment="1">
      <alignment horizontal="left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0" fillId="0" borderId="2" xfId="0" applyBorder="1"/>
    <xf numFmtId="0" fontId="9" fillId="0" borderId="3" xfId="0" applyFont="1" applyBorder="1"/>
    <xf numFmtId="0" fontId="0" fillId="0" borderId="3" xfId="0" applyBorder="1"/>
    <xf numFmtId="0" fontId="0" fillId="0" borderId="4" xfId="0" applyBorder="1"/>
    <xf numFmtId="0" fontId="0" fillId="3" borderId="27" xfId="0" applyFill="1" applyBorder="1"/>
    <xf numFmtId="0" fontId="0" fillId="7" borderId="2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0" borderId="0" xfId="1" applyFont="1" applyFill="1" applyAlignment="1">
      <alignment vertical="center"/>
    </xf>
    <xf numFmtId="0" fontId="51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4" fillId="0" borderId="0" xfId="1" applyFont="1" applyFill="1" applyAlignment="1">
      <alignment horizontal="left" vertical="center" indent="1"/>
    </xf>
    <xf numFmtId="0" fontId="6" fillId="3" borderId="3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7" fillId="13" borderId="1" xfId="1" applyFont="1" applyFill="1" applyBorder="1" applyAlignment="1">
      <alignment horizontal="center" vertical="center" wrapText="1"/>
    </xf>
    <xf numFmtId="0" fontId="7" fillId="13" borderId="31" xfId="1" applyFont="1" applyFill="1" applyBorder="1" applyAlignment="1">
      <alignment horizontal="center" vertical="center" wrapText="1"/>
    </xf>
    <xf numFmtId="0" fontId="7" fillId="13" borderId="72" xfId="1" applyFont="1" applyFill="1" applyBorder="1" applyAlignment="1">
      <alignment horizontal="center" vertical="center" wrapText="1"/>
    </xf>
    <xf numFmtId="0" fontId="7" fillId="13" borderId="73" xfId="1" applyFont="1" applyFill="1" applyBorder="1" applyAlignment="1">
      <alignment vertical="center" wrapText="1"/>
    </xf>
    <xf numFmtId="0" fontId="7" fillId="13" borderId="35" xfId="1" applyFont="1" applyFill="1" applyBorder="1" applyAlignment="1">
      <alignment horizontal="center" vertical="center" wrapText="1"/>
    </xf>
    <xf numFmtId="0" fontId="7" fillId="13" borderId="61" xfId="1" applyFont="1" applyFill="1" applyBorder="1" applyAlignment="1">
      <alignment vertical="center" wrapText="1"/>
    </xf>
    <xf numFmtId="0" fontId="1" fillId="0" borderId="0" xfId="1" applyFont="1"/>
    <xf numFmtId="0" fontId="5" fillId="0" borderId="0" xfId="1" applyFont="1" applyFill="1" applyBorder="1" applyAlignment="1">
      <alignment horizontal="center" vertical="center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5" fillId="3" borderId="32" xfId="1" applyFont="1" applyFill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 wrapText="1"/>
    </xf>
    <xf numFmtId="0" fontId="21" fillId="3" borderId="0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top" wrapText="1"/>
    </xf>
    <xf numFmtId="0" fontId="21" fillId="3" borderId="0" xfId="1" applyFont="1" applyFill="1" applyBorder="1" applyAlignment="1">
      <alignment horizontal="center" vertical="center" wrapText="1"/>
    </xf>
    <xf numFmtId="0" fontId="1" fillId="9" borderId="0" xfId="1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center" wrapText="1" indent="1"/>
    </xf>
    <xf numFmtId="0" fontId="5" fillId="3" borderId="32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0" fillId="0" borderId="0" xfId="0"/>
    <xf numFmtId="0" fontId="1" fillId="13" borderId="1" xfId="1" applyFont="1" applyFill="1" applyBorder="1" applyAlignment="1">
      <alignment horizontal="center" vertical="center"/>
    </xf>
    <xf numFmtId="0" fontId="2" fillId="3" borderId="32" xfId="1" applyFont="1" applyFill="1" applyBorder="1" applyAlignment="1">
      <alignment horizontal="center" vertical="center" wrapText="1"/>
    </xf>
    <xf numFmtId="0" fontId="11" fillId="13" borderId="1" xfId="1" applyFont="1" applyFill="1" applyBorder="1" applyAlignment="1">
      <alignment horizontal="left" vertical="center" wrapText="1"/>
    </xf>
    <xf numFmtId="3" fontId="1" fillId="13" borderId="1" xfId="1" applyNumberFormat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left" vertical="top" wrapText="1"/>
    </xf>
    <xf numFmtId="0" fontId="1" fillId="8" borderId="1" xfId="1" applyFont="1" applyFill="1" applyBorder="1"/>
    <xf numFmtId="0" fontId="1" fillId="8" borderId="2" xfId="1" applyFont="1" applyFill="1" applyBorder="1"/>
    <xf numFmtId="0" fontId="1" fillId="8" borderId="21" xfId="1" applyFont="1" applyFill="1" applyBorder="1"/>
    <xf numFmtId="0" fontId="1" fillId="8" borderId="50" xfId="1" applyFont="1" applyFill="1" applyBorder="1"/>
    <xf numFmtId="0" fontId="1" fillId="8" borderId="51" xfId="1" applyFont="1" applyFill="1" applyBorder="1"/>
    <xf numFmtId="0" fontId="1" fillId="19" borderId="1" xfId="1" applyFont="1" applyFill="1" applyBorder="1" applyAlignment="1">
      <alignment vertical="center" wrapText="1"/>
    </xf>
    <xf numFmtId="0" fontId="1" fillId="19" borderId="1" xfId="1" applyFont="1" applyFill="1" applyBorder="1" applyAlignment="1">
      <alignment horizontal="left" vertical="top" wrapText="1" indent="1"/>
    </xf>
    <xf numFmtId="0" fontId="1" fillId="19" borderId="1" xfId="0" applyFont="1" applyFill="1" applyBorder="1" applyAlignment="1">
      <alignment horizontal="left" vertical="center" indent="1"/>
    </xf>
    <xf numFmtId="0" fontId="24" fillId="19" borderId="1" xfId="0" applyFont="1" applyFill="1" applyBorder="1" applyAlignment="1">
      <alignment horizontal="justify" vertical="center" wrapText="1"/>
    </xf>
    <xf numFmtId="0" fontId="24" fillId="19" borderId="1" xfId="0" applyFont="1" applyFill="1" applyBorder="1" applyAlignment="1">
      <alignment horizontal="right" vertical="center" wrapText="1"/>
    </xf>
    <xf numFmtId="9" fontId="0" fillId="19" borderId="27" xfId="0" applyNumberFormat="1" applyFill="1" applyBorder="1"/>
    <xf numFmtId="9" fontId="0" fillId="19" borderId="1" xfId="0" applyNumberFormat="1" applyFill="1" applyBorder="1"/>
    <xf numFmtId="0" fontId="0" fillId="19" borderId="1" xfId="0" applyFill="1" applyBorder="1"/>
    <xf numFmtId="0" fontId="1" fillId="19" borderId="2" xfId="0" applyFont="1" applyFill="1" applyBorder="1" applyAlignment="1">
      <alignment horizontal="left" indent="2"/>
    </xf>
    <xf numFmtId="0" fontId="1" fillId="19" borderId="1" xfId="0" applyFont="1" applyFill="1" applyBorder="1" applyAlignment="1">
      <alignment horizontal="left" indent="2"/>
    </xf>
    <xf numFmtId="0" fontId="1" fillId="19" borderId="1" xfId="0" applyFont="1" applyFill="1" applyBorder="1"/>
    <xf numFmtId="0" fontId="1" fillId="19" borderId="1" xfId="0" applyFont="1" applyFill="1" applyBorder="1" applyAlignment="1">
      <alignment horizontal="right"/>
    </xf>
    <xf numFmtId="0" fontId="11" fillId="19" borderId="1" xfId="0" applyFont="1" applyFill="1" applyBorder="1" applyAlignment="1">
      <alignment horizontal="right" vertical="center" wrapText="1"/>
    </xf>
    <xf numFmtId="0" fontId="11" fillId="19" borderId="1" xfId="0" applyFont="1" applyFill="1" applyBorder="1" applyAlignment="1">
      <alignment vertical="center" wrapText="1"/>
    </xf>
    <xf numFmtId="165" fontId="0" fillId="19" borderId="1" xfId="0" applyNumberFormat="1" applyFill="1" applyBorder="1" applyAlignment="1">
      <alignment horizontal="center" vertical="center" wrapText="1"/>
    </xf>
    <xf numFmtId="0" fontId="0" fillId="13" borderId="0" xfId="0" applyFill="1"/>
    <xf numFmtId="0" fontId="1" fillId="3" borderId="1" xfId="1" applyFont="1" applyFill="1" applyBorder="1"/>
    <xf numFmtId="0" fontId="1" fillId="0" borderId="33" xfId="1" applyFont="1" applyBorder="1"/>
    <xf numFmtId="0" fontId="16" fillId="0" borderId="23" xfId="1" applyFont="1" applyFill="1" applyBorder="1" applyAlignment="1"/>
    <xf numFmtId="0" fontId="1" fillId="0" borderId="23" xfId="1" applyFont="1" applyBorder="1"/>
    <xf numFmtId="0" fontId="30" fillId="19" borderId="1" xfId="0" applyFont="1" applyFill="1" applyBorder="1" applyAlignment="1" applyProtection="1">
      <alignment horizontal="left" vertical="center" wrapText="1"/>
    </xf>
    <xf numFmtId="0" fontId="0" fillId="19" borderId="0" xfId="0" applyFill="1"/>
    <xf numFmtId="0" fontId="21" fillId="0" borderId="0" xfId="0" applyFont="1" applyBorder="1"/>
    <xf numFmtId="0" fontId="1" fillId="19" borderId="1" xfId="0" applyFont="1" applyFill="1" applyBorder="1" applyAlignment="1">
      <alignment horizontal="left" vertical="top"/>
    </xf>
    <xf numFmtId="0" fontId="1" fillId="19" borderId="36" xfId="0" applyFont="1" applyFill="1" applyBorder="1"/>
    <xf numFmtId="0" fontId="1" fillId="19" borderId="37" xfId="0" applyFont="1" applyFill="1" applyBorder="1"/>
    <xf numFmtId="0" fontId="1" fillId="19" borderId="37" xfId="0" applyFont="1" applyFill="1" applyBorder="1" applyAlignment="1">
      <alignment horizontal="right"/>
    </xf>
    <xf numFmtId="0" fontId="1" fillId="19" borderId="37" xfId="0" applyFont="1" applyFill="1" applyBorder="1" applyAlignment="1">
      <alignment horizontal="left" vertical="top"/>
    </xf>
    <xf numFmtId="0" fontId="1" fillId="19" borderId="38" xfId="0" applyFont="1" applyFill="1" applyBorder="1"/>
    <xf numFmtId="0" fontId="5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Fill="1" applyBorder="1" applyAlignment="1">
      <alignment horizontal="left" vertical="center" indent="1"/>
    </xf>
    <xf numFmtId="0" fontId="0" fillId="19" borderId="1" xfId="0" applyFill="1" applyBorder="1" applyAlignment="1">
      <alignment horizontal="left" vertical="center" indent="1"/>
    </xf>
    <xf numFmtId="0" fontId="26" fillId="19" borderId="36" xfId="0" applyFont="1" applyFill="1" applyBorder="1"/>
    <xf numFmtId="0" fontId="5" fillId="0" borderId="0" xfId="0" applyFont="1" applyFill="1" applyBorder="1" applyAlignment="1">
      <alignment vertical="center"/>
    </xf>
    <xf numFmtId="0" fontId="1" fillId="19" borderId="1" xfId="0" applyFont="1" applyFill="1" applyBorder="1" applyAlignment="1">
      <alignment vertical="center"/>
    </xf>
    <xf numFmtId="0" fontId="1" fillId="19" borderId="1" xfId="0" applyFont="1" applyFill="1" applyBorder="1" applyAlignment="1">
      <alignment horizontal="right" vertical="center"/>
    </xf>
    <xf numFmtId="0" fontId="1" fillId="19" borderId="1" xfId="0" applyFont="1" applyFill="1" applyBorder="1" applyAlignment="1">
      <alignment horizontal="left" vertical="center"/>
    </xf>
    <xf numFmtId="0" fontId="1" fillId="19" borderId="39" xfId="0" applyFont="1" applyFill="1" applyBorder="1"/>
    <xf numFmtId="0" fontId="1" fillId="3" borderId="21" xfId="0" applyFont="1" applyFill="1" applyBorder="1"/>
    <xf numFmtId="0" fontId="5" fillId="3" borderId="1" xfId="0" applyFont="1" applyFill="1" applyBorder="1" applyAlignment="1">
      <alignment wrapText="1"/>
    </xf>
    <xf numFmtId="0" fontId="1" fillId="19" borderId="2" xfId="0" applyFont="1" applyFill="1" applyBorder="1"/>
    <xf numFmtId="0" fontId="1" fillId="19" borderId="3" xfId="0" applyFont="1" applyFill="1" applyBorder="1"/>
    <xf numFmtId="0" fontId="1" fillId="19" borderId="3" xfId="0" applyFont="1" applyFill="1" applyBorder="1" applyAlignment="1">
      <alignment horizontal="right"/>
    </xf>
    <xf numFmtId="0" fontId="1" fillId="19" borderId="3" xfId="0" applyFont="1" applyFill="1" applyBorder="1" applyAlignment="1">
      <alignment horizontal="left" vertical="top"/>
    </xf>
    <xf numFmtId="0" fontId="1" fillId="19" borderId="4" xfId="0" applyFont="1" applyFill="1" applyBorder="1"/>
    <xf numFmtId="0" fontId="0" fillId="17" borderId="0" xfId="0" applyFill="1"/>
    <xf numFmtId="0" fontId="1" fillId="8" borderId="1" xfId="1" applyFont="1" applyFill="1" applyBorder="1" applyAlignment="1">
      <alignment horizontal="left" vertical="center" wrapText="1"/>
    </xf>
    <xf numFmtId="0" fontId="1" fillId="13" borderId="1" xfId="1" applyFill="1" applyBorder="1"/>
    <xf numFmtId="0" fontId="1" fillId="0" borderId="0" xfId="1" applyFont="1" applyAlignment="1">
      <alignment vertical="center" wrapText="1"/>
    </xf>
    <xf numFmtId="0" fontId="15" fillId="0" borderId="0" xfId="1" applyFont="1" applyFill="1" applyBorder="1" applyAlignment="1">
      <alignment horizontal="left" indent="1"/>
    </xf>
    <xf numFmtId="0" fontId="1" fillId="13" borderId="1" xfId="1" applyFont="1" applyFill="1" applyBorder="1" applyAlignment="1">
      <alignment horizontal="left" vertical="center" wrapText="1"/>
    </xf>
    <xf numFmtId="0" fontId="1" fillId="13" borderId="1" xfId="1" applyFont="1" applyFill="1" applyBorder="1" applyAlignment="1">
      <alignment horizontal="left" vertical="center"/>
    </xf>
    <xf numFmtId="0" fontId="0" fillId="0" borderId="0" xfId="0"/>
    <xf numFmtId="0" fontId="1" fillId="0" borderId="0" xfId="1" applyFont="1"/>
    <xf numFmtId="0" fontId="1" fillId="0" borderId="0" xfId="1" applyFont="1"/>
    <xf numFmtId="0" fontId="1" fillId="3" borderId="1" xfId="1" applyFont="1" applyFill="1" applyBorder="1" applyAlignment="1"/>
    <xf numFmtId="0" fontId="18" fillId="8" borderId="2" xfId="1" applyFont="1" applyFill="1" applyBorder="1" applyAlignment="1" applyProtection="1">
      <alignment vertical="center" wrapText="1"/>
      <protection hidden="1"/>
    </xf>
    <xf numFmtId="0" fontId="18" fillId="8" borderId="3" xfId="1" applyFont="1" applyFill="1" applyBorder="1" applyAlignment="1" applyProtection="1">
      <alignment vertical="center" wrapText="1"/>
      <protection hidden="1"/>
    </xf>
    <xf numFmtId="0" fontId="18" fillId="8" borderId="4" xfId="1" applyFont="1" applyFill="1" applyBorder="1" applyAlignment="1" applyProtection="1">
      <alignment vertical="center" wrapText="1"/>
      <protection hidden="1"/>
    </xf>
    <xf numFmtId="0" fontId="18" fillId="8" borderId="1" xfId="1" applyFont="1" applyFill="1" applyBorder="1" applyAlignment="1" applyProtection="1">
      <alignment vertical="center" wrapText="1"/>
      <protection hidden="1"/>
    </xf>
    <xf numFmtId="0" fontId="5" fillId="6" borderId="2" xfId="1" applyFont="1" applyFill="1" applyBorder="1" applyAlignment="1">
      <alignment vertical="top" wrapText="1"/>
    </xf>
    <xf numFmtId="0" fontId="5" fillId="6" borderId="3" xfId="1" applyFont="1" applyFill="1" applyBorder="1" applyAlignment="1">
      <alignment vertical="top" wrapText="1"/>
    </xf>
    <xf numFmtId="0" fontId="5" fillId="6" borderId="4" xfId="1" applyFont="1" applyFill="1" applyBorder="1" applyAlignment="1">
      <alignment vertical="top" wrapText="1"/>
    </xf>
    <xf numFmtId="0" fontId="1" fillId="3" borderId="32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28" fillId="0" borderId="0" xfId="1" applyFont="1" applyAlignment="1">
      <alignment horizontal="left" indent="1"/>
    </xf>
    <xf numFmtId="0" fontId="1" fillId="3" borderId="1" xfId="1" applyFont="1" applyFill="1" applyBorder="1" applyAlignment="1">
      <alignment horizontal="left" vertical="center" indent="1"/>
    </xf>
    <xf numFmtId="0" fontId="28" fillId="0" borderId="0" xfId="1" applyFont="1" applyFill="1" applyAlignment="1">
      <alignment horizontal="left" vertical="center" indent="1"/>
    </xf>
    <xf numFmtId="0" fontId="28" fillId="0" borderId="0" xfId="1" applyFont="1" applyAlignment="1">
      <alignment vertical="center"/>
    </xf>
    <xf numFmtId="0" fontId="28" fillId="0" borderId="0" xfId="1" applyFont="1" applyBorder="1" applyAlignment="1">
      <alignment vertical="center"/>
    </xf>
    <xf numFmtId="0" fontId="1" fillId="0" borderId="0" xfId="1" applyFont="1" applyBorder="1" applyAlignment="1">
      <alignment horizontal="left" vertical="center"/>
    </xf>
    <xf numFmtId="0" fontId="1" fillId="12" borderId="32" xfId="1" applyFont="1" applyFill="1" applyBorder="1" applyAlignment="1" applyProtection="1">
      <alignment horizontal="center" vertical="center"/>
      <protection locked="0"/>
    </xf>
    <xf numFmtId="0" fontId="1" fillId="0" borderId="1" xfId="1" applyFont="1" applyFill="1" applyBorder="1" applyAlignment="1">
      <alignment horizontal="center" vertical="center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1" fillId="20" borderId="1" xfId="1" applyFont="1" applyFill="1" applyBorder="1" applyAlignment="1"/>
    <xf numFmtId="0" fontId="28" fillId="16" borderId="0" xfId="1" applyFont="1" applyFill="1" applyBorder="1" applyAlignment="1">
      <alignment horizontal="left" vertical="center"/>
    </xf>
    <xf numFmtId="0" fontId="24" fillId="16" borderId="0" xfId="1" applyFont="1" applyFill="1" applyBorder="1" applyAlignment="1">
      <alignment vertical="center" wrapText="1"/>
    </xf>
    <xf numFmtId="0" fontId="1" fillId="0" borderId="0" xfId="1" applyFont="1"/>
    <xf numFmtId="0" fontId="1" fillId="13" borderId="2" xfId="1" applyFont="1" applyFill="1" applyBorder="1"/>
    <xf numFmtId="0" fontId="1" fillId="13" borderId="4" xfId="1" applyFont="1" applyFill="1" applyBorder="1"/>
    <xf numFmtId="0" fontId="53" fillId="0" borderId="0" xfId="1" applyFont="1" applyAlignment="1">
      <alignment horizontal="left" vertical="center"/>
    </xf>
    <xf numFmtId="0" fontId="1" fillId="2" borderId="1" xfId="1" applyFont="1" applyFill="1" applyBorder="1" applyAlignment="1">
      <alignment horizontal="center" vertical="center"/>
    </xf>
    <xf numFmtId="0" fontId="1" fillId="0" borderId="0" xfId="1" applyFont="1"/>
    <xf numFmtId="0" fontId="1" fillId="0" borderId="19" xfId="1" applyFont="1" applyBorder="1" applyAlignment="1">
      <alignment vertical="center" wrapText="1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0" borderId="0" xfId="1" applyFont="1"/>
    <xf numFmtId="0" fontId="5" fillId="3" borderId="32" xfId="1" applyFont="1" applyFill="1" applyBorder="1" applyAlignment="1">
      <alignment horizontal="center" vertical="center" wrapText="1"/>
    </xf>
    <xf numFmtId="0" fontId="1" fillId="13" borderId="1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top" wrapText="1"/>
    </xf>
    <xf numFmtId="0" fontId="21" fillId="3" borderId="0" xfId="1" applyFont="1" applyFill="1" applyBorder="1" applyAlignment="1">
      <alignment horizontal="center" vertical="center" wrapText="1"/>
    </xf>
    <xf numFmtId="0" fontId="9" fillId="3" borderId="32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/>
    </xf>
    <xf numFmtId="0" fontId="5" fillId="0" borderId="32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right" vertical="center"/>
    </xf>
    <xf numFmtId="0" fontId="1" fillId="0" borderId="0" xfId="0" applyFont="1" applyBorder="1"/>
    <xf numFmtId="0" fontId="0" fillId="0" borderId="0" xfId="0"/>
    <xf numFmtId="0" fontId="1" fillId="0" borderId="0" xfId="1" applyFont="1" applyFill="1" applyAlignment="1">
      <alignment horizontal="center" wrapText="1"/>
    </xf>
    <xf numFmtId="0" fontId="1" fillId="3" borderId="1" xfId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vertical="center"/>
    </xf>
    <xf numFmtId="0" fontId="1" fillId="0" borderId="1" xfId="1" applyFont="1" applyFill="1" applyBorder="1"/>
    <xf numFmtId="0" fontId="1" fillId="0" borderId="31" xfId="1" applyFont="1" applyFill="1" applyBorder="1" applyAlignment="1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9" borderId="1" xfId="1" applyFont="1" applyFill="1" applyBorder="1" applyAlignment="1">
      <alignment vertical="center"/>
    </xf>
    <xf numFmtId="0" fontId="54" fillId="0" borderId="21" xfId="1" applyFont="1" applyBorder="1" applyAlignment="1">
      <alignment horizontal="center" vertical="center"/>
    </xf>
    <xf numFmtId="0" fontId="54" fillId="0" borderId="0" xfId="1" applyFont="1" applyBorder="1" applyAlignment="1">
      <alignment vertical="center"/>
    </xf>
    <xf numFmtId="0" fontId="1" fillId="0" borderId="0" xfId="1" applyFont="1" applyBorder="1" applyAlignment="1">
      <alignment horizontal="left" vertical="center" indent="4"/>
    </xf>
    <xf numFmtId="0" fontId="5" fillId="0" borderId="0" xfId="1" applyFont="1" applyBorder="1" applyAlignment="1">
      <alignment horizontal="left" vertical="center" indent="4"/>
    </xf>
    <xf numFmtId="0" fontId="1" fillId="0" borderId="0" xfId="1" applyFont="1" applyBorder="1" applyAlignment="1">
      <alignment horizontal="left" vertical="center" wrapText="1" indent="4"/>
    </xf>
    <xf numFmtId="0" fontId="20" fillId="0" borderId="0" xfId="1" applyFont="1" applyBorder="1" applyAlignment="1">
      <alignment horizontal="left" vertical="center" wrapText="1" indent="4"/>
    </xf>
    <xf numFmtId="0" fontId="54" fillId="8" borderId="1" xfId="1" applyFont="1" applyFill="1" applyBorder="1" applyAlignment="1">
      <alignment horizontal="left" vertical="center" indent="4"/>
    </xf>
    <xf numFmtId="0" fontId="54" fillId="0" borderId="0" xfId="1" applyFont="1" applyBorder="1" applyAlignment="1">
      <alignment horizontal="justify" vertical="top" wrapText="1"/>
    </xf>
    <xf numFmtId="0" fontId="54" fillId="0" borderId="0" xfId="1" applyFont="1" applyBorder="1" applyAlignment="1">
      <alignment horizontal="justify" vertical="center" wrapText="1"/>
    </xf>
    <xf numFmtId="0" fontId="54" fillId="3" borderId="21" xfId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4" fillId="8" borderId="21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Font="1" applyBorder="1" applyAlignment="1">
      <alignment horizontal="justify" vertical="center" wrapText="1"/>
    </xf>
    <xf numFmtId="0" fontId="15" fillId="0" borderId="0" xfId="1" applyFont="1" applyFill="1" applyBorder="1" applyAlignment="1">
      <alignment horizontal="left"/>
    </xf>
    <xf numFmtId="0" fontId="2" fillId="3" borderId="60" xfId="0" applyFont="1" applyFill="1" applyBorder="1" applyAlignment="1">
      <alignment horizontal="right"/>
    </xf>
    <xf numFmtId="0" fontId="9" fillId="0" borderId="0" xfId="0" applyFont="1" applyAlignment="1">
      <alignment vertical="center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ont="1"/>
    <xf numFmtId="0" fontId="1" fillId="0" borderId="0" xfId="1" applyFont="1" applyFill="1" applyBorder="1" applyAlignment="1">
      <alignment horizontal="center" vertical="top" wrapText="1"/>
    </xf>
    <xf numFmtId="0" fontId="1" fillId="8" borderId="1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top" wrapText="1"/>
    </xf>
    <xf numFmtId="0" fontId="1" fillId="0" borderId="0" xfId="0" applyFont="1" applyBorder="1"/>
    <xf numFmtId="0" fontId="0" fillId="19" borderId="1" xfId="0" applyFill="1" applyBorder="1"/>
    <xf numFmtId="0" fontId="0" fillId="0" borderId="0" xfId="0"/>
    <xf numFmtId="0" fontId="3" fillId="0" borderId="0" xfId="1" applyFont="1" applyFill="1" applyAlignment="1">
      <alignment horizontal="left"/>
    </xf>
    <xf numFmtId="0" fontId="1" fillId="0" borderId="0" xfId="1" applyFont="1"/>
    <xf numFmtId="0" fontId="1" fillId="13" borderId="1" xfId="1" applyFont="1" applyFill="1" applyBorder="1"/>
    <xf numFmtId="0" fontId="5" fillId="3" borderId="32" xfId="0" applyFont="1" applyFill="1" applyBorder="1" applyAlignment="1">
      <alignment horizontal="center" vertical="center" wrapText="1"/>
    </xf>
    <xf numFmtId="0" fontId="1" fillId="0" borderId="0" xfId="0" applyFont="1" applyBorder="1"/>
    <xf numFmtId="0" fontId="0" fillId="0" borderId="0" xfId="0"/>
    <xf numFmtId="0" fontId="37" fillId="8" borderId="0" xfId="0" applyFont="1" applyFill="1"/>
    <xf numFmtId="0" fontId="37" fillId="0" borderId="0" xfId="0" applyFont="1"/>
    <xf numFmtId="0" fontId="5" fillId="0" borderId="0" xfId="1" applyFont="1" applyFill="1" applyBorder="1" applyAlignment="1"/>
    <xf numFmtId="0" fontId="28" fillId="0" borderId="0" xfId="1" applyFont="1" applyAlignment="1">
      <alignment horizontal="left" vertical="center" indent="1"/>
    </xf>
    <xf numFmtId="0" fontId="18" fillId="3" borderId="1" xfId="1" applyFont="1" applyFill="1" applyBorder="1" applyAlignment="1" applyProtection="1">
      <alignment vertical="center" wrapText="1"/>
      <protection hidden="1"/>
    </xf>
    <xf numFmtId="0" fontId="24" fillId="0" borderId="0" xfId="1" applyFont="1"/>
    <xf numFmtId="0" fontId="24" fillId="0" borderId="0" xfId="1" applyFont="1" applyBorder="1"/>
    <xf numFmtId="0" fontId="24" fillId="0" borderId="0" xfId="1" applyFont="1" applyFill="1" applyBorder="1" applyAlignment="1">
      <alignment horizontal="center"/>
    </xf>
    <xf numFmtId="0" fontId="24" fillId="0" borderId="0" xfId="1" applyFont="1" applyFill="1"/>
    <xf numFmtId="0" fontId="28" fillId="0" borderId="0" xfId="1" applyFont="1" applyFill="1" applyBorder="1" applyAlignment="1">
      <alignment horizontal="left" vertical="top" indent="1"/>
    </xf>
    <xf numFmtId="0" fontId="24" fillId="0" borderId="0" xfId="1" applyFont="1" applyFill="1" applyBorder="1" applyAlignment="1">
      <alignment horizontal="left" vertical="top" wrapText="1" indent="1"/>
    </xf>
    <xf numFmtId="0" fontId="24" fillId="0" borderId="0" xfId="1" applyFont="1" applyFill="1" applyBorder="1" applyAlignment="1">
      <alignment horizontal="left" indent="1"/>
    </xf>
    <xf numFmtId="0" fontId="24" fillId="0" borderId="0" xfId="1" applyFont="1" applyFill="1" applyAlignment="1">
      <alignment horizontal="left" indent="1"/>
    </xf>
    <xf numFmtId="0" fontId="24" fillId="0" borderId="0" xfId="1" applyFont="1" applyBorder="1" applyAlignment="1">
      <alignment horizontal="left" vertical="top" wrapText="1" indent="1"/>
    </xf>
    <xf numFmtId="0" fontId="55" fillId="0" borderId="0" xfId="1" applyFont="1" applyBorder="1" applyAlignment="1">
      <alignment horizontal="justify" vertical="top" wrapText="1"/>
    </xf>
    <xf numFmtId="0" fontId="28" fillId="0" borderId="0" xfId="1" applyFont="1" applyFill="1" applyBorder="1" applyAlignment="1">
      <alignment horizontal="left" vertical="center" indent="1"/>
    </xf>
    <xf numFmtId="0" fontId="24" fillId="0" borderId="0" xfId="1" applyFont="1" applyFill="1" applyBorder="1" applyAlignment="1">
      <alignment horizontal="left" vertical="center" wrapText="1"/>
    </xf>
    <xf numFmtId="0" fontId="24" fillId="0" borderId="0" xfId="1" applyFont="1" applyAlignment="1">
      <alignment vertical="center"/>
    </xf>
    <xf numFmtId="0" fontId="28" fillId="0" borderId="0" xfId="1" applyFont="1" applyFill="1" applyBorder="1" applyAlignment="1">
      <alignment horizontal="left" vertical="center"/>
    </xf>
    <xf numFmtId="0" fontId="24" fillId="0" borderId="0" xfId="1" applyFont="1" applyFill="1" applyBorder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24" fillId="0" borderId="0" xfId="1" applyFont="1" applyBorder="1" applyAlignment="1">
      <alignment horizontal="left" vertical="center" wrapText="1"/>
    </xf>
    <xf numFmtId="0" fontId="55" fillId="0" borderId="0" xfId="1" applyFont="1" applyBorder="1" applyAlignment="1">
      <alignment horizontal="justify" vertical="center" wrapText="1"/>
    </xf>
    <xf numFmtId="0" fontId="24" fillId="0" borderId="0" xfId="1" applyFont="1" applyBorder="1" applyAlignment="1">
      <alignment vertical="center"/>
    </xf>
    <xf numFmtId="0" fontId="28" fillId="0" borderId="0" xfId="1" applyFont="1" applyFill="1" applyAlignment="1">
      <alignment horizontal="left" indent="1"/>
    </xf>
    <xf numFmtId="0" fontId="24" fillId="0" borderId="0" xfId="1" applyFont="1" applyFill="1" applyBorder="1" applyAlignment="1">
      <alignment horizontal="left" vertical="top" wrapText="1"/>
    </xf>
    <xf numFmtId="0" fontId="28" fillId="0" borderId="0" xfId="1" applyFont="1" applyFill="1" applyBorder="1" applyAlignment="1">
      <alignment horizontal="left" vertical="top"/>
    </xf>
    <xf numFmtId="0" fontId="24" fillId="0" borderId="0" xfId="1" applyFont="1" applyFill="1" applyBorder="1"/>
    <xf numFmtId="0" fontId="24" fillId="0" borderId="0" xfId="1" applyFont="1" applyBorder="1" applyAlignment="1">
      <alignment horizontal="justify" vertical="top" wrapText="1"/>
    </xf>
    <xf numFmtId="0" fontId="22" fillId="0" borderId="0" xfId="1" applyFont="1" applyBorder="1" applyAlignment="1">
      <alignment horizontal="left" vertical="center" indent="1"/>
    </xf>
    <xf numFmtId="0" fontId="1" fillId="10" borderId="32" xfId="0" applyFont="1" applyFill="1" applyBorder="1" applyAlignment="1">
      <alignment horizontal="left" vertical="center"/>
    </xf>
    <xf numFmtId="0" fontId="22" fillId="0" borderId="0" xfId="0" applyFont="1" applyBorder="1"/>
    <xf numFmtId="0" fontId="22" fillId="0" borderId="0" xfId="1" applyFont="1" applyBorder="1"/>
    <xf numFmtId="0" fontId="37" fillId="9" borderId="0" xfId="0" applyFont="1" applyFill="1"/>
    <xf numFmtId="0" fontId="28" fillId="0" borderId="0" xfId="0" applyFont="1" applyBorder="1"/>
    <xf numFmtId="0" fontId="24" fillId="0" borderId="0" xfId="0" applyFont="1" applyBorder="1"/>
    <xf numFmtId="0" fontId="56" fillId="0" borderId="0" xfId="0" applyFont="1"/>
    <xf numFmtId="0" fontId="37" fillId="0" borderId="0" xfId="0" applyFont="1" applyFill="1"/>
    <xf numFmtId="0" fontId="1" fillId="0" borderId="0" xfId="1" applyFont="1"/>
    <xf numFmtId="0" fontId="5" fillId="3" borderId="1" xfId="0" applyFont="1" applyFill="1" applyBorder="1" applyAlignment="1">
      <alignment horizontal="left" vertical="center" wrapText="1" indent="1"/>
    </xf>
    <xf numFmtId="0" fontId="0" fillId="0" borderId="0" xfId="0"/>
    <xf numFmtId="0" fontId="5" fillId="0" borderId="0" xfId="1" applyFont="1" applyFill="1" applyBorder="1" applyAlignment="1">
      <alignment horizontal="left" indent="1"/>
    </xf>
    <xf numFmtId="0" fontId="5" fillId="0" borderId="62" xfId="1" applyFont="1" applyFill="1" applyBorder="1" applyAlignment="1">
      <alignment horizontal="left" indent="1"/>
    </xf>
    <xf numFmtId="0" fontId="1" fillId="13" borderId="1" xfId="1" applyFont="1" applyFill="1" applyBorder="1" applyAlignment="1">
      <alignment vertical="center"/>
    </xf>
    <xf numFmtId="0" fontId="5" fillId="0" borderId="4" xfId="1" applyFont="1" applyFill="1" applyBorder="1" applyAlignment="1">
      <alignment horizontal="left" indent="1"/>
    </xf>
    <xf numFmtId="0" fontId="6" fillId="3" borderId="38" xfId="1" applyFont="1" applyFill="1" applyBorder="1" applyAlignment="1">
      <alignment horizontal="center" vertical="center" wrapText="1"/>
    </xf>
    <xf numFmtId="0" fontId="1" fillId="0" borderId="82" xfId="1" applyFont="1" applyFill="1" applyBorder="1"/>
    <xf numFmtId="169" fontId="1" fillId="13" borderId="1" xfId="1" applyNumberFormat="1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7" fillId="0" borderId="0" xfId="0" applyFont="1" applyFill="1" applyAlignment="1"/>
    <xf numFmtId="0" fontId="1" fillId="19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/>
    <xf numFmtId="0" fontId="1" fillId="19" borderId="2" xfId="0" applyFont="1" applyFill="1" applyBorder="1" applyAlignment="1">
      <alignment horizontal="left" vertical="center" indent="1"/>
    </xf>
    <xf numFmtId="0" fontId="1" fillId="19" borderId="3" xfId="0" applyFont="1" applyFill="1" applyBorder="1" applyAlignment="1">
      <alignment horizontal="left" indent="1"/>
    </xf>
    <xf numFmtId="0" fontId="1" fillId="19" borderId="4" xfId="0" applyFont="1" applyFill="1" applyBorder="1" applyAlignment="1">
      <alignment horizontal="left" indent="1"/>
    </xf>
    <xf numFmtId="0" fontId="57" fillId="4" borderId="0" xfId="0" applyFont="1" applyFill="1"/>
    <xf numFmtId="0" fontId="58" fillId="0" borderId="0" xfId="0" applyFont="1" applyFill="1" applyAlignment="1"/>
    <xf numFmtId="0" fontId="57" fillId="0" borderId="0" xfId="0" applyFont="1" applyFill="1"/>
    <xf numFmtId="0" fontId="5" fillId="12" borderId="32" xfId="1" applyFont="1" applyFill="1" applyBorder="1" applyAlignment="1" applyProtection="1">
      <alignment horizontal="center" vertical="center"/>
      <protection locked="0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1" fillId="3" borderId="4" xfId="1" applyFont="1" applyFill="1" applyBorder="1"/>
    <xf numFmtId="0" fontId="5" fillId="3" borderId="32" xfId="1" applyFont="1" applyFill="1" applyBorder="1" applyAlignment="1">
      <alignment horizontal="center" vertical="center"/>
    </xf>
    <xf numFmtId="0" fontId="1" fillId="0" borderId="0" xfId="1" applyFont="1"/>
    <xf numFmtId="0" fontId="1" fillId="13" borderId="1" xfId="1" applyFont="1" applyFill="1" applyBorder="1" applyAlignment="1">
      <alignment vertical="center"/>
    </xf>
    <xf numFmtId="0" fontId="1" fillId="0" borderId="0" xfId="1" applyFont="1"/>
    <xf numFmtId="0" fontId="1" fillId="0" borderId="0" xfId="1" applyFont="1"/>
    <xf numFmtId="0" fontId="5" fillId="0" borderId="0" xfId="1" applyFont="1" applyFill="1" applyBorder="1" applyAlignment="1">
      <alignment horizontal="right" vertical="center"/>
    </xf>
    <xf numFmtId="0" fontId="1" fillId="3" borderId="7" xfId="1" applyFont="1" applyFill="1" applyBorder="1" applyAlignment="1">
      <alignment horizontal="left" vertical="center" wrapText="1" indent="1"/>
    </xf>
    <xf numFmtId="0" fontId="1" fillId="3" borderId="0" xfId="1" applyFont="1" applyFill="1" applyBorder="1" applyAlignment="1">
      <alignment horizontal="left" vertical="center" wrapText="1" indent="1"/>
    </xf>
    <xf numFmtId="0" fontId="1" fillId="8" borderId="2" xfId="1" applyFont="1" applyFill="1" applyBorder="1" applyAlignment="1">
      <alignment horizontal="center"/>
    </xf>
    <xf numFmtId="0" fontId="1" fillId="8" borderId="3" xfId="1" applyFont="1" applyFill="1" applyBorder="1" applyAlignment="1">
      <alignment horizontal="center"/>
    </xf>
    <xf numFmtId="0" fontId="1" fillId="8" borderId="4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center" vertical="center"/>
    </xf>
    <xf numFmtId="0" fontId="1" fillId="8" borderId="3" xfId="1" applyFont="1" applyFill="1" applyBorder="1" applyAlignment="1">
      <alignment horizontal="center" vertical="center"/>
    </xf>
    <xf numFmtId="0" fontId="1" fillId="8" borderId="4" xfId="1" applyFont="1" applyFill="1" applyBorder="1" applyAlignment="1">
      <alignment horizontal="center" vertical="center"/>
    </xf>
    <xf numFmtId="0" fontId="7" fillId="3" borderId="0" xfId="1" applyFont="1" applyFill="1" applyBorder="1" applyAlignment="1">
      <alignment horizontal="left" vertical="center" indent="1"/>
    </xf>
    <xf numFmtId="0" fontId="1" fillId="8" borderId="2" xfId="1" applyFont="1" applyFill="1" applyBorder="1" applyAlignment="1">
      <alignment horizontal="center" vertical="center" wrapText="1"/>
    </xf>
    <xf numFmtId="0" fontId="1" fillId="8" borderId="3" xfId="1" applyFont="1" applyFill="1" applyBorder="1" applyAlignment="1">
      <alignment horizontal="center" vertical="center" wrapText="1"/>
    </xf>
    <xf numFmtId="0" fontId="1" fillId="8" borderId="4" xfId="1" applyFont="1" applyFill="1" applyBorder="1" applyAlignment="1">
      <alignment horizontal="center" vertical="center" wrapText="1"/>
    </xf>
    <xf numFmtId="0" fontId="1" fillId="8" borderId="2" xfId="1" applyFont="1" applyFill="1" applyBorder="1" applyAlignment="1">
      <alignment horizontal="center" wrapText="1"/>
    </xf>
    <xf numFmtId="0" fontId="1" fillId="8" borderId="3" xfId="1" applyFont="1" applyFill="1" applyBorder="1" applyAlignment="1">
      <alignment horizontal="center" wrapText="1"/>
    </xf>
    <xf numFmtId="0" fontId="1" fillId="8" borderId="4" xfId="1" applyFont="1" applyFill="1" applyBorder="1" applyAlignment="1">
      <alignment horizontal="center" wrapText="1"/>
    </xf>
    <xf numFmtId="0" fontId="1" fillId="3" borderId="0" xfId="1" applyFont="1" applyFill="1" applyBorder="1" applyAlignment="1">
      <alignment horizontal="left" vertical="center" inden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/>
    </xf>
    <xf numFmtId="0" fontId="1" fillId="8" borderId="2" xfId="1" applyFont="1" applyFill="1" applyBorder="1" applyAlignment="1">
      <alignment horizontal="center" vertical="top"/>
    </xf>
    <xf numFmtId="0" fontId="1" fillId="8" borderId="3" xfId="1" applyFont="1" applyFill="1" applyBorder="1" applyAlignment="1">
      <alignment horizontal="center" vertical="top"/>
    </xf>
    <xf numFmtId="0" fontId="1" fillId="8" borderId="4" xfId="1" applyFont="1" applyFill="1" applyBorder="1" applyAlignment="1">
      <alignment horizontal="center" vertical="top"/>
    </xf>
    <xf numFmtId="0" fontId="1" fillId="8" borderId="1" xfId="1" applyFont="1" applyFill="1" applyBorder="1" applyAlignment="1">
      <alignment horizontal="center" vertical="top"/>
    </xf>
    <xf numFmtId="0" fontId="1" fillId="10" borderId="1" xfId="1" applyFont="1" applyFill="1" applyBorder="1" applyAlignment="1">
      <alignment horizontal="left"/>
    </xf>
    <xf numFmtId="0" fontId="1" fillId="6" borderId="1" xfId="1" applyFont="1" applyFill="1" applyBorder="1" applyAlignment="1">
      <alignment horizontal="center" vertical="top"/>
    </xf>
    <xf numFmtId="0" fontId="5" fillId="3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top" wrapText="1"/>
    </xf>
    <xf numFmtId="0" fontId="1" fillId="3" borderId="1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/>
    </xf>
    <xf numFmtId="0" fontId="5" fillId="6" borderId="3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1" fillId="3" borderId="1" xfId="1" applyFont="1" applyFill="1" applyBorder="1" applyAlignment="1">
      <alignment horizontal="center" vertical="center"/>
    </xf>
    <xf numFmtId="0" fontId="1" fillId="6" borderId="2" xfId="1" applyFont="1" applyFill="1" applyBorder="1" applyAlignment="1">
      <alignment horizontal="left" vertical="center" wrapText="1" indent="1"/>
    </xf>
    <xf numFmtId="0" fontId="1" fillId="6" borderId="3" xfId="1" applyFont="1" applyFill="1" applyBorder="1" applyAlignment="1">
      <alignment horizontal="left" vertical="center" wrapText="1" indent="1"/>
    </xf>
    <xf numFmtId="0" fontId="1" fillId="6" borderId="4" xfId="1" applyFont="1" applyFill="1" applyBorder="1" applyAlignment="1">
      <alignment horizontal="left" vertical="center" wrapText="1" indent="1"/>
    </xf>
    <xf numFmtId="0" fontId="5" fillId="10" borderId="2" xfId="1" applyFont="1" applyFill="1" applyBorder="1" applyAlignment="1">
      <alignment horizontal="center" vertical="center" wrapText="1"/>
    </xf>
    <xf numFmtId="0" fontId="5" fillId="10" borderId="3" xfId="1" applyFont="1" applyFill="1" applyBorder="1" applyAlignment="1">
      <alignment horizontal="center" vertical="center" wrapText="1"/>
    </xf>
    <xf numFmtId="0" fontId="5" fillId="10" borderId="4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left" vertical="center" wrapText="1"/>
    </xf>
    <xf numFmtId="0" fontId="14" fillId="6" borderId="9" xfId="1" applyFont="1" applyFill="1" applyBorder="1" applyAlignment="1">
      <alignment horizontal="center"/>
    </xf>
    <xf numFmtId="0" fontId="14" fillId="6" borderId="10" xfId="1" applyFont="1" applyFill="1" applyBorder="1" applyAlignment="1">
      <alignment horizontal="center"/>
    </xf>
    <xf numFmtId="0" fontId="14" fillId="6" borderId="11" xfId="1" applyFont="1" applyFill="1" applyBorder="1" applyAlignment="1">
      <alignment horizontal="center"/>
    </xf>
    <xf numFmtId="0" fontId="14" fillId="6" borderId="15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0" fontId="14" fillId="6" borderId="17" xfId="1" applyFont="1" applyFill="1" applyBorder="1" applyAlignment="1">
      <alignment horizont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5" fillId="6" borderId="18" xfId="1" applyFont="1" applyFill="1" applyBorder="1" applyAlignment="1">
      <alignment horizontal="center" vertical="center"/>
    </xf>
    <xf numFmtId="0" fontId="5" fillId="6" borderId="19" xfId="1" applyFont="1" applyFill="1" applyBorder="1" applyAlignment="1">
      <alignment horizontal="center" vertical="center"/>
    </xf>
    <xf numFmtId="0" fontId="5" fillId="6" borderId="20" xfId="1" applyFont="1" applyFill="1" applyBorder="1" applyAlignment="1">
      <alignment horizontal="center" vertical="center"/>
    </xf>
    <xf numFmtId="0" fontId="5" fillId="6" borderId="15" xfId="1" applyFont="1" applyFill="1" applyBorder="1" applyAlignment="1">
      <alignment horizontal="center" vertical="center"/>
    </xf>
    <xf numFmtId="0" fontId="5" fillId="6" borderId="16" xfId="1" applyFont="1" applyFill="1" applyBorder="1" applyAlignment="1">
      <alignment horizontal="center" vertical="center"/>
    </xf>
    <xf numFmtId="0" fontId="5" fillId="6" borderId="17" xfId="1" applyFont="1" applyFill="1" applyBorder="1" applyAlignment="1">
      <alignment horizontal="center" vertical="center"/>
    </xf>
    <xf numFmtId="0" fontId="5" fillId="3" borderId="15" xfId="1" applyFont="1" applyFill="1" applyBorder="1" applyAlignment="1">
      <alignment horizontal="center" vertical="center"/>
    </xf>
    <xf numFmtId="0" fontId="5" fillId="3" borderId="16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/>
    </xf>
    <xf numFmtId="0" fontId="1" fillId="0" borderId="0" xfId="1" applyFont="1"/>
    <xf numFmtId="0" fontId="5" fillId="3" borderId="0" xfId="1" applyFont="1" applyFill="1" applyBorder="1" applyAlignment="1">
      <alignment horizontal="left" vertical="center" indent="1"/>
    </xf>
    <xf numFmtId="0" fontId="5" fillId="2" borderId="0" xfId="1" applyFont="1" applyFill="1" applyBorder="1" applyAlignment="1">
      <alignment horizontal="left" vertical="center" indent="1"/>
    </xf>
    <xf numFmtId="0" fontId="5" fillId="0" borderId="0" xfId="1" applyFont="1" applyFill="1" applyBorder="1" applyAlignment="1">
      <alignment horizontal="left"/>
    </xf>
    <xf numFmtId="0" fontId="5" fillId="6" borderId="2" xfId="1" applyFont="1" applyFill="1" applyBorder="1" applyAlignment="1">
      <alignment horizontal="center" vertical="top" wrapText="1"/>
    </xf>
    <xf numFmtId="0" fontId="5" fillId="6" borderId="3" xfId="1" applyFont="1" applyFill="1" applyBorder="1" applyAlignment="1">
      <alignment horizontal="center" vertical="top" wrapText="1"/>
    </xf>
    <xf numFmtId="0" fontId="5" fillId="6" borderId="4" xfId="1" applyFont="1" applyFill="1" applyBorder="1" applyAlignment="1">
      <alignment horizontal="center" vertical="top" wrapText="1"/>
    </xf>
    <xf numFmtId="0" fontId="5" fillId="3" borderId="59" xfId="1" applyFont="1" applyFill="1" applyBorder="1" applyAlignment="1">
      <alignment horizontal="center" vertical="center" wrapText="1"/>
    </xf>
    <xf numFmtId="0" fontId="5" fillId="3" borderId="19" xfId="1" applyFont="1" applyFill="1" applyBorder="1" applyAlignment="1">
      <alignment horizontal="center" vertical="center" wrapText="1"/>
    </xf>
    <xf numFmtId="0" fontId="5" fillId="3" borderId="29" xfId="1" applyFont="1" applyFill="1" applyBorder="1" applyAlignment="1">
      <alignment horizontal="center" vertical="center" wrapText="1"/>
    </xf>
    <xf numFmtId="0" fontId="5" fillId="3" borderId="7" xfId="1" applyFont="1" applyFill="1" applyBorder="1" applyAlignment="1">
      <alignment horizontal="center" vertical="center" wrapText="1"/>
    </xf>
    <xf numFmtId="0" fontId="5" fillId="3" borderId="8" xfId="1" applyFont="1" applyFill="1" applyBorder="1" applyAlignment="1">
      <alignment horizontal="center" vertical="center" wrapText="1"/>
    </xf>
    <xf numFmtId="0" fontId="5" fillId="3" borderId="57" xfId="1" applyFont="1" applyFill="1" applyBorder="1" applyAlignment="1">
      <alignment horizontal="center" vertical="center" wrapText="1"/>
    </xf>
    <xf numFmtId="0" fontId="5" fillId="3" borderId="60" xfId="1" applyFont="1" applyFill="1" applyBorder="1" applyAlignment="1">
      <alignment horizontal="center" vertical="center" wrapText="1"/>
    </xf>
    <xf numFmtId="0" fontId="5" fillId="3" borderId="58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horizontal="center"/>
    </xf>
    <xf numFmtId="0" fontId="1" fillId="13" borderId="3" xfId="1" applyFont="1" applyFill="1" applyBorder="1" applyAlignment="1">
      <alignment horizontal="center"/>
    </xf>
    <xf numFmtId="0" fontId="1" fillId="13" borderId="4" xfId="1" applyFont="1" applyFill="1" applyBorder="1" applyAlignment="1">
      <alignment horizontal="center"/>
    </xf>
    <xf numFmtId="0" fontId="1" fillId="0" borderId="1" xfId="1" applyFont="1" applyBorder="1" applyAlignment="1">
      <alignment horizontal="left" vertical="center" indent="1"/>
    </xf>
    <xf numFmtId="0" fontId="1" fillId="13" borderId="1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vertical="top" wrapText="1"/>
    </xf>
    <xf numFmtId="0" fontId="1" fillId="13" borderId="1" xfId="1" applyFont="1" applyFill="1" applyBorder="1" applyAlignment="1">
      <alignment horizontal="center"/>
    </xf>
    <xf numFmtId="0" fontId="5" fillId="3" borderId="32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left" vertical="center" wrapText="1" indent="1"/>
    </xf>
    <xf numFmtId="0" fontId="5" fillId="0" borderId="0" xfId="1" applyFont="1" applyFill="1" applyBorder="1" applyAlignment="1">
      <alignment horizontal="center" vertical="center" wrapText="1"/>
    </xf>
    <xf numFmtId="0" fontId="28" fillId="0" borderId="0" xfId="1" applyFont="1" applyFill="1" applyBorder="1" applyAlignment="1">
      <alignment horizontal="left" vertical="top" wrapText="1" indent="1"/>
    </xf>
    <xf numFmtId="0" fontId="5" fillId="3" borderId="76" xfId="1" applyFont="1" applyFill="1" applyBorder="1" applyAlignment="1">
      <alignment horizontal="center" vertical="center"/>
    </xf>
    <xf numFmtId="0" fontId="5" fillId="3" borderId="77" xfId="1" applyFont="1" applyFill="1" applyBorder="1" applyAlignment="1">
      <alignment horizontal="center" vertical="center"/>
    </xf>
    <xf numFmtId="0" fontId="5" fillId="3" borderId="78" xfId="1" applyFont="1" applyFill="1" applyBorder="1" applyAlignment="1">
      <alignment horizontal="center" vertical="center"/>
    </xf>
    <xf numFmtId="0" fontId="5" fillId="3" borderId="79" xfId="1" applyFont="1" applyFill="1" applyBorder="1" applyAlignment="1">
      <alignment horizontal="center" vertical="center"/>
    </xf>
    <xf numFmtId="0" fontId="5" fillId="3" borderId="80" xfId="1" applyFont="1" applyFill="1" applyBorder="1" applyAlignment="1">
      <alignment horizontal="center" vertical="center"/>
    </xf>
    <xf numFmtId="0" fontId="5" fillId="3" borderId="81" xfId="1" applyFont="1" applyFill="1" applyBorder="1" applyAlignment="1">
      <alignment horizontal="center" vertical="center"/>
    </xf>
    <xf numFmtId="0" fontId="1" fillId="0" borderId="59" xfId="1" applyFont="1" applyBorder="1" applyAlignment="1">
      <alignment horizontal="left" vertical="center" indent="1"/>
    </xf>
    <xf numFmtId="0" fontId="1" fillId="0" borderId="29" xfId="1" applyFont="1" applyBorder="1" applyAlignment="1">
      <alignment horizontal="left" vertical="center" indent="1"/>
    </xf>
    <xf numFmtId="0" fontId="1" fillId="0" borderId="7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left" vertical="center" indent="1"/>
    </xf>
    <xf numFmtId="0" fontId="1" fillId="0" borderId="57" xfId="1" applyFont="1" applyBorder="1" applyAlignment="1">
      <alignment horizontal="left" vertical="center" indent="1"/>
    </xf>
    <xf numFmtId="0" fontId="1" fillId="0" borderId="58" xfId="1" applyFont="1" applyBorder="1" applyAlignment="1">
      <alignment horizontal="left" vertical="center" indent="1"/>
    </xf>
    <xf numFmtId="0" fontId="5" fillId="3" borderId="30" xfId="1" applyFont="1" applyFill="1" applyBorder="1" applyAlignment="1">
      <alignment horizontal="center" vertical="center"/>
    </xf>
    <xf numFmtId="0" fontId="5" fillId="3" borderId="30" xfId="1" applyFont="1" applyFill="1" applyBorder="1" applyAlignment="1">
      <alignment horizontal="center" vertical="center" wrapText="1"/>
    </xf>
    <xf numFmtId="0" fontId="1" fillId="7" borderId="1" xfId="1" applyFont="1" applyFill="1" applyBorder="1" applyAlignment="1">
      <alignment horizontal="left" vertical="center"/>
    </xf>
    <xf numFmtId="0" fontId="5" fillId="13" borderId="26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 wrapText="1"/>
    </xf>
    <xf numFmtId="0" fontId="5" fillId="13" borderId="28" xfId="1" applyFont="1" applyFill="1" applyBorder="1" applyAlignment="1">
      <alignment horizontal="center" vertical="center" wrapText="1"/>
    </xf>
    <xf numFmtId="0" fontId="5" fillId="3" borderId="36" xfId="1" applyFont="1" applyFill="1" applyBorder="1" applyAlignment="1">
      <alignment horizontal="center"/>
    </xf>
    <xf numFmtId="0" fontId="5" fillId="3" borderId="37" xfId="1" applyFont="1" applyFill="1" applyBorder="1" applyAlignment="1">
      <alignment horizontal="center"/>
    </xf>
    <xf numFmtId="0" fontId="5" fillId="3" borderId="38" xfId="1" applyFont="1" applyFill="1" applyBorder="1" applyAlignment="1">
      <alignment horizontal="center"/>
    </xf>
    <xf numFmtId="0" fontId="1" fillId="10" borderId="2" xfId="1" applyFont="1" applyFill="1" applyBorder="1" applyAlignment="1">
      <alignment horizontal="left"/>
    </xf>
    <xf numFmtId="0" fontId="5" fillId="3" borderId="22" xfId="1" applyFont="1" applyFill="1" applyBorder="1" applyAlignment="1">
      <alignment horizontal="center" vertical="center"/>
    </xf>
    <xf numFmtId="0" fontId="5" fillId="3" borderId="23" xfId="1" applyFont="1" applyFill="1" applyBorder="1" applyAlignment="1">
      <alignment horizontal="center" vertical="center"/>
    </xf>
    <xf numFmtId="0" fontId="5" fillId="13" borderId="34" xfId="1" applyFont="1" applyFill="1" applyBorder="1" applyAlignment="1">
      <alignment horizontal="center" vertical="center" wrapText="1"/>
    </xf>
    <xf numFmtId="0" fontId="5" fillId="13" borderId="35" xfId="1" applyFont="1" applyFill="1" applyBorder="1" applyAlignment="1">
      <alignment horizontal="center" vertical="center" wrapText="1"/>
    </xf>
    <xf numFmtId="0" fontId="5" fillId="13" borderId="61" xfId="1" applyFont="1" applyFill="1" applyBorder="1" applyAlignment="1">
      <alignment horizontal="center" vertical="center" wrapText="1"/>
    </xf>
    <xf numFmtId="0" fontId="5" fillId="3" borderId="32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/>
    </xf>
    <xf numFmtId="0" fontId="16" fillId="0" borderId="10" xfId="1" applyFont="1" applyFill="1" applyBorder="1" applyAlignment="1">
      <alignment horizontal="center"/>
    </xf>
    <xf numFmtId="0" fontId="16" fillId="0" borderId="25" xfId="1" applyFont="1" applyFill="1" applyBorder="1" applyAlignment="1">
      <alignment horizontal="center"/>
    </xf>
    <xf numFmtId="0" fontId="16" fillId="0" borderId="0" xfId="1" applyFont="1" applyFill="1" applyBorder="1" applyAlignment="1">
      <alignment horizontal="center"/>
    </xf>
    <xf numFmtId="0" fontId="16" fillId="0" borderId="15" xfId="1" applyFont="1" applyFill="1" applyBorder="1" applyAlignment="1">
      <alignment horizontal="center"/>
    </xf>
    <xf numFmtId="0" fontId="16" fillId="0" borderId="16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left" vertical="center"/>
    </xf>
    <xf numFmtId="0" fontId="5" fillId="3" borderId="10" xfId="1" applyFont="1" applyFill="1" applyBorder="1" applyAlignment="1">
      <alignment horizontal="left" vertical="center"/>
    </xf>
    <xf numFmtId="0" fontId="5" fillId="3" borderId="11" xfId="1" applyFont="1" applyFill="1" applyBorder="1" applyAlignment="1">
      <alignment horizontal="left" vertical="center"/>
    </xf>
    <xf numFmtId="0" fontId="5" fillId="3" borderId="26" xfId="1" applyFont="1" applyFill="1" applyBorder="1" applyAlignment="1">
      <alignment horizontal="center" vertical="center" wrapText="1"/>
    </xf>
    <xf numFmtId="0" fontId="5" fillId="3" borderId="28" xfId="1" applyFont="1" applyFill="1" applyBorder="1" applyAlignment="1">
      <alignment horizontal="center" vertical="center" wrapText="1"/>
    </xf>
    <xf numFmtId="0" fontId="15" fillId="0" borderId="19" xfId="1" applyFont="1" applyFill="1" applyBorder="1" applyAlignment="1">
      <alignment horizontal="left" vertical="center" wrapText="1" indent="1"/>
    </xf>
    <xf numFmtId="0" fontId="1" fillId="7" borderId="1" xfId="1" applyFont="1" applyFill="1" applyBorder="1" applyAlignment="1">
      <alignment horizontal="left" vertical="center" wrapText="1"/>
    </xf>
    <xf numFmtId="0" fontId="5" fillId="3" borderId="44" xfId="1" applyFont="1" applyFill="1" applyBorder="1" applyAlignment="1">
      <alignment horizontal="center" vertical="center"/>
    </xf>
    <xf numFmtId="0" fontId="5" fillId="3" borderId="45" xfId="1" applyFont="1" applyFill="1" applyBorder="1" applyAlignment="1">
      <alignment horizontal="center" vertical="center"/>
    </xf>
    <xf numFmtId="0" fontId="5" fillId="3" borderId="46" xfId="1" applyFont="1" applyFill="1" applyBorder="1" applyAlignment="1">
      <alignment horizontal="center" vertical="center"/>
    </xf>
    <xf numFmtId="0" fontId="5" fillId="3" borderId="47" xfId="1" applyFont="1" applyFill="1" applyBorder="1" applyAlignment="1">
      <alignment horizontal="center" vertical="center"/>
    </xf>
    <xf numFmtId="0" fontId="5" fillId="3" borderId="64" xfId="1" applyFont="1" applyFill="1" applyBorder="1" applyAlignment="1">
      <alignment horizontal="center" vertical="center"/>
    </xf>
    <xf numFmtId="0" fontId="5" fillId="3" borderId="48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left" vertical="center" wrapText="1" indent="1"/>
    </xf>
    <xf numFmtId="0" fontId="5" fillId="13" borderId="2" xfId="1" applyFont="1" applyFill="1" applyBorder="1" applyAlignment="1">
      <alignment horizontal="center" vertical="center"/>
    </xf>
    <xf numFmtId="0" fontId="5" fillId="13" borderId="4" xfId="1" applyFont="1" applyFill="1" applyBorder="1" applyAlignment="1">
      <alignment horizontal="center" vertical="center"/>
    </xf>
    <xf numFmtId="0" fontId="1" fillId="0" borderId="2" xfId="1" applyFont="1" applyBorder="1" applyAlignment="1">
      <alignment horizontal="left" vertical="center" indent="1"/>
    </xf>
    <xf numFmtId="0" fontId="1" fillId="0" borderId="4" xfId="1" applyFont="1" applyBorder="1" applyAlignment="1">
      <alignment horizontal="left" vertical="center" indent="1"/>
    </xf>
    <xf numFmtId="0" fontId="5" fillId="13" borderId="2" xfId="1" applyFont="1" applyFill="1" applyBorder="1" applyAlignment="1">
      <alignment horizontal="center" vertical="center" wrapText="1"/>
    </xf>
    <xf numFmtId="0" fontId="5" fillId="13" borderId="3" xfId="1" applyFont="1" applyFill="1" applyBorder="1" applyAlignment="1">
      <alignment horizontal="center" vertical="center" wrapText="1"/>
    </xf>
    <xf numFmtId="0" fontId="5" fillId="13" borderId="4" xfId="1" applyFont="1" applyFill="1" applyBorder="1" applyAlignment="1">
      <alignment horizontal="center" vertical="center" wrapText="1"/>
    </xf>
    <xf numFmtId="0" fontId="28" fillId="0" borderId="0" xfId="1" applyFont="1" applyAlignment="1">
      <alignment horizontal="left" vertical="center" indent="1"/>
    </xf>
    <xf numFmtId="0" fontId="1" fillId="13" borderId="2" xfId="1" applyFont="1" applyFill="1" applyBorder="1" applyAlignment="1">
      <alignment horizontal="left" indent="1"/>
    </xf>
    <xf numFmtId="0" fontId="1" fillId="13" borderId="3" xfId="1" applyFont="1" applyFill="1" applyBorder="1" applyAlignment="1">
      <alignment horizontal="left" indent="1"/>
    </xf>
    <xf numFmtId="0" fontId="1" fillId="13" borderId="4" xfId="1" applyFont="1" applyFill="1" applyBorder="1" applyAlignment="1">
      <alignment horizontal="left" indent="1"/>
    </xf>
    <xf numFmtId="0" fontId="5" fillId="13" borderId="2" xfId="1" applyFont="1" applyFill="1" applyBorder="1" applyAlignment="1">
      <alignment horizontal="center"/>
    </xf>
    <xf numFmtId="0" fontId="5" fillId="13" borderId="3" xfId="1" applyFont="1" applyFill="1" applyBorder="1" applyAlignment="1">
      <alignment horizontal="center"/>
    </xf>
    <xf numFmtId="0" fontId="5" fillId="13" borderId="4" xfId="1" applyFont="1" applyFill="1" applyBorder="1" applyAlignment="1">
      <alignment horizontal="center"/>
    </xf>
    <xf numFmtId="0" fontId="28" fillId="3" borderId="0" xfId="1" applyFont="1" applyFill="1" applyBorder="1" applyAlignment="1">
      <alignment horizontal="left" vertical="center" indent="1"/>
    </xf>
    <xf numFmtId="0" fontId="1" fillId="10" borderId="1" xfId="1" applyFont="1" applyFill="1" applyBorder="1" applyAlignment="1">
      <alignment horizontal="center" vertical="center"/>
    </xf>
    <xf numFmtId="0" fontId="5" fillId="3" borderId="44" xfId="1" applyFont="1" applyFill="1" applyBorder="1" applyAlignment="1">
      <alignment horizontal="center" vertical="center" wrapText="1"/>
    </xf>
    <xf numFmtId="0" fontId="5" fillId="3" borderId="46" xfId="1" applyFont="1" applyFill="1" applyBorder="1" applyAlignment="1">
      <alignment horizontal="center" vertical="center" wrapText="1"/>
    </xf>
    <xf numFmtId="0" fontId="5" fillId="3" borderId="47" xfId="1" applyFont="1" applyFill="1" applyBorder="1" applyAlignment="1">
      <alignment horizontal="center" vertical="center" wrapText="1"/>
    </xf>
    <xf numFmtId="0" fontId="5" fillId="3" borderId="48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horizontal="center" vertical="center"/>
    </xf>
    <xf numFmtId="0" fontId="1" fillId="13" borderId="3" xfId="1" applyFont="1" applyFill="1" applyBorder="1" applyAlignment="1">
      <alignment horizontal="center" vertical="center"/>
    </xf>
    <xf numFmtId="0" fontId="1" fillId="13" borderId="4" xfId="1" applyFont="1" applyFill="1" applyBorder="1" applyAlignment="1">
      <alignment horizontal="center" vertical="center"/>
    </xf>
    <xf numFmtId="0" fontId="1" fillId="13" borderId="2" xfId="1" applyFont="1" applyFill="1" applyBorder="1" applyAlignment="1">
      <alignment horizontal="center" vertical="center" wrapText="1"/>
    </xf>
    <xf numFmtId="0" fontId="1" fillId="13" borderId="3" xfId="1" applyFont="1" applyFill="1" applyBorder="1" applyAlignment="1">
      <alignment horizontal="center" vertical="center" wrapText="1"/>
    </xf>
    <xf numFmtId="0" fontId="1" fillId="13" borderId="4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horizontal="left" wrapText="1" indent="1"/>
    </xf>
    <xf numFmtId="0" fontId="1" fillId="13" borderId="3" xfId="1" applyFont="1" applyFill="1" applyBorder="1" applyAlignment="1">
      <alignment horizontal="left" wrapText="1" indent="1"/>
    </xf>
    <xf numFmtId="0" fontId="1" fillId="13" borderId="4" xfId="1" applyFont="1" applyFill="1" applyBorder="1" applyAlignment="1">
      <alignment horizontal="left" wrapText="1" indent="1"/>
    </xf>
    <xf numFmtId="0" fontId="1" fillId="7" borderId="1" xfId="1" applyFont="1" applyFill="1" applyBorder="1" applyAlignment="1">
      <alignment horizontal="left" vertical="center" wrapText="1" indent="1"/>
    </xf>
    <xf numFmtId="0" fontId="1" fillId="17" borderId="1" xfId="1" applyFont="1" applyFill="1" applyBorder="1" applyAlignment="1">
      <alignment horizontal="center" vertical="center"/>
    </xf>
    <xf numFmtId="0" fontId="1" fillId="17" borderId="1" xfId="1" applyFont="1" applyFill="1" applyBorder="1" applyAlignment="1">
      <alignment horizontal="left" vertical="center" indent="1"/>
    </xf>
    <xf numFmtId="0" fontId="1" fillId="7" borderId="1" xfId="1" applyFont="1" applyFill="1" applyBorder="1" applyAlignment="1">
      <alignment horizontal="left" vertical="center" indent="1"/>
    </xf>
    <xf numFmtId="0" fontId="1" fillId="17" borderId="1" xfId="1" applyFont="1" applyFill="1" applyBorder="1" applyAlignment="1">
      <alignment vertical="center"/>
    </xf>
    <xf numFmtId="0" fontId="1" fillId="17" borderId="2" xfId="1" applyFont="1" applyFill="1" applyBorder="1" applyAlignment="1">
      <alignment horizontal="center" vertical="center" wrapText="1"/>
    </xf>
    <xf numFmtId="0" fontId="1" fillId="17" borderId="3" xfId="1" applyFont="1" applyFill="1" applyBorder="1" applyAlignment="1">
      <alignment horizontal="center" vertical="center" wrapText="1"/>
    </xf>
    <xf numFmtId="0" fontId="1" fillId="17" borderId="4" xfId="1" applyFont="1" applyFill="1" applyBorder="1" applyAlignment="1">
      <alignment horizontal="center" vertical="center" wrapText="1"/>
    </xf>
    <xf numFmtId="0" fontId="5" fillId="12" borderId="30" xfId="1" applyFont="1" applyFill="1" applyBorder="1" applyAlignment="1">
      <alignment horizontal="center"/>
    </xf>
    <xf numFmtId="0" fontId="5" fillId="17" borderId="1" xfId="1" applyFont="1" applyFill="1" applyBorder="1" applyAlignment="1">
      <alignment horizontal="left" vertical="center" wrapText="1" indent="1"/>
    </xf>
    <xf numFmtId="0" fontId="5" fillId="17" borderId="1" xfId="1" applyFont="1" applyFill="1" applyBorder="1" applyAlignment="1">
      <alignment horizontal="center" vertical="center" wrapText="1"/>
    </xf>
    <xf numFmtId="0" fontId="1" fillId="3" borderId="1" xfId="1" applyFont="1" applyFill="1" applyBorder="1" applyAlignment="1">
      <alignment horizontal="left" vertical="center" indent="2"/>
    </xf>
    <xf numFmtId="0" fontId="23" fillId="8" borderId="1" xfId="1" applyFont="1" applyFill="1" applyBorder="1" applyAlignment="1">
      <alignment horizontal="center" vertical="center"/>
    </xf>
    <xf numFmtId="0" fontId="5" fillId="3" borderId="32" xfId="1" applyFont="1" applyFill="1" applyBorder="1" applyAlignment="1" applyProtection="1">
      <alignment horizontal="center" vertical="center"/>
      <protection locked="0"/>
    </xf>
    <xf numFmtId="0" fontId="18" fillId="8" borderId="1" xfId="1" applyFont="1" applyFill="1" applyBorder="1" applyAlignment="1" applyProtection="1">
      <alignment horizontal="left" vertical="center" wrapText="1" indent="1"/>
      <protection locked="0"/>
    </xf>
    <xf numFmtId="0" fontId="18" fillId="8" borderId="1" xfId="1" applyFont="1" applyFill="1" applyBorder="1" applyAlignment="1" applyProtection="1">
      <alignment horizontal="left" vertical="center" wrapText="1" indent="1"/>
      <protection hidden="1"/>
    </xf>
    <xf numFmtId="0" fontId="18" fillId="8" borderId="1" xfId="1" applyFont="1" applyFill="1" applyBorder="1" applyAlignment="1" applyProtection="1">
      <alignment vertical="center" wrapText="1"/>
      <protection hidden="1"/>
    </xf>
    <xf numFmtId="0" fontId="18" fillId="8" borderId="2" xfId="1" applyFont="1" applyFill="1" applyBorder="1" applyAlignment="1" applyProtection="1">
      <alignment vertical="center" wrapText="1"/>
      <protection hidden="1"/>
    </xf>
    <xf numFmtId="0" fontId="18" fillId="8" borderId="3" xfId="1" applyFont="1" applyFill="1" applyBorder="1" applyAlignment="1" applyProtection="1">
      <alignment vertical="center" wrapText="1"/>
      <protection hidden="1"/>
    </xf>
    <xf numFmtId="0" fontId="18" fillId="8" borderId="4" xfId="1" applyFont="1" applyFill="1" applyBorder="1" applyAlignment="1" applyProtection="1">
      <alignment vertical="center" wrapText="1"/>
      <protection hidden="1"/>
    </xf>
    <xf numFmtId="0" fontId="18" fillId="8" borderId="2" xfId="1" applyFont="1" applyFill="1" applyBorder="1" applyAlignment="1" applyProtection="1">
      <alignment horizontal="center" vertical="center" wrapText="1"/>
      <protection hidden="1"/>
    </xf>
    <xf numFmtId="0" fontId="18" fillId="8" borderId="3" xfId="1" applyFont="1" applyFill="1" applyBorder="1" applyAlignment="1" applyProtection="1">
      <alignment horizontal="center" vertical="center" wrapText="1"/>
      <protection hidden="1"/>
    </xf>
    <xf numFmtId="0" fontId="18" fillId="8" borderId="1" xfId="1" quotePrefix="1" applyFont="1" applyFill="1" applyBorder="1" applyAlignment="1" applyProtection="1">
      <alignment horizontal="left" vertical="center" wrapText="1" indent="1"/>
      <protection locked="0"/>
    </xf>
    <xf numFmtId="0" fontId="5" fillId="2" borderId="0" xfId="1" applyFont="1" applyFill="1" applyBorder="1" applyAlignment="1">
      <alignment vertical="center"/>
    </xf>
    <xf numFmtId="0" fontId="1" fillId="9" borderId="31" xfId="1" applyFont="1" applyFill="1" applyBorder="1" applyAlignment="1">
      <alignment horizontal="center" vertical="center"/>
    </xf>
    <xf numFmtId="0" fontId="1" fillId="9" borderId="49" xfId="1" applyFont="1" applyFill="1" applyBorder="1" applyAlignment="1">
      <alignment horizontal="center" vertical="center"/>
    </xf>
    <xf numFmtId="0" fontId="1" fillId="9" borderId="27" xfId="1" applyFont="1" applyFill="1" applyBorder="1" applyAlignment="1">
      <alignment horizontal="center" vertical="center"/>
    </xf>
    <xf numFmtId="0" fontId="18" fillId="8" borderId="59" xfId="1" applyFont="1" applyFill="1" applyBorder="1" applyAlignment="1" applyProtection="1">
      <alignment horizontal="center" vertical="center" wrapText="1"/>
      <protection hidden="1"/>
    </xf>
    <xf numFmtId="0" fontId="18" fillId="8" borderId="19" xfId="1" applyFont="1" applyFill="1" applyBorder="1" applyAlignment="1" applyProtection="1">
      <alignment horizontal="center" vertical="center" wrapText="1"/>
      <protection hidden="1"/>
    </xf>
    <xf numFmtId="0" fontId="18" fillId="8" borderId="29" xfId="1" applyFont="1" applyFill="1" applyBorder="1" applyAlignment="1" applyProtection="1">
      <alignment horizontal="center" vertical="center" wrapText="1"/>
      <protection hidden="1"/>
    </xf>
    <xf numFmtId="0" fontId="18" fillId="8" borderId="7" xfId="1" applyFont="1" applyFill="1" applyBorder="1" applyAlignment="1" applyProtection="1">
      <alignment horizontal="center" vertical="center" wrapText="1"/>
      <protection hidden="1"/>
    </xf>
    <xf numFmtId="0" fontId="18" fillId="8" borderId="0" xfId="1" applyFont="1" applyFill="1" applyBorder="1" applyAlignment="1" applyProtection="1">
      <alignment horizontal="center" vertical="center" wrapText="1"/>
      <protection hidden="1"/>
    </xf>
    <xf numFmtId="0" fontId="18" fillId="8" borderId="8" xfId="1" applyFont="1" applyFill="1" applyBorder="1" applyAlignment="1" applyProtection="1">
      <alignment horizontal="center" vertical="center" wrapText="1"/>
      <protection hidden="1"/>
    </xf>
    <xf numFmtId="0" fontId="18" fillId="8" borderId="57" xfId="1" applyFont="1" applyFill="1" applyBorder="1" applyAlignment="1" applyProtection="1">
      <alignment horizontal="center" vertical="center" wrapText="1"/>
      <protection hidden="1"/>
    </xf>
    <xf numFmtId="0" fontId="18" fillId="8" borderId="60" xfId="1" applyFont="1" applyFill="1" applyBorder="1" applyAlignment="1" applyProtection="1">
      <alignment horizontal="center" vertical="center" wrapText="1"/>
      <protection hidden="1"/>
    </xf>
    <xf numFmtId="0" fontId="18" fillId="8" borderId="58" xfId="1" applyFont="1" applyFill="1" applyBorder="1" applyAlignment="1" applyProtection="1">
      <alignment horizontal="center" vertical="center" wrapText="1"/>
      <protection hidden="1"/>
    </xf>
    <xf numFmtId="0" fontId="18" fillId="3" borderId="2" xfId="1" applyFont="1" applyFill="1" applyBorder="1" applyAlignment="1" applyProtection="1">
      <alignment vertical="center" wrapText="1"/>
      <protection hidden="1"/>
    </xf>
    <xf numFmtId="0" fontId="18" fillId="3" borderId="3" xfId="1" applyFont="1" applyFill="1" applyBorder="1" applyAlignment="1" applyProtection="1">
      <alignment vertical="center" wrapText="1"/>
      <protection hidden="1"/>
    </xf>
    <xf numFmtId="0" fontId="18" fillId="3" borderId="4" xfId="1" applyFont="1" applyFill="1" applyBorder="1" applyAlignment="1" applyProtection="1">
      <alignment vertical="center" wrapText="1"/>
      <protection hidden="1"/>
    </xf>
    <xf numFmtId="0" fontId="18" fillId="3" borderId="2" xfId="1" applyFont="1" applyFill="1" applyBorder="1" applyAlignment="1" applyProtection="1">
      <alignment horizontal="center" vertical="center" wrapText="1"/>
      <protection hidden="1"/>
    </xf>
    <xf numFmtId="0" fontId="18" fillId="3" borderId="3" xfId="1" applyFont="1" applyFill="1" applyBorder="1" applyAlignment="1" applyProtection="1">
      <alignment horizontal="center" vertical="center" wrapText="1"/>
      <protection hidden="1"/>
    </xf>
    <xf numFmtId="0" fontId="23" fillId="8" borderId="1" xfId="1" applyFont="1" applyFill="1" applyBorder="1" applyAlignment="1">
      <alignment horizontal="left" vertical="center" indent="1"/>
    </xf>
    <xf numFmtId="0" fontId="15" fillId="0" borderId="0" xfId="1" applyFont="1" applyBorder="1" applyAlignment="1">
      <alignment horizontal="left" vertical="center" wrapText="1" indent="2"/>
    </xf>
    <xf numFmtId="0" fontId="5" fillId="0" borderId="0" xfId="1" applyFont="1" applyBorder="1" applyAlignment="1">
      <alignment horizontal="left" wrapText="1" indent="4"/>
    </xf>
    <xf numFmtId="0" fontId="54" fillId="8" borderId="31" xfId="1" applyFont="1" applyFill="1" applyBorder="1" applyAlignment="1">
      <alignment horizontal="center" vertical="center"/>
    </xf>
    <xf numFmtId="0" fontId="54" fillId="8" borderId="27" xfId="1" applyFont="1" applyFill="1" applyBorder="1" applyAlignment="1">
      <alignment horizontal="center" vertical="center"/>
    </xf>
    <xf numFmtId="0" fontId="1" fillId="8" borderId="75" xfId="1" applyFont="1" applyFill="1" applyBorder="1" applyAlignment="1">
      <alignment horizontal="center" vertical="center" wrapText="1"/>
    </xf>
    <xf numFmtId="0" fontId="21" fillId="3" borderId="0" xfId="1" applyFont="1" applyFill="1" applyBorder="1" applyAlignment="1">
      <alignment horizontal="center" vertical="center" wrapText="1"/>
    </xf>
    <xf numFmtId="0" fontId="5" fillId="8" borderId="36" xfId="1" applyFont="1" applyFill="1" applyBorder="1" applyAlignment="1">
      <alignment horizontal="left" vertical="top" indent="1"/>
    </xf>
    <xf numFmtId="0" fontId="5" fillId="8" borderId="37" xfId="1" applyFont="1" applyFill="1" applyBorder="1" applyAlignment="1">
      <alignment horizontal="left" vertical="top" indent="1"/>
    </xf>
    <xf numFmtId="0" fontId="5" fillId="8" borderId="38" xfId="1" applyFont="1" applyFill="1" applyBorder="1" applyAlignment="1">
      <alignment horizontal="left" vertical="top" indent="1"/>
    </xf>
    <xf numFmtId="0" fontId="5" fillId="3" borderId="32" xfId="1" applyFont="1" applyFill="1" applyBorder="1" applyAlignment="1">
      <alignment horizontal="left" vertical="center" wrapText="1" indent="4"/>
    </xf>
    <xf numFmtId="0" fontId="5" fillId="3" borderId="36" xfId="1" applyFont="1" applyFill="1" applyBorder="1" applyAlignment="1">
      <alignment horizontal="center" vertical="center"/>
    </xf>
    <xf numFmtId="0" fontId="5" fillId="3" borderId="38" xfId="1" applyFont="1" applyFill="1" applyBorder="1" applyAlignment="1">
      <alignment horizontal="center" vertical="center"/>
    </xf>
    <xf numFmtId="0" fontId="1" fillId="10" borderId="2" xfId="1" applyFont="1" applyFill="1" applyBorder="1" applyAlignment="1">
      <alignment horizontal="left" vertical="center" wrapText="1" indent="4"/>
    </xf>
    <xf numFmtId="0" fontId="1" fillId="10" borderId="4" xfId="1" applyFont="1" applyFill="1" applyBorder="1" applyAlignment="1">
      <alignment horizontal="left" vertical="center" wrapText="1" indent="4"/>
    </xf>
    <xf numFmtId="0" fontId="1" fillId="8" borderId="1" xfId="1" applyFont="1" applyFill="1" applyBorder="1" applyAlignment="1">
      <alignment horizontal="center" vertical="center" wrapText="1"/>
    </xf>
    <xf numFmtId="0" fontId="1" fillId="8" borderId="2" xfId="1" applyFont="1" applyFill="1" applyBorder="1" applyAlignment="1">
      <alignment horizontal="center" vertical="top" wrapText="1"/>
    </xf>
    <xf numFmtId="0" fontId="1" fillId="8" borderId="4" xfId="1" applyFont="1" applyFill="1" applyBorder="1" applyAlignment="1">
      <alignment horizontal="center" vertical="top" wrapText="1"/>
    </xf>
    <xf numFmtId="0" fontId="10" fillId="0" borderId="0" xfId="1" applyFont="1" applyBorder="1" applyAlignment="1">
      <alignment horizontal="left" vertical="center" wrapText="1" indent="12"/>
    </xf>
    <xf numFmtId="0" fontId="10" fillId="0" borderId="33" xfId="1" applyFont="1" applyBorder="1" applyAlignment="1">
      <alignment horizontal="left" vertical="center" wrapText="1" indent="12"/>
    </xf>
    <xf numFmtId="0" fontId="1" fillId="8" borderId="75" xfId="1" applyFont="1" applyFill="1" applyBorder="1" applyAlignment="1">
      <alignment horizontal="center" vertical="top" wrapText="1"/>
    </xf>
    <xf numFmtId="0" fontId="21" fillId="3" borderId="0" xfId="1" applyFont="1" applyFill="1" applyBorder="1" applyAlignment="1">
      <alignment horizontal="center" vertical="center"/>
    </xf>
    <xf numFmtId="0" fontId="1" fillId="3" borderId="22" xfId="1" applyFont="1" applyFill="1" applyBorder="1" applyAlignment="1">
      <alignment horizontal="center" vertical="top" wrapText="1"/>
    </xf>
    <xf numFmtId="0" fontId="1" fillId="3" borderId="24" xfId="1" applyFont="1" applyFill="1" applyBorder="1" applyAlignment="1">
      <alignment horizontal="center" vertical="top" wrapText="1"/>
    </xf>
    <xf numFmtId="0" fontId="10" fillId="0" borderId="25" xfId="1" applyFont="1" applyFill="1" applyBorder="1" applyAlignment="1">
      <alignment horizontal="left" vertical="center" wrapText="1" indent="10"/>
    </xf>
    <xf numFmtId="0" fontId="10" fillId="0" borderId="0" xfId="1" applyFont="1" applyFill="1" applyBorder="1" applyAlignment="1">
      <alignment horizontal="left" vertical="center" wrapText="1" indent="10"/>
    </xf>
    <xf numFmtId="0" fontId="1" fillId="0" borderId="0" xfId="1" applyFont="1" applyBorder="1" applyAlignment="1">
      <alignment horizontal="center" vertical="top" wrapText="1"/>
    </xf>
    <xf numFmtId="0" fontId="1" fillId="8" borderId="22" xfId="1" applyFont="1" applyFill="1" applyBorder="1" applyAlignment="1">
      <alignment horizontal="center" vertical="top" wrapText="1"/>
    </xf>
    <xf numFmtId="0" fontId="1" fillId="8" borderId="24" xfId="1" applyFont="1" applyFill="1" applyBorder="1" applyAlignment="1">
      <alignment horizontal="center" vertical="top" wrapText="1"/>
    </xf>
    <xf numFmtId="0" fontId="15" fillId="0" borderId="19" xfId="1" applyFont="1" applyFill="1" applyBorder="1" applyAlignment="1">
      <alignment horizontal="left" vertical="center" wrapText="1"/>
    </xf>
    <xf numFmtId="0" fontId="5" fillId="13" borderId="59" xfId="1" applyFont="1" applyFill="1" applyBorder="1" applyAlignment="1">
      <alignment horizontal="center"/>
    </xf>
    <xf numFmtId="0" fontId="5" fillId="13" borderId="19" xfId="1" applyFont="1" applyFill="1" applyBorder="1" applyAlignment="1">
      <alignment horizontal="center"/>
    </xf>
    <xf numFmtId="0" fontId="5" fillId="13" borderId="29" xfId="1" applyFont="1" applyFill="1" applyBorder="1" applyAlignment="1">
      <alignment horizontal="center"/>
    </xf>
    <xf numFmtId="0" fontId="5" fillId="13" borderId="7" xfId="1" applyFont="1" applyFill="1" applyBorder="1" applyAlignment="1">
      <alignment horizontal="center"/>
    </xf>
    <xf numFmtId="0" fontId="5" fillId="13" borderId="0" xfId="1" applyFont="1" applyFill="1" applyBorder="1" applyAlignment="1">
      <alignment horizontal="center"/>
    </xf>
    <xf numFmtId="0" fontId="5" fillId="13" borderId="8" xfId="1" applyFont="1" applyFill="1" applyBorder="1" applyAlignment="1">
      <alignment horizontal="center"/>
    </xf>
    <xf numFmtId="0" fontId="5" fillId="13" borderId="57" xfId="1" applyFont="1" applyFill="1" applyBorder="1" applyAlignment="1">
      <alignment horizontal="center"/>
    </xf>
    <xf numFmtId="0" fontId="5" fillId="13" borderId="60" xfId="1" applyFont="1" applyFill="1" applyBorder="1" applyAlignment="1">
      <alignment horizontal="center"/>
    </xf>
    <xf numFmtId="0" fontId="5" fillId="13" borderId="58" xfId="1" applyFont="1" applyFill="1" applyBorder="1" applyAlignment="1">
      <alignment horizontal="center"/>
    </xf>
    <xf numFmtId="0" fontId="1" fillId="13" borderId="2" xfId="1" applyFill="1" applyBorder="1" applyAlignment="1">
      <alignment horizontal="center"/>
    </xf>
    <xf numFmtId="0" fontId="1" fillId="13" borderId="4" xfId="1" applyFill="1" applyBorder="1" applyAlignment="1">
      <alignment horizontal="center"/>
    </xf>
    <xf numFmtId="0" fontId="22" fillId="0" borderId="0" xfId="1" applyFont="1" applyBorder="1" applyAlignment="1">
      <alignment horizontal="left" vertical="center" wrapText="1"/>
    </xf>
    <xf numFmtId="0" fontId="22" fillId="0" borderId="0" xfId="1" applyFont="1" applyFill="1" applyBorder="1" applyAlignment="1">
      <alignment horizontal="left" vertical="center" wrapText="1"/>
    </xf>
    <xf numFmtId="0" fontId="1" fillId="0" borderId="0" xfId="1" applyFont="1" applyFill="1" applyAlignment="1">
      <alignment horizontal="left" vertical="center" wrapText="1"/>
    </xf>
    <xf numFmtId="0" fontId="9" fillId="3" borderId="32" xfId="1" applyFont="1" applyFill="1" applyBorder="1" applyAlignment="1">
      <alignment horizontal="center" vertical="center" wrapText="1"/>
    </xf>
    <xf numFmtId="0" fontId="28" fillId="16" borderId="0" xfId="1" applyFont="1" applyFill="1" applyAlignment="1">
      <alignment horizontal="left" vertical="center"/>
    </xf>
    <xf numFmtId="0" fontId="15" fillId="0" borderId="0" xfId="1" applyFont="1" applyFill="1" applyBorder="1" applyAlignment="1">
      <alignment horizontal="left" indent="2"/>
    </xf>
    <xf numFmtId="0" fontId="1" fillId="13" borderId="2" xfId="1" applyFill="1" applyBorder="1"/>
    <xf numFmtId="0" fontId="1" fillId="13" borderId="3" xfId="1" applyFill="1" applyBorder="1"/>
    <xf numFmtId="0" fontId="1" fillId="13" borderId="4" xfId="1" applyFill="1" applyBorder="1"/>
    <xf numFmtId="0" fontId="1" fillId="13" borderId="1" xfId="1" applyFont="1" applyFill="1" applyBorder="1" applyAlignment="1">
      <alignment horizontal="left" vertical="center" indent="1"/>
    </xf>
    <xf numFmtId="0" fontId="2" fillId="3" borderId="32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left" indent="1"/>
    </xf>
    <xf numFmtId="0" fontId="1" fillId="13" borderId="5" xfId="1" applyFont="1" applyFill="1" applyBorder="1" applyAlignment="1">
      <alignment horizontal="left" indent="1"/>
    </xf>
    <xf numFmtId="0" fontId="1" fillId="13" borderId="74" xfId="1" applyFont="1" applyFill="1" applyBorder="1" applyAlignment="1">
      <alignment horizontal="left" indent="1"/>
    </xf>
    <xf numFmtId="0" fontId="1" fillId="13" borderId="57" xfId="1" applyFont="1" applyFill="1" applyBorder="1" applyAlignment="1">
      <alignment horizontal="left" indent="1"/>
    </xf>
    <xf numFmtId="0" fontId="1" fillId="13" borderId="60" xfId="1" applyFont="1" applyFill="1" applyBorder="1" applyAlignment="1">
      <alignment horizontal="left" indent="1"/>
    </xf>
    <xf numFmtId="0" fontId="9" fillId="3" borderId="36" xfId="1" applyFont="1" applyFill="1" applyBorder="1" applyAlignment="1">
      <alignment horizontal="center" vertical="center" wrapText="1"/>
    </xf>
    <xf numFmtId="0" fontId="9" fillId="3" borderId="38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justify" vertical="center"/>
    </xf>
    <xf numFmtId="0" fontId="1" fillId="13" borderId="5" xfId="1" applyFont="1" applyFill="1" applyBorder="1" applyAlignment="1">
      <alignment horizontal="center"/>
    </xf>
    <xf numFmtId="0" fontId="1" fillId="13" borderId="6" xfId="1" applyFont="1" applyFill="1" applyBorder="1" applyAlignment="1">
      <alignment horizontal="center"/>
    </xf>
    <xf numFmtId="0" fontId="1" fillId="10" borderId="1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vertical="center"/>
    </xf>
    <xf numFmtId="0" fontId="1" fillId="13" borderId="4" xfId="1" applyFont="1" applyFill="1" applyBorder="1" applyAlignment="1">
      <alignment vertical="center"/>
    </xf>
    <xf numFmtId="0" fontId="5" fillId="3" borderId="2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19" xfId="1" applyFont="1" applyFill="1" applyBorder="1" applyAlignment="1">
      <alignment horizontal="right" vertical="center" indent="1"/>
    </xf>
    <xf numFmtId="0" fontId="5" fillId="0" borderId="20" xfId="1" applyFont="1" applyFill="1" applyBorder="1" applyAlignment="1">
      <alignment horizontal="right" vertical="center" indent="1"/>
    </xf>
    <xf numFmtId="169" fontId="1" fillId="13" borderId="2" xfId="1" applyNumberFormat="1" applyFont="1" applyFill="1" applyBorder="1" applyAlignment="1">
      <alignment horizontal="center" vertical="center"/>
    </xf>
    <xf numFmtId="169" fontId="1" fillId="13" borderId="4" xfId="1" applyNumberFormat="1" applyFont="1" applyFill="1" applyBorder="1" applyAlignment="1">
      <alignment horizontal="center" vertical="center"/>
    </xf>
    <xf numFmtId="0" fontId="1" fillId="13" borderId="1" xfId="1" applyFont="1" applyFill="1" applyBorder="1"/>
    <xf numFmtId="0" fontId="2" fillId="3" borderId="32" xfId="1" applyFont="1" applyFill="1" applyBorder="1" applyAlignment="1">
      <alignment horizontal="center" vertical="center" wrapText="1"/>
    </xf>
    <xf numFmtId="0" fontId="28" fillId="0" borderId="0" xfId="1" applyFont="1" applyFill="1" applyBorder="1" applyAlignment="1">
      <alignment horizontal="left" vertical="center"/>
    </xf>
    <xf numFmtId="0" fontId="1" fillId="7" borderId="22" xfId="1" applyFont="1" applyFill="1" applyBorder="1" applyAlignment="1">
      <alignment horizontal="center" vertical="center"/>
    </xf>
    <xf numFmtId="0" fontId="1" fillId="7" borderId="24" xfId="1" applyFont="1" applyFill="1" applyBorder="1" applyAlignment="1">
      <alignment horizontal="center" vertical="center"/>
    </xf>
    <xf numFmtId="0" fontId="1" fillId="13" borderId="31" xfId="1" applyFont="1" applyFill="1" applyBorder="1" applyAlignment="1">
      <alignment horizontal="center" vertical="center"/>
    </xf>
    <xf numFmtId="0" fontId="1" fillId="13" borderId="2" xfId="1" applyFont="1" applyFill="1" applyBorder="1" applyAlignment="1">
      <alignment vertical="center" wrapText="1"/>
    </xf>
    <xf numFmtId="0" fontId="1" fillId="13" borderId="4" xfId="1" applyFont="1" applyFill="1" applyBorder="1" applyAlignment="1">
      <alignment vertical="center" wrapText="1"/>
    </xf>
    <xf numFmtId="0" fontId="1" fillId="13" borderId="2" xfId="1" applyFont="1" applyFill="1" applyBorder="1" applyAlignment="1">
      <alignment horizontal="left" vertical="center" indent="1"/>
    </xf>
    <xf numFmtId="0" fontId="1" fillId="13" borderId="3" xfId="1" applyFont="1" applyFill="1" applyBorder="1" applyAlignment="1">
      <alignment horizontal="left" vertical="center" indent="1"/>
    </xf>
    <xf numFmtId="0" fontId="1" fillId="13" borderId="4" xfId="1" applyFont="1" applyFill="1" applyBorder="1" applyAlignment="1">
      <alignment horizontal="left" vertical="center" indent="1"/>
    </xf>
    <xf numFmtId="0" fontId="52" fillId="0" borderId="0" xfId="1" applyFont="1" applyFill="1" applyBorder="1" applyAlignment="1">
      <alignment horizontal="left" vertical="center" wrapText="1"/>
    </xf>
    <xf numFmtId="0" fontId="1" fillId="0" borderId="8" xfId="1" applyFont="1" applyBorder="1"/>
    <xf numFmtId="0" fontId="1" fillId="13" borderId="83" xfId="1" applyFont="1" applyFill="1" applyBorder="1" applyAlignment="1">
      <alignment horizontal="center" vertical="center"/>
    </xf>
    <xf numFmtId="0" fontId="1" fillId="13" borderId="84" xfId="1" applyFont="1" applyFill="1" applyBorder="1" applyAlignment="1">
      <alignment horizontal="center" vertical="center"/>
    </xf>
    <xf numFmtId="0" fontId="1" fillId="13" borderId="2" xfId="1" applyFont="1" applyFill="1" applyBorder="1"/>
    <xf numFmtId="0" fontId="1" fillId="13" borderId="4" xfId="1" applyFont="1" applyFill="1" applyBorder="1"/>
    <xf numFmtId="0" fontId="1" fillId="13" borderId="1" xfId="1" applyFont="1" applyFill="1" applyBorder="1" applyAlignment="1">
      <alignment vertical="center"/>
    </xf>
    <xf numFmtId="0" fontId="5" fillId="13" borderId="2" xfId="1" applyFont="1" applyFill="1" applyBorder="1" applyAlignment="1">
      <alignment vertical="center"/>
    </xf>
    <xf numFmtId="0" fontId="5" fillId="13" borderId="3" xfId="1" applyFont="1" applyFill="1" applyBorder="1" applyAlignment="1">
      <alignment vertical="center"/>
    </xf>
    <xf numFmtId="0" fontId="5" fillId="13" borderId="4" xfId="1" applyFont="1" applyFill="1" applyBorder="1" applyAlignment="1">
      <alignment vertical="center"/>
    </xf>
    <xf numFmtId="0" fontId="28" fillId="0" borderId="64" xfId="1" applyFont="1" applyFill="1" applyBorder="1" applyAlignment="1">
      <alignment horizontal="left" vertical="center"/>
    </xf>
    <xf numFmtId="0" fontId="5" fillId="13" borderId="1" xfId="1" applyFont="1" applyFill="1" applyBorder="1" applyAlignment="1">
      <alignment horizontal="left" vertical="center"/>
    </xf>
    <xf numFmtId="0" fontId="5" fillId="0" borderId="0" xfId="1" applyFont="1" applyFill="1" applyBorder="1" applyAlignment="1">
      <alignment horizontal="right" vertical="center" indent="2"/>
    </xf>
    <xf numFmtId="0" fontId="5" fillId="0" borderId="63" xfId="1" applyFont="1" applyFill="1" applyBorder="1" applyAlignment="1">
      <alignment horizontal="right" vertical="center" indent="2"/>
    </xf>
    <xf numFmtId="0" fontId="1" fillId="0" borderId="1" xfId="1" applyFont="1" applyFill="1" applyBorder="1" applyAlignment="1">
      <alignment horizontal="left" vertical="center" indent="1"/>
    </xf>
    <xf numFmtId="0" fontId="1" fillId="0" borderId="1" xfId="1" applyFont="1" applyFill="1" applyBorder="1" applyAlignment="1">
      <alignment horizontal="left" vertical="center" wrapText="1" indent="1"/>
    </xf>
    <xf numFmtId="0" fontId="1" fillId="3" borderId="32" xfId="1" applyFont="1" applyFill="1" applyBorder="1" applyAlignment="1">
      <alignment horizontal="center" vertical="center"/>
    </xf>
    <xf numFmtId="0" fontId="7" fillId="7" borderId="1" xfId="1" applyFont="1" applyFill="1" applyBorder="1" applyAlignment="1">
      <alignment horizontal="left" vertical="center" wrapText="1" indent="1"/>
    </xf>
    <xf numFmtId="0" fontId="7" fillId="7" borderId="31" xfId="1" applyFont="1" applyFill="1" applyBorder="1" applyAlignment="1">
      <alignment horizontal="left" vertical="center" wrapText="1" indent="1"/>
    </xf>
    <xf numFmtId="0" fontId="5" fillId="0" borderId="63" xfId="1" applyFont="1" applyFill="1" applyBorder="1" applyAlignment="1">
      <alignment horizontal="left" vertical="center" wrapText="1"/>
    </xf>
    <xf numFmtId="0" fontId="1" fillId="0" borderId="0" xfId="1" applyFont="1" applyFill="1" applyBorder="1" applyAlignment="1">
      <alignment horizontal="left" vertical="center" indent="1"/>
    </xf>
    <xf numFmtId="0" fontId="1" fillId="0" borderId="8" xfId="1" applyFont="1" applyFill="1" applyBorder="1" applyAlignment="1">
      <alignment horizontal="left" vertical="center" inden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6" fillId="3" borderId="7" xfId="1" applyFont="1" applyFill="1" applyBorder="1" applyAlignment="1">
      <alignment horizontal="center" vertical="center" wrapText="1"/>
    </xf>
    <xf numFmtId="0" fontId="6" fillId="3" borderId="0" xfId="1" applyFont="1" applyFill="1" applyBorder="1" applyAlignment="1">
      <alignment horizontal="center" vertical="center" wrapText="1"/>
    </xf>
    <xf numFmtId="0" fontId="1" fillId="13" borderId="5" xfId="1" applyFont="1" applyFill="1" applyBorder="1"/>
    <xf numFmtId="0" fontId="1" fillId="13" borderId="6" xfId="1" applyFont="1" applyFill="1" applyBorder="1"/>
    <xf numFmtId="0" fontId="6" fillId="3" borderId="8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6" fillId="3" borderId="38" xfId="1" applyFont="1" applyFill="1" applyBorder="1" applyAlignment="1">
      <alignment horizontal="center" vertical="center" wrapText="1"/>
    </xf>
    <xf numFmtId="0" fontId="6" fillId="3" borderId="32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right" vertical="center"/>
    </xf>
    <xf numFmtId="0" fontId="6" fillId="7" borderId="71" xfId="1" applyFont="1" applyFill="1" applyBorder="1" applyAlignment="1">
      <alignment horizontal="center" vertical="center" wrapText="1"/>
    </xf>
    <xf numFmtId="0" fontId="6" fillId="7" borderId="72" xfId="1" applyFont="1" applyFill="1" applyBorder="1" applyAlignment="1">
      <alignment horizontal="center" vertical="center" wrapText="1"/>
    </xf>
    <xf numFmtId="0" fontId="6" fillId="7" borderId="34" xfId="1" applyFont="1" applyFill="1" applyBorder="1" applyAlignment="1">
      <alignment horizontal="center" vertical="center" wrapText="1"/>
    </xf>
    <xf numFmtId="0" fontId="6" fillId="7" borderId="35" xfId="1" applyFont="1" applyFill="1" applyBorder="1" applyAlignment="1">
      <alignment horizontal="center" vertical="center" wrapText="1"/>
    </xf>
    <xf numFmtId="0" fontId="7" fillId="7" borderId="72" xfId="1" applyFont="1" applyFill="1" applyBorder="1" applyAlignment="1">
      <alignment horizontal="left" vertical="center" wrapText="1" indent="1"/>
    </xf>
    <xf numFmtId="0" fontId="7" fillId="7" borderId="35" xfId="1" applyFont="1" applyFill="1" applyBorder="1" applyAlignment="1">
      <alignment horizontal="left" vertical="center" wrapText="1" indent="1"/>
    </xf>
    <xf numFmtId="0" fontId="6" fillId="7" borderId="31" xfId="1" applyFont="1" applyFill="1" applyBorder="1" applyAlignment="1">
      <alignment horizontal="center" vertical="center" wrapText="1"/>
    </xf>
    <xf numFmtId="0" fontId="28" fillId="3" borderId="0" xfId="0" applyFont="1" applyFill="1" applyBorder="1" applyAlignment="1">
      <alignment horizontal="left" vertical="center"/>
    </xf>
    <xf numFmtId="0" fontId="9" fillId="3" borderId="32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 wrapText="1" indent="1"/>
    </xf>
    <xf numFmtId="0" fontId="1" fillId="3" borderId="31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11" fillId="10" borderId="31" xfId="0" applyFont="1" applyFill="1" applyBorder="1" applyAlignment="1">
      <alignment horizontal="center" vertical="center" wrapText="1"/>
    </xf>
    <xf numFmtId="0" fontId="11" fillId="10" borderId="49" xfId="0" applyFont="1" applyFill="1" applyBorder="1" applyAlignment="1">
      <alignment horizontal="center" vertical="center" wrapText="1"/>
    </xf>
    <xf numFmtId="0" fontId="11" fillId="10" borderId="27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left" vertical="center" wrapText="1" indent="2"/>
    </xf>
    <xf numFmtId="0" fontId="11" fillId="0" borderId="3" xfId="0" applyFont="1" applyFill="1" applyBorder="1" applyAlignment="1">
      <alignment horizontal="left" vertical="center" wrapText="1" indent="2"/>
    </xf>
    <xf numFmtId="0" fontId="11" fillId="0" borderId="4" xfId="0" applyFont="1" applyFill="1" applyBorder="1" applyAlignment="1">
      <alignment horizontal="left" vertical="center" wrapText="1" indent="2"/>
    </xf>
    <xf numFmtId="0" fontId="15" fillId="0" borderId="0" xfId="0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 applyProtection="1">
      <alignment horizontal="left" vertical="center" wrapText="1"/>
    </xf>
    <xf numFmtId="0" fontId="30" fillId="0" borderId="32" xfId="0" applyFont="1" applyBorder="1" applyAlignment="1">
      <alignment horizontal="left" vertical="center" wrapText="1" indent="1"/>
    </xf>
    <xf numFmtId="0" fontId="31" fillId="3" borderId="54" xfId="0" applyFont="1" applyFill="1" applyBorder="1" applyAlignment="1">
      <alignment horizontal="center" vertical="center" wrapText="1"/>
    </xf>
    <xf numFmtId="0" fontId="31" fillId="3" borderId="55" xfId="0" applyFont="1" applyFill="1" applyBorder="1" applyAlignment="1">
      <alignment horizontal="center" vertical="center" wrapText="1"/>
    </xf>
    <xf numFmtId="0" fontId="31" fillId="3" borderId="56" xfId="0" applyFont="1" applyFill="1" applyBorder="1" applyAlignment="1">
      <alignment horizontal="center" vertical="center" wrapText="1"/>
    </xf>
    <xf numFmtId="0" fontId="9" fillId="10" borderId="27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0" fillId="19" borderId="2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1" fillId="19" borderId="1" xfId="1" applyFont="1" applyFill="1" applyBorder="1" applyAlignment="1">
      <alignment horizontal="center" vertical="top" wrapText="1"/>
    </xf>
    <xf numFmtId="0" fontId="22" fillId="0" borderId="19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center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1" fillId="10" borderId="1" xfId="0" applyFont="1" applyFill="1" applyBorder="1" applyAlignment="1">
      <alignment horizontal="left" vertical="center" indent="1"/>
    </xf>
    <xf numFmtId="0" fontId="1" fillId="10" borderId="1" xfId="0" applyFont="1" applyFill="1" applyBorder="1" applyAlignment="1">
      <alignment horizontal="left" vertical="center" wrapText="1" indent="1"/>
    </xf>
    <xf numFmtId="0" fontId="5" fillId="10" borderId="32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1" fillId="3" borderId="36" xfId="0" applyFont="1" applyFill="1" applyBorder="1"/>
    <xf numFmtId="0" fontId="1" fillId="3" borderId="37" xfId="0" applyFont="1" applyFill="1" applyBorder="1"/>
    <xf numFmtId="0" fontId="1" fillId="10" borderId="1" xfId="0" applyFont="1" applyFill="1" applyBorder="1" applyAlignment="1">
      <alignment horizontal="left" vertical="center"/>
    </xf>
    <xf numFmtId="0" fontId="5" fillId="0" borderId="0" xfId="0" applyFont="1" applyBorder="1"/>
    <xf numFmtId="0" fontId="1" fillId="19" borderId="37" xfId="0" applyFont="1" applyFill="1" applyBorder="1"/>
    <xf numFmtId="0" fontId="1" fillId="19" borderId="38" xfId="0" applyFont="1" applyFill="1" applyBorder="1"/>
    <xf numFmtId="0" fontId="1" fillId="0" borderId="0" xfId="0" applyFont="1" applyBorder="1"/>
    <xf numFmtId="0" fontId="1" fillId="0" borderId="63" xfId="0" applyFont="1" applyBorder="1"/>
    <xf numFmtId="0" fontId="1" fillId="3" borderId="1" xfId="0" applyFont="1" applyFill="1" applyBorder="1" applyAlignment="1">
      <alignment horizontal="left" vertical="center" wrapText="1" indent="1"/>
    </xf>
    <xf numFmtId="0" fontId="9" fillId="3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 vertical="center" wrapText="1"/>
    </xf>
    <xf numFmtId="0" fontId="1" fillId="19" borderId="2" xfId="0" applyFont="1" applyFill="1" applyBorder="1" applyAlignment="1">
      <alignment vertical="center" wrapText="1"/>
    </xf>
    <xf numFmtId="0" fontId="1" fillId="19" borderId="3" xfId="0" applyFont="1" applyFill="1" applyBorder="1" applyAlignment="1">
      <alignment vertical="center" wrapText="1"/>
    </xf>
    <xf numFmtId="0" fontId="1" fillId="19" borderId="4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horizontal="left" vertical="center" indent="1"/>
    </xf>
    <xf numFmtId="0" fontId="1" fillId="10" borderId="3" xfId="0" applyFont="1" applyFill="1" applyBorder="1" applyAlignment="1">
      <alignment horizontal="left" vertical="center" indent="1"/>
    </xf>
    <xf numFmtId="0" fontId="1" fillId="10" borderId="4" xfId="0" applyFont="1" applyFill="1" applyBorder="1" applyAlignment="1">
      <alignment horizontal="left" vertical="center" indent="1"/>
    </xf>
    <xf numFmtId="0" fontId="9" fillId="0" borderId="0" xfId="0" applyFont="1" applyAlignment="1">
      <alignment horizontal="center"/>
    </xf>
    <xf numFmtId="0" fontId="5" fillId="10" borderId="1" xfId="0" applyFont="1" applyFill="1" applyBorder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left" indent="1"/>
    </xf>
    <xf numFmtId="0" fontId="0" fillId="19" borderId="1" xfId="0" applyFill="1" applyBorder="1"/>
    <xf numFmtId="0" fontId="6" fillId="3" borderId="32" xfId="0" applyFont="1" applyFill="1" applyBorder="1" applyAlignment="1">
      <alignment horizontal="center" wrapText="1"/>
    </xf>
    <xf numFmtId="0" fontId="15" fillId="0" borderId="0" xfId="0" applyFont="1" applyAlignment="1">
      <alignment horizontal="left" vertical="center" wrapText="1"/>
    </xf>
    <xf numFmtId="0" fontId="6" fillId="3" borderId="62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wrapText="1"/>
    </xf>
    <xf numFmtId="0" fontId="6" fillId="3" borderId="37" xfId="0" applyFont="1" applyFill="1" applyBorder="1" applyAlignment="1">
      <alignment horizontal="center" wrapText="1"/>
    </xf>
    <xf numFmtId="0" fontId="6" fillId="3" borderId="38" xfId="0" applyFont="1" applyFill="1" applyBorder="1" applyAlignment="1">
      <alignment horizontal="center" wrapText="1"/>
    </xf>
    <xf numFmtId="0" fontId="1" fillId="19" borderId="2" xfId="0" applyFont="1" applyFill="1" applyBorder="1" applyAlignment="1">
      <alignment horizontal="left" indent="1"/>
    </xf>
    <xf numFmtId="0" fontId="1" fillId="19" borderId="3" xfId="0" applyFont="1" applyFill="1" applyBorder="1" applyAlignment="1">
      <alignment horizontal="left" indent="1"/>
    </xf>
    <xf numFmtId="0" fontId="1" fillId="19" borderId="4" xfId="0" applyFont="1" applyFill="1" applyBorder="1" applyAlignment="1">
      <alignment horizontal="left" inden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left"/>
    </xf>
    <xf numFmtId="0" fontId="5" fillId="19" borderId="3" xfId="0" applyFont="1" applyFill="1" applyBorder="1" applyAlignment="1">
      <alignment horizontal="left"/>
    </xf>
    <xf numFmtId="0" fontId="5" fillId="19" borderId="4" xfId="0" applyFont="1" applyFill="1" applyBorder="1" applyAlignment="1">
      <alignment horizontal="left"/>
    </xf>
    <xf numFmtId="0" fontId="1" fillId="18" borderId="1" xfId="0" applyFont="1" applyFill="1" applyBorder="1" applyAlignment="1">
      <alignment horizontal="left" vertical="center" wrapText="1" indent="1"/>
    </xf>
    <xf numFmtId="0" fontId="0" fillId="18" borderId="1" xfId="0" applyFill="1" applyBorder="1" applyAlignment="1">
      <alignment horizontal="left" vertical="center" indent="1"/>
    </xf>
    <xf numFmtId="0" fontId="0" fillId="18" borderId="1" xfId="0" applyFill="1" applyBorder="1" applyAlignment="1">
      <alignment horizontal="center"/>
    </xf>
    <xf numFmtId="0" fontId="5" fillId="16" borderId="0" xfId="0" applyFont="1" applyFill="1" applyBorder="1" applyAlignment="1">
      <alignment vertical="center"/>
    </xf>
    <xf numFmtId="0" fontId="5" fillId="16" borderId="0" xfId="0" applyFont="1" applyFill="1" applyBorder="1" applyAlignment="1">
      <alignment horizontal="left" vertical="center"/>
    </xf>
    <xf numFmtId="0" fontId="1" fillId="6" borderId="59" xfId="0" applyFont="1" applyFill="1" applyBorder="1" applyAlignment="1">
      <alignment horizontal="left" vertical="center" wrapText="1" indent="1"/>
    </xf>
    <xf numFmtId="0" fontId="1" fillId="6" borderId="19" xfId="0" applyFont="1" applyFill="1" applyBorder="1" applyAlignment="1">
      <alignment horizontal="left" vertical="center" wrapText="1" indent="1"/>
    </xf>
    <xf numFmtId="0" fontId="1" fillId="6" borderId="29" xfId="0" applyFont="1" applyFill="1" applyBorder="1" applyAlignment="1">
      <alignment horizontal="left" vertical="center" wrapText="1" indent="1"/>
    </xf>
    <xf numFmtId="0" fontId="1" fillId="6" borderId="7" xfId="0" applyFont="1" applyFill="1" applyBorder="1" applyAlignment="1">
      <alignment horizontal="left" vertical="center" wrapText="1" indent="1"/>
    </xf>
    <xf numFmtId="0" fontId="1" fillId="6" borderId="0" xfId="0" applyFont="1" applyFill="1" applyBorder="1" applyAlignment="1">
      <alignment horizontal="left" vertical="center" wrapText="1" indent="1"/>
    </xf>
    <xf numFmtId="0" fontId="1" fillId="6" borderId="8" xfId="0" applyFont="1" applyFill="1" applyBorder="1" applyAlignment="1">
      <alignment horizontal="left" vertical="center" wrapText="1" indent="1"/>
    </xf>
    <xf numFmtId="0" fontId="1" fillId="6" borderId="57" xfId="0" applyFont="1" applyFill="1" applyBorder="1" applyAlignment="1">
      <alignment horizontal="left" vertical="center" wrapText="1" indent="1"/>
    </xf>
    <xf numFmtId="0" fontId="1" fillId="6" borderId="60" xfId="0" applyFont="1" applyFill="1" applyBorder="1" applyAlignment="1">
      <alignment horizontal="left" vertical="center" wrapText="1" indent="1"/>
    </xf>
    <xf numFmtId="0" fontId="1" fillId="6" borderId="58" xfId="0" applyFont="1" applyFill="1" applyBorder="1" applyAlignment="1">
      <alignment horizontal="left" vertical="center" wrapText="1" indent="1"/>
    </xf>
    <xf numFmtId="0" fontId="1" fillId="7" borderId="57" xfId="0" applyFont="1" applyFill="1" applyBorder="1" applyAlignment="1">
      <alignment horizontal="center" vertical="center"/>
    </xf>
    <xf numFmtId="0" fontId="1" fillId="7" borderId="60" xfId="0" applyFont="1" applyFill="1" applyBorder="1" applyAlignment="1">
      <alignment horizontal="center" vertical="center"/>
    </xf>
    <xf numFmtId="0" fontId="1" fillId="7" borderId="5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left" vertical="center"/>
    </xf>
    <xf numFmtId="0" fontId="14" fillId="0" borderId="0" xfId="0" applyFont="1" applyAlignment="1">
      <alignment horizontal="left" indent="1"/>
    </xf>
    <xf numFmtId="0" fontId="14" fillId="0" borderId="0" xfId="0" applyFont="1" applyAlignment="1">
      <alignment horizontal="left" indent="6"/>
    </xf>
    <xf numFmtId="0" fontId="14" fillId="0" borderId="8" xfId="0" applyFont="1" applyBorder="1" applyAlignment="1">
      <alignment horizontal="left" indent="6"/>
    </xf>
    <xf numFmtId="0" fontId="1" fillId="7" borderId="7" xfId="0" applyFont="1" applyFill="1" applyBorder="1" applyAlignment="1"/>
    <xf numFmtId="0" fontId="1" fillId="7" borderId="0" xfId="0" applyFont="1" applyFill="1" applyBorder="1" applyAlignment="1"/>
    <xf numFmtId="0" fontId="1" fillId="7" borderId="8" xfId="0" applyFont="1" applyFill="1" applyBorder="1" applyAlignment="1"/>
    <xf numFmtId="0" fontId="0" fillId="0" borderId="0" xfId="0" applyAlignment="1"/>
    <xf numFmtId="0" fontId="1" fillId="7" borderId="7" xfId="0" applyFont="1" applyFill="1" applyBorder="1"/>
    <xf numFmtId="0" fontId="1" fillId="7" borderId="0" xfId="0" applyFont="1" applyFill="1" applyBorder="1"/>
    <xf numFmtId="0" fontId="1" fillId="7" borderId="8" xfId="0" applyFont="1" applyFill="1" applyBorder="1"/>
    <xf numFmtId="0" fontId="0" fillId="0" borderId="0" xfId="0"/>
    <xf numFmtId="0" fontId="1" fillId="0" borderId="2" xfId="0" applyFont="1" applyBorder="1" applyAlignment="1">
      <alignment horizontal="left" vertical="center" wrapText="1" indent="1"/>
    </xf>
    <xf numFmtId="0" fontId="1" fillId="0" borderId="3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indent="1"/>
    </xf>
    <xf numFmtId="0" fontId="11" fillId="0" borderId="1" xfId="0" applyFont="1" applyBorder="1" applyAlignment="1">
      <alignment horizontal="left" vertical="center" wrapText="1" indent="1"/>
    </xf>
    <xf numFmtId="0" fontId="11" fillId="0" borderId="1" xfId="0" applyFont="1" applyBorder="1" applyAlignment="1">
      <alignment horizontal="left" vertical="center" indent="1"/>
    </xf>
    <xf numFmtId="0" fontId="49" fillId="6" borderId="1" xfId="0" applyFont="1" applyFill="1" applyBorder="1" applyAlignment="1" applyProtection="1">
      <alignment horizontal="center" vertical="center" wrapText="1"/>
      <protection locked="0"/>
    </xf>
    <xf numFmtId="0" fontId="49" fillId="7" borderId="2" xfId="0" applyFont="1" applyFill="1" applyBorder="1" applyAlignment="1" applyProtection="1">
      <alignment horizontal="left" vertical="center" wrapText="1" indent="1"/>
      <protection locked="0"/>
    </xf>
    <xf numFmtId="0" fontId="49" fillId="7" borderId="3" xfId="0" applyFont="1" applyFill="1" applyBorder="1" applyAlignment="1" applyProtection="1">
      <alignment horizontal="left" vertical="center" wrapText="1" indent="1"/>
      <protection locked="0"/>
    </xf>
    <xf numFmtId="0" fontId="49" fillId="7" borderId="4" xfId="0" applyFont="1" applyFill="1" applyBorder="1" applyAlignment="1" applyProtection="1">
      <alignment horizontal="left" vertical="center" wrapText="1" indent="1"/>
      <protection locked="0"/>
    </xf>
    <xf numFmtId="0" fontId="49" fillId="6" borderId="27" xfId="0" applyFont="1" applyFill="1" applyBorder="1" applyAlignment="1" applyProtection="1">
      <alignment horizontal="center" vertical="center" wrapText="1"/>
      <protection locked="0"/>
    </xf>
    <xf numFmtId="0" fontId="49" fillId="7" borderId="7" xfId="0" applyFont="1" applyFill="1" applyBorder="1" applyAlignment="1" applyProtection="1">
      <alignment horizontal="left" vertical="center" wrapText="1" indent="1"/>
      <protection locked="0"/>
    </xf>
    <xf numFmtId="0" fontId="49" fillId="7" borderId="0" xfId="0" applyFont="1" applyFill="1" applyBorder="1" applyAlignment="1" applyProtection="1">
      <alignment horizontal="left" vertical="center" wrapText="1" indent="1"/>
      <protection locked="0"/>
    </xf>
    <xf numFmtId="0" fontId="49" fillId="7" borderId="8" xfId="0" applyFont="1" applyFill="1" applyBorder="1" applyAlignment="1" applyProtection="1">
      <alignment horizontal="left" vertical="center" wrapText="1" indent="1"/>
      <protection locked="0"/>
    </xf>
    <xf numFmtId="0" fontId="41" fillId="14" borderId="66" xfId="2" applyFont="1" applyFill="1" applyBorder="1" applyAlignment="1">
      <alignment horizontal="center" vertical="center"/>
    </xf>
    <xf numFmtId="0" fontId="41" fillId="14" borderId="65" xfId="2" applyFont="1" applyFill="1" applyBorder="1" applyAlignment="1">
      <alignment horizontal="center" vertical="center"/>
    </xf>
    <xf numFmtId="0" fontId="41" fillId="14" borderId="65" xfId="2" applyFont="1" applyFill="1" applyBorder="1" applyAlignment="1">
      <alignment horizontal="center" vertical="center" wrapText="1"/>
    </xf>
    <xf numFmtId="166" fontId="41" fillId="14" borderId="65" xfId="3" applyNumberFormat="1" applyFont="1" applyFill="1" applyBorder="1" applyAlignment="1">
      <alignment horizontal="center" vertical="center" wrapText="1"/>
    </xf>
    <xf numFmtId="166" fontId="42" fillId="15" borderId="36" xfId="3" applyNumberFormat="1" applyFont="1" applyFill="1" applyBorder="1" applyAlignment="1">
      <alignment horizontal="center" vertical="center"/>
    </xf>
    <xf numFmtId="166" fontId="42" fillId="15" borderId="38" xfId="3" applyNumberFormat="1" applyFont="1" applyFill="1" applyBorder="1" applyAlignment="1">
      <alignment horizontal="center" vertical="center"/>
    </xf>
    <xf numFmtId="0" fontId="40" fillId="15" borderId="36" xfId="2" applyFont="1" applyFill="1" applyBorder="1" applyAlignment="1">
      <alignment horizontal="center" vertical="center"/>
    </xf>
    <xf numFmtId="0" fontId="40" fillId="15" borderId="38" xfId="2" applyFont="1" applyFill="1" applyBorder="1" applyAlignment="1">
      <alignment horizontal="center" vertical="center"/>
    </xf>
    <xf numFmtId="0" fontId="42" fillId="3" borderId="66" xfId="2" applyFont="1" applyFill="1" applyBorder="1" applyAlignment="1">
      <alignment horizontal="center" vertical="center"/>
    </xf>
    <xf numFmtId="0" fontId="5" fillId="0" borderId="36" xfId="1" applyFont="1" applyFill="1" applyBorder="1" applyAlignment="1">
      <alignment horizontal="center" vertical="center" wrapText="1"/>
    </xf>
    <xf numFmtId="0" fontId="5" fillId="0" borderId="38" xfId="1" applyFont="1" applyFill="1" applyBorder="1" applyAlignment="1">
      <alignment horizontal="center" vertical="center" wrapText="1"/>
    </xf>
    <xf numFmtId="0" fontId="59" fillId="0" borderId="0" xfId="1" applyFont="1" applyFill="1" applyBorder="1" applyAlignment="1">
      <alignment horizontal="left" vertical="center" wrapText="1"/>
    </xf>
    <xf numFmtId="0" fontId="59" fillId="0" borderId="0" xfId="0" applyFont="1" applyFill="1"/>
  </cellXfs>
  <cellStyles count="7">
    <cellStyle name="Cancel" xfId="5" xr:uid="{00000000-0005-0000-0000-000000000000}"/>
    <cellStyle name="Millares 2" xfId="3" xr:uid="{00000000-0005-0000-0000-000001000000}"/>
    <cellStyle name="Moneda [0] 2" xfId="6" xr:uid="{00000000-0005-0000-0000-000002000000}"/>
    <cellStyle name="Normal" xfId="0" builtinId="0"/>
    <cellStyle name="Normal 2" xfId="1" xr:uid="{00000000-0005-0000-0000-000004000000}"/>
    <cellStyle name="Normal 3" xfId="2" xr:uid="{00000000-0005-0000-0000-000005000000}"/>
    <cellStyle name="Porcentaje 2" xfId="4" xr:uid="{00000000-0005-0000-0000-000006000000}"/>
  </cellStyles>
  <dxfs count="94"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DBFAFD"/>
      <color rgb="FFFFF9E5"/>
      <color rgb="FFFB9E97"/>
      <color rgb="FFCBBA99"/>
      <color rgb="FFD9FFEC"/>
      <color rgb="FFFCE7C4"/>
      <color rgb="FFFDFDDB"/>
      <color rgb="FF3333CC"/>
      <color rgb="FF3030E4"/>
      <color rgb="FFB7A8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lockText="1"/>
</file>

<file path=xl/ctrlProps/ctrlProp50.xml><?xml version="1.0" encoding="utf-8"?>
<formControlPr xmlns="http://schemas.microsoft.com/office/spreadsheetml/2009/9/main" objectType="CheckBox" lockText="1"/>
</file>

<file path=xl/ctrlProps/ctrlProp51.xml><?xml version="1.0" encoding="utf-8"?>
<formControlPr xmlns="http://schemas.microsoft.com/office/spreadsheetml/2009/9/main" objectType="CheckBox" lockText="1"/>
</file>

<file path=xl/ctrlProps/ctrlProp52.xml><?xml version="1.0" encoding="utf-8"?>
<formControlPr xmlns="http://schemas.microsoft.com/office/spreadsheetml/2009/9/main" objectType="CheckBox" lockText="1"/>
</file>

<file path=xl/ctrlProps/ctrlProp53.xml><?xml version="1.0" encoding="utf-8"?>
<formControlPr xmlns="http://schemas.microsoft.com/office/spreadsheetml/2009/9/main" objectType="CheckBox" lockText="1"/>
</file>

<file path=xl/ctrlProps/ctrlProp54.xml><?xml version="1.0" encoding="utf-8"?>
<formControlPr xmlns="http://schemas.microsoft.com/office/spreadsheetml/2009/9/main" objectType="CheckBox" lockText="1"/>
</file>

<file path=xl/ctrlProps/ctrlProp55.xml><?xml version="1.0" encoding="utf-8"?>
<formControlPr xmlns="http://schemas.microsoft.com/office/spreadsheetml/2009/9/main" objectType="CheckBox" lockText="1"/>
</file>

<file path=xl/ctrlProps/ctrlProp56.xml><?xml version="1.0" encoding="utf-8"?>
<formControlPr xmlns="http://schemas.microsoft.com/office/spreadsheetml/2009/9/main" objectType="CheckBox" lockText="1"/>
</file>

<file path=xl/ctrlProps/ctrlProp57.xml><?xml version="1.0" encoding="utf-8"?>
<formControlPr xmlns="http://schemas.microsoft.com/office/spreadsheetml/2009/9/main" objectType="CheckBox" lockText="1"/>
</file>

<file path=xl/ctrlProps/ctrlProp58.xml><?xml version="1.0" encoding="utf-8"?>
<formControlPr xmlns="http://schemas.microsoft.com/office/spreadsheetml/2009/9/main" objectType="CheckBox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checked="Checked" lockText="1"/>
</file>

<file path=xl/ctrlProps/ctrlProp180.xml><?xml version="1.0" encoding="utf-8"?>
<formControlPr xmlns="http://schemas.microsoft.com/office/spreadsheetml/2009/9/main" objectType="CheckBox" checked="Checked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checked="Checked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Drop" dropStyle="combo" dx="16" fmlaLink="$J$147" fmlaRange="Hoja1!$G$11:$G$20" sel="0" val="0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4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checked="Checked" lockText="1"/>
</file>

<file path=xl/ctrlProps/ctrlProp243.xml><?xml version="1.0" encoding="utf-8"?>
<formControlPr xmlns="http://schemas.microsoft.com/office/spreadsheetml/2009/9/main" objectType="CheckBox" checked="Checked" lockText="1"/>
</file>

<file path=xl/ctrlProps/ctrlProp244.xml><?xml version="1.0" encoding="utf-8"?>
<formControlPr xmlns="http://schemas.microsoft.com/office/spreadsheetml/2009/9/main" objectType="CheckBox" checked="Checked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checked="Checked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checked="Checked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checked="Checked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checked="Checked" lockText="1"/>
</file>

<file path=xl/ctrlProps/ctrlProp262.xml><?xml version="1.0" encoding="utf-8"?>
<formControlPr xmlns="http://schemas.microsoft.com/office/spreadsheetml/2009/9/main" objectType="CheckBox" checked="Checked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checked="Checked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3.xml><?xml version="1.0" encoding="utf-8"?>
<formControlPr xmlns="http://schemas.microsoft.com/office/spreadsheetml/2009/9/main" objectType="Drop" dropStyle="combo" dx="16" fmlaLink="#REF!" fmlaRange="Hoja1!$G$11:$G$20" sel="8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NALISIS T&#201;CNICO'!A1"/><Relationship Id="rId13" Type="http://schemas.openxmlformats.org/officeDocument/2006/relationships/image" Target="../media/image3.jpeg"/><Relationship Id="rId18" Type="http://schemas.openxmlformats.org/officeDocument/2006/relationships/hyperlink" Target="#GESTI&#211;N!A1"/><Relationship Id="rId3" Type="http://schemas.openxmlformats.org/officeDocument/2006/relationships/image" Target="../media/image2.png"/><Relationship Id="rId21" Type="http://schemas.openxmlformats.org/officeDocument/2006/relationships/hyperlink" Target="#'Protocolo final'!A1"/><Relationship Id="rId7" Type="http://schemas.openxmlformats.org/officeDocument/2006/relationships/hyperlink" Target="#'HORIZONTE DE EVALUACI&#211;N'!A1"/><Relationship Id="rId12" Type="http://schemas.openxmlformats.org/officeDocument/2006/relationships/hyperlink" Target="#SOSTENIBILIDAD!A1"/><Relationship Id="rId17" Type="http://schemas.openxmlformats.org/officeDocument/2006/relationships/hyperlink" Target="#'BRECHA DE SERVICIO'!A1"/><Relationship Id="rId2" Type="http://schemas.openxmlformats.org/officeDocument/2006/relationships/hyperlink" Target="#'DATOS GENERALES'!A1"/><Relationship Id="rId16" Type="http://schemas.openxmlformats.org/officeDocument/2006/relationships/hyperlink" Target="#'PROBLEMA-OBJETIVO'!A72"/><Relationship Id="rId20" Type="http://schemas.openxmlformats.org/officeDocument/2006/relationships/hyperlink" Target="#'MARCO LOGICO'!A1"/><Relationship Id="rId1" Type="http://schemas.openxmlformats.org/officeDocument/2006/relationships/image" Target="../media/image1.emf"/><Relationship Id="rId6" Type="http://schemas.openxmlformats.org/officeDocument/2006/relationships/hyperlink" Target="#POS!A1"/><Relationship Id="rId11" Type="http://schemas.openxmlformats.org/officeDocument/2006/relationships/hyperlink" Target="#'EVALUACION SOCIAL'!A1"/><Relationship Id="rId5" Type="http://schemas.openxmlformats.org/officeDocument/2006/relationships/hyperlink" Target="#INVOLUCRADOS!A1"/><Relationship Id="rId15" Type="http://schemas.openxmlformats.org/officeDocument/2006/relationships/hyperlink" Target="#'PROBLEMA-OBJETIVO'!A1"/><Relationship Id="rId10" Type="http://schemas.openxmlformats.org/officeDocument/2006/relationships/hyperlink" Target="#'COSTO TOTAL'!A1"/><Relationship Id="rId19" Type="http://schemas.openxmlformats.org/officeDocument/2006/relationships/hyperlink" Target="#'IMPACTO AMBIENTAL'!A1"/><Relationship Id="rId4" Type="http://schemas.openxmlformats.org/officeDocument/2006/relationships/hyperlink" Target="#'UNIDAD PRODUCTORA'!A1"/><Relationship Id="rId9" Type="http://schemas.openxmlformats.org/officeDocument/2006/relationships/hyperlink" Target="#'AREA DE ESTUDIO'!A1"/><Relationship Id="rId14" Type="http://schemas.openxmlformats.org/officeDocument/2006/relationships/image" Target="../media/image4.png"/><Relationship Id="rId22" Type="http://schemas.openxmlformats.org/officeDocument/2006/relationships/hyperlink" Target="#ANEX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92352</xdr:colOff>
      <xdr:row>0</xdr:row>
      <xdr:rowOff>65432</xdr:rowOff>
    </xdr:from>
    <xdr:to>
      <xdr:col>24</xdr:col>
      <xdr:colOff>242681</xdr:colOff>
      <xdr:row>28</xdr:row>
      <xdr:rowOff>123264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2" y="65432"/>
          <a:ext cx="7411741" cy="5705597"/>
        </a:xfrm>
        <a:prstGeom prst="roundRect">
          <a:avLst>
            <a:gd name="adj" fmla="val 2722"/>
          </a:avLst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278466</xdr:colOff>
      <xdr:row>2</xdr:row>
      <xdr:rowOff>196102</xdr:rowOff>
    </xdr:from>
    <xdr:to>
      <xdr:col>24</xdr:col>
      <xdr:colOff>156882</xdr:colOff>
      <xdr:row>9</xdr:row>
      <xdr:rowOff>32496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91260" y="599514"/>
          <a:ext cx="5627034" cy="124833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238123</xdr:colOff>
      <xdr:row>10</xdr:row>
      <xdr:rowOff>74517</xdr:rowOff>
    </xdr:from>
    <xdr:to>
      <xdr:col>10</xdr:col>
      <xdr:colOff>219075</xdr:colOff>
      <xdr:row>13</xdr:row>
      <xdr:rowOff>112617</xdr:rowOff>
    </xdr:to>
    <xdr:sp macro="" textlink="">
      <xdr:nvSpPr>
        <xdr:cNvPr id="4" name="Recortar rectángulo de esquina sencill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53476" y="2091576"/>
          <a:ext cx="1191187" cy="643217"/>
        </a:xfrm>
        <a:prstGeom prst="snip1Rect">
          <a:avLst>
            <a:gd name="adj" fmla="val 44716"/>
          </a:avLst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295275</xdr:colOff>
      <xdr:row>10</xdr:row>
      <xdr:rowOff>103092</xdr:rowOff>
    </xdr:from>
    <xdr:to>
      <xdr:col>8</xdr:col>
      <xdr:colOff>185420</xdr:colOff>
      <xdr:row>13</xdr:row>
      <xdr:rowOff>151987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10628" y="2120151"/>
          <a:ext cx="495263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1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8</xdr:col>
      <xdr:colOff>238125</xdr:colOff>
      <xdr:row>10</xdr:row>
      <xdr:rowOff>150717</xdr:rowOff>
    </xdr:from>
    <xdr:to>
      <xdr:col>10</xdr:col>
      <xdr:colOff>38100</xdr:colOff>
      <xdr:row>12</xdr:row>
      <xdr:rowOff>84041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4">
              <a:shade val="45000"/>
              <a:satMod val="135000"/>
            </a:schemeClr>
            <a:prstClr val="white"/>
          </a:duotone>
          <a:lum bright="20000" contrast="-40000"/>
        </a:blip>
        <a:stretch>
          <a:fillRect/>
        </a:stretch>
      </xdr:blipFill>
      <xdr:spPr>
        <a:xfrm>
          <a:off x="2658596" y="2167776"/>
          <a:ext cx="405092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11</xdr:col>
      <xdr:colOff>28575</xdr:colOff>
      <xdr:row>10</xdr:row>
      <xdr:rowOff>74517</xdr:rowOff>
    </xdr:from>
    <xdr:to>
      <xdr:col>15</xdr:col>
      <xdr:colOff>9527</xdr:colOff>
      <xdr:row>13</xdr:row>
      <xdr:rowOff>112617</xdr:rowOff>
    </xdr:to>
    <xdr:sp macro="" textlink="">
      <xdr:nvSpPr>
        <xdr:cNvPr id="7" name="Recortar rectángulo de esquina sencill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356722" y="2091576"/>
          <a:ext cx="1191187" cy="643217"/>
        </a:xfrm>
        <a:prstGeom prst="snip1Rect">
          <a:avLst>
            <a:gd name="adj" fmla="val 44716"/>
          </a:avLst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85727</xdr:colOff>
      <xdr:row>10</xdr:row>
      <xdr:rowOff>103092</xdr:rowOff>
    </xdr:from>
    <xdr:to>
      <xdr:col>12</xdr:col>
      <xdr:colOff>280672</xdr:colOff>
      <xdr:row>13</xdr:row>
      <xdr:rowOff>151987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413874" y="2120151"/>
          <a:ext cx="497504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2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28577</xdr:colOff>
      <xdr:row>10</xdr:row>
      <xdr:rowOff>150717</xdr:rowOff>
    </xdr:from>
    <xdr:to>
      <xdr:col>14</xdr:col>
      <xdr:colOff>133352</xdr:colOff>
      <xdr:row>12</xdr:row>
      <xdr:rowOff>84041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961842" y="2167776"/>
          <a:ext cx="407334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95250</xdr:colOff>
      <xdr:row>10</xdr:row>
      <xdr:rowOff>78130</xdr:rowOff>
    </xdr:from>
    <xdr:to>
      <xdr:col>19</xdr:col>
      <xdr:colOff>76202</xdr:colOff>
      <xdr:row>13</xdr:row>
      <xdr:rowOff>116230</xdr:rowOff>
    </xdr:to>
    <xdr:sp macro="" textlink="">
      <xdr:nvSpPr>
        <xdr:cNvPr id="10" name="Recortar rectángulo de esquina sencill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4633632" y="2095189"/>
          <a:ext cx="1191188" cy="643217"/>
        </a:xfrm>
        <a:prstGeom prst="snip1Rect">
          <a:avLst>
            <a:gd name="adj" fmla="val 44716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152402</xdr:colOff>
      <xdr:row>10</xdr:row>
      <xdr:rowOff>106705</xdr:rowOff>
    </xdr:from>
    <xdr:to>
      <xdr:col>17</xdr:col>
      <xdr:colOff>42547</xdr:colOff>
      <xdr:row>13</xdr:row>
      <xdr:rowOff>155600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690784" y="2123764"/>
          <a:ext cx="495263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3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17</xdr:col>
      <xdr:colOff>95252</xdr:colOff>
      <xdr:row>10</xdr:row>
      <xdr:rowOff>154330</xdr:rowOff>
    </xdr:from>
    <xdr:to>
      <xdr:col>18</xdr:col>
      <xdr:colOff>200027</xdr:colOff>
      <xdr:row>12</xdr:row>
      <xdr:rowOff>87654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38752" y="2171389"/>
          <a:ext cx="407334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19</xdr:col>
      <xdr:colOff>137948</xdr:colOff>
      <xdr:row>10</xdr:row>
      <xdr:rowOff>74188</xdr:rowOff>
    </xdr:from>
    <xdr:to>
      <xdr:col>23</xdr:col>
      <xdr:colOff>118900</xdr:colOff>
      <xdr:row>13</xdr:row>
      <xdr:rowOff>112288</xdr:rowOff>
    </xdr:to>
    <xdr:sp macro="" textlink="">
      <xdr:nvSpPr>
        <xdr:cNvPr id="13" name="Recortar rectángulo de esquina sencilla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886566" y="2091247"/>
          <a:ext cx="1191187" cy="643217"/>
        </a:xfrm>
        <a:prstGeom prst="snip1Rect">
          <a:avLst>
            <a:gd name="adj" fmla="val 44716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19</xdr:col>
      <xdr:colOff>195100</xdr:colOff>
      <xdr:row>10</xdr:row>
      <xdr:rowOff>102763</xdr:rowOff>
    </xdr:from>
    <xdr:to>
      <xdr:col>21</xdr:col>
      <xdr:colOff>85245</xdr:colOff>
      <xdr:row>13</xdr:row>
      <xdr:rowOff>151658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943718" y="2119822"/>
          <a:ext cx="495262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4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21</xdr:col>
      <xdr:colOff>137950</xdr:colOff>
      <xdr:row>10</xdr:row>
      <xdr:rowOff>150388</xdr:rowOff>
    </xdr:from>
    <xdr:to>
      <xdr:col>22</xdr:col>
      <xdr:colOff>240098</xdr:colOff>
      <xdr:row>12</xdr:row>
      <xdr:rowOff>83712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491685" y="2167447"/>
          <a:ext cx="404707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228600</xdr:colOff>
      <xdr:row>13</xdr:row>
      <xdr:rowOff>160242</xdr:rowOff>
    </xdr:from>
    <xdr:to>
      <xdr:col>10</xdr:col>
      <xdr:colOff>228600</xdr:colOff>
      <xdr:row>16</xdr:row>
      <xdr:rowOff>5302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43953" y="2782418"/>
          <a:ext cx="1210235" cy="450178"/>
        </a:xfrm>
        <a:prstGeom prst="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Datos</a:t>
          </a:r>
          <a:r>
            <a:rPr lang="es-MX" sz="1100" b="1" i="0" kern="1200" baseline="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 Generales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13</xdr:row>
      <xdr:rowOff>160243</xdr:rowOff>
    </xdr:from>
    <xdr:to>
      <xdr:col>15</xdr:col>
      <xdr:colOff>11906</xdr:colOff>
      <xdr:row>16</xdr:row>
      <xdr:rowOff>6653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6247" y="2782419"/>
          <a:ext cx="1184041" cy="451528"/>
        </a:xfrm>
        <a:prstGeom prst="rect">
          <a:avLst/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Identificación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80894</xdr:colOff>
      <xdr:row>13</xdr:row>
      <xdr:rowOff>169386</xdr:rowOff>
    </xdr:from>
    <xdr:to>
      <xdr:col>19</xdr:col>
      <xdr:colOff>80895</xdr:colOff>
      <xdr:row>16</xdr:row>
      <xdr:rowOff>14446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619276" y="2791562"/>
          <a:ext cx="1210237" cy="450178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Formulación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142875</xdr:colOff>
      <xdr:row>13</xdr:row>
      <xdr:rowOff>161432</xdr:rowOff>
    </xdr:from>
    <xdr:to>
      <xdr:col>23</xdr:col>
      <xdr:colOff>116681</xdr:colOff>
      <xdr:row>16</xdr:row>
      <xdr:rowOff>7842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891493" y="2783608"/>
          <a:ext cx="1184041" cy="45152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Evaluación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198558</xdr:colOff>
      <xdr:row>16</xdr:row>
      <xdr:rowOff>30124</xdr:rowOff>
    </xdr:from>
    <xdr:to>
      <xdr:col>10</xdr:col>
      <xdr:colOff>228599</xdr:colOff>
      <xdr:row>27</xdr:row>
      <xdr:rowOff>196661</xdr:rowOff>
    </xdr:to>
    <xdr:sp macro="" textlink="">
      <xdr:nvSpPr>
        <xdr:cNvPr id="20" name="Rectángul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13911" y="3257418"/>
          <a:ext cx="1240276" cy="23853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Nombre</a:t>
          </a:r>
          <a:r>
            <a:rPr lang="es-MX" sz="1050" i="0" kern="120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proyecto, responsabilidad funcional, alineamiento a una brecha prioritaria e Institucionalidad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38834</xdr:colOff>
      <xdr:row>19</xdr:row>
      <xdr:rowOff>80680</xdr:rowOff>
    </xdr:from>
    <xdr:to>
      <xdr:col>15</xdr:col>
      <xdr:colOff>46160</xdr:colOff>
      <xdr:row>21</xdr:row>
      <xdr:rowOff>815</xdr:rowOff>
    </xdr:to>
    <xdr:sp macro="" textlink="">
      <xdr:nvSpPr>
        <xdr:cNvPr id="21" name="Rectángul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366981" y="3913092"/>
          <a:ext cx="1217561" cy="323547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Productora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21</xdr:row>
      <xdr:rowOff>33054</xdr:rowOff>
    </xdr:from>
    <xdr:to>
      <xdr:col>15</xdr:col>
      <xdr:colOff>45426</xdr:colOff>
      <xdr:row>22</xdr:row>
      <xdr:rowOff>168087</xdr:rowOff>
    </xdr:to>
    <xdr:sp macro="" textlink="">
      <xdr:nvSpPr>
        <xdr:cNvPr id="22" name="Rectángul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66247" y="4268878"/>
          <a:ext cx="1217561" cy="33673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24</xdr:row>
      <xdr:rowOff>47625</xdr:rowOff>
    </xdr:from>
    <xdr:to>
      <xdr:col>15</xdr:col>
      <xdr:colOff>45426</xdr:colOff>
      <xdr:row>26</xdr:row>
      <xdr:rowOff>54953</xdr:rowOff>
    </xdr:to>
    <xdr:sp macro="" textlink="">
      <xdr:nvSpPr>
        <xdr:cNvPr id="23" name="Rectángul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530600" y="4772025"/>
          <a:ext cx="1277326" cy="40102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roblema, objetivo y soluciones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133350</xdr:colOff>
      <xdr:row>16</xdr:row>
      <xdr:rowOff>56490</xdr:rowOff>
    </xdr:from>
    <xdr:to>
      <xdr:col>19</xdr:col>
      <xdr:colOff>92394</xdr:colOff>
      <xdr:row>20</xdr:row>
      <xdr:rowOff>118780</xdr:rowOff>
    </xdr:to>
    <xdr:sp macro="" textlink="">
      <xdr:nvSpPr>
        <xdr:cNvPr id="24" name="Rectángulo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671732" y="3283784"/>
          <a:ext cx="1169280" cy="86911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125864</xdr:colOff>
      <xdr:row>23</xdr:row>
      <xdr:rowOff>19134</xdr:rowOff>
    </xdr:from>
    <xdr:to>
      <xdr:col>19</xdr:col>
      <xdr:colOff>133190</xdr:colOff>
      <xdr:row>25</xdr:row>
      <xdr:rowOff>28660</xdr:rowOff>
    </xdr:to>
    <xdr:sp macro="" textlink="">
      <xdr:nvSpPr>
        <xdr:cNvPr id="25" name="Rectángul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64246" y="4658369"/>
          <a:ext cx="1217562" cy="41293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técnico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32844</xdr:colOff>
      <xdr:row>16</xdr:row>
      <xdr:rowOff>58345</xdr:rowOff>
    </xdr:from>
    <xdr:to>
      <xdr:col>15</xdr:col>
      <xdr:colOff>40170</xdr:colOff>
      <xdr:row>19</xdr:row>
      <xdr:rowOff>42579</xdr:rowOff>
    </xdr:to>
    <xdr:sp macro="" textlink="">
      <xdr:nvSpPr>
        <xdr:cNvPr id="26" name="Rectángulo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360991" y="3285639"/>
          <a:ext cx="1217561" cy="58935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estudio/área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110158</xdr:colOff>
      <xdr:row>25</xdr:row>
      <xdr:rowOff>71983</xdr:rowOff>
    </xdr:from>
    <xdr:to>
      <xdr:col>19</xdr:col>
      <xdr:colOff>117484</xdr:colOff>
      <xdr:row>28</xdr:row>
      <xdr:rowOff>4480</xdr:rowOff>
    </xdr:to>
    <xdr:sp macro="" textlink="">
      <xdr:nvSpPr>
        <xdr:cNvPr id="27" name="Rectángulo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648540" y="5114630"/>
          <a:ext cx="1217562" cy="53761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149086</xdr:colOff>
      <xdr:row>16</xdr:row>
      <xdr:rowOff>57491</xdr:rowOff>
    </xdr:from>
    <xdr:to>
      <xdr:col>23</xdr:col>
      <xdr:colOff>156412</xdr:colOff>
      <xdr:row>18</xdr:row>
      <xdr:rowOff>68434</xdr:rowOff>
    </xdr:to>
    <xdr:sp macro="" textlink="">
      <xdr:nvSpPr>
        <xdr:cNvPr id="28" name="Rectángulo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897704" y="3284785"/>
          <a:ext cx="1217561" cy="4143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142285</xdr:colOff>
      <xdr:row>18</xdr:row>
      <xdr:rowOff>131145</xdr:rowOff>
    </xdr:from>
    <xdr:to>
      <xdr:col>23</xdr:col>
      <xdr:colOff>149611</xdr:colOff>
      <xdr:row>20</xdr:row>
      <xdr:rowOff>143273</xdr:rowOff>
    </xdr:to>
    <xdr:sp macro="" textlink="">
      <xdr:nvSpPr>
        <xdr:cNvPr id="29" name="Rectángulo 2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890903" y="3761851"/>
          <a:ext cx="1217561" cy="41554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Sostenibilidad,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66675</xdr:colOff>
      <xdr:row>14</xdr:row>
      <xdr:rowOff>100850</xdr:rowOff>
    </xdr:from>
    <xdr:to>
      <xdr:col>5</xdr:col>
      <xdr:colOff>200025</xdr:colOff>
      <xdr:row>16</xdr:row>
      <xdr:rowOff>51545</xdr:rowOff>
    </xdr:to>
    <xdr:sp macro="[0]!pantallacompleta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9234" y="2924732"/>
          <a:ext cx="1343585" cy="354107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completa</a:t>
          </a:r>
        </a:p>
      </xdr:txBody>
    </xdr:sp>
    <xdr:clientData/>
  </xdr:twoCellAnchor>
  <xdr:twoCellAnchor>
    <xdr:from>
      <xdr:col>1</xdr:col>
      <xdr:colOff>82827</xdr:colOff>
      <xdr:row>16</xdr:row>
      <xdr:rowOff>89645</xdr:rowOff>
    </xdr:from>
    <xdr:to>
      <xdr:col>5</xdr:col>
      <xdr:colOff>216177</xdr:colOff>
      <xdr:row>18</xdr:row>
      <xdr:rowOff>13445</xdr:rowOff>
    </xdr:to>
    <xdr:sp macro="[0]!pantallanormal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85386" y="3316939"/>
          <a:ext cx="1343585" cy="32721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normal</a:t>
          </a:r>
        </a:p>
      </xdr:txBody>
    </xdr:sp>
    <xdr:clientData/>
  </xdr:twoCellAnchor>
  <xdr:twoCellAnchor>
    <xdr:from>
      <xdr:col>1</xdr:col>
      <xdr:colOff>63777</xdr:colOff>
      <xdr:row>18</xdr:row>
      <xdr:rowOff>13445</xdr:rowOff>
    </xdr:from>
    <xdr:to>
      <xdr:col>5</xdr:col>
      <xdr:colOff>197127</xdr:colOff>
      <xdr:row>19</xdr:row>
      <xdr:rowOff>177051</xdr:rowOff>
    </xdr:to>
    <xdr:sp macro="[0]!instructivobmc" textlink="">
      <xdr:nvSpPr>
        <xdr:cNvPr id="32" name="Rectángulo redondead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6336" y="3644151"/>
          <a:ext cx="1343585" cy="36531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Instructivo</a:t>
          </a:r>
        </a:p>
      </xdr:txBody>
    </xdr:sp>
    <xdr:clientData/>
  </xdr:twoCellAnchor>
  <xdr:twoCellAnchor>
    <xdr:from>
      <xdr:col>1</xdr:col>
      <xdr:colOff>54252</xdr:colOff>
      <xdr:row>19</xdr:row>
      <xdr:rowOff>196100</xdr:rowOff>
    </xdr:from>
    <xdr:to>
      <xdr:col>5</xdr:col>
      <xdr:colOff>187602</xdr:colOff>
      <xdr:row>22</xdr:row>
      <xdr:rowOff>51544</xdr:rowOff>
    </xdr:to>
    <xdr:sp macro="[0]!convertir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56811" y="4028512"/>
          <a:ext cx="1343585" cy="460561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Imprimir</a:t>
          </a:r>
        </a:p>
      </xdr:txBody>
    </xdr:sp>
    <xdr:clientData/>
  </xdr:twoCellAnchor>
  <xdr:twoCellAnchor>
    <xdr:from>
      <xdr:col>0</xdr:col>
      <xdr:colOff>219075</xdr:colOff>
      <xdr:row>12</xdr:row>
      <xdr:rowOff>157999</xdr:rowOff>
    </xdr:from>
    <xdr:to>
      <xdr:col>6</xdr:col>
      <xdr:colOff>47625</xdr:colOff>
      <xdr:row>27</xdr:row>
      <xdr:rowOff>80984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19075" y="2578470"/>
          <a:ext cx="1643903" cy="2948573"/>
        </a:xfrm>
        <a:prstGeom prst="rect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66675</xdr:colOff>
      <xdr:row>11</xdr:row>
      <xdr:rowOff>196099</xdr:rowOff>
    </xdr:from>
    <xdr:to>
      <xdr:col>5</xdr:col>
      <xdr:colOff>200025</xdr:colOff>
      <xdr:row>13</xdr:row>
      <xdr:rowOff>186576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69234" y="2414864"/>
          <a:ext cx="1343585" cy="39388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>
              <a:solidFill>
                <a:schemeClr val="bg1"/>
              </a:solidFill>
              <a:latin typeface="Arial Narrow" panose="020B0606020202030204" pitchFamily="34" charset="0"/>
            </a:rPr>
            <a:t>Opciones adicionales</a:t>
          </a:r>
        </a:p>
      </xdr:txBody>
    </xdr:sp>
    <xdr:clientData/>
  </xdr:twoCellAnchor>
  <xdr:twoCellAnchor editAs="oneCell">
    <xdr:from>
      <xdr:col>0</xdr:col>
      <xdr:colOff>214032</xdr:colOff>
      <xdr:row>0</xdr:row>
      <xdr:rowOff>114299</xdr:rowOff>
    </xdr:from>
    <xdr:to>
      <xdr:col>7</xdr:col>
      <xdr:colOff>33058</xdr:colOff>
      <xdr:row>11</xdr:row>
      <xdr:rowOff>35309</xdr:rowOff>
    </xdr:to>
    <xdr:pic>
      <xdr:nvPicPr>
        <xdr:cNvPr id="36" name="Picture 2" descr="Imagen relacionada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032" y="114299"/>
          <a:ext cx="1952626" cy="2121285"/>
        </a:xfrm>
        <a:prstGeom prst="flowChartDelay">
          <a:avLst/>
        </a:prstGeom>
        <a:noFill/>
        <a:ln w="381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223557</xdr:colOff>
      <xdr:row>7</xdr:row>
      <xdr:rowOff>80122</xdr:rowOff>
    </xdr:from>
    <xdr:to>
      <xdr:col>5</xdr:col>
      <xdr:colOff>261657</xdr:colOff>
      <xdr:row>10</xdr:row>
      <xdr:rowOff>13447</xdr:rowOff>
    </xdr:to>
    <xdr:sp macro="" textlink="">
      <xdr:nvSpPr>
        <xdr:cNvPr id="37" name="Recortar rectángulo de esquina sencill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23557" y="1492063"/>
          <a:ext cx="1550894" cy="538443"/>
        </a:xfrm>
        <a:prstGeom prst="snip1Rect">
          <a:avLst/>
        </a:prstGeom>
        <a:solidFill>
          <a:srgbClr val="DA0000">
            <a:alpha val="5568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 sz="2400"/>
        </a:p>
      </xdr:txBody>
    </xdr:sp>
    <xdr:clientData/>
  </xdr:twoCellAnchor>
  <xdr:twoCellAnchor>
    <xdr:from>
      <xdr:col>0</xdr:col>
      <xdr:colOff>107661</xdr:colOff>
      <xdr:row>7</xdr:row>
      <xdr:rowOff>148567</xdr:rowOff>
    </xdr:from>
    <xdr:to>
      <xdr:col>6</xdr:col>
      <xdr:colOff>71157</xdr:colOff>
      <xdr:row>9</xdr:row>
      <xdr:rowOff>122594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7661" y="1560508"/>
          <a:ext cx="1778849" cy="377439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</a:pPr>
          <a:r>
            <a:rPr lang="es-PE" sz="900" spc="325">
              <a:solidFill>
                <a:schemeClr val="bg1"/>
              </a:solidFill>
              <a:cs typeface="Calibri"/>
            </a:rPr>
            <a:t>Un nuevo sistema</a:t>
          </a:r>
          <a:endParaRPr lang="es-PE" sz="900">
            <a:solidFill>
              <a:schemeClr val="bg1"/>
            </a:solidFill>
            <a:cs typeface="Calibri"/>
          </a:endParaRPr>
        </a:p>
        <a:p>
          <a:pPr marL="12700" algn="ctr">
            <a:lnSpc>
              <a:spcPct val="100000"/>
            </a:lnSpc>
            <a:spcBef>
              <a:spcPts val="15"/>
            </a:spcBef>
          </a:pPr>
          <a:r>
            <a:rPr lang="es-PE" sz="900" b="1" i="1" spc="229">
              <a:solidFill>
                <a:schemeClr val="bg1"/>
              </a:solidFill>
              <a:cs typeface="Calibri"/>
            </a:rPr>
            <a:t>de inversión pública</a:t>
          </a:r>
        </a:p>
      </xdr:txBody>
    </xdr:sp>
    <xdr:clientData/>
  </xdr:twoCellAnchor>
  <xdr:twoCellAnchor>
    <xdr:from>
      <xdr:col>0</xdr:col>
      <xdr:colOff>206652</xdr:colOff>
      <xdr:row>6</xdr:row>
      <xdr:rowOff>9525</xdr:rowOff>
    </xdr:from>
    <xdr:to>
      <xdr:col>4</xdr:col>
      <xdr:colOff>47625</xdr:colOff>
      <xdr:row>7</xdr:row>
      <xdr:rowOff>192066</xdr:rowOff>
    </xdr:to>
    <xdr:sp macro="" textlink="">
      <xdr:nvSpPr>
        <xdr:cNvPr id="39" name="Entrada manual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06652" y="1190625"/>
          <a:ext cx="1110973" cy="379391"/>
        </a:xfrm>
        <a:prstGeom prst="flowChartManualInput">
          <a:avLst/>
        </a:prstGeom>
        <a:solidFill>
          <a:schemeClr val="bg1">
            <a:alpha val="7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/>
        </a:p>
      </xdr:txBody>
    </xdr:sp>
    <xdr:clientData/>
  </xdr:twoCellAnchor>
  <xdr:twoCellAnchor editAs="oneCell">
    <xdr:from>
      <xdr:col>0</xdr:col>
      <xdr:colOff>166406</xdr:colOff>
      <xdr:row>5</xdr:row>
      <xdr:rowOff>61071</xdr:rowOff>
    </xdr:from>
    <xdr:to>
      <xdr:col>4</xdr:col>
      <xdr:colOff>100538</xdr:colOff>
      <xdr:row>8</xdr:row>
      <xdr:rowOff>3921</xdr:rowOff>
    </xdr:to>
    <xdr:pic>
      <xdr:nvPicPr>
        <xdr:cNvPr id="40" name="Picture 4" descr="Resultado de imagen para invierte.pe log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06" y="1069600"/>
          <a:ext cx="1144367" cy="547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139903</xdr:colOff>
      <xdr:row>2</xdr:row>
      <xdr:rowOff>158003</xdr:rowOff>
    </xdr:from>
    <xdr:to>
      <xdr:col>23</xdr:col>
      <xdr:colOff>254203</xdr:colOff>
      <xdr:row>8</xdr:row>
      <xdr:rowOff>138953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2257815" y="561415"/>
          <a:ext cx="4955241" cy="11911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FORMATO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N° 06-B:</a:t>
          </a:r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FICHA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TÉCNICA GENERAL PARA PROYECTOS DE INVERSIÓN DE BAJA Y MEDIANA COMPLEJIDAD</a:t>
          </a:r>
          <a:endParaRPr lang="es-PE" sz="1600" b="1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algn="ctr"/>
          <a:r>
            <a:rPr lang="es-PE" sz="1050" b="0" baseline="0">
              <a:solidFill>
                <a:schemeClr val="bg1"/>
              </a:solidFill>
              <a:latin typeface="Arial Narrow" panose="020B0606020202030204" pitchFamily="34" charset="0"/>
            </a:rPr>
            <a:t>Plantilla predeterminada Versión 1.0 - Enero 2019</a:t>
          </a:r>
          <a:endParaRPr lang="es-PE" sz="1050" b="0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55370</xdr:colOff>
      <xdr:row>23</xdr:row>
      <xdr:rowOff>26565</xdr:rowOff>
    </xdr:from>
    <xdr:to>
      <xdr:col>15</xdr:col>
      <xdr:colOff>62696</xdr:colOff>
      <xdr:row>25</xdr:row>
      <xdr:rowOff>33893</xdr:rowOff>
    </xdr:to>
    <xdr:sp macro="" textlink="">
      <xdr:nvSpPr>
        <xdr:cNvPr id="42" name="Rectángulo 2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3383517" y="4665800"/>
          <a:ext cx="1217561" cy="41074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 / objetivos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54428</xdr:colOff>
      <xdr:row>25</xdr:row>
      <xdr:rowOff>82040</xdr:rowOff>
    </xdr:from>
    <xdr:to>
      <xdr:col>15</xdr:col>
      <xdr:colOff>61754</xdr:colOff>
      <xdr:row>27</xdr:row>
      <xdr:rowOff>196661</xdr:rowOff>
    </xdr:to>
    <xdr:sp macro="" textlink="">
      <xdr:nvSpPr>
        <xdr:cNvPr id="43" name="Rectángulo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382575" y="5124687"/>
          <a:ext cx="1217561" cy="51803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 de solución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110217</xdr:colOff>
      <xdr:row>20</xdr:row>
      <xdr:rowOff>177611</xdr:rowOff>
    </xdr:from>
    <xdr:to>
      <xdr:col>19</xdr:col>
      <xdr:colOff>117543</xdr:colOff>
      <xdr:row>22</xdr:row>
      <xdr:rowOff>198023</xdr:rowOff>
    </xdr:to>
    <xdr:sp macro="" textlink="">
      <xdr:nvSpPr>
        <xdr:cNvPr id="44" name="Rectángulo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4648599" y="4211729"/>
          <a:ext cx="1217562" cy="4238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163285</xdr:colOff>
      <xdr:row>21</xdr:row>
      <xdr:rowOff>397</xdr:rowOff>
    </xdr:from>
    <xdr:to>
      <xdr:col>23</xdr:col>
      <xdr:colOff>170611</xdr:colOff>
      <xdr:row>22</xdr:row>
      <xdr:rowOff>195301</xdr:rowOff>
    </xdr:to>
    <xdr:sp macro="" textlink="">
      <xdr:nvSpPr>
        <xdr:cNvPr id="45" name="Rectángulo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5911903" y="4236221"/>
          <a:ext cx="1217561" cy="3966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182335</xdr:colOff>
      <xdr:row>23</xdr:row>
      <xdr:rowOff>54826</xdr:rowOff>
    </xdr:from>
    <xdr:to>
      <xdr:col>23</xdr:col>
      <xdr:colOff>189661</xdr:colOff>
      <xdr:row>25</xdr:row>
      <xdr:rowOff>48023</xdr:rowOff>
    </xdr:to>
    <xdr:sp macro="" textlink="">
      <xdr:nvSpPr>
        <xdr:cNvPr id="46" name="Rectángulo 4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5930953" y="4694061"/>
          <a:ext cx="1217561" cy="3966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179614</xdr:colOff>
      <xdr:row>25</xdr:row>
      <xdr:rowOff>72516</xdr:rowOff>
    </xdr:from>
    <xdr:to>
      <xdr:col>23</xdr:col>
      <xdr:colOff>186940</xdr:colOff>
      <xdr:row>28</xdr:row>
      <xdr:rowOff>14005</xdr:rowOff>
    </xdr:to>
    <xdr:sp macro="" textlink="">
      <xdr:nvSpPr>
        <xdr:cNvPr id="47" name="Rectángulo 4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5928232" y="5115163"/>
          <a:ext cx="1217561" cy="5466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54252</xdr:colOff>
      <xdr:row>22</xdr:row>
      <xdr:rowOff>78877</xdr:rowOff>
    </xdr:from>
    <xdr:to>
      <xdr:col>5</xdr:col>
      <xdr:colOff>187602</xdr:colOff>
      <xdr:row>24</xdr:row>
      <xdr:rowOff>137708</xdr:rowOff>
    </xdr:to>
    <xdr:sp macro="" textlink="">
      <xdr:nvSpPr>
        <xdr:cNvPr id="48" name="Rectángulo redondeado 3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56811" y="4516406"/>
          <a:ext cx="1343585" cy="462243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Protocolo de Evaluación</a:t>
          </a:r>
        </a:p>
      </xdr:txBody>
    </xdr:sp>
    <xdr:clientData/>
  </xdr:twoCellAnchor>
  <xdr:twoCellAnchor>
    <xdr:from>
      <xdr:col>1</xdr:col>
      <xdr:colOff>57150</xdr:colOff>
      <xdr:row>24</xdr:row>
      <xdr:rowOff>148475</xdr:rowOff>
    </xdr:from>
    <xdr:to>
      <xdr:col>5</xdr:col>
      <xdr:colOff>190500</xdr:colOff>
      <xdr:row>27</xdr:row>
      <xdr:rowOff>3919</xdr:rowOff>
    </xdr:to>
    <xdr:sp macro="" textlink="">
      <xdr:nvSpPr>
        <xdr:cNvPr id="49" name="Rectángulo redondeado 3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359709" y="4989416"/>
          <a:ext cx="1343585" cy="46056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Anexos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227135</xdr:colOff>
      <xdr:row>39</xdr:row>
      <xdr:rowOff>131885</xdr:rowOff>
    </xdr:from>
    <xdr:to>
      <xdr:col>21</xdr:col>
      <xdr:colOff>263769</xdr:colOff>
      <xdr:row>45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7135" y="1973385"/>
          <a:ext cx="6970834" cy="94126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292345</xdr:colOff>
      <xdr:row>3</xdr:row>
      <xdr:rowOff>102577</xdr:rowOff>
    </xdr:from>
    <xdr:to>
      <xdr:col>2</xdr:col>
      <xdr:colOff>307732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92345" y="655027"/>
          <a:ext cx="67578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37594</xdr:colOff>
      <xdr:row>5</xdr:row>
      <xdr:rowOff>189480</xdr:rowOff>
    </xdr:from>
    <xdr:to>
      <xdr:col>6</xdr:col>
      <xdr:colOff>231913</xdr:colOff>
      <xdr:row>8</xdr:row>
      <xdr:rowOff>22873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28194" y="1103880"/>
          <a:ext cx="118491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267940</xdr:colOff>
      <xdr:row>5</xdr:row>
      <xdr:rowOff>187092</xdr:rowOff>
    </xdr:from>
    <xdr:to>
      <xdr:col>9</xdr:col>
      <xdr:colOff>314734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49140" y="1107842"/>
          <a:ext cx="1037394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266697</xdr:colOff>
      <xdr:row>3</xdr:row>
      <xdr:rowOff>125801</xdr:rowOff>
    </xdr:from>
    <xdr:to>
      <xdr:col>9</xdr:col>
      <xdr:colOff>314734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247897" y="678251"/>
          <a:ext cx="1038637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189395</xdr:colOff>
      <xdr:row>3</xdr:row>
      <xdr:rowOff>128943</xdr:rowOff>
    </xdr:from>
    <xdr:to>
      <xdr:col>16</xdr:col>
      <xdr:colOff>131418</xdr:colOff>
      <xdr:row>5</xdr:row>
      <xdr:rowOff>149087</xdr:rowOff>
    </xdr:to>
    <xdr:sp macro="" textlink="">
      <xdr:nvSpPr>
        <xdr:cNvPr id="7" name="Rectá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481995" y="681393"/>
          <a:ext cx="93262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33606</xdr:colOff>
      <xdr:row>3</xdr:row>
      <xdr:rowOff>119589</xdr:rowOff>
    </xdr:from>
    <xdr:to>
      <xdr:col>13</xdr:col>
      <xdr:colOff>149082</xdr:colOff>
      <xdr:row>5</xdr:row>
      <xdr:rowOff>145681</xdr:rowOff>
    </xdr:to>
    <xdr:sp macro="" textlink="">
      <xdr:nvSpPr>
        <xdr:cNvPr id="8" name="Rectá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35606" y="672039"/>
          <a:ext cx="110607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41130</xdr:colOff>
      <xdr:row>3</xdr:row>
      <xdr:rowOff>119076</xdr:rowOff>
    </xdr:from>
    <xdr:to>
      <xdr:col>6</xdr:col>
      <xdr:colOff>231914</xdr:colOff>
      <xdr:row>5</xdr:row>
      <xdr:rowOff>142970</xdr:rowOff>
    </xdr:to>
    <xdr:sp macro="" textlink="">
      <xdr:nvSpPr>
        <xdr:cNvPr id="9" name="Rectá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31730" y="671526"/>
          <a:ext cx="1181384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49119</xdr:colOff>
      <xdr:row>6</xdr:row>
      <xdr:rowOff>1657</xdr:rowOff>
    </xdr:from>
    <xdr:to>
      <xdr:col>13</xdr:col>
      <xdr:colOff>149082</xdr:colOff>
      <xdr:row>8</xdr:row>
      <xdr:rowOff>27749</xdr:rowOff>
    </xdr:to>
    <xdr:sp macro="" textlink="">
      <xdr:nvSpPr>
        <xdr:cNvPr id="10" name="Rectá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351119" y="1106557"/>
          <a:ext cx="109056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175241</xdr:colOff>
      <xdr:row>6</xdr:row>
      <xdr:rowOff>7616</xdr:rowOff>
    </xdr:from>
    <xdr:to>
      <xdr:col>19</xdr:col>
      <xdr:colOff>117263</xdr:colOff>
      <xdr:row>8</xdr:row>
      <xdr:rowOff>41413</xdr:rowOff>
    </xdr:to>
    <xdr:sp macro="" textlink="">
      <xdr:nvSpPr>
        <xdr:cNvPr id="11" name="Rectá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58441" y="1112516"/>
          <a:ext cx="932622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19</xdr:col>
      <xdr:colOff>142624</xdr:colOff>
      <xdr:row>3</xdr:row>
      <xdr:rowOff>142907</xdr:rowOff>
    </xdr:from>
    <xdr:to>
      <xdr:col>22</xdr:col>
      <xdr:colOff>150907</xdr:colOff>
      <xdr:row>5</xdr:row>
      <xdr:rowOff>157370</xdr:rowOff>
    </xdr:to>
    <xdr:sp macro="" textlink="">
      <xdr:nvSpPr>
        <xdr:cNvPr id="12" name="Rectá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416424" y="695357"/>
          <a:ext cx="998883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267746</xdr:colOff>
      <xdr:row>38</xdr:row>
      <xdr:rowOff>200024</xdr:rowOff>
    </xdr:from>
    <xdr:to>
      <xdr:col>9</xdr:col>
      <xdr:colOff>19050</xdr:colOff>
      <xdr:row>40</xdr:row>
      <xdr:rowOff>82373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67746" y="7524749"/>
          <a:ext cx="2580229" cy="358599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1.03 Nombre</a:t>
          </a:r>
          <a:r>
            <a:rPr lang="es-PE" sz="1100" b="1" baseline="0"/>
            <a:t>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228600</xdr:colOff>
      <xdr:row>26</xdr:row>
      <xdr:rowOff>19050</xdr:rowOff>
    </xdr:from>
    <xdr:to>
      <xdr:col>21</xdr:col>
      <xdr:colOff>265234</xdr:colOff>
      <xdr:row>38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28600" y="3251200"/>
          <a:ext cx="6970834" cy="14287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311602</xdr:colOff>
      <xdr:row>25</xdr:row>
      <xdr:rowOff>73478</xdr:rowOff>
    </xdr:from>
    <xdr:to>
      <xdr:col>15</xdr:col>
      <xdr:colOff>19050</xdr:colOff>
      <xdr:row>27</xdr:row>
      <xdr:rowOff>30354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11602" y="3654878"/>
          <a:ext cx="4422323" cy="280726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1.02 Responsabilidad</a:t>
          </a:r>
          <a:r>
            <a:rPr lang="es-PE" sz="1100" b="1" baseline="0"/>
            <a:t> funcional y tipología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9</xdr:col>
      <xdr:colOff>314324</xdr:colOff>
      <xdr:row>2</xdr:row>
      <xdr:rowOff>133350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85750" y="123825"/>
          <a:ext cx="3000374" cy="3778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DATO</a:t>
          </a:r>
          <a:r>
            <a:rPr lang="es-PE" sz="1400" b="1" baseline="0">
              <a:solidFill>
                <a:srgbClr val="B7A897"/>
              </a:solidFill>
            </a:rPr>
            <a:t>S GENERALES DEL PROYECTO </a:t>
          </a:r>
          <a:endParaRPr lang="es-PE" sz="1400" b="1">
            <a:solidFill>
              <a:srgbClr val="B7A897"/>
            </a:solidFill>
          </a:endParaRPr>
        </a:p>
      </xdr:txBody>
    </xdr:sp>
    <xdr:clientData/>
  </xdr:twoCellAnchor>
  <xdr:twoCellAnchor>
    <xdr:from>
      <xdr:col>22</xdr:col>
      <xdr:colOff>228601</xdr:colOff>
      <xdr:row>0</xdr:row>
      <xdr:rowOff>123826</xdr:rowOff>
    </xdr:from>
    <xdr:to>
      <xdr:col>27</xdr:col>
      <xdr:colOff>66676</xdr:colOff>
      <xdr:row>2</xdr:row>
      <xdr:rowOff>133350</xdr:rowOff>
    </xdr:to>
    <xdr:sp macro="[0]!instructivobmc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143751" y="123826"/>
          <a:ext cx="1409700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0</xdr:col>
      <xdr:colOff>204107</xdr:colOff>
      <xdr:row>47</xdr:row>
      <xdr:rowOff>108857</xdr:rowOff>
    </xdr:from>
    <xdr:to>
      <xdr:col>27</xdr:col>
      <xdr:colOff>166687</xdr:colOff>
      <xdr:row>60</xdr:row>
      <xdr:rowOff>23812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04107" y="5106307"/>
          <a:ext cx="8877980" cy="315345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296156</xdr:colOff>
      <xdr:row>46</xdr:row>
      <xdr:rowOff>134472</xdr:rowOff>
    </xdr:from>
    <xdr:to>
      <xdr:col>14</xdr:col>
      <xdr:colOff>19050</xdr:colOff>
      <xdr:row>48</xdr:row>
      <xdr:rowOff>121763</xdr:rowOff>
    </xdr:to>
    <xdr:sp macro="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96156" y="5849472"/>
          <a:ext cx="4123444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1.04 Alineamiento</a:t>
          </a:r>
          <a:r>
            <a:rPr lang="es-PE" sz="1100" b="1" baseline="0"/>
            <a:t> y contribución al cierre de una brecha prioritaria</a:t>
          </a:r>
          <a:endParaRPr lang="es-PE" sz="1100" b="1"/>
        </a:p>
      </xdr:txBody>
    </xdr:sp>
    <xdr:clientData/>
  </xdr:twoCellAnchor>
  <xdr:twoCellAnchor>
    <xdr:from>
      <xdr:col>0</xdr:col>
      <xdr:colOff>217715</xdr:colOff>
      <xdr:row>12</xdr:row>
      <xdr:rowOff>54428</xdr:rowOff>
    </xdr:from>
    <xdr:to>
      <xdr:col>27</xdr:col>
      <xdr:colOff>180295</xdr:colOff>
      <xdr:row>24</xdr:row>
      <xdr:rowOff>149678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17715" y="8620578"/>
          <a:ext cx="8877980" cy="48704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313764</xdr:colOff>
      <xdr:row>11</xdr:row>
      <xdr:rowOff>44823</xdr:rowOff>
    </xdr:from>
    <xdr:to>
      <xdr:col>6</xdr:col>
      <xdr:colOff>66675</xdr:colOff>
      <xdr:row>13</xdr:row>
      <xdr:rowOff>32114</xdr:rowOff>
    </xdr:to>
    <xdr:sp macro="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3764" y="9426948"/>
          <a:ext cx="1638861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1.01 Institucionalidad</a:t>
          </a:r>
        </a:p>
      </xdr:txBody>
    </xdr:sp>
    <xdr:clientData/>
  </xdr:twoCellAnchor>
  <xdr:twoCellAnchor>
    <xdr:from>
      <xdr:col>13</xdr:col>
      <xdr:colOff>198778</xdr:colOff>
      <xdr:row>6</xdr:row>
      <xdr:rowOff>8284</xdr:rowOff>
    </xdr:from>
    <xdr:to>
      <xdr:col>16</xdr:col>
      <xdr:colOff>140800</xdr:colOff>
      <xdr:row>8</xdr:row>
      <xdr:rowOff>34376</xdr:rowOff>
    </xdr:to>
    <xdr:sp macro="" textlink="">
      <xdr:nvSpPr>
        <xdr:cNvPr id="22" name="Rectángulo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491378" y="1113184"/>
          <a:ext cx="93262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165652</xdr:colOff>
      <xdr:row>3</xdr:row>
      <xdr:rowOff>140804</xdr:rowOff>
    </xdr:from>
    <xdr:to>
      <xdr:col>19</xdr:col>
      <xdr:colOff>107674</xdr:colOff>
      <xdr:row>5</xdr:row>
      <xdr:rowOff>149754</xdr:rowOff>
    </xdr:to>
    <xdr:sp macro="" textlink="">
      <xdr:nvSpPr>
        <xdr:cNvPr id="23" name="Rectángulo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448852" y="693254"/>
          <a:ext cx="932622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19</xdr:col>
      <xdr:colOff>149087</xdr:colOff>
      <xdr:row>6</xdr:row>
      <xdr:rowOff>8283</xdr:rowOff>
    </xdr:from>
    <xdr:to>
      <xdr:col>22</xdr:col>
      <xdr:colOff>157370</xdr:colOff>
      <xdr:row>8</xdr:row>
      <xdr:rowOff>41413</xdr:rowOff>
    </xdr:to>
    <xdr:sp macro="" textlink="">
      <xdr:nvSpPr>
        <xdr:cNvPr id="24" name="Rectángulo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422887" y="1113183"/>
          <a:ext cx="998883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190500</xdr:colOff>
      <xdr:row>3</xdr:row>
      <xdr:rowOff>149087</xdr:rowOff>
    </xdr:from>
    <xdr:to>
      <xdr:col>25</xdr:col>
      <xdr:colOff>165652</xdr:colOff>
      <xdr:row>5</xdr:row>
      <xdr:rowOff>163550</xdr:rowOff>
    </xdr:to>
    <xdr:sp macro="" textlink="">
      <xdr:nvSpPr>
        <xdr:cNvPr id="25" name="Rectángulo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7454900" y="701537"/>
          <a:ext cx="965752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196963</xdr:colOff>
      <xdr:row>6</xdr:row>
      <xdr:rowOff>14463</xdr:rowOff>
    </xdr:from>
    <xdr:to>
      <xdr:col>25</xdr:col>
      <xdr:colOff>172115</xdr:colOff>
      <xdr:row>8</xdr:row>
      <xdr:rowOff>47593</xdr:rowOff>
    </xdr:to>
    <xdr:sp macro="" textlink="">
      <xdr:nvSpPr>
        <xdr:cNvPr id="26" name="Rectángulo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7461363" y="1119363"/>
          <a:ext cx="965752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25</xdr:col>
      <xdr:colOff>215348</xdr:colOff>
      <xdr:row>3</xdr:row>
      <xdr:rowOff>149087</xdr:rowOff>
    </xdr:from>
    <xdr:to>
      <xdr:col>27</xdr:col>
      <xdr:colOff>230734</xdr:colOff>
      <xdr:row>8</xdr:row>
      <xdr:rowOff>49696</xdr:rowOff>
    </xdr:to>
    <xdr:sp macro="" textlink="">
      <xdr:nvSpPr>
        <xdr:cNvPr id="27" name="Rectángulo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8470348" y="701537"/>
          <a:ext cx="675786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2</xdr:col>
      <xdr:colOff>307732</xdr:colOff>
      <xdr:row>8</xdr:row>
      <xdr:rowOff>29308</xdr:rowOff>
    </xdr:to>
    <xdr:sp macro="" textlink="">
      <xdr:nvSpPr>
        <xdr:cNvPr id="32" name="Rectángulo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92345" y="655027"/>
          <a:ext cx="78373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37594</xdr:colOff>
      <xdr:row>5</xdr:row>
      <xdr:rowOff>189480</xdr:rowOff>
    </xdr:from>
    <xdr:to>
      <xdr:col>6</xdr:col>
      <xdr:colOff>231913</xdr:colOff>
      <xdr:row>8</xdr:row>
      <xdr:rowOff>22873</xdr:rowOff>
    </xdr:to>
    <xdr:sp macro="" textlink="">
      <xdr:nvSpPr>
        <xdr:cNvPr id="33" name="Rectá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136144" y="1103880"/>
          <a:ext cx="118491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267940</xdr:colOff>
      <xdr:row>5</xdr:row>
      <xdr:rowOff>187092</xdr:rowOff>
    </xdr:from>
    <xdr:to>
      <xdr:col>9</xdr:col>
      <xdr:colOff>314734</xdr:colOff>
      <xdr:row>8</xdr:row>
      <xdr:rowOff>21441</xdr:rowOff>
    </xdr:to>
    <xdr:sp macro="" textlink="">
      <xdr:nvSpPr>
        <xdr:cNvPr id="34" name="Rectá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57090" y="1107842"/>
          <a:ext cx="1037394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266697</xdr:colOff>
      <xdr:row>3</xdr:row>
      <xdr:rowOff>125801</xdr:rowOff>
    </xdr:from>
    <xdr:to>
      <xdr:col>9</xdr:col>
      <xdr:colOff>314734</xdr:colOff>
      <xdr:row>5</xdr:row>
      <xdr:rowOff>149694</xdr:rowOff>
    </xdr:to>
    <xdr:sp macro="" textlink="">
      <xdr:nvSpPr>
        <xdr:cNvPr id="35" name="Rectá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55847" y="678251"/>
          <a:ext cx="1038637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189395</xdr:colOff>
      <xdr:row>3</xdr:row>
      <xdr:rowOff>128943</xdr:rowOff>
    </xdr:from>
    <xdr:to>
      <xdr:col>16</xdr:col>
      <xdr:colOff>131418</xdr:colOff>
      <xdr:row>5</xdr:row>
      <xdr:rowOff>149087</xdr:rowOff>
    </xdr:to>
    <xdr:sp macro="" textlink="">
      <xdr:nvSpPr>
        <xdr:cNvPr id="36" name="Rectángulo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4589945" y="681393"/>
          <a:ext cx="93262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33606</xdr:colOff>
      <xdr:row>3</xdr:row>
      <xdr:rowOff>119589</xdr:rowOff>
    </xdr:from>
    <xdr:to>
      <xdr:col>13</xdr:col>
      <xdr:colOff>149082</xdr:colOff>
      <xdr:row>5</xdr:row>
      <xdr:rowOff>145681</xdr:rowOff>
    </xdr:to>
    <xdr:sp macro="" textlink="">
      <xdr:nvSpPr>
        <xdr:cNvPr id="37" name="Rectángulo 3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3443556" y="672039"/>
          <a:ext cx="110607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41130</xdr:colOff>
      <xdr:row>3</xdr:row>
      <xdr:rowOff>119076</xdr:rowOff>
    </xdr:from>
    <xdr:to>
      <xdr:col>6</xdr:col>
      <xdr:colOff>231914</xdr:colOff>
      <xdr:row>5</xdr:row>
      <xdr:rowOff>142970</xdr:rowOff>
    </xdr:to>
    <xdr:sp macro="" textlink="">
      <xdr:nvSpPr>
        <xdr:cNvPr id="38" name="Rectángulo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139680" y="671526"/>
          <a:ext cx="1181384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49119</xdr:colOff>
      <xdr:row>6</xdr:row>
      <xdr:rowOff>1657</xdr:rowOff>
    </xdr:from>
    <xdr:to>
      <xdr:col>13</xdr:col>
      <xdr:colOff>149082</xdr:colOff>
      <xdr:row>8</xdr:row>
      <xdr:rowOff>27749</xdr:rowOff>
    </xdr:to>
    <xdr:sp macro="" textlink="">
      <xdr:nvSpPr>
        <xdr:cNvPr id="39" name="Rectángulo 3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3459069" y="1106557"/>
          <a:ext cx="109056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175241</xdr:colOff>
      <xdr:row>6</xdr:row>
      <xdr:rowOff>7616</xdr:rowOff>
    </xdr:from>
    <xdr:to>
      <xdr:col>19</xdr:col>
      <xdr:colOff>117263</xdr:colOff>
      <xdr:row>8</xdr:row>
      <xdr:rowOff>41413</xdr:rowOff>
    </xdr:to>
    <xdr:sp macro="" textlink="">
      <xdr:nvSpPr>
        <xdr:cNvPr id="40" name="Rectángulo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566391" y="1112516"/>
          <a:ext cx="932622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19</xdr:col>
      <xdr:colOff>142624</xdr:colOff>
      <xdr:row>3</xdr:row>
      <xdr:rowOff>142907</xdr:rowOff>
    </xdr:from>
    <xdr:to>
      <xdr:col>22</xdr:col>
      <xdr:colOff>150907</xdr:colOff>
      <xdr:row>5</xdr:row>
      <xdr:rowOff>157370</xdr:rowOff>
    </xdr:to>
    <xdr:sp macro="" textlink="">
      <xdr:nvSpPr>
        <xdr:cNvPr id="41" name="Rectángulo 4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524374" y="695357"/>
          <a:ext cx="998883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1</xdr:row>
      <xdr:rowOff>2199</xdr:rowOff>
    </xdr:from>
    <xdr:to>
      <xdr:col>9</xdr:col>
      <xdr:colOff>266700</xdr:colOff>
      <xdr:row>3</xdr:row>
      <xdr:rowOff>29307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285750" y="106974"/>
          <a:ext cx="2914650" cy="236658"/>
        </a:xfrm>
        <a:prstGeom prst="rect">
          <a:avLst/>
        </a:prstGeom>
        <a:solidFill>
          <a:schemeClr val="bg1"/>
        </a:solidFill>
        <a:ln w="317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3333CC"/>
              </a:solidFill>
            </a:rPr>
            <a:t>2. AREA DE ESTUDIO E INFLUENCIA</a:t>
          </a:r>
        </a:p>
      </xdr:txBody>
    </xdr:sp>
    <xdr:clientData/>
  </xdr:twoCellAnchor>
  <xdr:twoCellAnchor>
    <xdr:from>
      <xdr:col>23</xdr:col>
      <xdr:colOff>19050</xdr:colOff>
      <xdr:row>0</xdr:row>
      <xdr:rowOff>123826</xdr:rowOff>
    </xdr:from>
    <xdr:to>
      <xdr:col>27</xdr:col>
      <xdr:colOff>66675</xdr:colOff>
      <xdr:row>2</xdr:row>
      <xdr:rowOff>76200</xdr:rowOff>
    </xdr:to>
    <xdr:sp macro="[0]!instructivobmc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7353300" y="123826"/>
          <a:ext cx="1304925" cy="333374"/>
        </a:xfrm>
        <a:prstGeom prst="rect">
          <a:avLst/>
        </a:prstGeom>
        <a:solidFill>
          <a:schemeClr val="bg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3333CC"/>
              </a:solidFill>
            </a:rPr>
            <a:t>INSTRUCTIVO</a:t>
          </a:r>
        </a:p>
      </xdr:txBody>
    </xdr:sp>
    <xdr:clientData/>
  </xdr:twoCellAnchor>
  <xdr:twoCellAnchor>
    <xdr:from>
      <xdr:col>13</xdr:col>
      <xdr:colOff>198778</xdr:colOff>
      <xdr:row>6</xdr:row>
      <xdr:rowOff>8284</xdr:rowOff>
    </xdr:from>
    <xdr:to>
      <xdr:col>16</xdr:col>
      <xdr:colOff>140800</xdr:colOff>
      <xdr:row>8</xdr:row>
      <xdr:rowOff>34376</xdr:rowOff>
    </xdr:to>
    <xdr:sp macro="" textlink="">
      <xdr:nvSpPr>
        <xdr:cNvPr id="44" name="Rectángulo 4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4599328" y="1113184"/>
          <a:ext cx="93262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165652</xdr:colOff>
      <xdr:row>3</xdr:row>
      <xdr:rowOff>140804</xdr:rowOff>
    </xdr:from>
    <xdr:to>
      <xdr:col>19</xdr:col>
      <xdr:colOff>107674</xdr:colOff>
      <xdr:row>5</xdr:row>
      <xdr:rowOff>149754</xdr:rowOff>
    </xdr:to>
    <xdr:sp macro="" textlink="">
      <xdr:nvSpPr>
        <xdr:cNvPr id="45" name="Rectángulo 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556802" y="693254"/>
          <a:ext cx="932622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19</xdr:col>
      <xdr:colOff>149087</xdr:colOff>
      <xdr:row>6</xdr:row>
      <xdr:rowOff>8283</xdr:rowOff>
    </xdr:from>
    <xdr:to>
      <xdr:col>22</xdr:col>
      <xdr:colOff>157370</xdr:colOff>
      <xdr:row>8</xdr:row>
      <xdr:rowOff>41413</xdr:rowOff>
    </xdr:to>
    <xdr:sp macro="" textlink="">
      <xdr:nvSpPr>
        <xdr:cNvPr id="46" name="Rectángulo 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6530837" y="1113183"/>
          <a:ext cx="998883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190500</xdr:colOff>
      <xdr:row>3</xdr:row>
      <xdr:rowOff>149087</xdr:rowOff>
    </xdr:from>
    <xdr:to>
      <xdr:col>25</xdr:col>
      <xdr:colOff>165652</xdr:colOff>
      <xdr:row>5</xdr:row>
      <xdr:rowOff>163550</xdr:rowOff>
    </xdr:to>
    <xdr:sp macro="" textlink="">
      <xdr:nvSpPr>
        <xdr:cNvPr id="47" name="Rectángulo 4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562850" y="701537"/>
          <a:ext cx="965752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196963</xdr:colOff>
      <xdr:row>6</xdr:row>
      <xdr:rowOff>14463</xdr:rowOff>
    </xdr:from>
    <xdr:to>
      <xdr:col>25</xdr:col>
      <xdr:colOff>172115</xdr:colOff>
      <xdr:row>8</xdr:row>
      <xdr:rowOff>47593</xdr:rowOff>
    </xdr:to>
    <xdr:sp macro="" textlink="">
      <xdr:nvSpPr>
        <xdr:cNvPr id="48" name="Rectángulo 4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7569313" y="1119363"/>
          <a:ext cx="965752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25</xdr:col>
      <xdr:colOff>215348</xdr:colOff>
      <xdr:row>3</xdr:row>
      <xdr:rowOff>149087</xdr:rowOff>
    </xdr:from>
    <xdr:to>
      <xdr:col>27</xdr:col>
      <xdr:colOff>230734</xdr:colOff>
      <xdr:row>8</xdr:row>
      <xdr:rowOff>49696</xdr:rowOff>
    </xdr:to>
    <xdr:sp macro="" textlink="">
      <xdr:nvSpPr>
        <xdr:cNvPr id="49" name="Rectángulo 4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8578298" y="701537"/>
          <a:ext cx="675786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129</xdr:row>
      <xdr:rowOff>54429</xdr:rowOff>
    </xdr:from>
    <xdr:to>
      <xdr:col>12</xdr:col>
      <xdr:colOff>612321</xdr:colOff>
      <xdr:row>133</xdr:row>
      <xdr:rowOff>190500</xdr:rowOff>
    </xdr:to>
    <xdr:sp macro="" textlink="">
      <xdr:nvSpPr>
        <xdr:cNvPr id="272" name="Rectángulo 271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/>
      </xdr:nvSpPr>
      <xdr:spPr>
        <a:xfrm>
          <a:off x="785586" y="22641379"/>
          <a:ext cx="8437335" cy="26443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solidFill>
                <a:schemeClr val="bg1">
                  <a:lumMod val="50000"/>
                </a:schemeClr>
              </a:solidFill>
            </a:rPr>
            <a:t>INSERTAR</a:t>
          </a:r>
          <a:r>
            <a:rPr lang="es-PE" sz="2800" b="1" baseline="0">
              <a:solidFill>
                <a:schemeClr val="bg1">
                  <a:lumMod val="50000"/>
                </a:schemeClr>
              </a:solidFill>
            </a:rPr>
            <a:t> IMAGEN AQUÍ</a:t>
          </a:r>
          <a:endParaRPr lang="es-PE" sz="28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75</xdr:row>
          <xdr:rowOff>60960</xdr:rowOff>
        </xdr:from>
        <xdr:to>
          <xdr:col>3</xdr:col>
          <xdr:colOff>419100</xdr:colOff>
          <xdr:row>75</xdr:row>
          <xdr:rowOff>144780</xdr:rowOff>
        </xdr:to>
        <xdr:sp macro="" textlink="">
          <xdr:nvSpPr>
            <xdr:cNvPr id="41238" name="Check Box 278" hidden="1">
              <a:extLst>
                <a:ext uri="{63B3BB69-23CF-44E3-9099-C40C66FF867C}">
                  <a14:compatExt spid="_x0000_s41238"/>
                </a:ext>
                <a:ext uri="{FF2B5EF4-FFF2-40B4-BE49-F238E27FC236}">
                  <a16:creationId xmlns:a16="http://schemas.microsoft.com/office/drawing/2014/main" id="{00000000-0008-0000-0300-00001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75</xdr:row>
          <xdr:rowOff>60960</xdr:rowOff>
        </xdr:from>
        <xdr:to>
          <xdr:col>4</xdr:col>
          <xdr:colOff>556260</xdr:colOff>
          <xdr:row>75</xdr:row>
          <xdr:rowOff>144780</xdr:rowOff>
        </xdr:to>
        <xdr:sp macro="" textlink="">
          <xdr:nvSpPr>
            <xdr:cNvPr id="41239" name="Check Box 279" hidden="1">
              <a:extLst>
                <a:ext uri="{63B3BB69-23CF-44E3-9099-C40C66FF867C}">
                  <a14:compatExt spid="_x0000_s41239"/>
                </a:ext>
                <a:ext uri="{FF2B5EF4-FFF2-40B4-BE49-F238E27FC236}">
                  <a16:creationId xmlns:a16="http://schemas.microsoft.com/office/drawing/2014/main" id="{00000000-0008-0000-0300-000017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75</xdr:row>
          <xdr:rowOff>68580</xdr:rowOff>
        </xdr:from>
        <xdr:to>
          <xdr:col>5</xdr:col>
          <xdr:colOff>381000</xdr:colOff>
          <xdr:row>75</xdr:row>
          <xdr:rowOff>152400</xdr:rowOff>
        </xdr:to>
        <xdr:sp macro="" textlink="">
          <xdr:nvSpPr>
            <xdr:cNvPr id="41241" name="Check Box 281" hidden="1">
              <a:extLst>
                <a:ext uri="{63B3BB69-23CF-44E3-9099-C40C66FF867C}">
                  <a14:compatExt spid="_x0000_s41241"/>
                </a:ext>
                <a:ext uri="{FF2B5EF4-FFF2-40B4-BE49-F238E27FC236}">
                  <a16:creationId xmlns:a16="http://schemas.microsoft.com/office/drawing/2014/main" id="{00000000-0008-0000-0300-000019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245281</xdr:colOff>
      <xdr:row>3</xdr:row>
      <xdr:rowOff>95107</xdr:rowOff>
    </xdr:from>
    <xdr:to>
      <xdr:col>1</xdr:col>
      <xdr:colOff>579782</xdr:colOff>
      <xdr:row>8</xdr:row>
      <xdr:rowOff>21838</xdr:rowOff>
    </xdr:to>
    <xdr:sp macro="" textlink="">
      <xdr:nvSpPr>
        <xdr:cNvPr id="384" name="Rectángulo 38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/>
      </xdr:nvSpPr>
      <xdr:spPr>
        <a:xfrm>
          <a:off x="245281" y="318737"/>
          <a:ext cx="582979" cy="87923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611163</xdr:colOff>
      <xdr:row>5</xdr:row>
      <xdr:rowOff>184038</xdr:rowOff>
    </xdr:from>
    <xdr:to>
      <xdr:col>3</xdr:col>
      <xdr:colOff>441078</xdr:colOff>
      <xdr:row>8</xdr:row>
      <xdr:rowOff>17431</xdr:rowOff>
    </xdr:to>
    <xdr:sp macro="" textlink="">
      <xdr:nvSpPr>
        <xdr:cNvPr id="385" name="Rectángulo 38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/>
      </xdr:nvSpPr>
      <xdr:spPr>
        <a:xfrm>
          <a:off x="859641" y="788668"/>
          <a:ext cx="1204828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472889</xdr:colOff>
      <xdr:row>5</xdr:row>
      <xdr:rowOff>181650</xdr:rowOff>
    </xdr:from>
    <xdr:to>
      <xdr:col>5</xdr:col>
      <xdr:colOff>138606</xdr:colOff>
      <xdr:row>8</xdr:row>
      <xdr:rowOff>15999</xdr:rowOff>
    </xdr:to>
    <xdr:sp macro="" textlink="">
      <xdr:nvSpPr>
        <xdr:cNvPr id="386" name="Rectángulo 3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/>
      </xdr:nvSpPr>
      <xdr:spPr>
        <a:xfrm>
          <a:off x="2096280" y="786280"/>
          <a:ext cx="1040630" cy="40584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471646</xdr:colOff>
      <xdr:row>3</xdr:row>
      <xdr:rowOff>120359</xdr:rowOff>
    </xdr:from>
    <xdr:to>
      <xdr:col>5</xdr:col>
      <xdr:colOff>137977</xdr:colOff>
      <xdr:row>5</xdr:row>
      <xdr:rowOff>144252</xdr:rowOff>
    </xdr:to>
    <xdr:sp macro="" textlink="">
      <xdr:nvSpPr>
        <xdr:cNvPr id="387" name="Rectángulo 38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/>
      </xdr:nvSpPr>
      <xdr:spPr>
        <a:xfrm>
          <a:off x="2095037" y="343989"/>
          <a:ext cx="1041244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5499</xdr:colOff>
      <xdr:row>3</xdr:row>
      <xdr:rowOff>121472</xdr:rowOff>
    </xdr:from>
    <xdr:to>
      <xdr:col>8</xdr:col>
      <xdr:colOff>338138</xdr:colOff>
      <xdr:row>5</xdr:row>
      <xdr:rowOff>141616</xdr:rowOff>
    </xdr:to>
    <xdr:sp macro="" textlink="">
      <xdr:nvSpPr>
        <xdr:cNvPr id="388" name="Rectángulo 38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/>
      </xdr:nvSpPr>
      <xdr:spPr>
        <a:xfrm>
          <a:off x="4378716" y="345102"/>
          <a:ext cx="1020096" cy="4011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166141</xdr:colOff>
      <xdr:row>3</xdr:row>
      <xdr:rowOff>119589</xdr:rowOff>
    </xdr:from>
    <xdr:to>
      <xdr:col>6</xdr:col>
      <xdr:colOff>656704</xdr:colOff>
      <xdr:row>5</xdr:row>
      <xdr:rowOff>145681</xdr:rowOff>
    </xdr:to>
    <xdr:sp macro="" textlink="">
      <xdr:nvSpPr>
        <xdr:cNvPr id="389" name="Rectángulo 38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/>
      </xdr:nvSpPr>
      <xdr:spPr>
        <a:xfrm>
          <a:off x="3164445" y="343219"/>
          <a:ext cx="1178020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614699</xdr:colOff>
      <xdr:row>3</xdr:row>
      <xdr:rowOff>113634</xdr:rowOff>
    </xdr:from>
    <xdr:to>
      <xdr:col>3</xdr:col>
      <xdr:colOff>442726</xdr:colOff>
      <xdr:row>5</xdr:row>
      <xdr:rowOff>137528</xdr:rowOff>
    </xdr:to>
    <xdr:sp macro="" textlink="">
      <xdr:nvSpPr>
        <xdr:cNvPr id="390" name="Rectángulo 3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/>
      </xdr:nvSpPr>
      <xdr:spPr>
        <a:xfrm>
          <a:off x="863177" y="337264"/>
          <a:ext cx="1202940" cy="4048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181655</xdr:colOff>
      <xdr:row>6</xdr:row>
      <xdr:rowOff>1657</xdr:rowOff>
    </xdr:from>
    <xdr:to>
      <xdr:col>6</xdr:col>
      <xdr:colOff>663831</xdr:colOff>
      <xdr:row>8</xdr:row>
      <xdr:rowOff>27749</xdr:rowOff>
    </xdr:to>
    <xdr:sp macro="" textlink="">
      <xdr:nvSpPr>
        <xdr:cNvPr id="391" name="Rectángulo 3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/>
      </xdr:nvSpPr>
      <xdr:spPr>
        <a:xfrm>
          <a:off x="3179959" y="796787"/>
          <a:ext cx="1169633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379977</xdr:colOff>
      <xdr:row>6</xdr:row>
      <xdr:rowOff>145</xdr:rowOff>
    </xdr:from>
    <xdr:to>
      <xdr:col>10</xdr:col>
      <xdr:colOff>54879</xdr:colOff>
      <xdr:row>8</xdr:row>
      <xdr:rowOff>33942</xdr:rowOff>
    </xdr:to>
    <xdr:sp macro="" textlink="">
      <xdr:nvSpPr>
        <xdr:cNvPr id="392" name="Rectángulo 39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/>
      </xdr:nvSpPr>
      <xdr:spPr>
        <a:xfrm>
          <a:off x="5440651" y="795275"/>
          <a:ext cx="1049815" cy="4147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78104</xdr:colOff>
      <xdr:row>3</xdr:row>
      <xdr:rowOff>133835</xdr:rowOff>
    </xdr:from>
    <xdr:to>
      <xdr:col>11</xdr:col>
      <xdr:colOff>535470</xdr:colOff>
      <xdr:row>5</xdr:row>
      <xdr:rowOff>148298</xdr:rowOff>
    </xdr:to>
    <xdr:sp macro="" textlink="">
      <xdr:nvSpPr>
        <xdr:cNvPr id="393" name="Rectángulo 39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/>
      </xdr:nvSpPr>
      <xdr:spPr>
        <a:xfrm>
          <a:off x="6513691" y="357465"/>
          <a:ext cx="1144822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1122</xdr:colOff>
      <xdr:row>0</xdr:row>
      <xdr:rowOff>123825</xdr:rowOff>
    </xdr:from>
    <xdr:to>
      <xdr:col>4</xdr:col>
      <xdr:colOff>123265</xdr:colOff>
      <xdr:row>2</xdr:row>
      <xdr:rowOff>133350</xdr:rowOff>
    </xdr:to>
    <xdr:sp macro="" textlink="">
      <xdr:nvSpPr>
        <xdr:cNvPr id="394" name="CuadroTexto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 txBox="1"/>
      </xdr:nvSpPr>
      <xdr:spPr>
        <a:xfrm>
          <a:off x="247651" y="123825"/>
          <a:ext cx="2172820" cy="278466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chemeClr val="accent6"/>
              </a:solidFill>
            </a:rPr>
            <a:t>3. UNIDAD PRODUCTORA</a:t>
          </a:r>
        </a:p>
      </xdr:txBody>
    </xdr:sp>
    <xdr:clientData/>
  </xdr:twoCellAnchor>
  <xdr:twoCellAnchor>
    <xdr:from>
      <xdr:col>12</xdr:col>
      <xdr:colOff>146050</xdr:colOff>
      <xdr:row>0</xdr:row>
      <xdr:rowOff>114755</xdr:rowOff>
    </xdr:from>
    <xdr:to>
      <xdr:col>14</xdr:col>
      <xdr:colOff>317499</xdr:colOff>
      <xdr:row>2</xdr:row>
      <xdr:rowOff>124279</xdr:rowOff>
    </xdr:to>
    <xdr:sp macro="[0]!instructivobmc" textlink="">
      <xdr:nvSpPr>
        <xdr:cNvPr id="395" name="CuadroTexto 394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 txBox="1"/>
      </xdr:nvSpPr>
      <xdr:spPr>
        <a:xfrm>
          <a:off x="8745764" y="114755"/>
          <a:ext cx="1604735" cy="372381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14881</xdr:colOff>
      <xdr:row>6</xdr:row>
      <xdr:rowOff>813</xdr:rowOff>
    </xdr:from>
    <xdr:to>
      <xdr:col>8</xdr:col>
      <xdr:colOff>347519</xdr:colOff>
      <xdr:row>8</xdr:row>
      <xdr:rowOff>26905</xdr:rowOff>
    </xdr:to>
    <xdr:sp macro="" textlink="">
      <xdr:nvSpPr>
        <xdr:cNvPr id="396" name="Rectángulo 3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/>
      </xdr:nvSpPr>
      <xdr:spPr>
        <a:xfrm>
          <a:off x="4388098" y="795943"/>
          <a:ext cx="1020095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370388</xdr:colOff>
      <xdr:row>3</xdr:row>
      <xdr:rowOff>133333</xdr:rowOff>
    </xdr:from>
    <xdr:to>
      <xdr:col>10</xdr:col>
      <xdr:colOff>45290</xdr:colOff>
      <xdr:row>5</xdr:row>
      <xdr:rowOff>142283</xdr:rowOff>
    </xdr:to>
    <xdr:sp macro="" textlink="">
      <xdr:nvSpPr>
        <xdr:cNvPr id="397" name="Rectángulo 39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/>
      </xdr:nvSpPr>
      <xdr:spPr>
        <a:xfrm>
          <a:off x="5431062" y="356963"/>
          <a:ext cx="1049815" cy="3899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84567</xdr:colOff>
      <xdr:row>5</xdr:row>
      <xdr:rowOff>180639</xdr:rowOff>
    </xdr:from>
    <xdr:to>
      <xdr:col>11</xdr:col>
      <xdr:colOff>541933</xdr:colOff>
      <xdr:row>8</xdr:row>
      <xdr:rowOff>32341</xdr:rowOff>
    </xdr:to>
    <xdr:sp macro="" textlink="">
      <xdr:nvSpPr>
        <xdr:cNvPr id="398" name="Rectángulo 39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/>
      </xdr:nvSpPr>
      <xdr:spPr>
        <a:xfrm>
          <a:off x="6520154" y="785269"/>
          <a:ext cx="1144822" cy="42320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562920</xdr:colOff>
      <xdr:row>3</xdr:row>
      <xdr:rowOff>130944</xdr:rowOff>
    </xdr:from>
    <xdr:to>
      <xdr:col>13</xdr:col>
      <xdr:colOff>314357</xdr:colOff>
      <xdr:row>5</xdr:row>
      <xdr:rowOff>145407</xdr:rowOff>
    </xdr:to>
    <xdr:sp macro="" textlink="">
      <xdr:nvSpPr>
        <xdr:cNvPr id="399" name="Rectángulo 39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/>
      </xdr:nvSpPr>
      <xdr:spPr>
        <a:xfrm>
          <a:off x="7685963" y="354574"/>
          <a:ext cx="1126351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569383</xdr:colOff>
      <xdr:row>5</xdr:row>
      <xdr:rowOff>177748</xdr:rowOff>
    </xdr:from>
    <xdr:to>
      <xdr:col>13</xdr:col>
      <xdr:colOff>320820</xdr:colOff>
      <xdr:row>8</xdr:row>
      <xdr:rowOff>29450</xdr:rowOff>
    </xdr:to>
    <xdr:sp macro="" textlink="">
      <xdr:nvSpPr>
        <xdr:cNvPr id="400" name="Rectángulo 39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/>
      </xdr:nvSpPr>
      <xdr:spPr>
        <a:xfrm>
          <a:off x="7692426" y="782378"/>
          <a:ext cx="1126351" cy="42320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354982</xdr:colOff>
      <xdr:row>3</xdr:row>
      <xdr:rowOff>140016</xdr:rowOff>
    </xdr:from>
    <xdr:to>
      <xdr:col>14</xdr:col>
      <xdr:colOff>611347</xdr:colOff>
      <xdr:row>8</xdr:row>
      <xdr:rowOff>40625</xdr:rowOff>
    </xdr:to>
    <xdr:sp macro="" textlink="">
      <xdr:nvSpPr>
        <xdr:cNvPr id="401" name="Rectángulo 40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/>
      </xdr:nvSpPr>
      <xdr:spPr>
        <a:xfrm>
          <a:off x="8852939" y="363646"/>
          <a:ext cx="943821" cy="8531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76</xdr:row>
          <xdr:rowOff>60960</xdr:rowOff>
        </xdr:from>
        <xdr:to>
          <xdr:col>3</xdr:col>
          <xdr:colOff>419100</xdr:colOff>
          <xdr:row>76</xdr:row>
          <xdr:rowOff>144780</xdr:rowOff>
        </xdr:to>
        <xdr:sp macro="" textlink="">
          <xdr:nvSpPr>
            <xdr:cNvPr id="41430" name="Check Box 470" hidden="1">
              <a:extLst>
                <a:ext uri="{63B3BB69-23CF-44E3-9099-C40C66FF867C}">
                  <a14:compatExt spid="_x0000_s41430"/>
                </a:ext>
                <a:ext uri="{FF2B5EF4-FFF2-40B4-BE49-F238E27FC236}">
                  <a16:creationId xmlns:a16="http://schemas.microsoft.com/office/drawing/2014/main" id="{00000000-0008-0000-0300-0000D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76</xdr:row>
          <xdr:rowOff>60960</xdr:rowOff>
        </xdr:from>
        <xdr:to>
          <xdr:col>4</xdr:col>
          <xdr:colOff>556260</xdr:colOff>
          <xdr:row>76</xdr:row>
          <xdr:rowOff>144780</xdr:rowOff>
        </xdr:to>
        <xdr:sp macro="" textlink="">
          <xdr:nvSpPr>
            <xdr:cNvPr id="41431" name="Check Box 471" hidden="1">
              <a:extLst>
                <a:ext uri="{63B3BB69-23CF-44E3-9099-C40C66FF867C}">
                  <a14:compatExt spid="_x0000_s41431"/>
                </a:ext>
                <a:ext uri="{FF2B5EF4-FFF2-40B4-BE49-F238E27FC236}">
                  <a16:creationId xmlns:a16="http://schemas.microsoft.com/office/drawing/2014/main" id="{00000000-0008-0000-0300-0000D7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76</xdr:row>
          <xdr:rowOff>68580</xdr:rowOff>
        </xdr:from>
        <xdr:to>
          <xdr:col>5</xdr:col>
          <xdr:colOff>381000</xdr:colOff>
          <xdr:row>76</xdr:row>
          <xdr:rowOff>152400</xdr:rowOff>
        </xdr:to>
        <xdr:sp macro="" textlink="">
          <xdr:nvSpPr>
            <xdr:cNvPr id="41432" name="Check Box 472" hidden="1">
              <a:extLst>
                <a:ext uri="{63B3BB69-23CF-44E3-9099-C40C66FF867C}">
                  <a14:compatExt spid="_x0000_s41432"/>
                </a:ext>
                <a:ext uri="{FF2B5EF4-FFF2-40B4-BE49-F238E27FC236}">
                  <a16:creationId xmlns:a16="http://schemas.microsoft.com/office/drawing/2014/main" id="{00000000-0008-0000-0300-0000D8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77</xdr:row>
          <xdr:rowOff>60960</xdr:rowOff>
        </xdr:from>
        <xdr:to>
          <xdr:col>3</xdr:col>
          <xdr:colOff>419100</xdr:colOff>
          <xdr:row>77</xdr:row>
          <xdr:rowOff>144780</xdr:rowOff>
        </xdr:to>
        <xdr:sp macro="" textlink="">
          <xdr:nvSpPr>
            <xdr:cNvPr id="41433" name="Check Box 473" hidden="1">
              <a:extLst>
                <a:ext uri="{63B3BB69-23CF-44E3-9099-C40C66FF867C}">
                  <a14:compatExt spid="_x0000_s41433"/>
                </a:ext>
                <a:ext uri="{FF2B5EF4-FFF2-40B4-BE49-F238E27FC236}">
                  <a16:creationId xmlns:a16="http://schemas.microsoft.com/office/drawing/2014/main" id="{00000000-0008-0000-0300-0000D9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77</xdr:row>
          <xdr:rowOff>60960</xdr:rowOff>
        </xdr:from>
        <xdr:to>
          <xdr:col>4</xdr:col>
          <xdr:colOff>556260</xdr:colOff>
          <xdr:row>77</xdr:row>
          <xdr:rowOff>144780</xdr:rowOff>
        </xdr:to>
        <xdr:sp macro="" textlink="">
          <xdr:nvSpPr>
            <xdr:cNvPr id="41434" name="Check Box 474" hidden="1">
              <a:extLst>
                <a:ext uri="{63B3BB69-23CF-44E3-9099-C40C66FF867C}">
                  <a14:compatExt spid="_x0000_s41434"/>
                </a:ext>
                <a:ext uri="{FF2B5EF4-FFF2-40B4-BE49-F238E27FC236}">
                  <a16:creationId xmlns:a16="http://schemas.microsoft.com/office/drawing/2014/main" id="{00000000-0008-0000-0300-0000DA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77</xdr:row>
          <xdr:rowOff>68580</xdr:rowOff>
        </xdr:from>
        <xdr:to>
          <xdr:col>5</xdr:col>
          <xdr:colOff>381000</xdr:colOff>
          <xdr:row>77</xdr:row>
          <xdr:rowOff>152400</xdr:rowOff>
        </xdr:to>
        <xdr:sp macro="" textlink="">
          <xdr:nvSpPr>
            <xdr:cNvPr id="41435" name="Check Box 475" hidden="1">
              <a:extLst>
                <a:ext uri="{63B3BB69-23CF-44E3-9099-C40C66FF867C}">
                  <a14:compatExt spid="_x0000_s41435"/>
                </a:ext>
                <a:ext uri="{FF2B5EF4-FFF2-40B4-BE49-F238E27FC236}">
                  <a16:creationId xmlns:a16="http://schemas.microsoft.com/office/drawing/2014/main" id="{00000000-0008-0000-0300-0000DB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78</xdr:row>
          <xdr:rowOff>60960</xdr:rowOff>
        </xdr:from>
        <xdr:to>
          <xdr:col>3</xdr:col>
          <xdr:colOff>419100</xdr:colOff>
          <xdr:row>78</xdr:row>
          <xdr:rowOff>144780</xdr:rowOff>
        </xdr:to>
        <xdr:sp macro="" textlink="">
          <xdr:nvSpPr>
            <xdr:cNvPr id="41436" name="Check Box 476" hidden="1">
              <a:extLst>
                <a:ext uri="{63B3BB69-23CF-44E3-9099-C40C66FF867C}">
                  <a14:compatExt spid="_x0000_s41436"/>
                </a:ext>
                <a:ext uri="{FF2B5EF4-FFF2-40B4-BE49-F238E27FC236}">
                  <a16:creationId xmlns:a16="http://schemas.microsoft.com/office/drawing/2014/main" id="{00000000-0008-0000-0300-0000DC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78</xdr:row>
          <xdr:rowOff>60960</xdr:rowOff>
        </xdr:from>
        <xdr:to>
          <xdr:col>4</xdr:col>
          <xdr:colOff>556260</xdr:colOff>
          <xdr:row>78</xdr:row>
          <xdr:rowOff>144780</xdr:rowOff>
        </xdr:to>
        <xdr:sp macro="" textlink="">
          <xdr:nvSpPr>
            <xdr:cNvPr id="41437" name="Check Box 477" hidden="1">
              <a:extLst>
                <a:ext uri="{63B3BB69-23CF-44E3-9099-C40C66FF867C}">
                  <a14:compatExt spid="_x0000_s41437"/>
                </a:ext>
                <a:ext uri="{FF2B5EF4-FFF2-40B4-BE49-F238E27FC236}">
                  <a16:creationId xmlns:a16="http://schemas.microsoft.com/office/drawing/2014/main" id="{00000000-0008-0000-0300-0000DD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78</xdr:row>
          <xdr:rowOff>68580</xdr:rowOff>
        </xdr:from>
        <xdr:to>
          <xdr:col>5</xdr:col>
          <xdr:colOff>381000</xdr:colOff>
          <xdr:row>78</xdr:row>
          <xdr:rowOff>152400</xdr:rowOff>
        </xdr:to>
        <xdr:sp macro="" textlink="">
          <xdr:nvSpPr>
            <xdr:cNvPr id="41438" name="Check Box 478" hidden="1">
              <a:extLst>
                <a:ext uri="{63B3BB69-23CF-44E3-9099-C40C66FF867C}">
                  <a14:compatExt spid="_x0000_s41438"/>
                </a:ext>
                <a:ext uri="{FF2B5EF4-FFF2-40B4-BE49-F238E27FC236}">
                  <a16:creationId xmlns:a16="http://schemas.microsoft.com/office/drawing/2014/main" id="{00000000-0008-0000-0300-0000DE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79</xdr:row>
          <xdr:rowOff>60960</xdr:rowOff>
        </xdr:from>
        <xdr:to>
          <xdr:col>3</xdr:col>
          <xdr:colOff>419100</xdr:colOff>
          <xdr:row>79</xdr:row>
          <xdr:rowOff>144780</xdr:rowOff>
        </xdr:to>
        <xdr:sp macro="" textlink="">
          <xdr:nvSpPr>
            <xdr:cNvPr id="41439" name="Check Box 479" hidden="1">
              <a:extLst>
                <a:ext uri="{63B3BB69-23CF-44E3-9099-C40C66FF867C}">
                  <a14:compatExt spid="_x0000_s41439"/>
                </a:ext>
                <a:ext uri="{FF2B5EF4-FFF2-40B4-BE49-F238E27FC236}">
                  <a16:creationId xmlns:a16="http://schemas.microsoft.com/office/drawing/2014/main" id="{00000000-0008-0000-0300-0000DF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79</xdr:row>
          <xdr:rowOff>60960</xdr:rowOff>
        </xdr:from>
        <xdr:to>
          <xdr:col>4</xdr:col>
          <xdr:colOff>556260</xdr:colOff>
          <xdr:row>79</xdr:row>
          <xdr:rowOff>144780</xdr:rowOff>
        </xdr:to>
        <xdr:sp macro="" textlink="">
          <xdr:nvSpPr>
            <xdr:cNvPr id="41440" name="Check Box 480" hidden="1">
              <a:extLst>
                <a:ext uri="{63B3BB69-23CF-44E3-9099-C40C66FF867C}">
                  <a14:compatExt spid="_x0000_s41440"/>
                </a:ext>
                <a:ext uri="{FF2B5EF4-FFF2-40B4-BE49-F238E27FC236}">
                  <a16:creationId xmlns:a16="http://schemas.microsoft.com/office/drawing/2014/main" id="{00000000-0008-0000-0300-0000E0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79</xdr:row>
          <xdr:rowOff>68580</xdr:rowOff>
        </xdr:from>
        <xdr:to>
          <xdr:col>5</xdr:col>
          <xdr:colOff>381000</xdr:colOff>
          <xdr:row>79</xdr:row>
          <xdr:rowOff>152400</xdr:rowOff>
        </xdr:to>
        <xdr:sp macro="" textlink="">
          <xdr:nvSpPr>
            <xdr:cNvPr id="41441" name="Check Box 481" hidden="1">
              <a:extLst>
                <a:ext uri="{63B3BB69-23CF-44E3-9099-C40C66FF867C}">
                  <a14:compatExt spid="_x0000_s41441"/>
                </a:ext>
                <a:ext uri="{FF2B5EF4-FFF2-40B4-BE49-F238E27FC236}">
                  <a16:creationId xmlns:a16="http://schemas.microsoft.com/office/drawing/2014/main" id="{00000000-0008-0000-0300-0000E1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80</xdr:row>
          <xdr:rowOff>60960</xdr:rowOff>
        </xdr:from>
        <xdr:to>
          <xdr:col>3</xdr:col>
          <xdr:colOff>419100</xdr:colOff>
          <xdr:row>80</xdr:row>
          <xdr:rowOff>144780</xdr:rowOff>
        </xdr:to>
        <xdr:sp macro="" textlink="">
          <xdr:nvSpPr>
            <xdr:cNvPr id="41442" name="Check Box 482" hidden="1">
              <a:extLst>
                <a:ext uri="{63B3BB69-23CF-44E3-9099-C40C66FF867C}">
                  <a14:compatExt spid="_x0000_s41442"/>
                </a:ext>
                <a:ext uri="{FF2B5EF4-FFF2-40B4-BE49-F238E27FC236}">
                  <a16:creationId xmlns:a16="http://schemas.microsoft.com/office/drawing/2014/main" id="{00000000-0008-0000-0300-0000E2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80</xdr:row>
          <xdr:rowOff>60960</xdr:rowOff>
        </xdr:from>
        <xdr:to>
          <xdr:col>4</xdr:col>
          <xdr:colOff>556260</xdr:colOff>
          <xdr:row>80</xdr:row>
          <xdr:rowOff>144780</xdr:rowOff>
        </xdr:to>
        <xdr:sp macro="" textlink="">
          <xdr:nvSpPr>
            <xdr:cNvPr id="41443" name="Check Box 483" hidden="1">
              <a:extLst>
                <a:ext uri="{63B3BB69-23CF-44E3-9099-C40C66FF867C}">
                  <a14:compatExt spid="_x0000_s41443"/>
                </a:ext>
                <a:ext uri="{FF2B5EF4-FFF2-40B4-BE49-F238E27FC236}">
                  <a16:creationId xmlns:a16="http://schemas.microsoft.com/office/drawing/2014/main" id="{00000000-0008-0000-0300-0000E3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80</xdr:row>
          <xdr:rowOff>68580</xdr:rowOff>
        </xdr:from>
        <xdr:to>
          <xdr:col>5</xdr:col>
          <xdr:colOff>381000</xdr:colOff>
          <xdr:row>80</xdr:row>
          <xdr:rowOff>152400</xdr:rowOff>
        </xdr:to>
        <xdr:sp macro="" textlink="">
          <xdr:nvSpPr>
            <xdr:cNvPr id="41444" name="Check Box 484" hidden="1">
              <a:extLst>
                <a:ext uri="{63B3BB69-23CF-44E3-9099-C40C66FF867C}">
                  <a14:compatExt spid="_x0000_s41444"/>
                </a:ext>
                <a:ext uri="{FF2B5EF4-FFF2-40B4-BE49-F238E27FC236}">
                  <a16:creationId xmlns:a16="http://schemas.microsoft.com/office/drawing/2014/main" id="{00000000-0008-0000-0300-0000E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81</xdr:row>
          <xdr:rowOff>60960</xdr:rowOff>
        </xdr:from>
        <xdr:to>
          <xdr:col>3</xdr:col>
          <xdr:colOff>419100</xdr:colOff>
          <xdr:row>81</xdr:row>
          <xdr:rowOff>144780</xdr:rowOff>
        </xdr:to>
        <xdr:sp macro="" textlink="">
          <xdr:nvSpPr>
            <xdr:cNvPr id="41445" name="Check Box 485" hidden="1">
              <a:extLst>
                <a:ext uri="{63B3BB69-23CF-44E3-9099-C40C66FF867C}">
                  <a14:compatExt spid="_x0000_s41445"/>
                </a:ext>
                <a:ext uri="{FF2B5EF4-FFF2-40B4-BE49-F238E27FC236}">
                  <a16:creationId xmlns:a16="http://schemas.microsoft.com/office/drawing/2014/main" id="{00000000-0008-0000-0300-0000E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81</xdr:row>
          <xdr:rowOff>60960</xdr:rowOff>
        </xdr:from>
        <xdr:to>
          <xdr:col>4</xdr:col>
          <xdr:colOff>556260</xdr:colOff>
          <xdr:row>81</xdr:row>
          <xdr:rowOff>144780</xdr:rowOff>
        </xdr:to>
        <xdr:sp macro="" textlink="">
          <xdr:nvSpPr>
            <xdr:cNvPr id="41446" name="Check Box 486" hidden="1">
              <a:extLst>
                <a:ext uri="{63B3BB69-23CF-44E3-9099-C40C66FF867C}">
                  <a14:compatExt spid="_x0000_s41446"/>
                </a:ext>
                <a:ext uri="{FF2B5EF4-FFF2-40B4-BE49-F238E27FC236}">
                  <a16:creationId xmlns:a16="http://schemas.microsoft.com/office/drawing/2014/main" id="{00000000-0008-0000-0300-0000E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81</xdr:row>
          <xdr:rowOff>68580</xdr:rowOff>
        </xdr:from>
        <xdr:to>
          <xdr:col>5</xdr:col>
          <xdr:colOff>381000</xdr:colOff>
          <xdr:row>81</xdr:row>
          <xdr:rowOff>152400</xdr:rowOff>
        </xdr:to>
        <xdr:sp macro="" textlink="">
          <xdr:nvSpPr>
            <xdr:cNvPr id="41447" name="Check Box 487" hidden="1">
              <a:extLst>
                <a:ext uri="{63B3BB69-23CF-44E3-9099-C40C66FF867C}">
                  <a14:compatExt spid="_x0000_s41447"/>
                </a:ext>
                <a:ext uri="{FF2B5EF4-FFF2-40B4-BE49-F238E27FC236}">
                  <a16:creationId xmlns:a16="http://schemas.microsoft.com/office/drawing/2014/main" id="{00000000-0008-0000-0300-0000E7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82</xdr:row>
          <xdr:rowOff>60960</xdr:rowOff>
        </xdr:from>
        <xdr:to>
          <xdr:col>3</xdr:col>
          <xdr:colOff>419100</xdr:colOff>
          <xdr:row>82</xdr:row>
          <xdr:rowOff>144780</xdr:rowOff>
        </xdr:to>
        <xdr:sp macro="" textlink="">
          <xdr:nvSpPr>
            <xdr:cNvPr id="41448" name="Check Box 488" hidden="1">
              <a:extLst>
                <a:ext uri="{63B3BB69-23CF-44E3-9099-C40C66FF867C}">
                  <a14:compatExt spid="_x0000_s41448"/>
                </a:ext>
                <a:ext uri="{FF2B5EF4-FFF2-40B4-BE49-F238E27FC236}">
                  <a16:creationId xmlns:a16="http://schemas.microsoft.com/office/drawing/2014/main" id="{00000000-0008-0000-0300-0000E8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82</xdr:row>
          <xdr:rowOff>60960</xdr:rowOff>
        </xdr:from>
        <xdr:to>
          <xdr:col>4</xdr:col>
          <xdr:colOff>556260</xdr:colOff>
          <xdr:row>82</xdr:row>
          <xdr:rowOff>144780</xdr:rowOff>
        </xdr:to>
        <xdr:sp macro="" textlink="">
          <xdr:nvSpPr>
            <xdr:cNvPr id="41449" name="Check Box 489" hidden="1">
              <a:extLst>
                <a:ext uri="{63B3BB69-23CF-44E3-9099-C40C66FF867C}">
                  <a14:compatExt spid="_x0000_s41449"/>
                </a:ext>
                <a:ext uri="{FF2B5EF4-FFF2-40B4-BE49-F238E27FC236}">
                  <a16:creationId xmlns:a16="http://schemas.microsoft.com/office/drawing/2014/main" id="{00000000-0008-0000-0300-0000E9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82</xdr:row>
          <xdr:rowOff>68580</xdr:rowOff>
        </xdr:from>
        <xdr:to>
          <xdr:col>5</xdr:col>
          <xdr:colOff>381000</xdr:colOff>
          <xdr:row>82</xdr:row>
          <xdr:rowOff>152400</xdr:rowOff>
        </xdr:to>
        <xdr:sp macro="" textlink="">
          <xdr:nvSpPr>
            <xdr:cNvPr id="41450" name="Check Box 490" hidden="1">
              <a:extLst>
                <a:ext uri="{63B3BB69-23CF-44E3-9099-C40C66FF867C}">
                  <a14:compatExt spid="_x0000_s41450"/>
                </a:ext>
                <a:ext uri="{FF2B5EF4-FFF2-40B4-BE49-F238E27FC236}">
                  <a16:creationId xmlns:a16="http://schemas.microsoft.com/office/drawing/2014/main" id="{00000000-0008-0000-0300-0000EA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83</xdr:row>
          <xdr:rowOff>60960</xdr:rowOff>
        </xdr:from>
        <xdr:to>
          <xdr:col>3</xdr:col>
          <xdr:colOff>419100</xdr:colOff>
          <xdr:row>83</xdr:row>
          <xdr:rowOff>144780</xdr:rowOff>
        </xdr:to>
        <xdr:sp macro="" textlink="">
          <xdr:nvSpPr>
            <xdr:cNvPr id="41451" name="Check Box 491" hidden="1">
              <a:extLst>
                <a:ext uri="{63B3BB69-23CF-44E3-9099-C40C66FF867C}">
                  <a14:compatExt spid="_x0000_s41451"/>
                </a:ext>
                <a:ext uri="{FF2B5EF4-FFF2-40B4-BE49-F238E27FC236}">
                  <a16:creationId xmlns:a16="http://schemas.microsoft.com/office/drawing/2014/main" id="{00000000-0008-0000-0300-0000EB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83</xdr:row>
          <xdr:rowOff>60960</xdr:rowOff>
        </xdr:from>
        <xdr:to>
          <xdr:col>4</xdr:col>
          <xdr:colOff>556260</xdr:colOff>
          <xdr:row>83</xdr:row>
          <xdr:rowOff>144780</xdr:rowOff>
        </xdr:to>
        <xdr:sp macro="" textlink="">
          <xdr:nvSpPr>
            <xdr:cNvPr id="41452" name="Check Box 492" hidden="1">
              <a:extLst>
                <a:ext uri="{63B3BB69-23CF-44E3-9099-C40C66FF867C}">
                  <a14:compatExt spid="_x0000_s41452"/>
                </a:ext>
                <a:ext uri="{FF2B5EF4-FFF2-40B4-BE49-F238E27FC236}">
                  <a16:creationId xmlns:a16="http://schemas.microsoft.com/office/drawing/2014/main" id="{00000000-0008-0000-0300-0000EC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83</xdr:row>
          <xdr:rowOff>68580</xdr:rowOff>
        </xdr:from>
        <xdr:to>
          <xdr:col>5</xdr:col>
          <xdr:colOff>381000</xdr:colOff>
          <xdr:row>83</xdr:row>
          <xdr:rowOff>152400</xdr:rowOff>
        </xdr:to>
        <xdr:sp macro="" textlink="">
          <xdr:nvSpPr>
            <xdr:cNvPr id="41453" name="Check Box 493" hidden="1">
              <a:extLst>
                <a:ext uri="{63B3BB69-23CF-44E3-9099-C40C66FF867C}">
                  <a14:compatExt spid="_x0000_s41453"/>
                </a:ext>
                <a:ext uri="{FF2B5EF4-FFF2-40B4-BE49-F238E27FC236}">
                  <a16:creationId xmlns:a16="http://schemas.microsoft.com/office/drawing/2014/main" id="{00000000-0008-0000-0300-0000ED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121</xdr:row>
          <xdr:rowOff>137160</xdr:rowOff>
        </xdr:from>
        <xdr:to>
          <xdr:col>9</xdr:col>
          <xdr:colOff>365760</xdr:colOff>
          <xdr:row>121</xdr:row>
          <xdr:rowOff>220980</xdr:rowOff>
        </xdr:to>
        <xdr:sp macro="" textlink="">
          <xdr:nvSpPr>
            <xdr:cNvPr id="41460" name="Check Box 500" hidden="1">
              <a:extLst>
                <a:ext uri="{63B3BB69-23CF-44E3-9099-C40C66FF867C}">
                  <a14:compatExt spid="_x0000_s41460"/>
                </a:ext>
                <a:ext uri="{FF2B5EF4-FFF2-40B4-BE49-F238E27FC236}">
                  <a16:creationId xmlns:a16="http://schemas.microsoft.com/office/drawing/2014/main" id="{00000000-0008-0000-0300-0000F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121</xdr:row>
          <xdr:rowOff>137160</xdr:rowOff>
        </xdr:from>
        <xdr:to>
          <xdr:col>10</xdr:col>
          <xdr:colOff>373380</xdr:colOff>
          <xdr:row>121</xdr:row>
          <xdr:rowOff>220980</xdr:rowOff>
        </xdr:to>
        <xdr:sp macro="" textlink="">
          <xdr:nvSpPr>
            <xdr:cNvPr id="41461" name="Check Box 501" hidden="1">
              <a:extLst>
                <a:ext uri="{63B3BB69-23CF-44E3-9099-C40C66FF867C}">
                  <a14:compatExt spid="_x0000_s41461"/>
                </a:ext>
                <a:ext uri="{FF2B5EF4-FFF2-40B4-BE49-F238E27FC236}">
                  <a16:creationId xmlns:a16="http://schemas.microsoft.com/office/drawing/2014/main" id="{00000000-0008-0000-0300-0000F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121</xdr:row>
          <xdr:rowOff>121920</xdr:rowOff>
        </xdr:from>
        <xdr:to>
          <xdr:col>11</xdr:col>
          <xdr:colOff>426720</xdr:colOff>
          <xdr:row>121</xdr:row>
          <xdr:rowOff>213360</xdr:rowOff>
        </xdr:to>
        <xdr:sp macro="" textlink="">
          <xdr:nvSpPr>
            <xdr:cNvPr id="41462" name="Check Box 502" hidden="1">
              <a:extLst>
                <a:ext uri="{63B3BB69-23CF-44E3-9099-C40C66FF867C}">
                  <a14:compatExt spid="_x0000_s41462"/>
                </a:ext>
                <a:ext uri="{FF2B5EF4-FFF2-40B4-BE49-F238E27FC236}">
                  <a16:creationId xmlns:a16="http://schemas.microsoft.com/office/drawing/2014/main" id="{00000000-0008-0000-0300-0000F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122</xdr:row>
          <xdr:rowOff>137160</xdr:rowOff>
        </xdr:from>
        <xdr:to>
          <xdr:col>9</xdr:col>
          <xdr:colOff>365760</xdr:colOff>
          <xdr:row>122</xdr:row>
          <xdr:rowOff>220980</xdr:rowOff>
        </xdr:to>
        <xdr:sp macro="" textlink="">
          <xdr:nvSpPr>
            <xdr:cNvPr id="41463" name="Check Box 503" hidden="1">
              <a:extLst>
                <a:ext uri="{63B3BB69-23CF-44E3-9099-C40C66FF867C}">
                  <a14:compatExt spid="_x0000_s41463"/>
                </a:ext>
                <a:ext uri="{FF2B5EF4-FFF2-40B4-BE49-F238E27FC236}">
                  <a16:creationId xmlns:a16="http://schemas.microsoft.com/office/drawing/2014/main" id="{00000000-0008-0000-0300-0000F7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122</xdr:row>
          <xdr:rowOff>137160</xdr:rowOff>
        </xdr:from>
        <xdr:to>
          <xdr:col>10</xdr:col>
          <xdr:colOff>373380</xdr:colOff>
          <xdr:row>122</xdr:row>
          <xdr:rowOff>220980</xdr:rowOff>
        </xdr:to>
        <xdr:sp macro="" textlink="">
          <xdr:nvSpPr>
            <xdr:cNvPr id="41464" name="Check Box 504" hidden="1">
              <a:extLst>
                <a:ext uri="{63B3BB69-23CF-44E3-9099-C40C66FF867C}">
                  <a14:compatExt spid="_x0000_s41464"/>
                </a:ext>
                <a:ext uri="{FF2B5EF4-FFF2-40B4-BE49-F238E27FC236}">
                  <a16:creationId xmlns:a16="http://schemas.microsoft.com/office/drawing/2014/main" id="{00000000-0008-0000-0300-0000F8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122</xdr:row>
          <xdr:rowOff>121920</xdr:rowOff>
        </xdr:from>
        <xdr:to>
          <xdr:col>11</xdr:col>
          <xdr:colOff>426720</xdr:colOff>
          <xdr:row>122</xdr:row>
          <xdr:rowOff>213360</xdr:rowOff>
        </xdr:to>
        <xdr:sp macro="" textlink="">
          <xdr:nvSpPr>
            <xdr:cNvPr id="41465" name="Check Box 505" hidden="1">
              <a:extLst>
                <a:ext uri="{63B3BB69-23CF-44E3-9099-C40C66FF867C}">
                  <a14:compatExt spid="_x0000_s41465"/>
                </a:ext>
                <a:ext uri="{FF2B5EF4-FFF2-40B4-BE49-F238E27FC236}">
                  <a16:creationId xmlns:a16="http://schemas.microsoft.com/office/drawing/2014/main" id="{00000000-0008-0000-0300-0000F9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123</xdr:row>
          <xdr:rowOff>137160</xdr:rowOff>
        </xdr:from>
        <xdr:to>
          <xdr:col>9</xdr:col>
          <xdr:colOff>365760</xdr:colOff>
          <xdr:row>123</xdr:row>
          <xdr:rowOff>220980</xdr:rowOff>
        </xdr:to>
        <xdr:sp macro="" textlink="">
          <xdr:nvSpPr>
            <xdr:cNvPr id="41466" name="Check Box 506" hidden="1">
              <a:extLst>
                <a:ext uri="{63B3BB69-23CF-44E3-9099-C40C66FF867C}">
                  <a14:compatExt spid="_x0000_s41466"/>
                </a:ext>
                <a:ext uri="{FF2B5EF4-FFF2-40B4-BE49-F238E27FC236}">
                  <a16:creationId xmlns:a16="http://schemas.microsoft.com/office/drawing/2014/main" id="{00000000-0008-0000-0300-0000FA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123</xdr:row>
          <xdr:rowOff>137160</xdr:rowOff>
        </xdr:from>
        <xdr:to>
          <xdr:col>10</xdr:col>
          <xdr:colOff>373380</xdr:colOff>
          <xdr:row>123</xdr:row>
          <xdr:rowOff>220980</xdr:rowOff>
        </xdr:to>
        <xdr:sp macro="" textlink="">
          <xdr:nvSpPr>
            <xdr:cNvPr id="41467" name="Check Box 507" hidden="1">
              <a:extLst>
                <a:ext uri="{63B3BB69-23CF-44E3-9099-C40C66FF867C}">
                  <a14:compatExt spid="_x0000_s41467"/>
                </a:ext>
                <a:ext uri="{FF2B5EF4-FFF2-40B4-BE49-F238E27FC236}">
                  <a16:creationId xmlns:a16="http://schemas.microsoft.com/office/drawing/2014/main" id="{00000000-0008-0000-0300-0000FB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123</xdr:row>
          <xdr:rowOff>121920</xdr:rowOff>
        </xdr:from>
        <xdr:to>
          <xdr:col>11</xdr:col>
          <xdr:colOff>426720</xdr:colOff>
          <xdr:row>123</xdr:row>
          <xdr:rowOff>213360</xdr:rowOff>
        </xdr:to>
        <xdr:sp macro="" textlink="">
          <xdr:nvSpPr>
            <xdr:cNvPr id="41468" name="Check Box 508" hidden="1">
              <a:extLst>
                <a:ext uri="{63B3BB69-23CF-44E3-9099-C40C66FF867C}">
                  <a14:compatExt spid="_x0000_s41468"/>
                </a:ext>
                <a:ext uri="{FF2B5EF4-FFF2-40B4-BE49-F238E27FC236}">
                  <a16:creationId xmlns:a16="http://schemas.microsoft.com/office/drawing/2014/main" id="{00000000-0008-0000-0300-0000FC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124</xdr:row>
          <xdr:rowOff>137160</xdr:rowOff>
        </xdr:from>
        <xdr:to>
          <xdr:col>9</xdr:col>
          <xdr:colOff>365760</xdr:colOff>
          <xdr:row>124</xdr:row>
          <xdr:rowOff>220980</xdr:rowOff>
        </xdr:to>
        <xdr:sp macro="" textlink="">
          <xdr:nvSpPr>
            <xdr:cNvPr id="41469" name="Check Box 509" hidden="1">
              <a:extLst>
                <a:ext uri="{63B3BB69-23CF-44E3-9099-C40C66FF867C}">
                  <a14:compatExt spid="_x0000_s41469"/>
                </a:ext>
                <a:ext uri="{FF2B5EF4-FFF2-40B4-BE49-F238E27FC236}">
                  <a16:creationId xmlns:a16="http://schemas.microsoft.com/office/drawing/2014/main" id="{00000000-0008-0000-0300-0000FD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124</xdr:row>
          <xdr:rowOff>137160</xdr:rowOff>
        </xdr:from>
        <xdr:to>
          <xdr:col>10</xdr:col>
          <xdr:colOff>373380</xdr:colOff>
          <xdr:row>124</xdr:row>
          <xdr:rowOff>220980</xdr:rowOff>
        </xdr:to>
        <xdr:sp macro="" textlink="">
          <xdr:nvSpPr>
            <xdr:cNvPr id="41470" name="Check Box 510" hidden="1">
              <a:extLst>
                <a:ext uri="{63B3BB69-23CF-44E3-9099-C40C66FF867C}">
                  <a14:compatExt spid="_x0000_s41470"/>
                </a:ext>
                <a:ext uri="{FF2B5EF4-FFF2-40B4-BE49-F238E27FC236}">
                  <a16:creationId xmlns:a16="http://schemas.microsoft.com/office/drawing/2014/main" id="{00000000-0008-0000-0300-0000FE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124</xdr:row>
          <xdr:rowOff>121920</xdr:rowOff>
        </xdr:from>
        <xdr:to>
          <xdr:col>11</xdr:col>
          <xdr:colOff>426720</xdr:colOff>
          <xdr:row>124</xdr:row>
          <xdr:rowOff>213360</xdr:rowOff>
        </xdr:to>
        <xdr:sp macro="" textlink="">
          <xdr:nvSpPr>
            <xdr:cNvPr id="41471" name="Check Box 511" hidden="1">
              <a:extLst>
                <a:ext uri="{63B3BB69-23CF-44E3-9099-C40C66FF867C}">
                  <a14:compatExt spid="_x0000_s41471"/>
                </a:ext>
                <a:ext uri="{FF2B5EF4-FFF2-40B4-BE49-F238E27FC236}">
                  <a16:creationId xmlns:a16="http://schemas.microsoft.com/office/drawing/2014/main" id="{00000000-0008-0000-0300-0000FF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125</xdr:row>
          <xdr:rowOff>137160</xdr:rowOff>
        </xdr:from>
        <xdr:to>
          <xdr:col>9</xdr:col>
          <xdr:colOff>365760</xdr:colOff>
          <xdr:row>125</xdr:row>
          <xdr:rowOff>220980</xdr:rowOff>
        </xdr:to>
        <xdr:sp macro="" textlink="">
          <xdr:nvSpPr>
            <xdr:cNvPr id="41472" name="Check Box 512" hidden="1">
              <a:extLst>
                <a:ext uri="{63B3BB69-23CF-44E3-9099-C40C66FF867C}">
                  <a14:compatExt spid="_x0000_s41472"/>
                </a:ext>
                <a:ext uri="{FF2B5EF4-FFF2-40B4-BE49-F238E27FC236}">
                  <a16:creationId xmlns:a16="http://schemas.microsoft.com/office/drawing/2014/main" id="{00000000-0008-0000-0300-00000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125</xdr:row>
          <xdr:rowOff>137160</xdr:rowOff>
        </xdr:from>
        <xdr:to>
          <xdr:col>10</xdr:col>
          <xdr:colOff>373380</xdr:colOff>
          <xdr:row>125</xdr:row>
          <xdr:rowOff>220980</xdr:rowOff>
        </xdr:to>
        <xdr:sp macro="" textlink="">
          <xdr:nvSpPr>
            <xdr:cNvPr id="41473" name="Check Box 513" hidden="1">
              <a:extLst>
                <a:ext uri="{63B3BB69-23CF-44E3-9099-C40C66FF867C}">
                  <a14:compatExt spid="_x0000_s41473"/>
                </a:ext>
                <a:ext uri="{FF2B5EF4-FFF2-40B4-BE49-F238E27FC236}">
                  <a16:creationId xmlns:a16="http://schemas.microsoft.com/office/drawing/2014/main" id="{00000000-0008-0000-0300-00000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125</xdr:row>
          <xdr:rowOff>121920</xdr:rowOff>
        </xdr:from>
        <xdr:to>
          <xdr:col>11</xdr:col>
          <xdr:colOff>426720</xdr:colOff>
          <xdr:row>125</xdr:row>
          <xdr:rowOff>213360</xdr:rowOff>
        </xdr:to>
        <xdr:sp macro="" textlink="">
          <xdr:nvSpPr>
            <xdr:cNvPr id="41474" name="Check Box 514" hidden="1">
              <a:extLst>
                <a:ext uri="{63B3BB69-23CF-44E3-9099-C40C66FF867C}">
                  <a14:compatExt spid="_x0000_s41474"/>
                </a:ext>
                <a:ext uri="{FF2B5EF4-FFF2-40B4-BE49-F238E27FC236}">
                  <a16:creationId xmlns:a16="http://schemas.microsoft.com/office/drawing/2014/main" id="{00000000-0008-0000-0300-00000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126</xdr:row>
          <xdr:rowOff>137160</xdr:rowOff>
        </xdr:from>
        <xdr:to>
          <xdr:col>9</xdr:col>
          <xdr:colOff>365760</xdr:colOff>
          <xdr:row>126</xdr:row>
          <xdr:rowOff>220980</xdr:rowOff>
        </xdr:to>
        <xdr:sp macro="" textlink="">
          <xdr:nvSpPr>
            <xdr:cNvPr id="41484" name="Check Box 524" hidden="1">
              <a:extLst>
                <a:ext uri="{63B3BB69-23CF-44E3-9099-C40C66FF867C}">
                  <a14:compatExt spid="_x0000_s41484"/>
                </a:ext>
                <a:ext uri="{FF2B5EF4-FFF2-40B4-BE49-F238E27FC236}">
                  <a16:creationId xmlns:a16="http://schemas.microsoft.com/office/drawing/2014/main" id="{00000000-0008-0000-0300-00000C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126</xdr:row>
          <xdr:rowOff>137160</xdr:rowOff>
        </xdr:from>
        <xdr:to>
          <xdr:col>10</xdr:col>
          <xdr:colOff>373380</xdr:colOff>
          <xdr:row>126</xdr:row>
          <xdr:rowOff>220980</xdr:rowOff>
        </xdr:to>
        <xdr:sp macro="" textlink="">
          <xdr:nvSpPr>
            <xdr:cNvPr id="41485" name="Check Box 525" hidden="1">
              <a:extLst>
                <a:ext uri="{63B3BB69-23CF-44E3-9099-C40C66FF867C}">
                  <a14:compatExt spid="_x0000_s41485"/>
                </a:ext>
                <a:ext uri="{FF2B5EF4-FFF2-40B4-BE49-F238E27FC236}">
                  <a16:creationId xmlns:a16="http://schemas.microsoft.com/office/drawing/2014/main" id="{00000000-0008-0000-0300-00000D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126</xdr:row>
          <xdr:rowOff>121920</xdr:rowOff>
        </xdr:from>
        <xdr:to>
          <xdr:col>11</xdr:col>
          <xdr:colOff>426720</xdr:colOff>
          <xdr:row>126</xdr:row>
          <xdr:rowOff>213360</xdr:rowOff>
        </xdr:to>
        <xdr:sp macro="" textlink="">
          <xdr:nvSpPr>
            <xdr:cNvPr id="41486" name="Check Box 526" hidden="1">
              <a:extLst>
                <a:ext uri="{63B3BB69-23CF-44E3-9099-C40C66FF867C}">
                  <a14:compatExt spid="_x0000_s41486"/>
                </a:ext>
                <a:ext uri="{FF2B5EF4-FFF2-40B4-BE49-F238E27FC236}">
                  <a16:creationId xmlns:a16="http://schemas.microsoft.com/office/drawing/2014/main" id="{00000000-0008-0000-0300-00000E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99</xdr:row>
          <xdr:rowOff>38100</xdr:rowOff>
        </xdr:from>
        <xdr:to>
          <xdr:col>6</xdr:col>
          <xdr:colOff>647700</xdr:colOff>
          <xdr:row>99</xdr:row>
          <xdr:rowOff>274320</xdr:rowOff>
        </xdr:to>
        <xdr:sp macro="" textlink="">
          <xdr:nvSpPr>
            <xdr:cNvPr id="41487" name="Check Box 527" hidden="1">
              <a:extLst>
                <a:ext uri="{63B3BB69-23CF-44E3-9099-C40C66FF867C}">
                  <a14:compatExt spid="_x0000_s41487"/>
                </a:ext>
                <a:ext uri="{FF2B5EF4-FFF2-40B4-BE49-F238E27FC236}">
                  <a16:creationId xmlns:a16="http://schemas.microsoft.com/office/drawing/2014/main" id="{00000000-0008-0000-0300-00000F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99</xdr:row>
          <xdr:rowOff>38100</xdr:rowOff>
        </xdr:from>
        <xdr:to>
          <xdr:col>7</xdr:col>
          <xdr:colOff>647700</xdr:colOff>
          <xdr:row>99</xdr:row>
          <xdr:rowOff>274320</xdr:rowOff>
        </xdr:to>
        <xdr:sp macro="" textlink="">
          <xdr:nvSpPr>
            <xdr:cNvPr id="41488" name="Check Box 528" hidden="1">
              <a:extLst>
                <a:ext uri="{63B3BB69-23CF-44E3-9099-C40C66FF867C}">
                  <a14:compatExt spid="_x0000_s41488"/>
                </a:ext>
                <a:ext uri="{FF2B5EF4-FFF2-40B4-BE49-F238E27FC236}">
                  <a16:creationId xmlns:a16="http://schemas.microsoft.com/office/drawing/2014/main" id="{00000000-0008-0000-0300-00001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99</xdr:row>
          <xdr:rowOff>38100</xdr:rowOff>
        </xdr:from>
        <xdr:to>
          <xdr:col>8</xdr:col>
          <xdr:colOff>647700</xdr:colOff>
          <xdr:row>99</xdr:row>
          <xdr:rowOff>274320</xdr:rowOff>
        </xdr:to>
        <xdr:sp macro="" textlink="">
          <xdr:nvSpPr>
            <xdr:cNvPr id="41489" name="Check Box 529" hidden="1">
              <a:extLst>
                <a:ext uri="{63B3BB69-23CF-44E3-9099-C40C66FF867C}">
                  <a14:compatExt spid="_x0000_s41489"/>
                </a:ext>
                <a:ext uri="{FF2B5EF4-FFF2-40B4-BE49-F238E27FC236}">
                  <a16:creationId xmlns:a16="http://schemas.microsoft.com/office/drawing/2014/main" id="{00000000-0008-0000-0300-00001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100</xdr:row>
          <xdr:rowOff>106680</xdr:rowOff>
        </xdr:from>
        <xdr:to>
          <xdr:col>6</xdr:col>
          <xdr:colOff>647700</xdr:colOff>
          <xdr:row>100</xdr:row>
          <xdr:rowOff>342900</xdr:rowOff>
        </xdr:to>
        <xdr:sp macro="" textlink="">
          <xdr:nvSpPr>
            <xdr:cNvPr id="41490" name="Check Box 530" hidden="1">
              <a:extLst>
                <a:ext uri="{63B3BB69-23CF-44E3-9099-C40C66FF867C}">
                  <a14:compatExt spid="_x0000_s41490"/>
                </a:ext>
                <a:ext uri="{FF2B5EF4-FFF2-40B4-BE49-F238E27FC236}">
                  <a16:creationId xmlns:a16="http://schemas.microsoft.com/office/drawing/2014/main" id="{00000000-0008-0000-0300-00001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100</xdr:row>
          <xdr:rowOff>106680</xdr:rowOff>
        </xdr:from>
        <xdr:to>
          <xdr:col>6</xdr:col>
          <xdr:colOff>647700</xdr:colOff>
          <xdr:row>100</xdr:row>
          <xdr:rowOff>342900</xdr:rowOff>
        </xdr:to>
        <xdr:sp macro="" textlink="">
          <xdr:nvSpPr>
            <xdr:cNvPr id="41491" name="Check Box 531" hidden="1">
              <a:extLst>
                <a:ext uri="{63B3BB69-23CF-44E3-9099-C40C66FF867C}">
                  <a14:compatExt spid="_x0000_s41491"/>
                </a:ext>
                <a:ext uri="{FF2B5EF4-FFF2-40B4-BE49-F238E27FC236}">
                  <a16:creationId xmlns:a16="http://schemas.microsoft.com/office/drawing/2014/main" id="{00000000-0008-0000-0300-000013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100</xdr:row>
          <xdr:rowOff>106680</xdr:rowOff>
        </xdr:from>
        <xdr:to>
          <xdr:col>7</xdr:col>
          <xdr:colOff>647700</xdr:colOff>
          <xdr:row>100</xdr:row>
          <xdr:rowOff>342900</xdr:rowOff>
        </xdr:to>
        <xdr:sp macro="" textlink="">
          <xdr:nvSpPr>
            <xdr:cNvPr id="41492" name="Check Box 532" hidden="1">
              <a:extLst>
                <a:ext uri="{63B3BB69-23CF-44E3-9099-C40C66FF867C}">
                  <a14:compatExt spid="_x0000_s41492"/>
                </a:ext>
                <a:ext uri="{FF2B5EF4-FFF2-40B4-BE49-F238E27FC236}">
                  <a16:creationId xmlns:a16="http://schemas.microsoft.com/office/drawing/2014/main" id="{00000000-0008-0000-0300-000014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100</xdr:row>
          <xdr:rowOff>106680</xdr:rowOff>
        </xdr:from>
        <xdr:to>
          <xdr:col>7</xdr:col>
          <xdr:colOff>647700</xdr:colOff>
          <xdr:row>100</xdr:row>
          <xdr:rowOff>342900</xdr:rowOff>
        </xdr:to>
        <xdr:sp macro="" textlink="">
          <xdr:nvSpPr>
            <xdr:cNvPr id="41493" name="Check Box 533" hidden="1">
              <a:extLst>
                <a:ext uri="{63B3BB69-23CF-44E3-9099-C40C66FF867C}">
                  <a14:compatExt spid="_x0000_s41493"/>
                </a:ext>
                <a:ext uri="{FF2B5EF4-FFF2-40B4-BE49-F238E27FC236}">
                  <a16:creationId xmlns:a16="http://schemas.microsoft.com/office/drawing/2014/main" id="{00000000-0008-0000-0300-000015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100</xdr:row>
          <xdr:rowOff>106680</xdr:rowOff>
        </xdr:from>
        <xdr:to>
          <xdr:col>8</xdr:col>
          <xdr:colOff>647700</xdr:colOff>
          <xdr:row>100</xdr:row>
          <xdr:rowOff>342900</xdr:rowOff>
        </xdr:to>
        <xdr:sp macro="" textlink="">
          <xdr:nvSpPr>
            <xdr:cNvPr id="41494" name="Check Box 534" hidden="1">
              <a:extLst>
                <a:ext uri="{63B3BB69-23CF-44E3-9099-C40C66FF867C}">
                  <a14:compatExt spid="_x0000_s41494"/>
                </a:ext>
                <a:ext uri="{FF2B5EF4-FFF2-40B4-BE49-F238E27FC236}">
                  <a16:creationId xmlns:a16="http://schemas.microsoft.com/office/drawing/2014/main" id="{00000000-0008-0000-0300-000016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100</xdr:row>
          <xdr:rowOff>106680</xdr:rowOff>
        </xdr:from>
        <xdr:to>
          <xdr:col>8</xdr:col>
          <xdr:colOff>647700</xdr:colOff>
          <xdr:row>100</xdr:row>
          <xdr:rowOff>342900</xdr:rowOff>
        </xdr:to>
        <xdr:sp macro="" textlink="">
          <xdr:nvSpPr>
            <xdr:cNvPr id="41495" name="Check Box 535" hidden="1">
              <a:extLst>
                <a:ext uri="{63B3BB69-23CF-44E3-9099-C40C66FF867C}">
                  <a14:compatExt spid="_x0000_s41495"/>
                </a:ext>
                <a:ext uri="{FF2B5EF4-FFF2-40B4-BE49-F238E27FC236}">
                  <a16:creationId xmlns:a16="http://schemas.microsoft.com/office/drawing/2014/main" id="{00000000-0008-0000-0300-000017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101</xdr:row>
          <xdr:rowOff>38100</xdr:rowOff>
        </xdr:from>
        <xdr:to>
          <xdr:col>6</xdr:col>
          <xdr:colOff>647700</xdr:colOff>
          <xdr:row>101</xdr:row>
          <xdr:rowOff>274320</xdr:rowOff>
        </xdr:to>
        <xdr:sp macro="" textlink="">
          <xdr:nvSpPr>
            <xdr:cNvPr id="41496" name="Check Box 536" hidden="1">
              <a:extLst>
                <a:ext uri="{63B3BB69-23CF-44E3-9099-C40C66FF867C}">
                  <a14:compatExt spid="_x0000_s41496"/>
                </a:ext>
                <a:ext uri="{FF2B5EF4-FFF2-40B4-BE49-F238E27FC236}">
                  <a16:creationId xmlns:a16="http://schemas.microsoft.com/office/drawing/2014/main" id="{00000000-0008-0000-0300-000018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101</xdr:row>
          <xdr:rowOff>38100</xdr:rowOff>
        </xdr:from>
        <xdr:to>
          <xdr:col>7</xdr:col>
          <xdr:colOff>647700</xdr:colOff>
          <xdr:row>101</xdr:row>
          <xdr:rowOff>274320</xdr:rowOff>
        </xdr:to>
        <xdr:sp macro="" textlink="">
          <xdr:nvSpPr>
            <xdr:cNvPr id="41497" name="Check Box 537" hidden="1">
              <a:extLst>
                <a:ext uri="{63B3BB69-23CF-44E3-9099-C40C66FF867C}">
                  <a14:compatExt spid="_x0000_s41497"/>
                </a:ext>
                <a:ext uri="{FF2B5EF4-FFF2-40B4-BE49-F238E27FC236}">
                  <a16:creationId xmlns:a16="http://schemas.microsoft.com/office/drawing/2014/main" id="{00000000-0008-0000-0300-000019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101</xdr:row>
          <xdr:rowOff>38100</xdr:rowOff>
        </xdr:from>
        <xdr:to>
          <xdr:col>8</xdr:col>
          <xdr:colOff>647700</xdr:colOff>
          <xdr:row>101</xdr:row>
          <xdr:rowOff>274320</xdr:rowOff>
        </xdr:to>
        <xdr:sp macro="" textlink="">
          <xdr:nvSpPr>
            <xdr:cNvPr id="41498" name="Check Box 538" hidden="1">
              <a:extLst>
                <a:ext uri="{63B3BB69-23CF-44E3-9099-C40C66FF867C}">
                  <a14:compatExt spid="_x0000_s41498"/>
                </a:ext>
                <a:ext uri="{FF2B5EF4-FFF2-40B4-BE49-F238E27FC236}">
                  <a16:creationId xmlns:a16="http://schemas.microsoft.com/office/drawing/2014/main" id="{00000000-0008-0000-0300-00001A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102</xdr:row>
          <xdr:rowOff>106680</xdr:rowOff>
        </xdr:from>
        <xdr:to>
          <xdr:col>6</xdr:col>
          <xdr:colOff>647700</xdr:colOff>
          <xdr:row>102</xdr:row>
          <xdr:rowOff>342900</xdr:rowOff>
        </xdr:to>
        <xdr:sp macro="" textlink="">
          <xdr:nvSpPr>
            <xdr:cNvPr id="41499" name="Check Box 539" hidden="1">
              <a:extLst>
                <a:ext uri="{63B3BB69-23CF-44E3-9099-C40C66FF867C}">
                  <a14:compatExt spid="_x0000_s41499"/>
                </a:ext>
                <a:ext uri="{FF2B5EF4-FFF2-40B4-BE49-F238E27FC236}">
                  <a16:creationId xmlns:a16="http://schemas.microsoft.com/office/drawing/2014/main" id="{00000000-0008-0000-0300-00001B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102</xdr:row>
          <xdr:rowOff>106680</xdr:rowOff>
        </xdr:from>
        <xdr:to>
          <xdr:col>6</xdr:col>
          <xdr:colOff>647700</xdr:colOff>
          <xdr:row>102</xdr:row>
          <xdr:rowOff>342900</xdr:rowOff>
        </xdr:to>
        <xdr:sp macro="" textlink="">
          <xdr:nvSpPr>
            <xdr:cNvPr id="41500" name="Check Box 540" hidden="1">
              <a:extLst>
                <a:ext uri="{63B3BB69-23CF-44E3-9099-C40C66FF867C}">
                  <a14:compatExt spid="_x0000_s41500"/>
                </a:ext>
                <a:ext uri="{FF2B5EF4-FFF2-40B4-BE49-F238E27FC236}">
                  <a16:creationId xmlns:a16="http://schemas.microsoft.com/office/drawing/2014/main" id="{00000000-0008-0000-0300-00001C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102</xdr:row>
          <xdr:rowOff>106680</xdr:rowOff>
        </xdr:from>
        <xdr:to>
          <xdr:col>7</xdr:col>
          <xdr:colOff>647700</xdr:colOff>
          <xdr:row>102</xdr:row>
          <xdr:rowOff>342900</xdr:rowOff>
        </xdr:to>
        <xdr:sp macro="" textlink="">
          <xdr:nvSpPr>
            <xdr:cNvPr id="41501" name="Check Box 541" hidden="1">
              <a:extLst>
                <a:ext uri="{63B3BB69-23CF-44E3-9099-C40C66FF867C}">
                  <a14:compatExt spid="_x0000_s41501"/>
                </a:ext>
                <a:ext uri="{FF2B5EF4-FFF2-40B4-BE49-F238E27FC236}">
                  <a16:creationId xmlns:a16="http://schemas.microsoft.com/office/drawing/2014/main" id="{00000000-0008-0000-0300-00001D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102</xdr:row>
          <xdr:rowOff>106680</xdr:rowOff>
        </xdr:from>
        <xdr:to>
          <xdr:col>7</xdr:col>
          <xdr:colOff>647700</xdr:colOff>
          <xdr:row>102</xdr:row>
          <xdr:rowOff>342900</xdr:rowOff>
        </xdr:to>
        <xdr:sp macro="" textlink="">
          <xdr:nvSpPr>
            <xdr:cNvPr id="41502" name="Check Box 542" hidden="1">
              <a:extLst>
                <a:ext uri="{63B3BB69-23CF-44E3-9099-C40C66FF867C}">
                  <a14:compatExt spid="_x0000_s41502"/>
                </a:ext>
                <a:ext uri="{FF2B5EF4-FFF2-40B4-BE49-F238E27FC236}">
                  <a16:creationId xmlns:a16="http://schemas.microsoft.com/office/drawing/2014/main" id="{00000000-0008-0000-0300-00001E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102</xdr:row>
          <xdr:rowOff>106680</xdr:rowOff>
        </xdr:from>
        <xdr:to>
          <xdr:col>8</xdr:col>
          <xdr:colOff>647700</xdr:colOff>
          <xdr:row>102</xdr:row>
          <xdr:rowOff>342900</xdr:rowOff>
        </xdr:to>
        <xdr:sp macro="" textlink="">
          <xdr:nvSpPr>
            <xdr:cNvPr id="41503" name="Check Box 543" hidden="1">
              <a:extLst>
                <a:ext uri="{63B3BB69-23CF-44E3-9099-C40C66FF867C}">
                  <a14:compatExt spid="_x0000_s41503"/>
                </a:ext>
                <a:ext uri="{FF2B5EF4-FFF2-40B4-BE49-F238E27FC236}">
                  <a16:creationId xmlns:a16="http://schemas.microsoft.com/office/drawing/2014/main" id="{00000000-0008-0000-0300-00001F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102</xdr:row>
          <xdr:rowOff>106680</xdr:rowOff>
        </xdr:from>
        <xdr:to>
          <xdr:col>8</xdr:col>
          <xdr:colOff>647700</xdr:colOff>
          <xdr:row>102</xdr:row>
          <xdr:rowOff>342900</xdr:rowOff>
        </xdr:to>
        <xdr:sp macro="" textlink="">
          <xdr:nvSpPr>
            <xdr:cNvPr id="41504" name="Check Box 544" hidden="1">
              <a:extLst>
                <a:ext uri="{63B3BB69-23CF-44E3-9099-C40C66FF867C}">
                  <a14:compatExt spid="_x0000_s41504"/>
                </a:ext>
                <a:ext uri="{FF2B5EF4-FFF2-40B4-BE49-F238E27FC236}">
                  <a16:creationId xmlns:a16="http://schemas.microsoft.com/office/drawing/2014/main" id="{00000000-0008-0000-0300-00002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103</xdr:row>
          <xdr:rowOff>38100</xdr:rowOff>
        </xdr:from>
        <xdr:to>
          <xdr:col>6</xdr:col>
          <xdr:colOff>647700</xdr:colOff>
          <xdr:row>103</xdr:row>
          <xdr:rowOff>274320</xdr:rowOff>
        </xdr:to>
        <xdr:sp macro="" textlink="">
          <xdr:nvSpPr>
            <xdr:cNvPr id="41505" name="Check Box 545" hidden="1">
              <a:extLst>
                <a:ext uri="{63B3BB69-23CF-44E3-9099-C40C66FF867C}">
                  <a14:compatExt spid="_x0000_s41505"/>
                </a:ext>
                <a:ext uri="{FF2B5EF4-FFF2-40B4-BE49-F238E27FC236}">
                  <a16:creationId xmlns:a16="http://schemas.microsoft.com/office/drawing/2014/main" id="{00000000-0008-0000-0300-00002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103</xdr:row>
          <xdr:rowOff>38100</xdr:rowOff>
        </xdr:from>
        <xdr:to>
          <xdr:col>7</xdr:col>
          <xdr:colOff>647700</xdr:colOff>
          <xdr:row>103</xdr:row>
          <xdr:rowOff>274320</xdr:rowOff>
        </xdr:to>
        <xdr:sp macro="" textlink="">
          <xdr:nvSpPr>
            <xdr:cNvPr id="41506" name="Check Box 546" hidden="1">
              <a:extLst>
                <a:ext uri="{63B3BB69-23CF-44E3-9099-C40C66FF867C}">
                  <a14:compatExt spid="_x0000_s41506"/>
                </a:ext>
                <a:ext uri="{FF2B5EF4-FFF2-40B4-BE49-F238E27FC236}">
                  <a16:creationId xmlns:a16="http://schemas.microsoft.com/office/drawing/2014/main" id="{00000000-0008-0000-0300-00002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103</xdr:row>
          <xdr:rowOff>38100</xdr:rowOff>
        </xdr:from>
        <xdr:to>
          <xdr:col>8</xdr:col>
          <xdr:colOff>647700</xdr:colOff>
          <xdr:row>103</xdr:row>
          <xdr:rowOff>274320</xdr:rowOff>
        </xdr:to>
        <xdr:sp macro="" textlink="">
          <xdr:nvSpPr>
            <xdr:cNvPr id="41507" name="Check Box 547" hidden="1">
              <a:extLst>
                <a:ext uri="{63B3BB69-23CF-44E3-9099-C40C66FF867C}">
                  <a14:compatExt spid="_x0000_s41507"/>
                </a:ext>
                <a:ext uri="{FF2B5EF4-FFF2-40B4-BE49-F238E27FC236}">
                  <a16:creationId xmlns:a16="http://schemas.microsoft.com/office/drawing/2014/main" id="{00000000-0008-0000-0300-000023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104</xdr:row>
          <xdr:rowOff>106680</xdr:rowOff>
        </xdr:from>
        <xdr:to>
          <xdr:col>6</xdr:col>
          <xdr:colOff>647700</xdr:colOff>
          <xdr:row>104</xdr:row>
          <xdr:rowOff>342900</xdr:rowOff>
        </xdr:to>
        <xdr:sp macro="" textlink="">
          <xdr:nvSpPr>
            <xdr:cNvPr id="41508" name="Check Box 548" hidden="1">
              <a:extLst>
                <a:ext uri="{63B3BB69-23CF-44E3-9099-C40C66FF867C}">
                  <a14:compatExt spid="_x0000_s41508"/>
                </a:ext>
                <a:ext uri="{FF2B5EF4-FFF2-40B4-BE49-F238E27FC236}">
                  <a16:creationId xmlns:a16="http://schemas.microsoft.com/office/drawing/2014/main" id="{00000000-0008-0000-0300-000024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104</xdr:row>
          <xdr:rowOff>106680</xdr:rowOff>
        </xdr:from>
        <xdr:to>
          <xdr:col>6</xdr:col>
          <xdr:colOff>647700</xdr:colOff>
          <xdr:row>104</xdr:row>
          <xdr:rowOff>342900</xdr:rowOff>
        </xdr:to>
        <xdr:sp macro="" textlink="">
          <xdr:nvSpPr>
            <xdr:cNvPr id="41509" name="Check Box 549" hidden="1">
              <a:extLst>
                <a:ext uri="{63B3BB69-23CF-44E3-9099-C40C66FF867C}">
                  <a14:compatExt spid="_x0000_s41509"/>
                </a:ext>
                <a:ext uri="{FF2B5EF4-FFF2-40B4-BE49-F238E27FC236}">
                  <a16:creationId xmlns:a16="http://schemas.microsoft.com/office/drawing/2014/main" id="{00000000-0008-0000-0300-000025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104</xdr:row>
          <xdr:rowOff>106680</xdr:rowOff>
        </xdr:from>
        <xdr:to>
          <xdr:col>7</xdr:col>
          <xdr:colOff>647700</xdr:colOff>
          <xdr:row>104</xdr:row>
          <xdr:rowOff>342900</xdr:rowOff>
        </xdr:to>
        <xdr:sp macro="" textlink="">
          <xdr:nvSpPr>
            <xdr:cNvPr id="41510" name="Check Box 550" hidden="1">
              <a:extLst>
                <a:ext uri="{63B3BB69-23CF-44E3-9099-C40C66FF867C}">
                  <a14:compatExt spid="_x0000_s41510"/>
                </a:ext>
                <a:ext uri="{FF2B5EF4-FFF2-40B4-BE49-F238E27FC236}">
                  <a16:creationId xmlns:a16="http://schemas.microsoft.com/office/drawing/2014/main" id="{00000000-0008-0000-0300-000026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104</xdr:row>
          <xdr:rowOff>106680</xdr:rowOff>
        </xdr:from>
        <xdr:to>
          <xdr:col>7</xdr:col>
          <xdr:colOff>647700</xdr:colOff>
          <xdr:row>104</xdr:row>
          <xdr:rowOff>342900</xdr:rowOff>
        </xdr:to>
        <xdr:sp macro="" textlink="">
          <xdr:nvSpPr>
            <xdr:cNvPr id="41511" name="Check Box 551" hidden="1">
              <a:extLst>
                <a:ext uri="{63B3BB69-23CF-44E3-9099-C40C66FF867C}">
                  <a14:compatExt spid="_x0000_s41511"/>
                </a:ext>
                <a:ext uri="{FF2B5EF4-FFF2-40B4-BE49-F238E27FC236}">
                  <a16:creationId xmlns:a16="http://schemas.microsoft.com/office/drawing/2014/main" id="{00000000-0008-0000-0300-000027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104</xdr:row>
          <xdr:rowOff>106680</xdr:rowOff>
        </xdr:from>
        <xdr:to>
          <xdr:col>8</xdr:col>
          <xdr:colOff>647700</xdr:colOff>
          <xdr:row>104</xdr:row>
          <xdr:rowOff>342900</xdr:rowOff>
        </xdr:to>
        <xdr:sp macro="" textlink="">
          <xdr:nvSpPr>
            <xdr:cNvPr id="41512" name="Check Box 552" hidden="1">
              <a:extLst>
                <a:ext uri="{63B3BB69-23CF-44E3-9099-C40C66FF867C}">
                  <a14:compatExt spid="_x0000_s41512"/>
                </a:ext>
                <a:ext uri="{FF2B5EF4-FFF2-40B4-BE49-F238E27FC236}">
                  <a16:creationId xmlns:a16="http://schemas.microsoft.com/office/drawing/2014/main" id="{00000000-0008-0000-0300-000028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104</xdr:row>
          <xdr:rowOff>106680</xdr:rowOff>
        </xdr:from>
        <xdr:to>
          <xdr:col>8</xdr:col>
          <xdr:colOff>647700</xdr:colOff>
          <xdr:row>104</xdr:row>
          <xdr:rowOff>342900</xdr:rowOff>
        </xdr:to>
        <xdr:sp macro="" textlink="">
          <xdr:nvSpPr>
            <xdr:cNvPr id="41513" name="Check Box 553" hidden="1">
              <a:extLst>
                <a:ext uri="{63B3BB69-23CF-44E3-9099-C40C66FF867C}">
                  <a14:compatExt spid="_x0000_s41513"/>
                </a:ext>
                <a:ext uri="{FF2B5EF4-FFF2-40B4-BE49-F238E27FC236}">
                  <a16:creationId xmlns:a16="http://schemas.microsoft.com/office/drawing/2014/main" id="{00000000-0008-0000-0300-000029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105</xdr:row>
          <xdr:rowOff>38100</xdr:rowOff>
        </xdr:from>
        <xdr:to>
          <xdr:col>6</xdr:col>
          <xdr:colOff>647700</xdr:colOff>
          <xdr:row>105</xdr:row>
          <xdr:rowOff>274320</xdr:rowOff>
        </xdr:to>
        <xdr:sp macro="" textlink="">
          <xdr:nvSpPr>
            <xdr:cNvPr id="41514" name="Check Box 554" hidden="1">
              <a:extLst>
                <a:ext uri="{63B3BB69-23CF-44E3-9099-C40C66FF867C}">
                  <a14:compatExt spid="_x0000_s41514"/>
                </a:ext>
                <a:ext uri="{FF2B5EF4-FFF2-40B4-BE49-F238E27FC236}">
                  <a16:creationId xmlns:a16="http://schemas.microsoft.com/office/drawing/2014/main" id="{00000000-0008-0000-0300-00002A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105</xdr:row>
          <xdr:rowOff>38100</xdr:rowOff>
        </xdr:from>
        <xdr:to>
          <xdr:col>7</xdr:col>
          <xdr:colOff>647700</xdr:colOff>
          <xdr:row>105</xdr:row>
          <xdr:rowOff>274320</xdr:rowOff>
        </xdr:to>
        <xdr:sp macro="" textlink="">
          <xdr:nvSpPr>
            <xdr:cNvPr id="41515" name="Check Box 555" hidden="1">
              <a:extLst>
                <a:ext uri="{63B3BB69-23CF-44E3-9099-C40C66FF867C}">
                  <a14:compatExt spid="_x0000_s41515"/>
                </a:ext>
                <a:ext uri="{FF2B5EF4-FFF2-40B4-BE49-F238E27FC236}">
                  <a16:creationId xmlns:a16="http://schemas.microsoft.com/office/drawing/2014/main" id="{00000000-0008-0000-0300-00002B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105</xdr:row>
          <xdr:rowOff>38100</xdr:rowOff>
        </xdr:from>
        <xdr:to>
          <xdr:col>8</xdr:col>
          <xdr:colOff>647700</xdr:colOff>
          <xdr:row>105</xdr:row>
          <xdr:rowOff>274320</xdr:rowOff>
        </xdr:to>
        <xdr:sp macro="" textlink="">
          <xdr:nvSpPr>
            <xdr:cNvPr id="41516" name="Check Box 556" hidden="1">
              <a:extLst>
                <a:ext uri="{63B3BB69-23CF-44E3-9099-C40C66FF867C}">
                  <a14:compatExt spid="_x0000_s41516"/>
                </a:ext>
                <a:ext uri="{FF2B5EF4-FFF2-40B4-BE49-F238E27FC236}">
                  <a16:creationId xmlns:a16="http://schemas.microsoft.com/office/drawing/2014/main" id="{00000000-0008-0000-0300-00002C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106</xdr:row>
          <xdr:rowOff>106680</xdr:rowOff>
        </xdr:from>
        <xdr:to>
          <xdr:col>6</xdr:col>
          <xdr:colOff>647700</xdr:colOff>
          <xdr:row>106</xdr:row>
          <xdr:rowOff>342900</xdr:rowOff>
        </xdr:to>
        <xdr:sp macro="" textlink="">
          <xdr:nvSpPr>
            <xdr:cNvPr id="41517" name="Check Box 557" hidden="1">
              <a:extLst>
                <a:ext uri="{63B3BB69-23CF-44E3-9099-C40C66FF867C}">
                  <a14:compatExt spid="_x0000_s41517"/>
                </a:ext>
                <a:ext uri="{FF2B5EF4-FFF2-40B4-BE49-F238E27FC236}">
                  <a16:creationId xmlns:a16="http://schemas.microsoft.com/office/drawing/2014/main" id="{00000000-0008-0000-0300-00002D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106</xdr:row>
          <xdr:rowOff>106680</xdr:rowOff>
        </xdr:from>
        <xdr:to>
          <xdr:col>6</xdr:col>
          <xdr:colOff>647700</xdr:colOff>
          <xdr:row>106</xdr:row>
          <xdr:rowOff>342900</xdr:rowOff>
        </xdr:to>
        <xdr:sp macro="" textlink="">
          <xdr:nvSpPr>
            <xdr:cNvPr id="41518" name="Check Box 558" hidden="1">
              <a:extLst>
                <a:ext uri="{63B3BB69-23CF-44E3-9099-C40C66FF867C}">
                  <a14:compatExt spid="_x0000_s41518"/>
                </a:ext>
                <a:ext uri="{FF2B5EF4-FFF2-40B4-BE49-F238E27FC236}">
                  <a16:creationId xmlns:a16="http://schemas.microsoft.com/office/drawing/2014/main" id="{00000000-0008-0000-0300-00002E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106</xdr:row>
          <xdr:rowOff>106680</xdr:rowOff>
        </xdr:from>
        <xdr:to>
          <xdr:col>7</xdr:col>
          <xdr:colOff>647700</xdr:colOff>
          <xdr:row>106</xdr:row>
          <xdr:rowOff>342900</xdr:rowOff>
        </xdr:to>
        <xdr:sp macro="" textlink="">
          <xdr:nvSpPr>
            <xdr:cNvPr id="41519" name="Check Box 559" hidden="1">
              <a:extLst>
                <a:ext uri="{63B3BB69-23CF-44E3-9099-C40C66FF867C}">
                  <a14:compatExt spid="_x0000_s41519"/>
                </a:ext>
                <a:ext uri="{FF2B5EF4-FFF2-40B4-BE49-F238E27FC236}">
                  <a16:creationId xmlns:a16="http://schemas.microsoft.com/office/drawing/2014/main" id="{00000000-0008-0000-0300-00002F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106</xdr:row>
          <xdr:rowOff>106680</xdr:rowOff>
        </xdr:from>
        <xdr:to>
          <xdr:col>7</xdr:col>
          <xdr:colOff>647700</xdr:colOff>
          <xdr:row>106</xdr:row>
          <xdr:rowOff>342900</xdr:rowOff>
        </xdr:to>
        <xdr:sp macro="" textlink="">
          <xdr:nvSpPr>
            <xdr:cNvPr id="41520" name="Check Box 560" hidden="1">
              <a:extLst>
                <a:ext uri="{63B3BB69-23CF-44E3-9099-C40C66FF867C}">
                  <a14:compatExt spid="_x0000_s41520"/>
                </a:ext>
                <a:ext uri="{FF2B5EF4-FFF2-40B4-BE49-F238E27FC236}">
                  <a16:creationId xmlns:a16="http://schemas.microsoft.com/office/drawing/2014/main" id="{00000000-0008-0000-0300-00003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106</xdr:row>
          <xdr:rowOff>106680</xdr:rowOff>
        </xdr:from>
        <xdr:to>
          <xdr:col>8</xdr:col>
          <xdr:colOff>647700</xdr:colOff>
          <xdr:row>106</xdr:row>
          <xdr:rowOff>342900</xdr:rowOff>
        </xdr:to>
        <xdr:sp macro="" textlink="">
          <xdr:nvSpPr>
            <xdr:cNvPr id="41521" name="Check Box 561" hidden="1">
              <a:extLst>
                <a:ext uri="{63B3BB69-23CF-44E3-9099-C40C66FF867C}">
                  <a14:compatExt spid="_x0000_s41521"/>
                </a:ext>
                <a:ext uri="{FF2B5EF4-FFF2-40B4-BE49-F238E27FC236}">
                  <a16:creationId xmlns:a16="http://schemas.microsoft.com/office/drawing/2014/main" id="{00000000-0008-0000-0300-00003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106</xdr:row>
          <xdr:rowOff>106680</xdr:rowOff>
        </xdr:from>
        <xdr:to>
          <xdr:col>8</xdr:col>
          <xdr:colOff>647700</xdr:colOff>
          <xdr:row>106</xdr:row>
          <xdr:rowOff>342900</xdr:rowOff>
        </xdr:to>
        <xdr:sp macro="" textlink="">
          <xdr:nvSpPr>
            <xdr:cNvPr id="41522" name="Check Box 562" hidden="1">
              <a:extLst>
                <a:ext uri="{63B3BB69-23CF-44E3-9099-C40C66FF867C}">
                  <a14:compatExt spid="_x0000_s41522"/>
                </a:ext>
                <a:ext uri="{FF2B5EF4-FFF2-40B4-BE49-F238E27FC236}">
                  <a16:creationId xmlns:a16="http://schemas.microsoft.com/office/drawing/2014/main" id="{00000000-0008-0000-0300-00003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107</xdr:row>
          <xdr:rowOff>38100</xdr:rowOff>
        </xdr:from>
        <xdr:to>
          <xdr:col>6</xdr:col>
          <xdr:colOff>647700</xdr:colOff>
          <xdr:row>107</xdr:row>
          <xdr:rowOff>274320</xdr:rowOff>
        </xdr:to>
        <xdr:sp macro="" textlink="">
          <xdr:nvSpPr>
            <xdr:cNvPr id="41523" name="Check Box 563" hidden="1">
              <a:extLst>
                <a:ext uri="{63B3BB69-23CF-44E3-9099-C40C66FF867C}">
                  <a14:compatExt spid="_x0000_s41523"/>
                </a:ext>
                <a:ext uri="{FF2B5EF4-FFF2-40B4-BE49-F238E27FC236}">
                  <a16:creationId xmlns:a16="http://schemas.microsoft.com/office/drawing/2014/main" id="{00000000-0008-0000-0300-000033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107</xdr:row>
          <xdr:rowOff>38100</xdr:rowOff>
        </xdr:from>
        <xdr:to>
          <xdr:col>7</xdr:col>
          <xdr:colOff>647700</xdr:colOff>
          <xdr:row>107</xdr:row>
          <xdr:rowOff>274320</xdr:rowOff>
        </xdr:to>
        <xdr:sp macro="" textlink="">
          <xdr:nvSpPr>
            <xdr:cNvPr id="41524" name="Check Box 564" hidden="1">
              <a:extLst>
                <a:ext uri="{63B3BB69-23CF-44E3-9099-C40C66FF867C}">
                  <a14:compatExt spid="_x0000_s41524"/>
                </a:ext>
                <a:ext uri="{FF2B5EF4-FFF2-40B4-BE49-F238E27FC236}">
                  <a16:creationId xmlns:a16="http://schemas.microsoft.com/office/drawing/2014/main" id="{00000000-0008-0000-0300-000034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107</xdr:row>
          <xdr:rowOff>38100</xdr:rowOff>
        </xdr:from>
        <xdr:to>
          <xdr:col>8</xdr:col>
          <xdr:colOff>647700</xdr:colOff>
          <xdr:row>107</xdr:row>
          <xdr:rowOff>274320</xdr:rowOff>
        </xdr:to>
        <xdr:sp macro="" textlink="">
          <xdr:nvSpPr>
            <xdr:cNvPr id="41525" name="Check Box 565" hidden="1">
              <a:extLst>
                <a:ext uri="{63B3BB69-23CF-44E3-9099-C40C66FF867C}">
                  <a14:compatExt spid="_x0000_s41525"/>
                </a:ext>
                <a:ext uri="{FF2B5EF4-FFF2-40B4-BE49-F238E27FC236}">
                  <a16:creationId xmlns:a16="http://schemas.microsoft.com/office/drawing/2014/main" id="{00000000-0008-0000-0300-000035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108</xdr:row>
          <xdr:rowOff>106680</xdr:rowOff>
        </xdr:from>
        <xdr:to>
          <xdr:col>6</xdr:col>
          <xdr:colOff>647700</xdr:colOff>
          <xdr:row>108</xdr:row>
          <xdr:rowOff>342900</xdr:rowOff>
        </xdr:to>
        <xdr:sp macro="" textlink="">
          <xdr:nvSpPr>
            <xdr:cNvPr id="41526" name="Check Box 566" hidden="1">
              <a:extLst>
                <a:ext uri="{63B3BB69-23CF-44E3-9099-C40C66FF867C}">
                  <a14:compatExt spid="_x0000_s41526"/>
                </a:ext>
                <a:ext uri="{FF2B5EF4-FFF2-40B4-BE49-F238E27FC236}">
                  <a16:creationId xmlns:a16="http://schemas.microsoft.com/office/drawing/2014/main" id="{00000000-0008-0000-0300-000036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108</xdr:row>
          <xdr:rowOff>106680</xdr:rowOff>
        </xdr:from>
        <xdr:to>
          <xdr:col>6</xdr:col>
          <xdr:colOff>647700</xdr:colOff>
          <xdr:row>108</xdr:row>
          <xdr:rowOff>342900</xdr:rowOff>
        </xdr:to>
        <xdr:sp macro="" textlink="">
          <xdr:nvSpPr>
            <xdr:cNvPr id="41527" name="Check Box 567" hidden="1">
              <a:extLst>
                <a:ext uri="{63B3BB69-23CF-44E3-9099-C40C66FF867C}">
                  <a14:compatExt spid="_x0000_s41527"/>
                </a:ext>
                <a:ext uri="{FF2B5EF4-FFF2-40B4-BE49-F238E27FC236}">
                  <a16:creationId xmlns:a16="http://schemas.microsoft.com/office/drawing/2014/main" id="{00000000-0008-0000-0300-000037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108</xdr:row>
          <xdr:rowOff>106680</xdr:rowOff>
        </xdr:from>
        <xdr:to>
          <xdr:col>7</xdr:col>
          <xdr:colOff>647700</xdr:colOff>
          <xdr:row>108</xdr:row>
          <xdr:rowOff>342900</xdr:rowOff>
        </xdr:to>
        <xdr:sp macro="" textlink="">
          <xdr:nvSpPr>
            <xdr:cNvPr id="41528" name="Check Box 568" hidden="1">
              <a:extLst>
                <a:ext uri="{63B3BB69-23CF-44E3-9099-C40C66FF867C}">
                  <a14:compatExt spid="_x0000_s41528"/>
                </a:ext>
                <a:ext uri="{FF2B5EF4-FFF2-40B4-BE49-F238E27FC236}">
                  <a16:creationId xmlns:a16="http://schemas.microsoft.com/office/drawing/2014/main" id="{00000000-0008-0000-0300-000038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108</xdr:row>
          <xdr:rowOff>106680</xdr:rowOff>
        </xdr:from>
        <xdr:to>
          <xdr:col>7</xdr:col>
          <xdr:colOff>647700</xdr:colOff>
          <xdr:row>108</xdr:row>
          <xdr:rowOff>342900</xdr:rowOff>
        </xdr:to>
        <xdr:sp macro="" textlink="">
          <xdr:nvSpPr>
            <xdr:cNvPr id="41529" name="Check Box 569" hidden="1">
              <a:extLst>
                <a:ext uri="{63B3BB69-23CF-44E3-9099-C40C66FF867C}">
                  <a14:compatExt spid="_x0000_s41529"/>
                </a:ext>
                <a:ext uri="{FF2B5EF4-FFF2-40B4-BE49-F238E27FC236}">
                  <a16:creationId xmlns:a16="http://schemas.microsoft.com/office/drawing/2014/main" id="{00000000-0008-0000-0300-000039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108</xdr:row>
          <xdr:rowOff>106680</xdr:rowOff>
        </xdr:from>
        <xdr:to>
          <xdr:col>8</xdr:col>
          <xdr:colOff>647700</xdr:colOff>
          <xdr:row>108</xdr:row>
          <xdr:rowOff>342900</xdr:rowOff>
        </xdr:to>
        <xdr:sp macro="" textlink="">
          <xdr:nvSpPr>
            <xdr:cNvPr id="41530" name="Check Box 570" hidden="1">
              <a:extLst>
                <a:ext uri="{63B3BB69-23CF-44E3-9099-C40C66FF867C}">
                  <a14:compatExt spid="_x0000_s41530"/>
                </a:ext>
                <a:ext uri="{FF2B5EF4-FFF2-40B4-BE49-F238E27FC236}">
                  <a16:creationId xmlns:a16="http://schemas.microsoft.com/office/drawing/2014/main" id="{00000000-0008-0000-0300-00003A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108</xdr:row>
          <xdr:rowOff>106680</xdr:rowOff>
        </xdr:from>
        <xdr:to>
          <xdr:col>8</xdr:col>
          <xdr:colOff>647700</xdr:colOff>
          <xdr:row>108</xdr:row>
          <xdr:rowOff>342900</xdr:rowOff>
        </xdr:to>
        <xdr:sp macro="" textlink="">
          <xdr:nvSpPr>
            <xdr:cNvPr id="41531" name="Check Box 571" hidden="1">
              <a:extLst>
                <a:ext uri="{63B3BB69-23CF-44E3-9099-C40C66FF867C}">
                  <a14:compatExt spid="_x0000_s41531"/>
                </a:ext>
                <a:ext uri="{FF2B5EF4-FFF2-40B4-BE49-F238E27FC236}">
                  <a16:creationId xmlns:a16="http://schemas.microsoft.com/office/drawing/2014/main" id="{00000000-0008-0000-0300-00003B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109</xdr:row>
          <xdr:rowOff>38100</xdr:rowOff>
        </xdr:from>
        <xdr:to>
          <xdr:col>6</xdr:col>
          <xdr:colOff>647700</xdr:colOff>
          <xdr:row>109</xdr:row>
          <xdr:rowOff>274320</xdr:rowOff>
        </xdr:to>
        <xdr:sp macro="" textlink="">
          <xdr:nvSpPr>
            <xdr:cNvPr id="41532" name="Check Box 572" hidden="1">
              <a:extLst>
                <a:ext uri="{63B3BB69-23CF-44E3-9099-C40C66FF867C}">
                  <a14:compatExt spid="_x0000_s41532"/>
                </a:ext>
                <a:ext uri="{FF2B5EF4-FFF2-40B4-BE49-F238E27FC236}">
                  <a16:creationId xmlns:a16="http://schemas.microsoft.com/office/drawing/2014/main" id="{00000000-0008-0000-0300-00003C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109</xdr:row>
          <xdr:rowOff>38100</xdr:rowOff>
        </xdr:from>
        <xdr:to>
          <xdr:col>7</xdr:col>
          <xdr:colOff>647700</xdr:colOff>
          <xdr:row>109</xdr:row>
          <xdr:rowOff>274320</xdr:rowOff>
        </xdr:to>
        <xdr:sp macro="" textlink="">
          <xdr:nvSpPr>
            <xdr:cNvPr id="41533" name="Check Box 573" hidden="1">
              <a:extLst>
                <a:ext uri="{63B3BB69-23CF-44E3-9099-C40C66FF867C}">
                  <a14:compatExt spid="_x0000_s41533"/>
                </a:ext>
                <a:ext uri="{FF2B5EF4-FFF2-40B4-BE49-F238E27FC236}">
                  <a16:creationId xmlns:a16="http://schemas.microsoft.com/office/drawing/2014/main" id="{00000000-0008-0000-0300-00003D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109</xdr:row>
          <xdr:rowOff>38100</xdr:rowOff>
        </xdr:from>
        <xdr:to>
          <xdr:col>8</xdr:col>
          <xdr:colOff>647700</xdr:colOff>
          <xdr:row>109</xdr:row>
          <xdr:rowOff>274320</xdr:rowOff>
        </xdr:to>
        <xdr:sp macro="" textlink="">
          <xdr:nvSpPr>
            <xdr:cNvPr id="41534" name="Check Box 574" hidden="1">
              <a:extLst>
                <a:ext uri="{63B3BB69-23CF-44E3-9099-C40C66FF867C}">
                  <a14:compatExt spid="_x0000_s41534"/>
                </a:ext>
                <a:ext uri="{FF2B5EF4-FFF2-40B4-BE49-F238E27FC236}">
                  <a16:creationId xmlns:a16="http://schemas.microsoft.com/office/drawing/2014/main" id="{00000000-0008-0000-0300-00003E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110</xdr:row>
          <xdr:rowOff>106680</xdr:rowOff>
        </xdr:from>
        <xdr:to>
          <xdr:col>6</xdr:col>
          <xdr:colOff>647700</xdr:colOff>
          <xdr:row>110</xdr:row>
          <xdr:rowOff>342900</xdr:rowOff>
        </xdr:to>
        <xdr:sp macro="" textlink="">
          <xdr:nvSpPr>
            <xdr:cNvPr id="41535" name="Check Box 575" hidden="1">
              <a:extLst>
                <a:ext uri="{63B3BB69-23CF-44E3-9099-C40C66FF867C}">
                  <a14:compatExt spid="_x0000_s41535"/>
                </a:ext>
                <a:ext uri="{FF2B5EF4-FFF2-40B4-BE49-F238E27FC236}">
                  <a16:creationId xmlns:a16="http://schemas.microsoft.com/office/drawing/2014/main" id="{00000000-0008-0000-0300-00003F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110</xdr:row>
          <xdr:rowOff>106680</xdr:rowOff>
        </xdr:from>
        <xdr:to>
          <xdr:col>6</xdr:col>
          <xdr:colOff>647700</xdr:colOff>
          <xdr:row>110</xdr:row>
          <xdr:rowOff>342900</xdr:rowOff>
        </xdr:to>
        <xdr:sp macro="" textlink="">
          <xdr:nvSpPr>
            <xdr:cNvPr id="41536" name="Check Box 576" hidden="1">
              <a:extLst>
                <a:ext uri="{63B3BB69-23CF-44E3-9099-C40C66FF867C}">
                  <a14:compatExt spid="_x0000_s41536"/>
                </a:ext>
                <a:ext uri="{FF2B5EF4-FFF2-40B4-BE49-F238E27FC236}">
                  <a16:creationId xmlns:a16="http://schemas.microsoft.com/office/drawing/2014/main" id="{00000000-0008-0000-0300-00004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110</xdr:row>
          <xdr:rowOff>106680</xdr:rowOff>
        </xdr:from>
        <xdr:to>
          <xdr:col>7</xdr:col>
          <xdr:colOff>647700</xdr:colOff>
          <xdr:row>110</xdr:row>
          <xdr:rowOff>342900</xdr:rowOff>
        </xdr:to>
        <xdr:sp macro="" textlink="">
          <xdr:nvSpPr>
            <xdr:cNvPr id="41537" name="Check Box 577" hidden="1">
              <a:extLst>
                <a:ext uri="{63B3BB69-23CF-44E3-9099-C40C66FF867C}">
                  <a14:compatExt spid="_x0000_s41537"/>
                </a:ext>
                <a:ext uri="{FF2B5EF4-FFF2-40B4-BE49-F238E27FC236}">
                  <a16:creationId xmlns:a16="http://schemas.microsoft.com/office/drawing/2014/main" id="{00000000-0008-0000-0300-00004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110</xdr:row>
          <xdr:rowOff>106680</xdr:rowOff>
        </xdr:from>
        <xdr:to>
          <xdr:col>7</xdr:col>
          <xdr:colOff>647700</xdr:colOff>
          <xdr:row>110</xdr:row>
          <xdr:rowOff>342900</xdr:rowOff>
        </xdr:to>
        <xdr:sp macro="" textlink="">
          <xdr:nvSpPr>
            <xdr:cNvPr id="41538" name="Check Box 578" hidden="1">
              <a:extLst>
                <a:ext uri="{63B3BB69-23CF-44E3-9099-C40C66FF867C}">
                  <a14:compatExt spid="_x0000_s41538"/>
                </a:ext>
                <a:ext uri="{FF2B5EF4-FFF2-40B4-BE49-F238E27FC236}">
                  <a16:creationId xmlns:a16="http://schemas.microsoft.com/office/drawing/2014/main" id="{00000000-0008-0000-0300-00004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110</xdr:row>
          <xdr:rowOff>106680</xdr:rowOff>
        </xdr:from>
        <xdr:to>
          <xdr:col>8</xdr:col>
          <xdr:colOff>647700</xdr:colOff>
          <xdr:row>110</xdr:row>
          <xdr:rowOff>342900</xdr:rowOff>
        </xdr:to>
        <xdr:sp macro="" textlink="">
          <xdr:nvSpPr>
            <xdr:cNvPr id="41539" name="Check Box 579" hidden="1">
              <a:extLst>
                <a:ext uri="{63B3BB69-23CF-44E3-9099-C40C66FF867C}">
                  <a14:compatExt spid="_x0000_s41539"/>
                </a:ext>
                <a:ext uri="{FF2B5EF4-FFF2-40B4-BE49-F238E27FC236}">
                  <a16:creationId xmlns:a16="http://schemas.microsoft.com/office/drawing/2014/main" id="{00000000-0008-0000-0300-000043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110</xdr:row>
          <xdr:rowOff>106680</xdr:rowOff>
        </xdr:from>
        <xdr:to>
          <xdr:col>8</xdr:col>
          <xdr:colOff>647700</xdr:colOff>
          <xdr:row>110</xdr:row>
          <xdr:rowOff>342900</xdr:rowOff>
        </xdr:to>
        <xdr:sp macro="" textlink="">
          <xdr:nvSpPr>
            <xdr:cNvPr id="41540" name="Check Box 580" hidden="1">
              <a:extLst>
                <a:ext uri="{63B3BB69-23CF-44E3-9099-C40C66FF867C}">
                  <a14:compatExt spid="_x0000_s41540"/>
                </a:ext>
                <a:ext uri="{FF2B5EF4-FFF2-40B4-BE49-F238E27FC236}">
                  <a16:creationId xmlns:a16="http://schemas.microsoft.com/office/drawing/2014/main" id="{00000000-0008-0000-0300-000044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111</xdr:row>
          <xdr:rowOff>38100</xdr:rowOff>
        </xdr:from>
        <xdr:to>
          <xdr:col>6</xdr:col>
          <xdr:colOff>647700</xdr:colOff>
          <xdr:row>111</xdr:row>
          <xdr:rowOff>274320</xdr:rowOff>
        </xdr:to>
        <xdr:sp macro="" textlink="">
          <xdr:nvSpPr>
            <xdr:cNvPr id="41541" name="Check Box 581" hidden="1">
              <a:extLst>
                <a:ext uri="{63B3BB69-23CF-44E3-9099-C40C66FF867C}">
                  <a14:compatExt spid="_x0000_s41541"/>
                </a:ext>
                <a:ext uri="{FF2B5EF4-FFF2-40B4-BE49-F238E27FC236}">
                  <a16:creationId xmlns:a16="http://schemas.microsoft.com/office/drawing/2014/main" id="{00000000-0008-0000-0300-000045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111</xdr:row>
          <xdr:rowOff>38100</xdr:rowOff>
        </xdr:from>
        <xdr:to>
          <xdr:col>7</xdr:col>
          <xdr:colOff>647700</xdr:colOff>
          <xdr:row>111</xdr:row>
          <xdr:rowOff>274320</xdr:rowOff>
        </xdr:to>
        <xdr:sp macro="" textlink="">
          <xdr:nvSpPr>
            <xdr:cNvPr id="41542" name="Check Box 582" hidden="1">
              <a:extLst>
                <a:ext uri="{63B3BB69-23CF-44E3-9099-C40C66FF867C}">
                  <a14:compatExt spid="_x0000_s41542"/>
                </a:ext>
                <a:ext uri="{FF2B5EF4-FFF2-40B4-BE49-F238E27FC236}">
                  <a16:creationId xmlns:a16="http://schemas.microsoft.com/office/drawing/2014/main" id="{00000000-0008-0000-0300-000046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111</xdr:row>
          <xdr:rowOff>38100</xdr:rowOff>
        </xdr:from>
        <xdr:to>
          <xdr:col>8</xdr:col>
          <xdr:colOff>647700</xdr:colOff>
          <xdr:row>111</xdr:row>
          <xdr:rowOff>274320</xdr:rowOff>
        </xdr:to>
        <xdr:sp macro="" textlink="">
          <xdr:nvSpPr>
            <xdr:cNvPr id="41543" name="Check Box 583" hidden="1">
              <a:extLst>
                <a:ext uri="{63B3BB69-23CF-44E3-9099-C40C66FF867C}">
                  <a14:compatExt spid="_x0000_s41543"/>
                </a:ext>
                <a:ext uri="{FF2B5EF4-FFF2-40B4-BE49-F238E27FC236}">
                  <a16:creationId xmlns:a16="http://schemas.microsoft.com/office/drawing/2014/main" id="{00000000-0008-0000-0300-000047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112</xdr:row>
          <xdr:rowOff>106680</xdr:rowOff>
        </xdr:from>
        <xdr:to>
          <xdr:col>6</xdr:col>
          <xdr:colOff>647700</xdr:colOff>
          <xdr:row>112</xdr:row>
          <xdr:rowOff>342900</xdr:rowOff>
        </xdr:to>
        <xdr:sp macro="" textlink="">
          <xdr:nvSpPr>
            <xdr:cNvPr id="41544" name="Check Box 584" hidden="1">
              <a:extLst>
                <a:ext uri="{63B3BB69-23CF-44E3-9099-C40C66FF867C}">
                  <a14:compatExt spid="_x0000_s41544"/>
                </a:ext>
                <a:ext uri="{FF2B5EF4-FFF2-40B4-BE49-F238E27FC236}">
                  <a16:creationId xmlns:a16="http://schemas.microsoft.com/office/drawing/2014/main" id="{00000000-0008-0000-0300-000048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112</xdr:row>
          <xdr:rowOff>106680</xdr:rowOff>
        </xdr:from>
        <xdr:to>
          <xdr:col>6</xdr:col>
          <xdr:colOff>647700</xdr:colOff>
          <xdr:row>112</xdr:row>
          <xdr:rowOff>342900</xdr:rowOff>
        </xdr:to>
        <xdr:sp macro="" textlink="">
          <xdr:nvSpPr>
            <xdr:cNvPr id="41545" name="Check Box 585" hidden="1">
              <a:extLst>
                <a:ext uri="{63B3BB69-23CF-44E3-9099-C40C66FF867C}">
                  <a14:compatExt spid="_x0000_s41545"/>
                </a:ext>
                <a:ext uri="{FF2B5EF4-FFF2-40B4-BE49-F238E27FC236}">
                  <a16:creationId xmlns:a16="http://schemas.microsoft.com/office/drawing/2014/main" id="{00000000-0008-0000-0300-000049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112</xdr:row>
          <xdr:rowOff>106680</xdr:rowOff>
        </xdr:from>
        <xdr:to>
          <xdr:col>7</xdr:col>
          <xdr:colOff>647700</xdr:colOff>
          <xdr:row>112</xdr:row>
          <xdr:rowOff>342900</xdr:rowOff>
        </xdr:to>
        <xdr:sp macro="" textlink="">
          <xdr:nvSpPr>
            <xdr:cNvPr id="41546" name="Check Box 586" hidden="1">
              <a:extLst>
                <a:ext uri="{63B3BB69-23CF-44E3-9099-C40C66FF867C}">
                  <a14:compatExt spid="_x0000_s41546"/>
                </a:ext>
                <a:ext uri="{FF2B5EF4-FFF2-40B4-BE49-F238E27FC236}">
                  <a16:creationId xmlns:a16="http://schemas.microsoft.com/office/drawing/2014/main" id="{00000000-0008-0000-0300-00004A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112</xdr:row>
          <xdr:rowOff>106680</xdr:rowOff>
        </xdr:from>
        <xdr:to>
          <xdr:col>7</xdr:col>
          <xdr:colOff>647700</xdr:colOff>
          <xdr:row>112</xdr:row>
          <xdr:rowOff>342900</xdr:rowOff>
        </xdr:to>
        <xdr:sp macro="" textlink="">
          <xdr:nvSpPr>
            <xdr:cNvPr id="41547" name="Check Box 587" hidden="1">
              <a:extLst>
                <a:ext uri="{63B3BB69-23CF-44E3-9099-C40C66FF867C}">
                  <a14:compatExt spid="_x0000_s41547"/>
                </a:ext>
                <a:ext uri="{FF2B5EF4-FFF2-40B4-BE49-F238E27FC236}">
                  <a16:creationId xmlns:a16="http://schemas.microsoft.com/office/drawing/2014/main" id="{00000000-0008-0000-0300-00004B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112</xdr:row>
          <xdr:rowOff>106680</xdr:rowOff>
        </xdr:from>
        <xdr:to>
          <xdr:col>8</xdr:col>
          <xdr:colOff>647700</xdr:colOff>
          <xdr:row>112</xdr:row>
          <xdr:rowOff>342900</xdr:rowOff>
        </xdr:to>
        <xdr:sp macro="" textlink="">
          <xdr:nvSpPr>
            <xdr:cNvPr id="41548" name="Check Box 588" hidden="1">
              <a:extLst>
                <a:ext uri="{63B3BB69-23CF-44E3-9099-C40C66FF867C}">
                  <a14:compatExt spid="_x0000_s41548"/>
                </a:ext>
                <a:ext uri="{FF2B5EF4-FFF2-40B4-BE49-F238E27FC236}">
                  <a16:creationId xmlns:a16="http://schemas.microsoft.com/office/drawing/2014/main" id="{00000000-0008-0000-0300-00004C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112</xdr:row>
          <xdr:rowOff>106680</xdr:rowOff>
        </xdr:from>
        <xdr:to>
          <xdr:col>8</xdr:col>
          <xdr:colOff>647700</xdr:colOff>
          <xdr:row>112</xdr:row>
          <xdr:rowOff>342900</xdr:rowOff>
        </xdr:to>
        <xdr:sp macro="" textlink="">
          <xdr:nvSpPr>
            <xdr:cNvPr id="41549" name="Check Box 589" hidden="1">
              <a:extLst>
                <a:ext uri="{63B3BB69-23CF-44E3-9099-C40C66FF867C}">
                  <a14:compatExt spid="_x0000_s41549"/>
                </a:ext>
                <a:ext uri="{FF2B5EF4-FFF2-40B4-BE49-F238E27FC236}">
                  <a16:creationId xmlns:a16="http://schemas.microsoft.com/office/drawing/2014/main" id="{00000000-0008-0000-0300-00004D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121</xdr:row>
          <xdr:rowOff>121920</xdr:rowOff>
        </xdr:from>
        <xdr:to>
          <xdr:col>12</xdr:col>
          <xdr:colOff>426720</xdr:colOff>
          <xdr:row>121</xdr:row>
          <xdr:rowOff>213360</xdr:rowOff>
        </xdr:to>
        <xdr:sp macro="" textlink="">
          <xdr:nvSpPr>
            <xdr:cNvPr id="41550" name="Check Box 590" hidden="1">
              <a:extLst>
                <a:ext uri="{63B3BB69-23CF-44E3-9099-C40C66FF867C}">
                  <a14:compatExt spid="_x0000_s41550"/>
                </a:ext>
                <a:ext uri="{FF2B5EF4-FFF2-40B4-BE49-F238E27FC236}">
                  <a16:creationId xmlns:a16="http://schemas.microsoft.com/office/drawing/2014/main" id="{00000000-0008-0000-0300-00004E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122</xdr:row>
          <xdr:rowOff>121920</xdr:rowOff>
        </xdr:from>
        <xdr:to>
          <xdr:col>12</xdr:col>
          <xdr:colOff>426720</xdr:colOff>
          <xdr:row>122</xdr:row>
          <xdr:rowOff>213360</xdr:rowOff>
        </xdr:to>
        <xdr:sp macro="" textlink="">
          <xdr:nvSpPr>
            <xdr:cNvPr id="41551" name="Check Box 591" hidden="1">
              <a:extLst>
                <a:ext uri="{63B3BB69-23CF-44E3-9099-C40C66FF867C}">
                  <a14:compatExt spid="_x0000_s41551"/>
                </a:ext>
                <a:ext uri="{FF2B5EF4-FFF2-40B4-BE49-F238E27FC236}">
                  <a16:creationId xmlns:a16="http://schemas.microsoft.com/office/drawing/2014/main" id="{00000000-0008-0000-0300-00004F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123</xdr:row>
          <xdr:rowOff>121920</xdr:rowOff>
        </xdr:from>
        <xdr:to>
          <xdr:col>12</xdr:col>
          <xdr:colOff>426720</xdr:colOff>
          <xdr:row>123</xdr:row>
          <xdr:rowOff>213360</xdr:rowOff>
        </xdr:to>
        <xdr:sp macro="" textlink="">
          <xdr:nvSpPr>
            <xdr:cNvPr id="41552" name="Check Box 592" hidden="1">
              <a:extLst>
                <a:ext uri="{63B3BB69-23CF-44E3-9099-C40C66FF867C}">
                  <a14:compatExt spid="_x0000_s41552"/>
                </a:ext>
                <a:ext uri="{FF2B5EF4-FFF2-40B4-BE49-F238E27FC236}">
                  <a16:creationId xmlns:a16="http://schemas.microsoft.com/office/drawing/2014/main" id="{00000000-0008-0000-0300-000050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124</xdr:row>
          <xdr:rowOff>121920</xdr:rowOff>
        </xdr:from>
        <xdr:to>
          <xdr:col>12</xdr:col>
          <xdr:colOff>426720</xdr:colOff>
          <xdr:row>124</xdr:row>
          <xdr:rowOff>213360</xdr:rowOff>
        </xdr:to>
        <xdr:sp macro="" textlink="">
          <xdr:nvSpPr>
            <xdr:cNvPr id="41553" name="Check Box 593" hidden="1">
              <a:extLst>
                <a:ext uri="{63B3BB69-23CF-44E3-9099-C40C66FF867C}">
                  <a14:compatExt spid="_x0000_s41553"/>
                </a:ext>
                <a:ext uri="{FF2B5EF4-FFF2-40B4-BE49-F238E27FC236}">
                  <a16:creationId xmlns:a16="http://schemas.microsoft.com/office/drawing/2014/main" id="{00000000-0008-0000-0300-000051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125</xdr:row>
          <xdr:rowOff>121920</xdr:rowOff>
        </xdr:from>
        <xdr:to>
          <xdr:col>12</xdr:col>
          <xdr:colOff>426720</xdr:colOff>
          <xdr:row>125</xdr:row>
          <xdr:rowOff>213360</xdr:rowOff>
        </xdr:to>
        <xdr:sp macro="" textlink="">
          <xdr:nvSpPr>
            <xdr:cNvPr id="41554" name="Check Box 594" hidden="1">
              <a:extLst>
                <a:ext uri="{63B3BB69-23CF-44E3-9099-C40C66FF867C}">
                  <a14:compatExt spid="_x0000_s41554"/>
                </a:ext>
                <a:ext uri="{FF2B5EF4-FFF2-40B4-BE49-F238E27FC236}">
                  <a16:creationId xmlns:a16="http://schemas.microsoft.com/office/drawing/2014/main" id="{00000000-0008-0000-0300-000052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126</xdr:row>
          <xdr:rowOff>121920</xdr:rowOff>
        </xdr:from>
        <xdr:to>
          <xdr:col>12</xdr:col>
          <xdr:colOff>426720</xdr:colOff>
          <xdr:row>126</xdr:row>
          <xdr:rowOff>213360</xdr:rowOff>
        </xdr:to>
        <xdr:sp macro="" textlink="">
          <xdr:nvSpPr>
            <xdr:cNvPr id="41558" name="Check Box 598" hidden="1">
              <a:extLst>
                <a:ext uri="{63B3BB69-23CF-44E3-9099-C40C66FF867C}">
                  <a14:compatExt spid="_x0000_s41558"/>
                </a:ext>
                <a:ext uri="{FF2B5EF4-FFF2-40B4-BE49-F238E27FC236}">
                  <a16:creationId xmlns:a16="http://schemas.microsoft.com/office/drawing/2014/main" id="{00000000-0008-0000-0300-000056A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102577</xdr:rowOff>
    </xdr:from>
    <xdr:to>
      <xdr:col>1</xdr:col>
      <xdr:colOff>258233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3825" y="674077"/>
          <a:ext cx="696383" cy="87923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266700</xdr:colOff>
      <xdr:row>5</xdr:row>
      <xdr:rowOff>183130</xdr:rowOff>
    </xdr:from>
    <xdr:to>
      <xdr:col>3</xdr:col>
      <xdr:colOff>262753</xdr:colOff>
      <xdr:row>8</xdr:row>
      <xdr:rowOff>22873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28675" y="1135630"/>
          <a:ext cx="1120003" cy="4112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296162</xdr:colOff>
      <xdr:row>6</xdr:row>
      <xdr:rowOff>3647</xdr:rowOff>
    </xdr:from>
    <xdr:to>
      <xdr:col>5</xdr:col>
      <xdr:colOff>141652</xdr:colOff>
      <xdr:row>8</xdr:row>
      <xdr:rowOff>21441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74162" y="1104314"/>
          <a:ext cx="1030823" cy="38468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294919</xdr:colOff>
      <xdr:row>3</xdr:row>
      <xdr:rowOff>125801</xdr:rowOff>
    </xdr:from>
    <xdr:to>
      <xdr:col>5</xdr:col>
      <xdr:colOff>141111</xdr:colOff>
      <xdr:row>5</xdr:row>
      <xdr:rowOff>149694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72919" y="676134"/>
          <a:ext cx="1031525" cy="39078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76507</xdr:colOff>
      <xdr:row>3</xdr:row>
      <xdr:rowOff>121887</xdr:rowOff>
    </xdr:from>
    <xdr:to>
      <xdr:col>8</xdr:col>
      <xdr:colOff>455479</xdr:colOff>
      <xdr:row>5</xdr:row>
      <xdr:rowOff>142031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225174" y="672220"/>
          <a:ext cx="971638" cy="3870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160606</xdr:colOff>
      <xdr:row>3</xdr:row>
      <xdr:rowOff>119589</xdr:rowOff>
    </xdr:from>
    <xdr:to>
      <xdr:col>7</xdr:col>
      <xdr:colOff>44893</xdr:colOff>
      <xdr:row>5</xdr:row>
      <xdr:rowOff>145681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123939" y="669922"/>
          <a:ext cx="1069621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276225</xdr:colOff>
      <xdr:row>3</xdr:row>
      <xdr:rowOff>119076</xdr:rowOff>
    </xdr:from>
    <xdr:to>
      <xdr:col>3</xdr:col>
      <xdr:colOff>264293</xdr:colOff>
      <xdr:row>5</xdr:row>
      <xdr:rowOff>142970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38200" y="690576"/>
          <a:ext cx="1112018" cy="4048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176120</xdr:colOff>
      <xdr:row>6</xdr:row>
      <xdr:rowOff>1657</xdr:rowOff>
    </xdr:from>
    <xdr:to>
      <xdr:col>7</xdr:col>
      <xdr:colOff>51644</xdr:colOff>
      <xdr:row>8</xdr:row>
      <xdr:rowOff>27749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39453" y="1102324"/>
          <a:ext cx="1060858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492742</xdr:colOff>
      <xdr:row>5</xdr:row>
      <xdr:rowOff>176950</xdr:rowOff>
    </xdr:from>
    <xdr:to>
      <xdr:col>10</xdr:col>
      <xdr:colOff>263881</xdr:colOff>
      <xdr:row>8</xdr:row>
      <xdr:rowOff>27302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234075" y="1094172"/>
          <a:ext cx="956473" cy="40068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290792</xdr:colOff>
      <xdr:row>3</xdr:row>
      <xdr:rowOff>135852</xdr:rowOff>
    </xdr:from>
    <xdr:to>
      <xdr:col>12</xdr:col>
      <xdr:colOff>98779</xdr:colOff>
      <xdr:row>5</xdr:row>
      <xdr:rowOff>150315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217459" y="686185"/>
          <a:ext cx="993320" cy="38135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5</xdr:col>
      <xdr:colOff>84667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285750" y="123825"/>
          <a:ext cx="2762250" cy="37641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2"/>
              </a:solidFill>
            </a:rPr>
            <a:t>4. INVOLUCRADOS</a:t>
          </a:r>
        </a:p>
      </xdr:txBody>
    </xdr:sp>
    <xdr:clientData/>
  </xdr:twoCellAnchor>
  <xdr:twoCellAnchor>
    <xdr:from>
      <xdr:col>11</xdr:col>
      <xdr:colOff>82550</xdr:colOff>
      <xdr:row>0</xdr:row>
      <xdr:rowOff>144993</xdr:rowOff>
    </xdr:from>
    <xdr:to>
      <xdr:col>15</xdr:col>
      <xdr:colOff>130175</xdr:colOff>
      <xdr:row>2</xdr:row>
      <xdr:rowOff>154517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601883" y="144993"/>
          <a:ext cx="2418292" cy="37641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2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85889</xdr:colOff>
      <xdr:row>6</xdr:row>
      <xdr:rowOff>1228</xdr:rowOff>
    </xdr:from>
    <xdr:to>
      <xdr:col>8</xdr:col>
      <xdr:colOff>464860</xdr:colOff>
      <xdr:row>8</xdr:row>
      <xdr:rowOff>27320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4234556" y="1101895"/>
          <a:ext cx="971637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483153</xdr:colOff>
      <xdr:row>3</xdr:row>
      <xdr:rowOff>126693</xdr:rowOff>
    </xdr:from>
    <xdr:to>
      <xdr:col>10</xdr:col>
      <xdr:colOff>254292</xdr:colOff>
      <xdr:row>5</xdr:row>
      <xdr:rowOff>135643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224486" y="677026"/>
          <a:ext cx="956473" cy="37583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297255</xdr:colOff>
      <xdr:row>6</xdr:row>
      <xdr:rowOff>1228</xdr:rowOff>
    </xdr:from>
    <xdr:to>
      <xdr:col>12</xdr:col>
      <xdr:colOff>105242</xdr:colOff>
      <xdr:row>8</xdr:row>
      <xdr:rowOff>34358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6223922" y="1101895"/>
          <a:ext cx="993320" cy="40001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127000</xdr:colOff>
      <xdr:row>3</xdr:row>
      <xdr:rowOff>134975</xdr:rowOff>
    </xdr:from>
    <xdr:to>
      <xdr:col>13</xdr:col>
      <xdr:colOff>536222</xdr:colOff>
      <xdr:row>5</xdr:row>
      <xdr:rowOff>149438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239000" y="685308"/>
          <a:ext cx="1001889" cy="38135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133463</xdr:colOff>
      <xdr:row>6</xdr:row>
      <xdr:rowOff>351</xdr:rowOff>
    </xdr:from>
    <xdr:to>
      <xdr:col>13</xdr:col>
      <xdr:colOff>542685</xdr:colOff>
      <xdr:row>8</xdr:row>
      <xdr:rowOff>33481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245463" y="1101018"/>
          <a:ext cx="1001889" cy="40001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568127</xdr:colOff>
      <xdr:row>3</xdr:row>
      <xdr:rowOff>142031</xdr:rowOff>
    </xdr:from>
    <xdr:to>
      <xdr:col>15</xdr:col>
      <xdr:colOff>141112</xdr:colOff>
      <xdr:row>8</xdr:row>
      <xdr:rowOff>42640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8272794" y="692364"/>
          <a:ext cx="758318" cy="8178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215347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92345" y="649229"/>
          <a:ext cx="673959" cy="83781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258463</xdr:colOff>
      <xdr:row>5</xdr:row>
      <xdr:rowOff>177609</xdr:rowOff>
    </xdr:from>
    <xdr:to>
      <xdr:col>2</xdr:col>
      <xdr:colOff>727095</xdr:colOff>
      <xdr:row>8</xdr:row>
      <xdr:rowOff>17352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09420" y="1088696"/>
          <a:ext cx="1219588" cy="38639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13939</xdr:colOff>
      <xdr:row>5</xdr:row>
      <xdr:rowOff>181570</xdr:rowOff>
    </xdr:from>
    <xdr:to>
      <xdr:col>4</xdr:col>
      <xdr:colOff>469938</xdr:colOff>
      <xdr:row>8</xdr:row>
      <xdr:rowOff>15919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266809" y="1092657"/>
          <a:ext cx="1206955" cy="38100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12696</xdr:colOff>
      <xdr:row>3</xdr:row>
      <xdr:rowOff>120279</xdr:rowOff>
    </xdr:from>
    <xdr:to>
      <xdr:col>4</xdr:col>
      <xdr:colOff>469347</xdr:colOff>
      <xdr:row>5</xdr:row>
      <xdr:rowOff>144172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65566" y="666931"/>
          <a:ext cx="1207607" cy="38832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493091</xdr:colOff>
      <xdr:row>3</xdr:row>
      <xdr:rowOff>134465</xdr:rowOff>
    </xdr:from>
    <xdr:to>
      <xdr:col>8</xdr:col>
      <xdr:colOff>69438</xdr:colOff>
      <xdr:row>5</xdr:row>
      <xdr:rowOff>154609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4998830" y="681117"/>
          <a:ext cx="1078260" cy="38457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497432</xdr:colOff>
      <xdr:row>3</xdr:row>
      <xdr:rowOff>125110</xdr:rowOff>
    </xdr:from>
    <xdr:to>
      <xdr:col>6</xdr:col>
      <xdr:colOff>458305</xdr:colOff>
      <xdr:row>5</xdr:row>
      <xdr:rowOff>151202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501258" y="671762"/>
          <a:ext cx="1462786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262000</xdr:colOff>
      <xdr:row>3</xdr:row>
      <xdr:rowOff>113555</xdr:rowOff>
    </xdr:from>
    <xdr:to>
      <xdr:col>2</xdr:col>
      <xdr:colOff>728870</xdr:colOff>
      <xdr:row>5</xdr:row>
      <xdr:rowOff>137449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12957" y="660207"/>
          <a:ext cx="1217826" cy="38832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512945</xdr:colOff>
      <xdr:row>6</xdr:row>
      <xdr:rowOff>7178</xdr:rowOff>
    </xdr:from>
    <xdr:to>
      <xdr:col>6</xdr:col>
      <xdr:colOff>464237</xdr:colOff>
      <xdr:row>8</xdr:row>
      <xdr:rowOff>33270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516771" y="1100482"/>
          <a:ext cx="1453205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120023</xdr:colOff>
      <xdr:row>6</xdr:row>
      <xdr:rowOff>7616</xdr:rowOff>
    </xdr:from>
    <xdr:to>
      <xdr:col>9</xdr:col>
      <xdr:colOff>447326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127675" y="1100920"/>
          <a:ext cx="1078260" cy="3982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473928</xdr:colOff>
      <xdr:row>3</xdr:row>
      <xdr:rowOff>148429</xdr:rowOff>
    </xdr:from>
    <xdr:to>
      <xdr:col>11</xdr:col>
      <xdr:colOff>82826</xdr:colOff>
      <xdr:row>5</xdr:row>
      <xdr:rowOff>162892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232537" y="695081"/>
          <a:ext cx="1110811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517072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285750" y="123825"/>
          <a:ext cx="2367643" cy="3905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5. PROBLEMA</a:t>
          </a:r>
          <a:r>
            <a:rPr lang="es-PE" sz="1400" b="1" baseline="0">
              <a:solidFill>
                <a:srgbClr val="B7A897"/>
              </a:solidFill>
            </a:rPr>
            <a:t> / OBJETIVO</a:t>
          </a:r>
        </a:p>
        <a:p>
          <a:endParaRPr lang="es-PE" sz="1400" b="1">
            <a:solidFill>
              <a:srgbClr val="B7A897"/>
            </a:solidFill>
          </a:endParaRPr>
        </a:p>
      </xdr:txBody>
    </xdr:sp>
    <xdr:clientData/>
  </xdr:twoCellAnchor>
  <xdr:twoCellAnchor>
    <xdr:from>
      <xdr:col>10</xdr:col>
      <xdr:colOff>386711</xdr:colOff>
      <xdr:row>0</xdr:row>
      <xdr:rowOff>113687</xdr:rowOff>
    </xdr:from>
    <xdr:to>
      <xdr:col>12</xdr:col>
      <xdr:colOff>655545</xdr:colOff>
      <xdr:row>2</xdr:row>
      <xdr:rowOff>123211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7571282" y="113687"/>
          <a:ext cx="1711192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502475</xdr:colOff>
      <xdr:row>6</xdr:row>
      <xdr:rowOff>13806</xdr:rowOff>
    </xdr:from>
    <xdr:to>
      <xdr:col>8</xdr:col>
      <xdr:colOff>78822</xdr:colOff>
      <xdr:row>8</xdr:row>
      <xdr:rowOff>39898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008214" y="1107110"/>
          <a:ext cx="1078260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110434</xdr:colOff>
      <xdr:row>3</xdr:row>
      <xdr:rowOff>140804</xdr:rowOff>
    </xdr:from>
    <xdr:to>
      <xdr:col>9</xdr:col>
      <xdr:colOff>437737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6118086" y="687456"/>
          <a:ext cx="1078260" cy="37338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480391</xdr:colOff>
      <xdr:row>6</xdr:row>
      <xdr:rowOff>13805</xdr:rowOff>
    </xdr:from>
    <xdr:to>
      <xdr:col>11</xdr:col>
      <xdr:colOff>89289</xdr:colOff>
      <xdr:row>8</xdr:row>
      <xdr:rowOff>46935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7239000" y="1107109"/>
          <a:ext cx="111081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118718</xdr:colOff>
      <xdr:row>3</xdr:row>
      <xdr:rowOff>149087</xdr:rowOff>
    </xdr:from>
    <xdr:to>
      <xdr:col>12</xdr:col>
      <xdr:colOff>204306</xdr:colOff>
      <xdr:row>5</xdr:row>
      <xdr:rowOff>163550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8379240" y="695739"/>
          <a:ext cx="836544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125181</xdr:colOff>
      <xdr:row>6</xdr:row>
      <xdr:rowOff>14463</xdr:rowOff>
    </xdr:from>
    <xdr:to>
      <xdr:col>12</xdr:col>
      <xdr:colOff>209826</xdr:colOff>
      <xdr:row>8</xdr:row>
      <xdr:rowOff>47593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385703" y="1107767"/>
          <a:ext cx="83560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231916</xdr:colOff>
      <xdr:row>3</xdr:row>
      <xdr:rowOff>154609</xdr:rowOff>
    </xdr:from>
    <xdr:to>
      <xdr:col>13</xdr:col>
      <xdr:colOff>215349</xdr:colOff>
      <xdr:row>8</xdr:row>
      <xdr:rowOff>55218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9243394" y="701261"/>
          <a:ext cx="734390" cy="81169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247650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2345" y="655027"/>
          <a:ext cx="660155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272545</xdr:colOff>
      <xdr:row>6</xdr:row>
      <xdr:rowOff>5330</xdr:rowOff>
    </xdr:from>
    <xdr:to>
      <xdr:col>3</xdr:col>
      <xdr:colOff>61801</xdr:colOff>
      <xdr:row>8</xdr:row>
      <xdr:rowOff>29223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77395" y="1110230"/>
          <a:ext cx="1198956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83790</xdr:colOff>
      <xdr:row>6</xdr:row>
      <xdr:rowOff>2942</xdr:rowOff>
    </xdr:from>
    <xdr:to>
      <xdr:col>4</xdr:col>
      <xdr:colOff>502247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198340" y="1107842"/>
          <a:ext cx="1123307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82547</xdr:colOff>
      <xdr:row>3</xdr:row>
      <xdr:rowOff>125801</xdr:rowOff>
    </xdr:from>
    <xdr:to>
      <xdr:col>4</xdr:col>
      <xdr:colOff>501650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197097" y="678251"/>
          <a:ext cx="1123953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297345</xdr:colOff>
      <xdr:row>3</xdr:row>
      <xdr:rowOff>135293</xdr:rowOff>
    </xdr:from>
    <xdr:to>
      <xdr:col>7</xdr:col>
      <xdr:colOff>661350</xdr:colOff>
      <xdr:row>5</xdr:row>
      <xdr:rowOff>155437</xdr:rowOff>
    </xdr:to>
    <xdr:sp macro="" textlink="">
      <xdr:nvSpPr>
        <xdr:cNvPr id="7" name="Rectá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26445" y="687743"/>
          <a:ext cx="1068855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522556</xdr:colOff>
      <xdr:row>3</xdr:row>
      <xdr:rowOff>125939</xdr:rowOff>
    </xdr:from>
    <xdr:to>
      <xdr:col>6</xdr:col>
      <xdr:colOff>271859</xdr:colOff>
      <xdr:row>5</xdr:row>
      <xdr:rowOff>152031</xdr:rowOff>
    </xdr:to>
    <xdr:sp macro="" textlink="">
      <xdr:nvSpPr>
        <xdr:cNvPr id="8" name="Rectá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341956" y="678389"/>
          <a:ext cx="115900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276080</xdr:colOff>
      <xdr:row>3</xdr:row>
      <xdr:rowOff>125426</xdr:rowOff>
    </xdr:from>
    <xdr:to>
      <xdr:col>3</xdr:col>
      <xdr:colOff>63500</xdr:colOff>
      <xdr:row>5</xdr:row>
      <xdr:rowOff>149320</xdr:rowOff>
    </xdr:to>
    <xdr:sp macro="" textlink="">
      <xdr:nvSpPr>
        <xdr:cNvPr id="9" name="Rectá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80930" y="677876"/>
          <a:ext cx="119712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538070</xdr:colOff>
      <xdr:row>6</xdr:row>
      <xdr:rowOff>8007</xdr:rowOff>
    </xdr:from>
    <xdr:to>
      <xdr:col>6</xdr:col>
      <xdr:colOff>279310</xdr:colOff>
      <xdr:row>8</xdr:row>
      <xdr:rowOff>34099</xdr:rowOff>
    </xdr:to>
    <xdr:sp macro="" textlink="">
      <xdr:nvSpPr>
        <xdr:cNvPr id="10" name="Rectá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357470" y="1112907"/>
          <a:ext cx="115094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10889</xdr:colOff>
      <xdr:row>6</xdr:row>
      <xdr:rowOff>15087</xdr:rowOff>
    </xdr:from>
    <xdr:to>
      <xdr:col>9</xdr:col>
      <xdr:colOff>226236</xdr:colOff>
      <xdr:row>8</xdr:row>
      <xdr:rowOff>48884</xdr:rowOff>
    </xdr:to>
    <xdr:sp macro="" textlink="">
      <xdr:nvSpPr>
        <xdr:cNvPr id="11" name="Rectá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628771" y="1135675"/>
          <a:ext cx="917583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247213</xdr:colOff>
      <xdr:row>3</xdr:row>
      <xdr:rowOff>150378</xdr:rowOff>
    </xdr:from>
    <xdr:to>
      <xdr:col>10</xdr:col>
      <xdr:colOff>492237</xdr:colOff>
      <xdr:row>5</xdr:row>
      <xdr:rowOff>164841</xdr:rowOff>
    </xdr:to>
    <xdr:sp macro="" textlink="">
      <xdr:nvSpPr>
        <xdr:cNvPr id="12" name="Rectá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6567331" y="710672"/>
          <a:ext cx="947259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4</xdr:col>
      <xdr:colOff>228600</xdr:colOff>
      <xdr:row>2</xdr:row>
      <xdr:rowOff>133350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285750" y="123825"/>
          <a:ext cx="2647950" cy="3905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6. HORIZONTE DE EVALUACIÓN</a:t>
          </a:r>
        </a:p>
      </xdr:txBody>
    </xdr:sp>
    <xdr:clientData/>
  </xdr:twoCellAnchor>
  <xdr:twoCellAnchor>
    <xdr:from>
      <xdr:col>11</xdr:col>
      <xdr:colOff>146050</xdr:colOff>
      <xdr:row>0</xdr:row>
      <xdr:rowOff>138768</xdr:rowOff>
    </xdr:from>
    <xdr:to>
      <xdr:col>13</xdr:col>
      <xdr:colOff>149411</xdr:colOff>
      <xdr:row>2</xdr:row>
      <xdr:rowOff>148292</xdr:rowOff>
    </xdr:to>
    <xdr:sp macro="[0]!instructivobmc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870638" y="138768"/>
          <a:ext cx="1407832" cy="38305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CBBA99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306728</xdr:colOff>
      <xdr:row>6</xdr:row>
      <xdr:rowOff>14634</xdr:rowOff>
    </xdr:from>
    <xdr:to>
      <xdr:col>7</xdr:col>
      <xdr:colOff>670732</xdr:colOff>
      <xdr:row>8</xdr:row>
      <xdr:rowOff>40726</xdr:rowOff>
    </xdr:to>
    <xdr:sp macro="" textlink="">
      <xdr:nvSpPr>
        <xdr:cNvPr id="15" name="Rectángul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535828" y="1119534"/>
          <a:ext cx="10688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1300</xdr:colOff>
      <xdr:row>3</xdr:row>
      <xdr:rowOff>148275</xdr:rowOff>
    </xdr:from>
    <xdr:to>
      <xdr:col>9</xdr:col>
      <xdr:colOff>216647</xdr:colOff>
      <xdr:row>5</xdr:row>
      <xdr:rowOff>157225</xdr:rowOff>
    </xdr:to>
    <xdr:sp macro="" textlink="">
      <xdr:nvSpPr>
        <xdr:cNvPr id="16" name="Rectángul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5619182" y="708569"/>
          <a:ext cx="917583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253676</xdr:colOff>
      <xdr:row>6</xdr:row>
      <xdr:rowOff>15754</xdr:rowOff>
    </xdr:from>
    <xdr:to>
      <xdr:col>10</xdr:col>
      <xdr:colOff>498700</xdr:colOff>
      <xdr:row>8</xdr:row>
      <xdr:rowOff>48884</xdr:rowOff>
    </xdr:to>
    <xdr:sp macro="" textlink="">
      <xdr:nvSpPr>
        <xdr:cNvPr id="17" name="Rectángulo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6573794" y="1136342"/>
          <a:ext cx="947259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526676</xdr:colOff>
      <xdr:row>3</xdr:row>
      <xdr:rowOff>156558</xdr:rowOff>
    </xdr:from>
    <xdr:to>
      <xdr:col>12</xdr:col>
      <xdr:colOff>54626</xdr:colOff>
      <xdr:row>5</xdr:row>
      <xdr:rowOff>171021</xdr:rowOff>
    </xdr:to>
    <xdr:sp macro="" textlink="">
      <xdr:nvSpPr>
        <xdr:cNvPr id="18" name="Rectángulo 1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7549029" y="716852"/>
          <a:ext cx="932421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533139</xdr:colOff>
      <xdr:row>6</xdr:row>
      <xdr:rowOff>21934</xdr:rowOff>
    </xdr:from>
    <xdr:to>
      <xdr:col>12</xdr:col>
      <xdr:colOff>61089</xdr:colOff>
      <xdr:row>8</xdr:row>
      <xdr:rowOff>55064</xdr:rowOff>
    </xdr:to>
    <xdr:sp macro="" textlink="">
      <xdr:nvSpPr>
        <xdr:cNvPr id="19" name="Rectángulo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555492" y="1142522"/>
          <a:ext cx="932421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95818</xdr:colOff>
      <xdr:row>3</xdr:row>
      <xdr:rowOff>156557</xdr:rowOff>
    </xdr:from>
    <xdr:to>
      <xdr:col>13</xdr:col>
      <xdr:colOff>156882</xdr:colOff>
      <xdr:row>8</xdr:row>
      <xdr:rowOff>57166</xdr:rowOff>
    </xdr:to>
    <xdr:sp macro="" textlink="">
      <xdr:nvSpPr>
        <xdr:cNvPr id="20" name="Rectángulo 1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8522642" y="716851"/>
          <a:ext cx="763299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247650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92345" y="655027"/>
          <a:ext cx="660155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272545</xdr:colOff>
      <xdr:row>6</xdr:row>
      <xdr:rowOff>5330</xdr:rowOff>
    </xdr:from>
    <xdr:to>
      <xdr:col>3</xdr:col>
      <xdr:colOff>61801</xdr:colOff>
      <xdr:row>8</xdr:row>
      <xdr:rowOff>29223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77395" y="1110230"/>
          <a:ext cx="1198956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83790</xdr:colOff>
      <xdr:row>6</xdr:row>
      <xdr:rowOff>2942</xdr:rowOff>
    </xdr:from>
    <xdr:to>
      <xdr:col>4</xdr:col>
      <xdr:colOff>502247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198340" y="1107842"/>
          <a:ext cx="1123307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82547</xdr:colOff>
      <xdr:row>3</xdr:row>
      <xdr:rowOff>125801</xdr:rowOff>
    </xdr:from>
    <xdr:to>
      <xdr:col>4</xdr:col>
      <xdr:colOff>501650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97097" y="678251"/>
          <a:ext cx="1123953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297345</xdr:colOff>
      <xdr:row>3</xdr:row>
      <xdr:rowOff>135293</xdr:rowOff>
    </xdr:from>
    <xdr:to>
      <xdr:col>7</xdr:col>
      <xdr:colOff>661350</xdr:colOff>
      <xdr:row>5</xdr:row>
      <xdr:rowOff>155437</xdr:rowOff>
    </xdr:to>
    <xdr:sp macro="" textlink="">
      <xdr:nvSpPr>
        <xdr:cNvPr id="7" name="Rectá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526445" y="687743"/>
          <a:ext cx="1068855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522556</xdr:colOff>
      <xdr:row>3</xdr:row>
      <xdr:rowOff>125939</xdr:rowOff>
    </xdr:from>
    <xdr:to>
      <xdr:col>6</xdr:col>
      <xdr:colOff>271859</xdr:colOff>
      <xdr:row>5</xdr:row>
      <xdr:rowOff>152031</xdr:rowOff>
    </xdr:to>
    <xdr:sp macro="" textlink="">
      <xdr:nvSpPr>
        <xdr:cNvPr id="8" name="Rectá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341956" y="678389"/>
          <a:ext cx="115900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276080</xdr:colOff>
      <xdr:row>3</xdr:row>
      <xdr:rowOff>125426</xdr:rowOff>
    </xdr:from>
    <xdr:to>
      <xdr:col>3</xdr:col>
      <xdr:colOff>63500</xdr:colOff>
      <xdr:row>5</xdr:row>
      <xdr:rowOff>149320</xdr:rowOff>
    </xdr:to>
    <xdr:sp macro="" textlink="">
      <xdr:nvSpPr>
        <xdr:cNvPr id="9" name="Rectá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80930" y="677876"/>
          <a:ext cx="119712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538070</xdr:colOff>
      <xdr:row>6</xdr:row>
      <xdr:rowOff>8007</xdr:rowOff>
    </xdr:from>
    <xdr:to>
      <xdr:col>6</xdr:col>
      <xdr:colOff>279310</xdr:colOff>
      <xdr:row>8</xdr:row>
      <xdr:rowOff>34099</xdr:rowOff>
    </xdr:to>
    <xdr:sp macro="" textlink="">
      <xdr:nvSpPr>
        <xdr:cNvPr id="10" name="Rectá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3357470" y="1112907"/>
          <a:ext cx="115094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10889</xdr:colOff>
      <xdr:row>6</xdr:row>
      <xdr:rowOff>15087</xdr:rowOff>
    </xdr:from>
    <xdr:to>
      <xdr:col>9</xdr:col>
      <xdr:colOff>226236</xdr:colOff>
      <xdr:row>8</xdr:row>
      <xdr:rowOff>48884</xdr:rowOff>
    </xdr:to>
    <xdr:sp macro="" textlink="">
      <xdr:nvSpPr>
        <xdr:cNvPr id="11" name="Rectá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649689" y="1119987"/>
          <a:ext cx="920197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247213</xdr:colOff>
      <xdr:row>3</xdr:row>
      <xdr:rowOff>150378</xdr:rowOff>
    </xdr:from>
    <xdr:to>
      <xdr:col>10</xdr:col>
      <xdr:colOff>492237</xdr:colOff>
      <xdr:row>5</xdr:row>
      <xdr:rowOff>164841</xdr:rowOff>
    </xdr:to>
    <xdr:sp macro="" textlink="">
      <xdr:nvSpPr>
        <xdr:cNvPr id="12" name="Rectá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590863" y="702828"/>
          <a:ext cx="949874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620059</xdr:colOff>
      <xdr:row>2</xdr:row>
      <xdr:rowOff>133350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285750" y="123825"/>
          <a:ext cx="2448859" cy="3778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7.</a:t>
          </a:r>
          <a:r>
            <a:rPr lang="es-PE" sz="1400" b="1" baseline="0">
              <a:solidFill>
                <a:srgbClr val="B7A897"/>
              </a:solidFill>
            </a:rPr>
            <a:t> </a:t>
          </a:r>
          <a:r>
            <a:rPr lang="es-PE" sz="1400" b="1">
              <a:solidFill>
                <a:srgbClr val="B7A897"/>
              </a:solidFill>
            </a:rPr>
            <a:t>BRECHA DE SERVICIO</a:t>
          </a:r>
        </a:p>
      </xdr:txBody>
    </xdr:sp>
    <xdr:clientData/>
  </xdr:twoCellAnchor>
  <xdr:twoCellAnchor>
    <xdr:from>
      <xdr:col>10</xdr:col>
      <xdr:colOff>527050</xdr:colOff>
      <xdr:row>0</xdr:row>
      <xdr:rowOff>129243</xdr:rowOff>
    </xdr:from>
    <xdr:to>
      <xdr:col>12</xdr:col>
      <xdr:colOff>530411</xdr:colOff>
      <xdr:row>2</xdr:row>
      <xdr:rowOff>138767</xdr:rowOff>
    </xdr:to>
    <xdr:sp macro="[0]!instructivobmc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7337425" y="129243"/>
          <a:ext cx="1355911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CBBA99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306728</xdr:colOff>
      <xdr:row>6</xdr:row>
      <xdr:rowOff>14634</xdr:rowOff>
    </xdr:from>
    <xdr:to>
      <xdr:col>7</xdr:col>
      <xdr:colOff>670732</xdr:colOff>
      <xdr:row>8</xdr:row>
      <xdr:rowOff>40726</xdr:rowOff>
    </xdr:to>
    <xdr:sp macro="" textlink="">
      <xdr:nvSpPr>
        <xdr:cNvPr id="15" name="Rectángul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535828" y="1119534"/>
          <a:ext cx="10688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1300</xdr:colOff>
      <xdr:row>3</xdr:row>
      <xdr:rowOff>148275</xdr:rowOff>
    </xdr:from>
    <xdr:to>
      <xdr:col>9</xdr:col>
      <xdr:colOff>216647</xdr:colOff>
      <xdr:row>5</xdr:row>
      <xdr:rowOff>157225</xdr:rowOff>
    </xdr:to>
    <xdr:sp macro="" textlink="">
      <xdr:nvSpPr>
        <xdr:cNvPr id="16" name="Rectángul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5640100" y="700725"/>
          <a:ext cx="920197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253676</xdr:colOff>
      <xdr:row>6</xdr:row>
      <xdr:rowOff>15754</xdr:rowOff>
    </xdr:from>
    <xdr:to>
      <xdr:col>10</xdr:col>
      <xdr:colOff>498700</xdr:colOff>
      <xdr:row>8</xdr:row>
      <xdr:rowOff>48884</xdr:rowOff>
    </xdr:to>
    <xdr:sp macro="" textlink="">
      <xdr:nvSpPr>
        <xdr:cNvPr id="17" name="Rectángulo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6597326" y="1120654"/>
          <a:ext cx="949874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517151</xdr:colOff>
      <xdr:row>3</xdr:row>
      <xdr:rowOff>156558</xdr:rowOff>
    </xdr:from>
    <xdr:to>
      <xdr:col>12</xdr:col>
      <xdr:colOff>45101</xdr:colOff>
      <xdr:row>5</xdr:row>
      <xdr:rowOff>171021</xdr:rowOff>
    </xdr:to>
    <xdr:sp macro="" textlink="">
      <xdr:nvSpPr>
        <xdr:cNvPr id="18" name="Rectángulo 1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7327526" y="728058"/>
          <a:ext cx="880500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523614</xdr:colOff>
      <xdr:row>6</xdr:row>
      <xdr:rowOff>21934</xdr:rowOff>
    </xdr:from>
    <xdr:to>
      <xdr:col>12</xdr:col>
      <xdr:colOff>51564</xdr:colOff>
      <xdr:row>8</xdr:row>
      <xdr:rowOff>55064</xdr:rowOff>
    </xdr:to>
    <xdr:sp macro="" textlink="">
      <xdr:nvSpPr>
        <xdr:cNvPr id="19" name="Rectángulo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7333989" y="1164934"/>
          <a:ext cx="880500" cy="4141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76769</xdr:colOff>
      <xdr:row>3</xdr:row>
      <xdr:rowOff>156557</xdr:rowOff>
    </xdr:from>
    <xdr:to>
      <xdr:col>13</xdr:col>
      <xdr:colOff>28576</xdr:colOff>
      <xdr:row>8</xdr:row>
      <xdr:rowOff>57166</xdr:rowOff>
    </xdr:to>
    <xdr:sp macro="" textlink="">
      <xdr:nvSpPr>
        <xdr:cNvPr id="20" name="Rectángulo 1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8239694" y="728057"/>
          <a:ext cx="628082" cy="8531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228601</xdr:colOff>
      <xdr:row>3</xdr:row>
      <xdr:rowOff>133350</xdr:rowOff>
    </xdr:from>
    <xdr:to>
      <xdr:col>1</xdr:col>
      <xdr:colOff>127001</xdr:colOff>
      <xdr:row>8</xdr:row>
      <xdr:rowOff>6350</xdr:rowOff>
    </xdr:to>
    <xdr:sp macro="" textlink="">
      <xdr:nvSpPr>
        <xdr:cNvPr id="251" name="Rectángulo 25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FB000000}"/>
            </a:ext>
          </a:extLst>
        </xdr:cNvPr>
        <xdr:cNvSpPr/>
      </xdr:nvSpPr>
      <xdr:spPr>
        <a:xfrm>
          <a:off x="228601" y="704850"/>
          <a:ext cx="603250" cy="8255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123318</xdr:colOff>
      <xdr:row>5</xdr:row>
      <xdr:rowOff>176780</xdr:rowOff>
    </xdr:from>
    <xdr:to>
      <xdr:col>2</xdr:col>
      <xdr:colOff>552449</xdr:colOff>
      <xdr:row>8</xdr:row>
      <xdr:rowOff>16523</xdr:rowOff>
    </xdr:to>
    <xdr:sp macro="" textlink="">
      <xdr:nvSpPr>
        <xdr:cNvPr id="252" name="Rectángulo 2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SpPr/>
      </xdr:nvSpPr>
      <xdr:spPr>
        <a:xfrm>
          <a:off x="828168" y="1129280"/>
          <a:ext cx="1133981" cy="4112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560040</xdr:colOff>
      <xdr:row>6</xdr:row>
      <xdr:rowOff>2942</xdr:rowOff>
    </xdr:from>
    <xdr:to>
      <xdr:col>4</xdr:col>
      <xdr:colOff>732</xdr:colOff>
      <xdr:row>8</xdr:row>
      <xdr:rowOff>21441</xdr:rowOff>
    </xdr:to>
    <xdr:sp macro="" textlink="">
      <xdr:nvSpPr>
        <xdr:cNvPr id="253" name="Rectángulo 25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FD000000}"/>
            </a:ext>
          </a:extLst>
        </xdr:cNvPr>
        <xdr:cNvSpPr/>
      </xdr:nvSpPr>
      <xdr:spPr>
        <a:xfrm>
          <a:off x="2033240" y="1107842"/>
          <a:ext cx="913892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546098</xdr:colOff>
      <xdr:row>3</xdr:row>
      <xdr:rowOff>125801</xdr:rowOff>
    </xdr:from>
    <xdr:to>
      <xdr:col>4</xdr:col>
      <xdr:colOff>19050</xdr:colOff>
      <xdr:row>5</xdr:row>
      <xdr:rowOff>149694</xdr:rowOff>
    </xdr:to>
    <xdr:sp macro="" textlink="">
      <xdr:nvSpPr>
        <xdr:cNvPr id="254" name="Rectángulo 25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SpPr/>
      </xdr:nvSpPr>
      <xdr:spPr>
        <a:xfrm>
          <a:off x="1955798" y="697301"/>
          <a:ext cx="882652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195746</xdr:colOff>
      <xdr:row>3</xdr:row>
      <xdr:rowOff>128943</xdr:rowOff>
    </xdr:from>
    <xdr:to>
      <xdr:col>6</xdr:col>
      <xdr:colOff>406400</xdr:colOff>
      <xdr:row>5</xdr:row>
      <xdr:rowOff>149087</xdr:rowOff>
    </xdr:to>
    <xdr:sp macro="" textlink="">
      <xdr:nvSpPr>
        <xdr:cNvPr id="255" name="Rectángulo 25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FF000000}"/>
            </a:ext>
          </a:extLst>
        </xdr:cNvPr>
        <xdr:cNvSpPr/>
      </xdr:nvSpPr>
      <xdr:spPr>
        <a:xfrm>
          <a:off x="3878746" y="681393"/>
          <a:ext cx="947254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33606</xdr:colOff>
      <xdr:row>3</xdr:row>
      <xdr:rowOff>125939</xdr:rowOff>
    </xdr:from>
    <xdr:to>
      <xdr:col>5</xdr:col>
      <xdr:colOff>171450</xdr:colOff>
      <xdr:row>5</xdr:row>
      <xdr:rowOff>152031</xdr:rowOff>
    </xdr:to>
    <xdr:sp macro="" textlink="">
      <xdr:nvSpPr>
        <xdr:cNvPr id="256" name="Rectángulo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SpPr/>
      </xdr:nvSpPr>
      <xdr:spPr>
        <a:xfrm>
          <a:off x="2980006" y="678389"/>
          <a:ext cx="87444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149080</xdr:colOff>
      <xdr:row>3</xdr:row>
      <xdr:rowOff>131776</xdr:rowOff>
    </xdr:from>
    <xdr:to>
      <xdr:col>2</xdr:col>
      <xdr:colOff>539750</xdr:colOff>
      <xdr:row>5</xdr:row>
      <xdr:rowOff>155670</xdr:rowOff>
    </xdr:to>
    <xdr:sp macro="" textlink="">
      <xdr:nvSpPr>
        <xdr:cNvPr id="257" name="Rectángulo 2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1010000}"/>
            </a:ext>
          </a:extLst>
        </xdr:cNvPr>
        <xdr:cNvSpPr/>
      </xdr:nvSpPr>
      <xdr:spPr>
        <a:xfrm>
          <a:off x="885680" y="684226"/>
          <a:ext cx="112727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20544</xdr:colOff>
      <xdr:row>6</xdr:row>
      <xdr:rowOff>8007</xdr:rowOff>
    </xdr:from>
    <xdr:to>
      <xdr:col>5</xdr:col>
      <xdr:colOff>209550</xdr:colOff>
      <xdr:row>8</xdr:row>
      <xdr:rowOff>34099</xdr:rowOff>
    </xdr:to>
    <xdr:sp macro="" textlink="">
      <xdr:nvSpPr>
        <xdr:cNvPr id="258" name="Rectángulo 2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SpPr/>
      </xdr:nvSpPr>
      <xdr:spPr>
        <a:xfrm>
          <a:off x="2839944" y="1151007"/>
          <a:ext cx="893856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447739</xdr:colOff>
      <xdr:row>5</xdr:row>
      <xdr:rowOff>179066</xdr:rowOff>
    </xdr:from>
    <xdr:to>
      <xdr:col>7</xdr:col>
      <xdr:colOff>549339</xdr:colOff>
      <xdr:row>8</xdr:row>
      <xdr:rowOff>28713</xdr:rowOff>
    </xdr:to>
    <xdr:sp macro="" textlink="">
      <xdr:nvSpPr>
        <xdr:cNvPr id="259" name="Rectángulo 25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3010000}"/>
            </a:ext>
          </a:extLst>
        </xdr:cNvPr>
        <xdr:cNvSpPr/>
      </xdr:nvSpPr>
      <xdr:spPr>
        <a:xfrm>
          <a:off x="4867339" y="1099816"/>
          <a:ext cx="838200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7</xdr:col>
      <xdr:colOff>574052</xdr:colOff>
      <xdr:row>3</xdr:row>
      <xdr:rowOff>136557</xdr:rowOff>
    </xdr:from>
    <xdr:to>
      <xdr:col>9</xdr:col>
      <xdr:colOff>95250</xdr:colOff>
      <xdr:row>5</xdr:row>
      <xdr:rowOff>151020</xdr:rowOff>
    </xdr:to>
    <xdr:sp macro="" textlink="">
      <xdr:nvSpPr>
        <xdr:cNvPr id="260" name="Rectángulo 25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SpPr/>
      </xdr:nvSpPr>
      <xdr:spPr>
        <a:xfrm>
          <a:off x="5730252" y="689007"/>
          <a:ext cx="994398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527050</xdr:colOff>
      <xdr:row>2</xdr:row>
      <xdr:rowOff>133350</xdr:rowOff>
    </xdr:to>
    <xdr:sp macro="" textlink="">
      <xdr:nvSpPr>
        <xdr:cNvPr id="261" name="CuadroTexto 260">
          <a:extLst>
            <a:ext uri="{FF2B5EF4-FFF2-40B4-BE49-F238E27FC236}">
              <a16:creationId xmlns:a16="http://schemas.microsoft.com/office/drawing/2014/main" id="{00000000-0008-0000-0800-000005010000}"/>
            </a:ext>
          </a:extLst>
        </xdr:cNvPr>
        <xdr:cNvSpPr txBox="1"/>
      </xdr:nvSpPr>
      <xdr:spPr>
        <a:xfrm>
          <a:off x="285750" y="123825"/>
          <a:ext cx="1714500" cy="377825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ANÁLISIS</a:t>
          </a:r>
          <a:r>
            <a:rPr lang="es-PE" sz="1400" b="1" baseline="0">
              <a:solidFill>
                <a:schemeClr val="accent6"/>
              </a:solidFill>
            </a:rPr>
            <a:t> TÉCNICO</a:t>
          </a:r>
          <a:endParaRPr lang="es-PE" sz="1400" b="1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85272</xdr:colOff>
      <xdr:row>0</xdr:row>
      <xdr:rowOff>97065</xdr:rowOff>
    </xdr:from>
    <xdr:to>
      <xdr:col>11</xdr:col>
      <xdr:colOff>107949</xdr:colOff>
      <xdr:row>2</xdr:row>
      <xdr:rowOff>106589</xdr:rowOff>
    </xdr:to>
    <xdr:sp macro="[0]!instructivobmc" textlink="">
      <xdr:nvSpPr>
        <xdr:cNvPr id="262" name="CuadroTexto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SpPr txBox="1"/>
      </xdr:nvSpPr>
      <xdr:spPr>
        <a:xfrm>
          <a:off x="6714672" y="97065"/>
          <a:ext cx="1495877" cy="377824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205128</xdr:colOff>
      <xdr:row>6</xdr:row>
      <xdr:rowOff>8284</xdr:rowOff>
    </xdr:from>
    <xdr:to>
      <xdr:col>6</xdr:col>
      <xdr:colOff>415782</xdr:colOff>
      <xdr:row>8</xdr:row>
      <xdr:rowOff>34376</xdr:rowOff>
    </xdr:to>
    <xdr:sp macro="" textlink="">
      <xdr:nvSpPr>
        <xdr:cNvPr id="263" name="Rectángulo 2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07010000}"/>
            </a:ext>
          </a:extLst>
        </xdr:cNvPr>
        <xdr:cNvSpPr/>
      </xdr:nvSpPr>
      <xdr:spPr>
        <a:xfrm>
          <a:off x="3888128" y="1113184"/>
          <a:ext cx="9472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438150</xdr:colOff>
      <xdr:row>3</xdr:row>
      <xdr:rowOff>128104</xdr:rowOff>
    </xdr:from>
    <xdr:to>
      <xdr:col>7</xdr:col>
      <xdr:colOff>539750</xdr:colOff>
      <xdr:row>5</xdr:row>
      <xdr:rowOff>137054</xdr:rowOff>
    </xdr:to>
    <xdr:sp macro="" textlink="">
      <xdr:nvSpPr>
        <xdr:cNvPr id="264" name="Rectángulo 26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SpPr/>
      </xdr:nvSpPr>
      <xdr:spPr>
        <a:xfrm>
          <a:off x="4857750" y="680554"/>
          <a:ext cx="838200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7</xdr:col>
      <xdr:colOff>574164</xdr:colOff>
      <xdr:row>6</xdr:row>
      <xdr:rowOff>1933</xdr:rowOff>
    </xdr:from>
    <xdr:to>
      <xdr:col>9</xdr:col>
      <xdr:colOff>88899</xdr:colOff>
      <xdr:row>8</xdr:row>
      <xdr:rowOff>35063</xdr:rowOff>
    </xdr:to>
    <xdr:sp macro="" textlink="">
      <xdr:nvSpPr>
        <xdr:cNvPr id="265" name="Rectángulo 26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09010000}"/>
            </a:ext>
          </a:extLst>
        </xdr:cNvPr>
        <xdr:cNvSpPr/>
      </xdr:nvSpPr>
      <xdr:spPr>
        <a:xfrm>
          <a:off x="5730364" y="1106833"/>
          <a:ext cx="987935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130735</xdr:colOff>
      <xdr:row>3</xdr:row>
      <xdr:rowOff>128917</xdr:rowOff>
    </xdr:from>
    <xdr:to>
      <xdr:col>10</xdr:col>
      <xdr:colOff>168835</xdr:colOff>
      <xdr:row>5</xdr:row>
      <xdr:rowOff>143380</xdr:rowOff>
    </xdr:to>
    <xdr:sp macro="" textlink="">
      <xdr:nvSpPr>
        <xdr:cNvPr id="266" name="Rectángulo 26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SpPr/>
      </xdr:nvSpPr>
      <xdr:spPr>
        <a:xfrm>
          <a:off x="6760135" y="681367"/>
          <a:ext cx="774700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76200</xdr:colOff>
      <xdr:row>5</xdr:row>
      <xdr:rowOff>178443</xdr:rowOff>
    </xdr:from>
    <xdr:to>
      <xdr:col>10</xdr:col>
      <xdr:colOff>194348</xdr:colOff>
      <xdr:row>8</xdr:row>
      <xdr:rowOff>27423</xdr:rowOff>
    </xdr:to>
    <xdr:sp macro="" textlink="">
      <xdr:nvSpPr>
        <xdr:cNvPr id="267" name="Rectángulo 26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0B010000}"/>
            </a:ext>
          </a:extLst>
        </xdr:cNvPr>
        <xdr:cNvSpPr/>
      </xdr:nvSpPr>
      <xdr:spPr>
        <a:xfrm>
          <a:off x="6419850" y="1130943"/>
          <a:ext cx="822998" cy="420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205369</xdr:colOff>
      <xdr:row>3</xdr:row>
      <xdr:rowOff>127315</xdr:rowOff>
    </xdr:from>
    <xdr:to>
      <xdr:col>11</xdr:col>
      <xdr:colOff>120650</xdr:colOff>
      <xdr:row>8</xdr:row>
      <xdr:rowOff>27924</xdr:rowOff>
    </xdr:to>
    <xdr:sp macro="" textlink="">
      <xdr:nvSpPr>
        <xdr:cNvPr id="268" name="Rectángulo 26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SpPr/>
      </xdr:nvSpPr>
      <xdr:spPr>
        <a:xfrm>
          <a:off x="7571369" y="679765"/>
          <a:ext cx="6518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201706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92345" y="662871"/>
          <a:ext cx="626537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239301</xdr:colOff>
      <xdr:row>6</xdr:row>
      <xdr:rowOff>3837</xdr:rowOff>
    </xdr:from>
    <xdr:to>
      <xdr:col>2</xdr:col>
      <xdr:colOff>707958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56477" y="1124425"/>
          <a:ext cx="1185834" cy="40003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28882</xdr:colOff>
      <xdr:row>6</xdr:row>
      <xdr:rowOff>7799</xdr:rowOff>
    </xdr:from>
    <xdr:to>
      <xdr:col>4</xdr:col>
      <xdr:colOff>422964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180411" y="1128387"/>
          <a:ext cx="1111259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27639</xdr:colOff>
      <xdr:row>3</xdr:row>
      <xdr:rowOff>133272</xdr:rowOff>
    </xdr:from>
    <xdr:to>
      <xdr:col>4</xdr:col>
      <xdr:colOff>422349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179168" y="693566"/>
          <a:ext cx="1111887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181925</xdr:colOff>
      <xdr:row>3</xdr:row>
      <xdr:rowOff>136413</xdr:rowOff>
    </xdr:from>
    <xdr:to>
      <xdr:col>7</xdr:col>
      <xdr:colOff>523047</xdr:colOff>
      <xdr:row>5</xdr:row>
      <xdr:rowOff>156557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484984" y="696707"/>
          <a:ext cx="1058298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444489</xdr:colOff>
      <xdr:row>3</xdr:row>
      <xdr:rowOff>134530</xdr:rowOff>
    </xdr:from>
    <xdr:to>
      <xdr:col>6</xdr:col>
      <xdr:colOff>156114</xdr:colOff>
      <xdr:row>5</xdr:row>
      <xdr:rowOff>160622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313195" y="694824"/>
          <a:ext cx="1145978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242836</xdr:colOff>
      <xdr:row>3</xdr:row>
      <xdr:rowOff>126547</xdr:rowOff>
    </xdr:from>
    <xdr:to>
      <xdr:col>2</xdr:col>
      <xdr:colOff>709706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0012" y="686841"/>
          <a:ext cx="1184047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460001</xdr:colOff>
      <xdr:row>6</xdr:row>
      <xdr:rowOff>16598</xdr:rowOff>
    </xdr:from>
    <xdr:to>
      <xdr:col>6</xdr:col>
      <xdr:colOff>163784</xdr:colOff>
      <xdr:row>8</xdr:row>
      <xdr:rowOff>42690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3328707" y="1137186"/>
          <a:ext cx="1138136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563713</xdr:colOff>
      <xdr:row>6</xdr:row>
      <xdr:rowOff>7616</xdr:rowOff>
    </xdr:from>
    <xdr:to>
      <xdr:col>9</xdr:col>
      <xdr:colOff>187657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5583948" y="1128204"/>
          <a:ext cx="1058297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217330</xdr:colOff>
      <xdr:row>3</xdr:row>
      <xdr:rowOff>142907</xdr:rowOff>
    </xdr:from>
    <xdr:to>
      <xdr:col>10</xdr:col>
      <xdr:colOff>642470</xdr:colOff>
      <xdr:row>5</xdr:row>
      <xdr:rowOff>157370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6671918" y="703201"/>
          <a:ext cx="114231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448235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85750" y="123825"/>
          <a:ext cx="1596838" cy="383054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COSTOS</a:t>
          </a:r>
        </a:p>
      </xdr:txBody>
    </xdr:sp>
    <xdr:clientData/>
  </xdr:twoCellAnchor>
  <xdr:twoCellAnchor>
    <xdr:from>
      <xdr:col>11</xdr:col>
      <xdr:colOff>422463</xdr:colOff>
      <xdr:row>0</xdr:row>
      <xdr:rowOff>131297</xdr:rowOff>
    </xdr:from>
    <xdr:to>
      <xdr:col>13</xdr:col>
      <xdr:colOff>440766</xdr:colOff>
      <xdr:row>2</xdr:row>
      <xdr:rowOff>140821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8311404" y="131297"/>
          <a:ext cx="1452656" cy="383053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191307</xdr:colOff>
      <xdr:row>6</xdr:row>
      <xdr:rowOff>15754</xdr:rowOff>
    </xdr:from>
    <xdr:to>
      <xdr:col>7</xdr:col>
      <xdr:colOff>532428</xdr:colOff>
      <xdr:row>8</xdr:row>
      <xdr:rowOff>41846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4494366" y="1136342"/>
          <a:ext cx="1058297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554124</xdr:colOff>
      <xdr:row>3</xdr:row>
      <xdr:rowOff>140804</xdr:rowOff>
    </xdr:from>
    <xdr:to>
      <xdr:col>9</xdr:col>
      <xdr:colOff>178068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5574359" y="701098"/>
          <a:ext cx="1058297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223793</xdr:colOff>
      <xdr:row>6</xdr:row>
      <xdr:rowOff>8283</xdr:rowOff>
    </xdr:from>
    <xdr:to>
      <xdr:col>10</xdr:col>
      <xdr:colOff>648933</xdr:colOff>
      <xdr:row>8</xdr:row>
      <xdr:rowOff>41413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6678381" y="1128871"/>
          <a:ext cx="114231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676087</xdr:colOff>
      <xdr:row>3</xdr:row>
      <xdr:rowOff>149087</xdr:rowOff>
    </xdr:from>
    <xdr:to>
      <xdr:col>12</xdr:col>
      <xdr:colOff>366529</xdr:colOff>
      <xdr:row>5</xdr:row>
      <xdr:rowOff>163550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7847852" y="709381"/>
          <a:ext cx="1124795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682550</xdr:colOff>
      <xdr:row>6</xdr:row>
      <xdr:rowOff>14463</xdr:rowOff>
    </xdr:from>
    <xdr:to>
      <xdr:col>12</xdr:col>
      <xdr:colOff>372992</xdr:colOff>
      <xdr:row>8</xdr:row>
      <xdr:rowOff>47593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7854315" y="1135051"/>
          <a:ext cx="1124795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402114</xdr:colOff>
      <xdr:row>3</xdr:row>
      <xdr:rowOff>149087</xdr:rowOff>
    </xdr:from>
    <xdr:to>
      <xdr:col>13</xdr:col>
      <xdr:colOff>451700</xdr:colOff>
      <xdr:row>8</xdr:row>
      <xdr:rowOff>49696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9008232" y="709381"/>
          <a:ext cx="766762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292346</xdr:colOff>
      <xdr:row>3</xdr:row>
      <xdr:rowOff>102577</xdr:rowOff>
    </xdr:from>
    <xdr:to>
      <xdr:col>1</xdr:col>
      <xdr:colOff>186766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92346" y="662871"/>
          <a:ext cx="656420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224359</xdr:colOff>
      <xdr:row>6</xdr:row>
      <xdr:rowOff>3836</xdr:rowOff>
    </xdr:from>
    <xdr:to>
      <xdr:col>1</xdr:col>
      <xdr:colOff>1402726</xdr:colOff>
      <xdr:row>8</xdr:row>
      <xdr:rowOff>30343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986359" y="1124424"/>
          <a:ext cx="1178367" cy="40003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1440823</xdr:colOff>
      <xdr:row>6</xdr:row>
      <xdr:rowOff>7799</xdr:rowOff>
    </xdr:from>
    <xdr:to>
      <xdr:col>1</xdr:col>
      <xdr:colOff>2549102</xdr:colOff>
      <xdr:row>8</xdr:row>
      <xdr:rowOff>28912</xdr:rowOff>
    </xdr:to>
    <xdr:sp macro="" textlink="">
      <xdr:nvSpPr>
        <xdr:cNvPr id="5" name="Rectá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202823" y="1128387"/>
          <a:ext cx="1108279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1439581</xdr:colOff>
      <xdr:row>3</xdr:row>
      <xdr:rowOff>133272</xdr:rowOff>
    </xdr:from>
    <xdr:to>
      <xdr:col>1</xdr:col>
      <xdr:colOff>2548451</xdr:colOff>
      <xdr:row>5</xdr:row>
      <xdr:rowOff>157165</xdr:rowOff>
    </xdr:to>
    <xdr:sp macro="" textlink="">
      <xdr:nvSpPr>
        <xdr:cNvPr id="6" name="Rectá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201581" y="693566"/>
          <a:ext cx="1108870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256632</xdr:colOff>
      <xdr:row>3</xdr:row>
      <xdr:rowOff>128943</xdr:rowOff>
    </xdr:from>
    <xdr:to>
      <xdr:col>4</xdr:col>
      <xdr:colOff>553136</xdr:colOff>
      <xdr:row>5</xdr:row>
      <xdr:rowOff>149087</xdr:rowOff>
    </xdr:to>
    <xdr:sp macro="" textlink="">
      <xdr:nvSpPr>
        <xdr:cNvPr id="7" name="Rectá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507397" y="689237"/>
          <a:ext cx="1058504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3725</xdr:colOff>
      <xdr:row>3</xdr:row>
      <xdr:rowOff>127060</xdr:rowOff>
    </xdr:from>
    <xdr:to>
      <xdr:col>3</xdr:col>
      <xdr:colOff>225751</xdr:colOff>
      <xdr:row>5</xdr:row>
      <xdr:rowOff>153152</xdr:rowOff>
    </xdr:to>
    <xdr:sp macro="" textlink="">
      <xdr:nvSpPr>
        <xdr:cNvPr id="8" name="Rectá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335607" y="687354"/>
          <a:ext cx="114090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227895</xdr:colOff>
      <xdr:row>3</xdr:row>
      <xdr:rowOff>126546</xdr:rowOff>
    </xdr:from>
    <xdr:to>
      <xdr:col>1</xdr:col>
      <xdr:colOff>1404582</xdr:colOff>
      <xdr:row>5</xdr:row>
      <xdr:rowOff>150440</xdr:rowOff>
    </xdr:to>
    <xdr:sp macro="" textlink="">
      <xdr:nvSpPr>
        <xdr:cNvPr id="9" name="Rectá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989895" y="686840"/>
          <a:ext cx="1176687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19238</xdr:colOff>
      <xdr:row>6</xdr:row>
      <xdr:rowOff>9128</xdr:rowOff>
    </xdr:from>
    <xdr:to>
      <xdr:col>3</xdr:col>
      <xdr:colOff>233894</xdr:colOff>
      <xdr:row>8</xdr:row>
      <xdr:rowOff>35220</xdr:rowOff>
    </xdr:to>
    <xdr:sp macro="" textlink="">
      <xdr:nvSpPr>
        <xdr:cNvPr id="10" name="Rectángulo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351120" y="1129716"/>
          <a:ext cx="113353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593594</xdr:colOff>
      <xdr:row>6</xdr:row>
      <xdr:rowOff>146</xdr:rowOff>
    </xdr:from>
    <xdr:to>
      <xdr:col>6</xdr:col>
      <xdr:colOff>128098</xdr:colOff>
      <xdr:row>8</xdr:row>
      <xdr:rowOff>33943</xdr:rowOff>
    </xdr:to>
    <xdr:sp macro="" textlink="">
      <xdr:nvSpPr>
        <xdr:cNvPr id="11" name="Rectángulo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5606359" y="1120734"/>
          <a:ext cx="1058504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6</xdr:col>
      <xdr:colOff>157565</xdr:colOff>
      <xdr:row>3</xdr:row>
      <xdr:rowOff>135437</xdr:rowOff>
    </xdr:from>
    <xdr:to>
      <xdr:col>7</xdr:col>
      <xdr:colOff>485548</xdr:colOff>
      <xdr:row>5</xdr:row>
      <xdr:rowOff>149900</xdr:rowOff>
    </xdr:to>
    <xdr:sp macro="" textlink="">
      <xdr:nvSpPr>
        <xdr:cNvPr id="12" name="Rectángulo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6694330" y="695731"/>
          <a:ext cx="1089983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285751</xdr:colOff>
      <xdr:row>0</xdr:row>
      <xdr:rowOff>123825</xdr:rowOff>
    </xdr:from>
    <xdr:to>
      <xdr:col>1</xdr:col>
      <xdr:colOff>1479177</xdr:colOff>
      <xdr:row>2</xdr:row>
      <xdr:rowOff>133350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285751" y="123825"/>
          <a:ext cx="1955426" cy="38305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EVALUACIÓN</a:t>
          </a:r>
          <a:r>
            <a:rPr lang="es-PE" sz="1400" b="1" baseline="0">
              <a:solidFill>
                <a:srgbClr val="00B0F0"/>
              </a:solidFill>
            </a:rPr>
            <a:t> SOCIAL</a:t>
          </a:r>
          <a:endParaRPr lang="es-PE" sz="1400" b="1">
            <a:solidFill>
              <a:srgbClr val="00B0F0"/>
            </a:solidFill>
          </a:endParaRPr>
        </a:p>
      </xdr:txBody>
    </xdr:sp>
    <xdr:clientData/>
  </xdr:twoCellAnchor>
  <xdr:twoCellAnchor>
    <xdr:from>
      <xdr:col>7</xdr:col>
      <xdr:colOff>157596</xdr:colOff>
      <xdr:row>0</xdr:row>
      <xdr:rowOff>135371</xdr:rowOff>
    </xdr:from>
    <xdr:to>
      <xdr:col>10</xdr:col>
      <xdr:colOff>11546</xdr:colOff>
      <xdr:row>2</xdr:row>
      <xdr:rowOff>138545</xdr:rowOff>
    </xdr:to>
    <xdr:sp macro="[0]!instructivobmc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7465869" y="135371"/>
          <a:ext cx="2139950" cy="372629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3</xdr:col>
      <xdr:colOff>266014</xdr:colOff>
      <xdr:row>6</xdr:row>
      <xdr:rowOff>8284</xdr:rowOff>
    </xdr:from>
    <xdr:to>
      <xdr:col>4</xdr:col>
      <xdr:colOff>562518</xdr:colOff>
      <xdr:row>8</xdr:row>
      <xdr:rowOff>34376</xdr:rowOff>
    </xdr:to>
    <xdr:sp macro="" textlink="">
      <xdr:nvSpPr>
        <xdr:cNvPr id="15" name="Rectángul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516779" y="1128872"/>
          <a:ext cx="1058504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584005</xdr:colOff>
      <xdr:row>3</xdr:row>
      <xdr:rowOff>133334</xdr:rowOff>
    </xdr:from>
    <xdr:to>
      <xdr:col>6</xdr:col>
      <xdr:colOff>118509</xdr:colOff>
      <xdr:row>5</xdr:row>
      <xdr:rowOff>142284</xdr:rowOff>
    </xdr:to>
    <xdr:sp macro="" textlink="">
      <xdr:nvSpPr>
        <xdr:cNvPr id="16" name="Rectángul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5596770" y="693628"/>
          <a:ext cx="1058504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6</xdr:col>
      <xdr:colOff>164028</xdr:colOff>
      <xdr:row>6</xdr:row>
      <xdr:rowOff>813</xdr:rowOff>
    </xdr:from>
    <xdr:to>
      <xdr:col>7</xdr:col>
      <xdr:colOff>492011</xdr:colOff>
      <xdr:row>8</xdr:row>
      <xdr:rowOff>33943</xdr:rowOff>
    </xdr:to>
    <xdr:sp macro="" textlink="">
      <xdr:nvSpPr>
        <xdr:cNvPr id="17" name="Rectángulo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6700793" y="1121401"/>
          <a:ext cx="1089983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519206</xdr:colOff>
      <xdr:row>3</xdr:row>
      <xdr:rowOff>149088</xdr:rowOff>
    </xdr:from>
    <xdr:to>
      <xdr:col>9</xdr:col>
      <xdr:colOff>69449</xdr:colOff>
      <xdr:row>5</xdr:row>
      <xdr:rowOff>163551</xdr:rowOff>
    </xdr:to>
    <xdr:sp macro="" textlink="">
      <xdr:nvSpPr>
        <xdr:cNvPr id="18" name="Rectángulo 1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7817971" y="709382"/>
          <a:ext cx="1074243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525669</xdr:colOff>
      <xdr:row>6</xdr:row>
      <xdr:rowOff>14464</xdr:rowOff>
    </xdr:from>
    <xdr:to>
      <xdr:col>9</xdr:col>
      <xdr:colOff>75912</xdr:colOff>
      <xdr:row>8</xdr:row>
      <xdr:rowOff>47594</xdr:rowOff>
    </xdr:to>
    <xdr:sp macro="" textlink="">
      <xdr:nvSpPr>
        <xdr:cNvPr id="19" name="Rectángulo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7824434" y="1135052"/>
          <a:ext cx="1074243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103289</xdr:colOff>
      <xdr:row>3</xdr:row>
      <xdr:rowOff>149088</xdr:rowOff>
    </xdr:from>
    <xdr:to>
      <xdr:col>10</xdr:col>
      <xdr:colOff>72631</xdr:colOff>
      <xdr:row>8</xdr:row>
      <xdr:rowOff>49697</xdr:rowOff>
    </xdr:to>
    <xdr:sp macro="" textlink="">
      <xdr:nvSpPr>
        <xdr:cNvPr id="20" name="Rectángulo 1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8926054" y="709382"/>
          <a:ext cx="731342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92345" y="662871"/>
          <a:ext cx="746067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3</xdr:col>
      <xdr:colOff>9525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030429" y="1146837"/>
          <a:ext cx="1150796" cy="4075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247639" y="1128387"/>
          <a:ext cx="1072993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246396" y="693566"/>
          <a:ext cx="1073565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4492448" y="689238"/>
          <a:ext cx="1024803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343070" y="694825"/>
          <a:ext cx="1104584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072065" y="686841"/>
          <a:ext cx="1139223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3358583" y="1137187"/>
          <a:ext cx="109744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5569006" y="1128204"/>
          <a:ext cx="1026878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6627095" y="710672"/>
          <a:ext cx="105741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90714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285750" y="123825"/>
          <a:ext cx="2090964" cy="372382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SOSTENIBILIDAD</a:t>
          </a:r>
        </a:p>
      </xdr:txBody>
    </xdr:sp>
    <xdr:clientData/>
  </xdr:twoCellAnchor>
  <xdr:twoCellAnchor>
    <xdr:from>
      <xdr:col>8</xdr:col>
      <xdr:colOff>401651</xdr:colOff>
      <xdr:row>0</xdr:row>
      <xdr:rowOff>107284</xdr:rowOff>
    </xdr:from>
    <xdr:to>
      <xdr:col>12</xdr:col>
      <xdr:colOff>449276</xdr:colOff>
      <xdr:row>2</xdr:row>
      <xdr:rowOff>116808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6497651" y="107284"/>
          <a:ext cx="3095625" cy="372381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4501831" y="1128873"/>
          <a:ext cx="1024802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559417" y="701098"/>
          <a:ext cx="1026878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6633558" y="1136342"/>
          <a:ext cx="105741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7728324" y="716852"/>
          <a:ext cx="104214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7734787" y="1142522"/>
          <a:ext cx="104214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8813995" y="709382"/>
          <a:ext cx="793181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289560</xdr:colOff>
          <xdr:row>11</xdr:row>
          <xdr:rowOff>68580</xdr:rowOff>
        </xdr:from>
        <xdr:to>
          <xdr:col>9</xdr:col>
          <xdr:colOff>487680</xdr:colOff>
          <xdr:row>11</xdr:row>
          <xdr:rowOff>228600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350520</xdr:colOff>
          <xdr:row>11</xdr:row>
          <xdr:rowOff>45720</xdr:rowOff>
        </xdr:from>
        <xdr:to>
          <xdr:col>10</xdr:col>
          <xdr:colOff>556260</xdr:colOff>
          <xdr:row>11</xdr:row>
          <xdr:rowOff>213360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289560</xdr:colOff>
          <xdr:row>37</xdr:row>
          <xdr:rowOff>68580</xdr:rowOff>
        </xdr:from>
        <xdr:to>
          <xdr:col>9</xdr:col>
          <xdr:colOff>487680</xdr:colOff>
          <xdr:row>37</xdr:row>
          <xdr:rowOff>228600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350520</xdr:colOff>
          <xdr:row>37</xdr:row>
          <xdr:rowOff>45720</xdr:rowOff>
        </xdr:from>
        <xdr:to>
          <xdr:col>10</xdr:col>
          <xdr:colOff>556260</xdr:colOff>
          <xdr:row>37</xdr:row>
          <xdr:rowOff>213360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92345" y="655027"/>
          <a:ext cx="74606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2</xdr:col>
      <xdr:colOff>685378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068529" y="1108737"/>
          <a:ext cx="1140849" cy="3948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247639" y="1112699"/>
          <a:ext cx="1072993" cy="38941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246396" y="685722"/>
          <a:ext cx="1073565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4492448" y="681394"/>
          <a:ext cx="102480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43070" y="686981"/>
          <a:ext cx="110458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1072065" y="678997"/>
          <a:ext cx="1139223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3358583" y="1121499"/>
          <a:ext cx="1097449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69006" y="1112516"/>
          <a:ext cx="1026878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6627095" y="702828"/>
          <a:ext cx="105741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419100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285750" y="123825"/>
          <a:ext cx="1733550" cy="377825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GESTIÓN</a:t>
          </a:r>
        </a:p>
        <a:p>
          <a:pPr algn="ctr"/>
          <a:endParaRPr lang="es-PE" sz="1400" b="1">
            <a:solidFill>
              <a:srgbClr val="00B0F0"/>
            </a:solidFill>
          </a:endParaRPr>
        </a:p>
      </xdr:txBody>
    </xdr:sp>
    <xdr:clientData/>
  </xdr:twoCellAnchor>
  <xdr:twoCellAnchor>
    <xdr:from>
      <xdr:col>8</xdr:col>
      <xdr:colOff>414244</xdr:colOff>
      <xdr:row>0</xdr:row>
      <xdr:rowOff>130176</xdr:rowOff>
    </xdr:from>
    <xdr:to>
      <xdr:col>12</xdr:col>
      <xdr:colOff>461869</xdr:colOff>
      <xdr:row>2</xdr:row>
      <xdr:rowOff>139700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6815044" y="130176"/>
          <a:ext cx="3248025" cy="37782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501831" y="1113185"/>
          <a:ext cx="102480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559417" y="693254"/>
          <a:ext cx="1026878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6633558" y="1120654"/>
          <a:ext cx="105741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7728324" y="709008"/>
          <a:ext cx="104214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7734787" y="1126834"/>
          <a:ext cx="104214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8813995" y="701538"/>
          <a:ext cx="7931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48</xdr:row>
          <xdr:rowOff>144780</xdr:rowOff>
        </xdr:from>
        <xdr:to>
          <xdr:col>6</xdr:col>
          <xdr:colOff>594360</xdr:colOff>
          <xdr:row>50</xdr:row>
          <xdr:rowOff>7620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52</xdr:row>
          <xdr:rowOff>0</xdr:rowOff>
        </xdr:from>
        <xdr:to>
          <xdr:col>6</xdr:col>
          <xdr:colOff>594360</xdr:colOff>
          <xdr:row>53</xdr:row>
          <xdr:rowOff>38100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50</xdr:row>
          <xdr:rowOff>0</xdr:rowOff>
        </xdr:from>
        <xdr:to>
          <xdr:col>6</xdr:col>
          <xdr:colOff>594360</xdr:colOff>
          <xdr:row>51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53</xdr:row>
          <xdr:rowOff>0</xdr:rowOff>
        </xdr:from>
        <xdr:to>
          <xdr:col>6</xdr:col>
          <xdr:colOff>594360</xdr:colOff>
          <xdr:row>54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51</xdr:row>
          <xdr:rowOff>0</xdr:rowOff>
        </xdr:from>
        <xdr:to>
          <xdr:col>6</xdr:col>
          <xdr:colOff>594360</xdr:colOff>
          <xdr:row>52</xdr:row>
          <xdr:rowOff>38100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61</xdr:row>
          <xdr:rowOff>7620</xdr:rowOff>
        </xdr:from>
        <xdr:to>
          <xdr:col>6</xdr:col>
          <xdr:colOff>594360</xdr:colOff>
          <xdr:row>62</xdr:row>
          <xdr:rowOff>45720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63</xdr:row>
          <xdr:rowOff>160020</xdr:rowOff>
        </xdr:from>
        <xdr:to>
          <xdr:col>6</xdr:col>
          <xdr:colOff>594360</xdr:colOff>
          <xdr:row>65</xdr:row>
          <xdr:rowOff>22860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61</xdr:row>
          <xdr:rowOff>160020</xdr:rowOff>
        </xdr:from>
        <xdr:to>
          <xdr:col>6</xdr:col>
          <xdr:colOff>594360</xdr:colOff>
          <xdr:row>63</xdr:row>
          <xdr:rowOff>7620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65</xdr:row>
          <xdr:rowOff>0</xdr:rowOff>
        </xdr:from>
        <xdr:to>
          <xdr:col>6</xdr:col>
          <xdr:colOff>594360</xdr:colOff>
          <xdr:row>66</xdr:row>
          <xdr:rowOff>38100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C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62</xdr:row>
          <xdr:rowOff>160020</xdr:rowOff>
        </xdr:from>
        <xdr:to>
          <xdr:col>6</xdr:col>
          <xdr:colOff>594360</xdr:colOff>
          <xdr:row>64</xdr:row>
          <xdr:rowOff>22860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C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297180</xdr:colOff>
          <xdr:row>80</xdr:row>
          <xdr:rowOff>160020</xdr:rowOff>
        </xdr:from>
        <xdr:to>
          <xdr:col>6</xdr:col>
          <xdr:colOff>579120</xdr:colOff>
          <xdr:row>82</xdr:row>
          <xdr:rowOff>22860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C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84</xdr:row>
          <xdr:rowOff>0</xdr:rowOff>
        </xdr:from>
        <xdr:to>
          <xdr:col>6</xdr:col>
          <xdr:colOff>594360</xdr:colOff>
          <xdr:row>85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C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82</xdr:row>
          <xdr:rowOff>0</xdr:rowOff>
        </xdr:from>
        <xdr:to>
          <xdr:col>6</xdr:col>
          <xdr:colOff>594360</xdr:colOff>
          <xdr:row>83</xdr:row>
          <xdr:rowOff>38100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C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85</xdr:row>
          <xdr:rowOff>0</xdr:rowOff>
        </xdr:from>
        <xdr:to>
          <xdr:col>6</xdr:col>
          <xdr:colOff>594360</xdr:colOff>
          <xdr:row>86</xdr:row>
          <xdr:rowOff>38100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C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83</xdr:row>
          <xdr:rowOff>0</xdr:rowOff>
        </xdr:from>
        <xdr:to>
          <xdr:col>6</xdr:col>
          <xdr:colOff>594360</xdr:colOff>
          <xdr:row>84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C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67</xdr:row>
          <xdr:rowOff>7620</xdr:rowOff>
        </xdr:from>
        <xdr:to>
          <xdr:col>6</xdr:col>
          <xdr:colOff>594360</xdr:colOff>
          <xdr:row>68</xdr:row>
          <xdr:rowOff>60960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C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69</xdr:row>
          <xdr:rowOff>160020</xdr:rowOff>
        </xdr:from>
        <xdr:to>
          <xdr:col>6</xdr:col>
          <xdr:colOff>594360</xdr:colOff>
          <xdr:row>71</xdr:row>
          <xdr:rowOff>22860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C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67</xdr:row>
          <xdr:rowOff>160020</xdr:rowOff>
        </xdr:from>
        <xdr:to>
          <xdr:col>6</xdr:col>
          <xdr:colOff>594360</xdr:colOff>
          <xdr:row>69</xdr:row>
          <xdr:rowOff>7620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C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71</xdr:row>
          <xdr:rowOff>0</xdr:rowOff>
        </xdr:from>
        <xdr:to>
          <xdr:col>6</xdr:col>
          <xdr:colOff>594360</xdr:colOff>
          <xdr:row>72</xdr:row>
          <xdr:rowOff>45720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C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68</xdr:row>
          <xdr:rowOff>160020</xdr:rowOff>
        </xdr:from>
        <xdr:to>
          <xdr:col>6</xdr:col>
          <xdr:colOff>594360</xdr:colOff>
          <xdr:row>70</xdr:row>
          <xdr:rowOff>22860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C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92345" y="655027"/>
          <a:ext cx="74606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2</xdr:col>
      <xdr:colOff>704850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030429" y="1146837"/>
          <a:ext cx="1122221" cy="4075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47639" y="1112699"/>
          <a:ext cx="1072993" cy="38941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2246396" y="685722"/>
          <a:ext cx="1073565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492448" y="681394"/>
          <a:ext cx="102480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343070" y="686981"/>
          <a:ext cx="110458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072065" y="678997"/>
          <a:ext cx="1139223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3358583" y="1121499"/>
          <a:ext cx="1097449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569006" y="1112516"/>
          <a:ext cx="1026878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6627095" y="702828"/>
          <a:ext cx="105741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181429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285750" y="123825"/>
          <a:ext cx="2181679" cy="372382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IMPACTO AMBIENTAL</a:t>
          </a:r>
        </a:p>
      </xdr:txBody>
    </xdr:sp>
    <xdr:clientData/>
  </xdr:twoCellAnchor>
  <xdr:twoCellAnchor>
    <xdr:from>
      <xdr:col>8</xdr:col>
      <xdr:colOff>388844</xdr:colOff>
      <xdr:row>0</xdr:row>
      <xdr:rowOff>101414</xdr:rowOff>
    </xdr:from>
    <xdr:to>
      <xdr:col>12</xdr:col>
      <xdr:colOff>436469</xdr:colOff>
      <xdr:row>2</xdr:row>
      <xdr:rowOff>110938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6215903" y="101414"/>
          <a:ext cx="2961154" cy="39052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4501831" y="1113185"/>
          <a:ext cx="102480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559417" y="693254"/>
          <a:ext cx="1026878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6633558" y="1120654"/>
          <a:ext cx="105741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7728324" y="709008"/>
          <a:ext cx="104214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7734787" y="1126834"/>
          <a:ext cx="104214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8813995" y="701538"/>
          <a:ext cx="7931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371928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92345" y="646863"/>
          <a:ext cx="705512" cy="8338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409523</xdr:colOff>
      <xdr:row>6</xdr:row>
      <xdr:rowOff>1702</xdr:rowOff>
    </xdr:from>
    <xdr:to>
      <xdr:col>3</xdr:col>
      <xdr:colOff>353786</xdr:colOff>
      <xdr:row>8</xdr:row>
      <xdr:rowOff>22873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035452" y="1090273"/>
          <a:ext cx="1196120" cy="38402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382240</xdr:colOff>
      <xdr:row>5</xdr:row>
      <xdr:rowOff>183464</xdr:rowOff>
    </xdr:from>
    <xdr:to>
      <xdr:col>5</xdr:col>
      <xdr:colOff>147112</xdr:colOff>
      <xdr:row>8</xdr:row>
      <xdr:rowOff>15091</xdr:rowOff>
    </xdr:to>
    <xdr:sp macro="" textlink="">
      <xdr:nvSpPr>
        <xdr:cNvPr id="4" name="Rectá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249140" y="1104214"/>
          <a:ext cx="1009472" cy="38407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380997</xdr:colOff>
      <xdr:row>3</xdr:row>
      <xdr:rowOff>119451</xdr:rowOff>
    </xdr:from>
    <xdr:to>
      <xdr:col>5</xdr:col>
      <xdr:colOff>146526</xdr:colOff>
      <xdr:row>5</xdr:row>
      <xdr:rowOff>143344</xdr:rowOff>
    </xdr:to>
    <xdr:sp macro="" textlink="">
      <xdr:nvSpPr>
        <xdr:cNvPr id="5" name="Rectá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2247897" y="671901"/>
          <a:ext cx="101012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b="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b="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b="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1656</xdr:colOff>
      <xdr:row>3</xdr:row>
      <xdr:rowOff>123421</xdr:rowOff>
    </xdr:from>
    <xdr:to>
      <xdr:col>8</xdr:col>
      <xdr:colOff>337108</xdr:colOff>
      <xdr:row>5</xdr:row>
      <xdr:rowOff>143565</xdr:rowOff>
    </xdr:to>
    <xdr:sp macro="" textlink="">
      <xdr:nvSpPr>
        <xdr:cNvPr id="6" name="Rectá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4369352" y="670073"/>
          <a:ext cx="959408" cy="38457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166957</xdr:colOff>
      <xdr:row>3</xdr:row>
      <xdr:rowOff>119589</xdr:rowOff>
    </xdr:from>
    <xdr:to>
      <xdr:col>6</xdr:col>
      <xdr:colOff>594043</xdr:colOff>
      <xdr:row>5</xdr:row>
      <xdr:rowOff>145681</xdr:rowOff>
    </xdr:to>
    <xdr:sp macro="" textlink="">
      <xdr:nvSpPr>
        <xdr:cNvPr id="7" name="Rectá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278457" y="672039"/>
          <a:ext cx="104938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413060</xdr:colOff>
      <xdr:row>3</xdr:row>
      <xdr:rowOff>119076</xdr:rowOff>
    </xdr:from>
    <xdr:to>
      <xdr:col>3</xdr:col>
      <xdr:colOff>355283</xdr:colOff>
      <xdr:row>5</xdr:row>
      <xdr:rowOff>142970</xdr:rowOff>
    </xdr:to>
    <xdr:sp macro="" textlink="">
      <xdr:nvSpPr>
        <xdr:cNvPr id="8" name="Rectá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038989" y="663362"/>
          <a:ext cx="1194080" cy="38675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182469</xdr:colOff>
      <xdr:row>6</xdr:row>
      <xdr:rowOff>1657</xdr:rowOff>
    </xdr:from>
    <xdr:to>
      <xdr:col>6</xdr:col>
      <xdr:colOff>601359</xdr:colOff>
      <xdr:row>8</xdr:row>
      <xdr:rowOff>27749</xdr:rowOff>
    </xdr:to>
    <xdr:sp macro="" textlink="">
      <xdr:nvSpPr>
        <xdr:cNvPr id="9" name="Rectá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3293969" y="1106557"/>
          <a:ext cx="104119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368501</xdr:colOff>
      <xdr:row>6</xdr:row>
      <xdr:rowOff>2095</xdr:rowOff>
    </xdr:from>
    <xdr:to>
      <xdr:col>10</xdr:col>
      <xdr:colOff>79997</xdr:colOff>
      <xdr:row>8</xdr:row>
      <xdr:rowOff>35892</xdr:rowOff>
    </xdr:to>
    <xdr:sp macro="" textlink="">
      <xdr:nvSpPr>
        <xdr:cNvPr id="10" name="Rectángulo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360153" y="1095399"/>
          <a:ext cx="959409" cy="3982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98451</xdr:colOff>
      <xdr:row>3</xdr:row>
      <xdr:rowOff>137386</xdr:rowOff>
    </xdr:from>
    <xdr:to>
      <xdr:col>11</xdr:col>
      <xdr:colOff>468908</xdr:colOff>
      <xdr:row>5</xdr:row>
      <xdr:rowOff>151849</xdr:rowOff>
    </xdr:to>
    <xdr:sp macro="" textlink="">
      <xdr:nvSpPr>
        <xdr:cNvPr id="11" name="Rectángul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6338016" y="684038"/>
          <a:ext cx="994414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285751</xdr:colOff>
      <xdr:row>0</xdr:row>
      <xdr:rowOff>123825</xdr:rowOff>
    </xdr:from>
    <xdr:to>
      <xdr:col>2</xdr:col>
      <xdr:colOff>515470</xdr:colOff>
      <xdr:row>2</xdr:row>
      <xdr:rowOff>133350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/>
      </xdr:nvSpPr>
      <xdr:spPr>
        <a:xfrm>
          <a:off x="285751" y="123825"/>
          <a:ext cx="1469837" cy="38305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MARCO LÓGICO</a:t>
          </a:r>
        </a:p>
      </xdr:txBody>
    </xdr:sp>
    <xdr:clientData/>
  </xdr:twoCellAnchor>
  <xdr:twoCellAnchor>
    <xdr:from>
      <xdr:col>12</xdr:col>
      <xdr:colOff>138579</xdr:colOff>
      <xdr:row>0</xdr:row>
      <xdr:rowOff>86473</xdr:rowOff>
    </xdr:from>
    <xdr:to>
      <xdr:col>14</xdr:col>
      <xdr:colOff>291352</xdr:colOff>
      <xdr:row>2</xdr:row>
      <xdr:rowOff>95997</xdr:rowOff>
    </xdr:to>
    <xdr:sp macro="[0]!instructivobmc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/>
      </xdr:nvSpPr>
      <xdr:spPr>
        <a:xfrm>
          <a:off x="7579285" y="86473"/>
          <a:ext cx="1392891" cy="38305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11039</xdr:colOff>
      <xdr:row>6</xdr:row>
      <xdr:rowOff>2762</xdr:rowOff>
    </xdr:from>
    <xdr:to>
      <xdr:col>8</xdr:col>
      <xdr:colOff>346491</xdr:colOff>
      <xdr:row>8</xdr:row>
      <xdr:rowOff>28854</xdr:rowOff>
    </xdr:to>
    <xdr:sp macro="" textlink="">
      <xdr:nvSpPr>
        <xdr:cNvPr id="14" name="Rectángulo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378735" y="1096066"/>
          <a:ext cx="959408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358912</xdr:colOff>
      <xdr:row>3</xdr:row>
      <xdr:rowOff>135283</xdr:rowOff>
    </xdr:from>
    <xdr:to>
      <xdr:col>10</xdr:col>
      <xdr:colOff>70408</xdr:colOff>
      <xdr:row>5</xdr:row>
      <xdr:rowOff>144233</xdr:rowOff>
    </xdr:to>
    <xdr:sp macro="" textlink="">
      <xdr:nvSpPr>
        <xdr:cNvPr id="15" name="Rectángul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350564" y="681935"/>
          <a:ext cx="959409" cy="37338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104914</xdr:colOff>
      <xdr:row>6</xdr:row>
      <xdr:rowOff>2762</xdr:rowOff>
    </xdr:from>
    <xdr:to>
      <xdr:col>11</xdr:col>
      <xdr:colOff>475371</xdr:colOff>
      <xdr:row>8</xdr:row>
      <xdr:rowOff>35892</xdr:rowOff>
    </xdr:to>
    <xdr:sp macro="" textlink="">
      <xdr:nvSpPr>
        <xdr:cNvPr id="16" name="Rectángulo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6344479" y="1096066"/>
          <a:ext cx="994414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488674</xdr:colOff>
      <xdr:row>3</xdr:row>
      <xdr:rowOff>138044</xdr:rowOff>
    </xdr:from>
    <xdr:to>
      <xdr:col>13</xdr:col>
      <xdr:colOff>217672</xdr:colOff>
      <xdr:row>5</xdr:row>
      <xdr:rowOff>152507</xdr:rowOff>
    </xdr:to>
    <xdr:sp macro="" textlink="">
      <xdr:nvSpPr>
        <xdr:cNvPr id="17" name="Rectángulo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7352196" y="684696"/>
          <a:ext cx="976911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495137</xdr:colOff>
      <xdr:row>6</xdr:row>
      <xdr:rowOff>3420</xdr:rowOff>
    </xdr:from>
    <xdr:to>
      <xdr:col>13</xdr:col>
      <xdr:colOff>224135</xdr:colOff>
      <xdr:row>8</xdr:row>
      <xdr:rowOff>36550</xdr:rowOff>
    </xdr:to>
    <xdr:sp macro="" textlink="">
      <xdr:nvSpPr>
        <xdr:cNvPr id="18" name="Rectángulo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7358659" y="1096724"/>
          <a:ext cx="97691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254000</xdr:colOff>
      <xdr:row>3</xdr:row>
      <xdr:rowOff>143566</xdr:rowOff>
    </xdr:from>
    <xdr:to>
      <xdr:col>14</xdr:col>
      <xdr:colOff>297540</xdr:colOff>
      <xdr:row>8</xdr:row>
      <xdr:rowOff>44175</xdr:rowOff>
    </xdr:to>
    <xdr:sp macro="" textlink="">
      <xdr:nvSpPr>
        <xdr:cNvPr id="19" name="Rectángulo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8365435" y="690218"/>
          <a:ext cx="667496" cy="81169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409575</xdr:colOff>
      <xdr:row>0</xdr:row>
      <xdr:rowOff>85725</xdr:rowOff>
    </xdr:from>
    <xdr:to>
      <xdr:col>12</xdr:col>
      <xdr:colOff>390525</xdr:colOff>
      <xdr:row>2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743825" y="85725"/>
          <a:ext cx="609600" cy="4572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561976</xdr:colOff>
      <xdr:row>0</xdr:row>
      <xdr:rowOff>47626</xdr:rowOff>
    </xdr:from>
    <xdr:to>
      <xdr:col>15</xdr:col>
      <xdr:colOff>600076</xdr:colOff>
      <xdr:row>1</xdr:row>
      <xdr:rowOff>247651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562976" y="47626"/>
          <a:ext cx="609600" cy="4572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7</xdr:row>
          <xdr:rowOff>114300</xdr:rowOff>
        </xdr:from>
        <xdr:to>
          <xdr:col>9</xdr:col>
          <xdr:colOff>464820</xdr:colOff>
          <xdr:row>7</xdr:row>
          <xdr:rowOff>251460</xdr:rowOff>
        </xdr:to>
        <xdr:sp macro="" textlink="">
          <xdr:nvSpPr>
            <xdr:cNvPr id="25667" name="Check Box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12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9</xdr:row>
          <xdr:rowOff>114300</xdr:rowOff>
        </xdr:from>
        <xdr:to>
          <xdr:col>9</xdr:col>
          <xdr:colOff>464820</xdr:colOff>
          <xdr:row>9</xdr:row>
          <xdr:rowOff>251460</xdr:rowOff>
        </xdr:to>
        <xdr:sp macro="" textlink="">
          <xdr:nvSpPr>
            <xdr:cNvPr id="25701" name="Check Box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2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10</xdr:row>
          <xdr:rowOff>114300</xdr:rowOff>
        </xdr:from>
        <xdr:to>
          <xdr:col>9</xdr:col>
          <xdr:colOff>464820</xdr:colOff>
          <xdr:row>10</xdr:row>
          <xdr:rowOff>251460</xdr:rowOff>
        </xdr:to>
        <xdr:sp macro="" textlink="">
          <xdr:nvSpPr>
            <xdr:cNvPr id="25702" name="Check Box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2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11</xdr:row>
          <xdr:rowOff>114300</xdr:rowOff>
        </xdr:from>
        <xdr:to>
          <xdr:col>9</xdr:col>
          <xdr:colOff>464820</xdr:colOff>
          <xdr:row>11</xdr:row>
          <xdr:rowOff>251460</xdr:rowOff>
        </xdr:to>
        <xdr:sp macro="" textlink="">
          <xdr:nvSpPr>
            <xdr:cNvPr id="25703" name="Check Box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2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12</xdr:row>
          <xdr:rowOff>114300</xdr:rowOff>
        </xdr:from>
        <xdr:to>
          <xdr:col>9</xdr:col>
          <xdr:colOff>464820</xdr:colOff>
          <xdr:row>12</xdr:row>
          <xdr:rowOff>251460</xdr:rowOff>
        </xdr:to>
        <xdr:sp macro="" textlink="">
          <xdr:nvSpPr>
            <xdr:cNvPr id="25704" name="Check Box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2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13</xdr:row>
          <xdr:rowOff>114300</xdr:rowOff>
        </xdr:from>
        <xdr:to>
          <xdr:col>9</xdr:col>
          <xdr:colOff>464820</xdr:colOff>
          <xdr:row>13</xdr:row>
          <xdr:rowOff>251460</xdr:rowOff>
        </xdr:to>
        <xdr:sp macro="" textlink="">
          <xdr:nvSpPr>
            <xdr:cNvPr id="25705" name="Check Box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2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14</xdr:row>
          <xdr:rowOff>114300</xdr:rowOff>
        </xdr:from>
        <xdr:to>
          <xdr:col>9</xdr:col>
          <xdr:colOff>464820</xdr:colOff>
          <xdr:row>14</xdr:row>
          <xdr:rowOff>251460</xdr:rowOff>
        </xdr:to>
        <xdr:sp macro="" textlink="">
          <xdr:nvSpPr>
            <xdr:cNvPr id="25706" name="Check Box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2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15</xdr:row>
          <xdr:rowOff>114300</xdr:rowOff>
        </xdr:from>
        <xdr:to>
          <xdr:col>9</xdr:col>
          <xdr:colOff>464820</xdr:colOff>
          <xdr:row>15</xdr:row>
          <xdr:rowOff>251460</xdr:rowOff>
        </xdr:to>
        <xdr:sp macro="" textlink="">
          <xdr:nvSpPr>
            <xdr:cNvPr id="25707" name="Check Box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2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16</xdr:row>
          <xdr:rowOff>114300</xdr:rowOff>
        </xdr:from>
        <xdr:to>
          <xdr:col>9</xdr:col>
          <xdr:colOff>464820</xdr:colOff>
          <xdr:row>16</xdr:row>
          <xdr:rowOff>251460</xdr:rowOff>
        </xdr:to>
        <xdr:sp macro="" textlink="">
          <xdr:nvSpPr>
            <xdr:cNvPr id="25708" name="Check Box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2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17</xdr:row>
          <xdr:rowOff>114300</xdr:rowOff>
        </xdr:from>
        <xdr:to>
          <xdr:col>9</xdr:col>
          <xdr:colOff>464820</xdr:colOff>
          <xdr:row>17</xdr:row>
          <xdr:rowOff>251460</xdr:rowOff>
        </xdr:to>
        <xdr:sp macro="" textlink="">
          <xdr:nvSpPr>
            <xdr:cNvPr id="25709" name="Check Box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12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19</xdr:row>
          <xdr:rowOff>114300</xdr:rowOff>
        </xdr:from>
        <xdr:to>
          <xdr:col>9</xdr:col>
          <xdr:colOff>464820</xdr:colOff>
          <xdr:row>19</xdr:row>
          <xdr:rowOff>251460</xdr:rowOff>
        </xdr:to>
        <xdr:sp macro="" textlink="">
          <xdr:nvSpPr>
            <xdr:cNvPr id="25710" name="Check Box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12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20</xdr:row>
          <xdr:rowOff>114300</xdr:rowOff>
        </xdr:from>
        <xdr:to>
          <xdr:col>9</xdr:col>
          <xdr:colOff>464820</xdr:colOff>
          <xdr:row>20</xdr:row>
          <xdr:rowOff>251460</xdr:rowOff>
        </xdr:to>
        <xdr:sp macro="" textlink="">
          <xdr:nvSpPr>
            <xdr:cNvPr id="25711" name="Check Box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12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21</xdr:row>
          <xdr:rowOff>114300</xdr:rowOff>
        </xdr:from>
        <xdr:to>
          <xdr:col>9</xdr:col>
          <xdr:colOff>464820</xdr:colOff>
          <xdr:row>21</xdr:row>
          <xdr:rowOff>251460</xdr:rowOff>
        </xdr:to>
        <xdr:sp macro="" textlink="">
          <xdr:nvSpPr>
            <xdr:cNvPr id="25712" name="Check Box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12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22</xdr:row>
          <xdr:rowOff>114300</xdr:rowOff>
        </xdr:from>
        <xdr:to>
          <xdr:col>9</xdr:col>
          <xdr:colOff>464820</xdr:colOff>
          <xdr:row>22</xdr:row>
          <xdr:rowOff>251460</xdr:rowOff>
        </xdr:to>
        <xdr:sp macro="" textlink="">
          <xdr:nvSpPr>
            <xdr:cNvPr id="25713" name="Check Box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12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23</xdr:row>
          <xdr:rowOff>114300</xdr:rowOff>
        </xdr:from>
        <xdr:to>
          <xdr:col>9</xdr:col>
          <xdr:colOff>464820</xdr:colOff>
          <xdr:row>23</xdr:row>
          <xdr:rowOff>251460</xdr:rowOff>
        </xdr:to>
        <xdr:sp macro="" textlink="">
          <xdr:nvSpPr>
            <xdr:cNvPr id="25714" name="Check Box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12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24</xdr:row>
          <xdr:rowOff>114300</xdr:rowOff>
        </xdr:from>
        <xdr:to>
          <xdr:col>9</xdr:col>
          <xdr:colOff>464820</xdr:colOff>
          <xdr:row>24</xdr:row>
          <xdr:rowOff>251460</xdr:rowOff>
        </xdr:to>
        <xdr:sp macro="" textlink="">
          <xdr:nvSpPr>
            <xdr:cNvPr id="25715" name="Check Box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12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25</xdr:row>
          <xdr:rowOff>114300</xdr:rowOff>
        </xdr:from>
        <xdr:to>
          <xdr:col>9</xdr:col>
          <xdr:colOff>464820</xdr:colOff>
          <xdr:row>25</xdr:row>
          <xdr:rowOff>251460</xdr:rowOff>
        </xdr:to>
        <xdr:sp macro="" textlink="">
          <xdr:nvSpPr>
            <xdr:cNvPr id="25716" name="Check Box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12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26</xdr:row>
          <xdr:rowOff>114300</xdr:rowOff>
        </xdr:from>
        <xdr:to>
          <xdr:col>9</xdr:col>
          <xdr:colOff>464820</xdr:colOff>
          <xdr:row>26</xdr:row>
          <xdr:rowOff>251460</xdr:rowOff>
        </xdr:to>
        <xdr:sp macro="" textlink="">
          <xdr:nvSpPr>
            <xdr:cNvPr id="25717" name="Check Box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12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27</xdr:row>
          <xdr:rowOff>114300</xdr:rowOff>
        </xdr:from>
        <xdr:to>
          <xdr:col>9</xdr:col>
          <xdr:colOff>464820</xdr:colOff>
          <xdr:row>27</xdr:row>
          <xdr:rowOff>251460</xdr:rowOff>
        </xdr:to>
        <xdr:sp macro="" textlink="">
          <xdr:nvSpPr>
            <xdr:cNvPr id="25718" name="Check Box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12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28</xdr:row>
          <xdr:rowOff>114300</xdr:rowOff>
        </xdr:from>
        <xdr:to>
          <xdr:col>9</xdr:col>
          <xdr:colOff>464820</xdr:colOff>
          <xdr:row>28</xdr:row>
          <xdr:rowOff>251460</xdr:rowOff>
        </xdr:to>
        <xdr:sp macro="" textlink="">
          <xdr:nvSpPr>
            <xdr:cNvPr id="25719" name="Check Box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12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29</xdr:row>
          <xdr:rowOff>114300</xdr:rowOff>
        </xdr:from>
        <xdr:to>
          <xdr:col>9</xdr:col>
          <xdr:colOff>464820</xdr:colOff>
          <xdr:row>29</xdr:row>
          <xdr:rowOff>251460</xdr:rowOff>
        </xdr:to>
        <xdr:sp macro="" textlink="">
          <xdr:nvSpPr>
            <xdr:cNvPr id="25720" name="Check Box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12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30</xdr:row>
          <xdr:rowOff>114300</xdr:rowOff>
        </xdr:from>
        <xdr:to>
          <xdr:col>9</xdr:col>
          <xdr:colOff>464820</xdr:colOff>
          <xdr:row>30</xdr:row>
          <xdr:rowOff>251460</xdr:rowOff>
        </xdr:to>
        <xdr:sp macro="" textlink="">
          <xdr:nvSpPr>
            <xdr:cNvPr id="25721" name="Check Box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12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31</xdr:row>
          <xdr:rowOff>114300</xdr:rowOff>
        </xdr:from>
        <xdr:to>
          <xdr:col>9</xdr:col>
          <xdr:colOff>464820</xdr:colOff>
          <xdr:row>31</xdr:row>
          <xdr:rowOff>251460</xdr:rowOff>
        </xdr:to>
        <xdr:sp macro="" textlink="">
          <xdr:nvSpPr>
            <xdr:cNvPr id="25722" name="Check Box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12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32</xdr:row>
          <xdr:rowOff>114300</xdr:rowOff>
        </xdr:from>
        <xdr:to>
          <xdr:col>9</xdr:col>
          <xdr:colOff>464820</xdr:colOff>
          <xdr:row>32</xdr:row>
          <xdr:rowOff>251460</xdr:rowOff>
        </xdr:to>
        <xdr:sp macro="" textlink="">
          <xdr:nvSpPr>
            <xdr:cNvPr id="25723" name="Check Box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12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34</xdr:row>
          <xdr:rowOff>114300</xdr:rowOff>
        </xdr:from>
        <xdr:to>
          <xdr:col>9</xdr:col>
          <xdr:colOff>464820</xdr:colOff>
          <xdr:row>34</xdr:row>
          <xdr:rowOff>251460</xdr:rowOff>
        </xdr:to>
        <xdr:sp macro="" textlink="">
          <xdr:nvSpPr>
            <xdr:cNvPr id="25724" name="Check Box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12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35</xdr:row>
          <xdr:rowOff>114300</xdr:rowOff>
        </xdr:from>
        <xdr:to>
          <xdr:col>9</xdr:col>
          <xdr:colOff>464820</xdr:colOff>
          <xdr:row>35</xdr:row>
          <xdr:rowOff>251460</xdr:rowOff>
        </xdr:to>
        <xdr:sp macro="" textlink="">
          <xdr:nvSpPr>
            <xdr:cNvPr id="25725" name="Check Box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12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36</xdr:row>
          <xdr:rowOff>114300</xdr:rowOff>
        </xdr:from>
        <xdr:to>
          <xdr:col>9</xdr:col>
          <xdr:colOff>464820</xdr:colOff>
          <xdr:row>36</xdr:row>
          <xdr:rowOff>251460</xdr:rowOff>
        </xdr:to>
        <xdr:sp macro="" textlink="">
          <xdr:nvSpPr>
            <xdr:cNvPr id="25726" name="Check Box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12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37</xdr:row>
          <xdr:rowOff>114300</xdr:rowOff>
        </xdr:from>
        <xdr:to>
          <xdr:col>9</xdr:col>
          <xdr:colOff>464820</xdr:colOff>
          <xdr:row>37</xdr:row>
          <xdr:rowOff>251460</xdr:rowOff>
        </xdr:to>
        <xdr:sp macro="" textlink="">
          <xdr:nvSpPr>
            <xdr:cNvPr id="25727" name="Check Box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12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38</xdr:row>
          <xdr:rowOff>114300</xdr:rowOff>
        </xdr:from>
        <xdr:to>
          <xdr:col>9</xdr:col>
          <xdr:colOff>464820</xdr:colOff>
          <xdr:row>38</xdr:row>
          <xdr:rowOff>251460</xdr:rowOff>
        </xdr:to>
        <xdr:sp macro="" textlink="">
          <xdr:nvSpPr>
            <xdr:cNvPr id="25728" name="Check Box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12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39</xdr:row>
          <xdr:rowOff>114300</xdr:rowOff>
        </xdr:from>
        <xdr:to>
          <xdr:col>9</xdr:col>
          <xdr:colOff>464820</xdr:colOff>
          <xdr:row>39</xdr:row>
          <xdr:rowOff>251460</xdr:rowOff>
        </xdr:to>
        <xdr:sp macro="" textlink="">
          <xdr:nvSpPr>
            <xdr:cNvPr id="25729" name="Check Box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12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40</xdr:row>
          <xdr:rowOff>114300</xdr:rowOff>
        </xdr:from>
        <xdr:to>
          <xdr:col>9</xdr:col>
          <xdr:colOff>464820</xdr:colOff>
          <xdr:row>40</xdr:row>
          <xdr:rowOff>251460</xdr:rowOff>
        </xdr:to>
        <xdr:sp macro="" textlink="">
          <xdr:nvSpPr>
            <xdr:cNvPr id="25730" name="Check Box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12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41</xdr:row>
          <xdr:rowOff>114300</xdr:rowOff>
        </xdr:from>
        <xdr:to>
          <xdr:col>9</xdr:col>
          <xdr:colOff>464820</xdr:colOff>
          <xdr:row>41</xdr:row>
          <xdr:rowOff>251460</xdr:rowOff>
        </xdr:to>
        <xdr:sp macro="" textlink="">
          <xdr:nvSpPr>
            <xdr:cNvPr id="25731" name="Check Box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12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42</xdr:row>
          <xdr:rowOff>114300</xdr:rowOff>
        </xdr:from>
        <xdr:to>
          <xdr:col>9</xdr:col>
          <xdr:colOff>464820</xdr:colOff>
          <xdr:row>42</xdr:row>
          <xdr:rowOff>251460</xdr:rowOff>
        </xdr:to>
        <xdr:sp macro="" textlink="">
          <xdr:nvSpPr>
            <xdr:cNvPr id="25732" name="Check Box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12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638735</xdr:colOff>
      <xdr:row>0</xdr:row>
      <xdr:rowOff>67237</xdr:rowOff>
    </xdr:from>
    <xdr:to>
      <xdr:col>13</xdr:col>
      <xdr:colOff>638735</xdr:colOff>
      <xdr:row>2</xdr:row>
      <xdr:rowOff>56032</xdr:rowOff>
    </xdr:to>
    <xdr:sp macro="" textlink="">
      <xdr:nvSpPr>
        <xdr:cNvPr id="35" name="Rectá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SpPr/>
      </xdr:nvSpPr>
      <xdr:spPr>
        <a:xfrm>
          <a:off x="8841441" y="67237"/>
          <a:ext cx="683559" cy="4370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14</xdr:row>
          <xdr:rowOff>30480</xdr:rowOff>
        </xdr:from>
        <xdr:to>
          <xdr:col>5</xdr:col>
          <xdr:colOff>601980</xdr:colOff>
          <xdr:row>15</xdr:row>
          <xdr:rowOff>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5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15</xdr:row>
          <xdr:rowOff>30480</xdr:rowOff>
        </xdr:from>
        <xdr:to>
          <xdr:col>5</xdr:col>
          <xdr:colOff>601980</xdr:colOff>
          <xdr:row>16</xdr:row>
          <xdr:rowOff>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5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16</xdr:row>
          <xdr:rowOff>30480</xdr:rowOff>
        </xdr:from>
        <xdr:to>
          <xdr:col>5</xdr:col>
          <xdr:colOff>601980</xdr:colOff>
          <xdr:row>17</xdr:row>
          <xdr:rowOff>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15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17</xdr:row>
          <xdr:rowOff>30480</xdr:rowOff>
        </xdr:from>
        <xdr:to>
          <xdr:col>5</xdr:col>
          <xdr:colOff>601980</xdr:colOff>
          <xdr:row>18</xdr:row>
          <xdr:rowOff>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1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18</xdr:row>
          <xdr:rowOff>30480</xdr:rowOff>
        </xdr:from>
        <xdr:to>
          <xdr:col>5</xdr:col>
          <xdr:colOff>601980</xdr:colOff>
          <xdr:row>19</xdr:row>
          <xdr:rowOff>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15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19</xdr:row>
          <xdr:rowOff>30480</xdr:rowOff>
        </xdr:from>
        <xdr:to>
          <xdr:col>5</xdr:col>
          <xdr:colOff>601980</xdr:colOff>
          <xdr:row>20</xdr:row>
          <xdr:rowOff>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15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23</xdr:row>
          <xdr:rowOff>30480</xdr:rowOff>
        </xdr:from>
        <xdr:to>
          <xdr:col>5</xdr:col>
          <xdr:colOff>601980</xdr:colOff>
          <xdr:row>24</xdr:row>
          <xdr:rowOff>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15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14</xdr:row>
          <xdr:rowOff>30480</xdr:rowOff>
        </xdr:from>
        <xdr:to>
          <xdr:col>7</xdr:col>
          <xdr:colOff>601980</xdr:colOff>
          <xdr:row>15</xdr:row>
          <xdr:rowOff>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15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15</xdr:row>
          <xdr:rowOff>30480</xdr:rowOff>
        </xdr:from>
        <xdr:to>
          <xdr:col>7</xdr:col>
          <xdr:colOff>601980</xdr:colOff>
          <xdr:row>16</xdr:row>
          <xdr:rowOff>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15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16</xdr:row>
          <xdr:rowOff>30480</xdr:rowOff>
        </xdr:from>
        <xdr:to>
          <xdr:col>7</xdr:col>
          <xdr:colOff>601980</xdr:colOff>
          <xdr:row>17</xdr:row>
          <xdr:rowOff>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15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17</xdr:row>
          <xdr:rowOff>30480</xdr:rowOff>
        </xdr:from>
        <xdr:to>
          <xdr:col>7</xdr:col>
          <xdr:colOff>601980</xdr:colOff>
          <xdr:row>18</xdr:row>
          <xdr:rowOff>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15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18</xdr:row>
          <xdr:rowOff>30480</xdr:rowOff>
        </xdr:from>
        <xdr:to>
          <xdr:col>7</xdr:col>
          <xdr:colOff>601980</xdr:colOff>
          <xdr:row>19</xdr:row>
          <xdr:rowOff>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15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19</xdr:row>
          <xdr:rowOff>30480</xdr:rowOff>
        </xdr:from>
        <xdr:to>
          <xdr:col>7</xdr:col>
          <xdr:colOff>601980</xdr:colOff>
          <xdr:row>20</xdr:row>
          <xdr:rowOff>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15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23</xdr:row>
          <xdr:rowOff>30480</xdr:rowOff>
        </xdr:from>
        <xdr:to>
          <xdr:col>7</xdr:col>
          <xdr:colOff>601980</xdr:colOff>
          <xdr:row>24</xdr:row>
          <xdr:rowOff>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15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14</xdr:row>
          <xdr:rowOff>30480</xdr:rowOff>
        </xdr:from>
        <xdr:to>
          <xdr:col>9</xdr:col>
          <xdr:colOff>601980</xdr:colOff>
          <xdr:row>15</xdr:row>
          <xdr:rowOff>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15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15</xdr:row>
          <xdr:rowOff>30480</xdr:rowOff>
        </xdr:from>
        <xdr:to>
          <xdr:col>9</xdr:col>
          <xdr:colOff>601980</xdr:colOff>
          <xdr:row>16</xdr:row>
          <xdr:rowOff>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15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16</xdr:row>
          <xdr:rowOff>30480</xdr:rowOff>
        </xdr:from>
        <xdr:to>
          <xdr:col>9</xdr:col>
          <xdr:colOff>601980</xdr:colOff>
          <xdr:row>17</xdr:row>
          <xdr:rowOff>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15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17</xdr:row>
          <xdr:rowOff>30480</xdr:rowOff>
        </xdr:from>
        <xdr:to>
          <xdr:col>9</xdr:col>
          <xdr:colOff>601980</xdr:colOff>
          <xdr:row>18</xdr:row>
          <xdr:rowOff>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15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18</xdr:row>
          <xdr:rowOff>30480</xdr:rowOff>
        </xdr:from>
        <xdr:to>
          <xdr:col>9</xdr:col>
          <xdr:colOff>601980</xdr:colOff>
          <xdr:row>19</xdr:row>
          <xdr:rowOff>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15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19</xdr:row>
          <xdr:rowOff>30480</xdr:rowOff>
        </xdr:from>
        <xdr:to>
          <xdr:col>9</xdr:col>
          <xdr:colOff>601980</xdr:colOff>
          <xdr:row>20</xdr:row>
          <xdr:rowOff>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15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23</xdr:row>
          <xdr:rowOff>30480</xdr:rowOff>
        </xdr:from>
        <xdr:to>
          <xdr:col>9</xdr:col>
          <xdr:colOff>601980</xdr:colOff>
          <xdr:row>24</xdr:row>
          <xdr:rowOff>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15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15</xdr:row>
          <xdr:rowOff>30480</xdr:rowOff>
        </xdr:from>
        <xdr:to>
          <xdr:col>9</xdr:col>
          <xdr:colOff>601980</xdr:colOff>
          <xdr:row>16</xdr:row>
          <xdr:rowOff>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15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16</xdr:row>
          <xdr:rowOff>30480</xdr:rowOff>
        </xdr:from>
        <xdr:to>
          <xdr:col>9</xdr:col>
          <xdr:colOff>601980</xdr:colOff>
          <xdr:row>17</xdr:row>
          <xdr:rowOff>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15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17</xdr:row>
          <xdr:rowOff>30480</xdr:rowOff>
        </xdr:from>
        <xdr:to>
          <xdr:col>9</xdr:col>
          <xdr:colOff>601980</xdr:colOff>
          <xdr:row>18</xdr:row>
          <xdr:rowOff>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15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18</xdr:row>
          <xdr:rowOff>30480</xdr:rowOff>
        </xdr:from>
        <xdr:to>
          <xdr:col>9</xdr:col>
          <xdr:colOff>601980</xdr:colOff>
          <xdr:row>19</xdr:row>
          <xdr:rowOff>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15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19</xdr:row>
          <xdr:rowOff>30480</xdr:rowOff>
        </xdr:from>
        <xdr:to>
          <xdr:col>9</xdr:col>
          <xdr:colOff>601980</xdr:colOff>
          <xdr:row>20</xdr:row>
          <xdr:rowOff>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15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23</xdr:row>
          <xdr:rowOff>30480</xdr:rowOff>
        </xdr:from>
        <xdr:to>
          <xdr:col>9</xdr:col>
          <xdr:colOff>601980</xdr:colOff>
          <xdr:row>24</xdr:row>
          <xdr:rowOff>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15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14</xdr:row>
          <xdr:rowOff>7620</xdr:rowOff>
        </xdr:from>
        <xdr:to>
          <xdr:col>6</xdr:col>
          <xdr:colOff>708660</xdr:colOff>
          <xdr:row>15</xdr:row>
          <xdr:rowOff>0</xdr:rowOff>
        </xdr:to>
        <xdr:sp macro="" textlink="">
          <xdr:nvSpPr>
            <xdr:cNvPr id="68636" name="Drop Dow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15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20</xdr:row>
          <xdr:rowOff>30480</xdr:rowOff>
        </xdr:from>
        <xdr:to>
          <xdr:col>5</xdr:col>
          <xdr:colOff>601980</xdr:colOff>
          <xdr:row>21</xdr:row>
          <xdr:rowOff>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15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21</xdr:row>
          <xdr:rowOff>30480</xdr:rowOff>
        </xdr:from>
        <xdr:to>
          <xdr:col>5</xdr:col>
          <xdr:colOff>601980</xdr:colOff>
          <xdr:row>22</xdr:row>
          <xdr:rowOff>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15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22</xdr:row>
          <xdr:rowOff>30480</xdr:rowOff>
        </xdr:from>
        <xdr:to>
          <xdr:col>5</xdr:col>
          <xdr:colOff>601980</xdr:colOff>
          <xdr:row>23</xdr:row>
          <xdr:rowOff>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15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20</xdr:row>
          <xdr:rowOff>30480</xdr:rowOff>
        </xdr:from>
        <xdr:to>
          <xdr:col>7</xdr:col>
          <xdr:colOff>601980</xdr:colOff>
          <xdr:row>21</xdr:row>
          <xdr:rowOff>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15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21</xdr:row>
          <xdr:rowOff>30480</xdr:rowOff>
        </xdr:from>
        <xdr:to>
          <xdr:col>7</xdr:col>
          <xdr:colOff>601980</xdr:colOff>
          <xdr:row>22</xdr:row>
          <xdr:rowOff>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15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22</xdr:row>
          <xdr:rowOff>30480</xdr:rowOff>
        </xdr:from>
        <xdr:to>
          <xdr:col>7</xdr:col>
          <xdr:colOff>601980</xdr:colOff>
          <xdr:row>23</xdr:row>
          <xdr:rowOff>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15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20</xdr:row>
          <xdr:rowOff>30480</xdr:rowOff>
        </xdr:from>
        <xdr:to>
          <xdr:col>9</xdr:col>
          <xdr:colOff>601980</xdr:colOff>
          <xdr:row>21</xdr:row>
          <xdr:rowOff>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15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20</xdr:row>
          <xdr:rowOff>30480</xdr:rowOff>
        </xdr:from>
        <xdr:to>
          <xdr:col>9</xdr:col>
          <xdr:colOff>601980</xdr:colOff>
          <xdr:row>21</xdr:row>
          <xdr:rowOff>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15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21</xdr:row>
          <xdr:rowOff>30480</xdr:rowOff>
        </xdr:from>
        <xdr:to>
          <xdr:col>9</xdr:col>
          <xdr:colOff>601980</xdr:colOff>
          <xdr:row>22</xdr:row>
          <xdr:rowOff>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15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21</xdr:row>
          <xdr:rowOff>30480</xdr:rowOff>
        </xdr:from>
        <xdr:to>
          <xdr:col>9</xdr:col>
          <xdr:colOff>601980</xdr:colOff>
          <xdr:row>22</xdr:row>
          <xdr:rowOff>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15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22</xdr:row>
          <xdr:rowOff>30480</xdr:rowOff>
        </xdr:from>
        <xdr:to>
          <xdr:col>9</xdr:col>
          <xdr:colOff>601980</xdr:colOff>
          <xdr:row>23</xdr:row>
          <xdr:rowOff>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15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22</xdr:row>
          <xdr:rowOff>30480</xdr:rowOff>
        </xdr:from>
        <xdr:to>
          <xdr:col>9</xdr:col>
          <xdr:colOff>601980</xdr:colOff>
          <xdr:row>23</xdr:row>
          <xdr:rowOff>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15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15</xdr:row>
          <xdr:rowOff>7620</xdr:rowOff>
        </xdr:from>
        <xdr:to>
          <xdr:col>6</xdr:col>
          <xdr:colOff>708660</xdr:colOff>
          <xdr:row>16</xdr:row>
          <xdr:rowOff>0</xdr:rowOff>
        </xdr:to>
        <xdr:sp macro="" textlink="">
          <xdr:nvSpPr>
            <xdr:cNvPr id="68649" name="Drop Dow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15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16</xdr:row>
          <xdr:rowOff>7620</xdr:rowOff>
        </xdr:from>
        <xdr:to>
          <xdr:col>6</xdr:col>
          <xdr:colOff>708660</xdr:colOff>
          <xdr:row>17</xdr:row>
          <xdr:rowOff>0</xdr:rowOff>
        </xdr:to>
        <xdr:sp macro="" textlink="">
          <xdr:nvSpPr>
            <xdr:cNvPr id="68650" name="Drop Dow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15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17</xdr:row>
          <xdr:rowOff>7620</xdr:rowOff>
        </xdr:from>
        <xdr:to>
          <xdr:col>6</xdr:col>
          <xdr:colOff>708660</xdr:colOff>
          <xdr:row>18</xdr:row>
          <xdr:rowOff>0</xdr:rowOff>
        </xdr:to>
        <xdr:sp macro="" textlink="">
          <xdr:nvSpPr>
            <xdr:cNvPr id="68651" name="Drop Dow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15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18</xdr:row>
          <xdr:rowOff>7620</xdr:rowOff>
        </xdr:from>
        <xdr:to>
          <xdr:col>6</xdr:col>
          <xdr:colOff>708660</xdr:colOff>
          <xdr:row>19</xdr:row>
          <xdr:rowOff>0</xdr:rowOff>
        </xdr:to>
        <xdr:sp macro="" textlink="">
          <xdr:nvSpPr>
            <xdr:cNvPr id="68652" name="Drop Dow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15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19</xdr:row>
          <xdr:rowOff>7620</xdr:rowOff>
        </xdr:from>
        <xdr:to>
          <xdr:col>6</xdr:col>
          <xdr:colOff>708660</xdr:colOff>
          <xdr:row>20</xdr:row>
          <xdr:rowOff>0</xdr:rowOff>
        </xdr:to>
        <xdr:sp macro="" textlink="">
          <xdr:nvSpPr>
            <xdr:cNvPr id="68653" name="Drop Dow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15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20</xdr:row>
          <xdr:rowOff>7620</xdr:rowOff>
        </xdr:from>
        <xdr:to>
          <xdr:col>6</xdr:col>
          <xdr:colOff>708660</xdr:colOff>
          <xdr:row>21</xdr:row>
          <xdr:rowOff>0</xdr:rowOff>
        </xdr:to>
        <xdr:sp macro="" textlink="">
          <xdr:nvSpPr>
            <xdr:cNvPr id="68654" name="Drop Dow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15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21</xdr:row>
          <xdr:rowOff>7620</xdr:rowOff>
        </xdr:from>
        <xdr:to>
          <xdr:col>6</xdr:col>
          <xdr:colOff>708660</xdr:colOff>
          <xdr:row>22</xdr:row>
          <xdr:rowOff>0</xdr:rowOff>
        </xdr:to>
        <xdr:sp macro="" textlink="">
          <xdr:nvSpPr>
            <xdr:cNvPr id="68655" name="Drop Dow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15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22</xdr:row>
          <xdr:rowOff>7620</xdr:rowOff>
        </xdr:from>
        <xdr:to>
          <xdr:col>6</xdr:col>
          <xdr:colOff>708660</xdr:colOff>
          <xdr:row>23</xdr:row>
          <xdr:rowOff>0</xdr:rowOff>
        </xdr:to>
        <xdr:sp macro="" textlink="">
          <xdr:nvSpPr>
            <xdr:cNvPr id="68656" name="Drop Dow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15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23</xdr:row>
          <xdr:rowOff>7620</xdr:rowOff>
        </xdr:from>
        <xdr:to>
          <xdr:col>6</xdr:col>
          <xdr:colOff>708660</xdr:colOff>
          <xdr:row>24</xdr:row>
          <xdr:rowOff>0</xdr:rowOff>
        </xdr:to>
        <xdr:sp macro="" textlink="">
          <xdr:nvSpPr>
            <xdr:cNvPr id="68657" name="Drop Dow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15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14</xdr:row>
          <xdr:rowOff>7620</xdr:rowOff>
        </xdr:from>
        <xdr:to>
          <xdr:col>8</xdr:col>
          <xdr:colOff>708660</xdr:colOff>
          <xdr:row>15</xdr:row>
          <xdr:rowOff>0</xdr:rowOff>
        </xdr:to>
        <xdr:sp macro="" textlink="">
          <xdr:nvSpPr>
            <xdr:cNvPr id="68658" name="Drop Dow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15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14</xdr:row>
          <xdr:rowOff>7620</xdr:rowOff>
        </xdr:from>
        <xdr:to>
          <xdr:col>10</xdr:col>
          <xdr:colOff>708660</xdr:colOff>
          <xdr:row>15</xdr:row>
          <xdr:rowOff>0</xdr:rowOff>
        </xdr:to>
        <xdr:sp macro="" textlink="">
          <xdr:nvSpPr>
            <xdr:cNvPr id="68659" name="Drop Dow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15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15</xdr:row>
          <xdr:rowOff>7620</xdr:rowOff>
        </xdr:from>
        <xdr:to>
          <xdr:col>10</xdr:col>
          <xdr:colOff>708660</xdr:colOff>
          <xdr:row>16</xdr:row>
          <xdr:rowOff>0</xdr:rowOff>
        </xdr:to>
        <xdr:sp macro="" textlink="">
          <xdr:nvSpPr>
            <xdr:cNvPr id="68660" name="Drop Dow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15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7620</xdr:rowOff>
        </xdr:from>
        <xdr:to>
          <xdr:col>10</xdr:col>
          <xdr:colOff>708660</xdr:colOff>
          <xdr:row>17</xdr:row>
          <xdr:rowOff>0</xdr:rowOff>
        </xdr:to>
        <xdr:sp macro="" textlink="">
          <xdr:nvSpPr>
            <xdr:cNvPr id="68661" name="Drop Dow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15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17</xdr:row>
          <xdr:rowOff>7620</xdr:rowOff>
        </xdr:from>
        <xdr:to>
          <xdr:col>10</xdr:col>
          <xdr:colOff>708660</xdr:colOff>
          <xdr:row>18</xdr:row>
          <xdr:rowOff>0</xdr:rowOff>
        </xdr:to>
        <xdr:sp macro="" textlink="">
          <xdr:nvSpPr>
            <xdr:cNvPr id="68662" name="Drop Dow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15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18</xdr:row>
          <xdr:rowOff>7620</xdr:rowOff>
        </xdr:from>
        <xdr:to>
          <xdr:col>10</xdr:col>
          <xdr:colOff>708660</xdr:colOff>
          <xdr:row>19</xdr:row>
          <xdr:rowOff>0</xdr:rowOff>
        </xdr:to>
        <xdr:sp macro="" textlink="">
          <xdr:nvSpPr>
            <xdr:cNvPr id="68663" name="Drop Dow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15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19</xdr:row>
          <xdr:rowOff>7620</xdr:rowOff>
        </xdr:from>
        <xdr:to>
          <xdr:col>10</xdr:col>
          <xdr:colOff>708660</xdr:colOff>
          <xdr:row>20</xdr:row>
          <xdr:rowOff>0</xdr:rowOff>
        </xdr:to>
        <xdr:sp macro="" textlink="">
          <xdr:nvSpPr>
            <xdr:cNvPr id="68664" name="Drop Dow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15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20</xdr:row>
          <xdr:rowOff>7620</xdr:rowOff>
        </xdr:from>
        <xdr:to>
          <xdr:col>10</xdr:col>
          <xdr:colOff>708660</xdr:colOff>
          <xdr:row>21</xdr:row>
          <xdr:rowOff>0</xdr:rowOff>
        </xdr:to>
        <xdr:sp macro="" textlink="">
          <xdr:nvSpPr>
            <xdr:cNvPr id="68665" name="Drop Dow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15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21</xdr:row>
          <xdr:rowOff>7620</xdr:rowOff>
        </xdr:from>
        <xdr:to>
          <xdr:col>10</xdr:col>
          <xdr:colOff>708660</xdr:colOff>
          <xdr:row>22</xdr:row>
          <xdr:rowOff>0</xdr:rowOff>
        </xdr:to>
        <xdr:sp macro="" textlink="">
          <xdr:nvSpPr>
            <xdr:cNvPr id="68666" name="Drop Dow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15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22</xdr:row>
          <xdr:rowOff>7620</xdr:rowOff>
        </xdr:from>
        <xdr:to>
          <xdr:col>10</xdr:col>
          <xdr:colOff>708660</xdr:colOff>
          <xdr:row>23</xdr:row>
          <xdr:rowOff>0</xdr:rowOff>
        </xdr:to>
        <xdr:sp macro="" textlink="">
          <xdr:nvSpPr>
            <xdr:cNvPr id="68667" name="Drop Dow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15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23</xdr:row>
          <xdr:rowOff>7620</xdr:rowOff>
        </xdr:from>
        <xdr:to>
          <xdr:col>10</xdr:col>
          <xdr:colOff>708660</xdr:colOff>
          <xdr:row>24</xdr:row>
          <xdr:rowOff>0</xdr:rowOff>
        </xdr:to>
        <xdr:sp macro="" textlink="">
          <xdr:nvSpPr>
            <xdr:cNvPr id="68668" name="Drop Dow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15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15</xdr:row>
          <xdr:rowOff>7620</xdr:rowOff>
        </xdr:from>
        <xdr:to>
          <xdr:col>8</xdr:col>
          <xdr:colOff>708660</xdr:colOff>
          <xdr:row>16</xdr:row>
          <xdr:rowOff>0</xdr:rowOff>
        </xdr:to>
        <xdr:sp macro="" textlink="">
          <xdr:nvSpPr>
            <xdr:cNvPr id="68669" name="Drop Dow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15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7620</xdr:rowOff>
        </xdr:from>
        <xdr:to>
          <xdr:col>8</xdr:col>
          <xdr:colOff>708660</xdr:colOff>
          <xdr:row>17</xdr:row>
          <xdr:rowOff>0</xdr:rowOff>
        </xdr:to>
        <xdr:sp macro="" textlink="">
          <xdr:nvSpPr>
            <xdr:cNvPr id="68670" name="Drop Dow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15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17</xdr:row>
          <xdr:rowOff>7620</xdr:rowOff>
        </xdr:from>
        <xdr:to>
          <xdr:col>8</xdr:col>
          <xdr:colOff>708660</xdr:colOff>
          <xdr:row>18</xdr:row>
          <xdr:rowOff>0</xdr:rowOff>
        </xdr:to>
        <xdr:sp macro="" textlink="">
          <xdr:nvSpPr>
            <xdr:cNvPr id="68671" name="Drop Dow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15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18</xdr:row>
          <xdr:rowOff>7620</xdr:rowOff>
        </xdr:from>
        <xdr:to>
          <xdr:col>8</xdr:col>
          <xdr:colOff>708660</xdr:colOff>
          <xdr:row>19</xdr:row>
          <xdr:rowOff>0</xdr:rowOff>
        </xdr:to>
        <xdr:sp macro="" textlink="">
          <xdr:nvSpPr>
            <xdr:cNvPr id="68672" name="Drop Dow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15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7620</xdr:rowOff>
        </xdr:from>
        <xdr:to>
          <xdr:col>8</xdr:col>
          <xdr:colOff>708660</xdr:colOff>
          <xdr:row>20</xdr:row>
          <xdr:rowOff>0</xdr:rowOff>
        </xdr:to>
        <xdr:sp macro="" textlink="">
          <xdr:nvSpPr>
            <xdr:cNvPr id="68673" name="Drop Dow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15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20</xdr:row>
          <xdr:rowOff>7620</xdr:rowOff>
        </xdr:from>
        <xdr:to>
          <xdr:col>8</xdr:col>
          <xdr:colOff>708660</xdr:colOff>
          <xdr:row>21</xdr:row>
          <xdr:rowOff>0</xdr:rowOff>
        </xdr:to>
        <xdr:sp macro="" textlink="">
          <xdr:nvSpPr>
            <xdr:cNvPr id="68674" name="Drop Dow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15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21</xdr:row>
          <xdr:rowOff>7620</xdr:rowOff>
        </xdr:from>
        <xdr:to>
          <xdr:col>8</xdr:col>
          <xdr:colOff>708660</xdr:colOff>
          <xdr:row>22</xdr:row>
          <xdr:rowOff>0</xdr:rowOff>
        </xdr:to>
        <xdr:sp macro="" textlink="">
          <xdr:nvSpPr>
            <xdr:cNvPr id="68675" name="Drop Dow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15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22</xdr:row>
          <xdr:rowOff>7620</xdr:rowOff>
        </xdr:from>
        <xdr:to>
          <xdr:col>8</xdr:col>
          <xdr:colOff>708660</xdr:colOff>
          <xdr:row>23</xdr:row>
          <xdr:rowOff>0</xdr:rowOff>
        </xdr:to>
        <xdr:sp macro="" textlink="">
          <xdr:nvSpPr>
            <xdr:cNvPr id="68676" name="Drop Dow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15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23</xdr:row>
          <xdr:rowOff>7620</xdr:rowOff>
        </xdr:from>
        <xdr:to>
          <xdr:col>8</xdr:col>
          <xdr:colOff>708660</xdr:colOff>
          <xdr:row>24</xdr:row>
          <xdr:rowOff>0</xdr:rowOff>
        </xdr:to>
        <xdr:sp macro="" textlink="">
          <xdr:nvSpPr>
            <xdr:cNvPr id="68677" name="Drop Dow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15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10</xdr:row>
          <xdr:rowOff>30480</xdr:rowOff>
        </xdr:from>
        <xdr:to>
          <xdr:col>13</xdr:col>
          <xdr:colOff>601980</xdr:colOff>
          <xdr:row>11</xdr:row>
          <xdr:rowOff>68580</xdr:rowOff>
        </xdr:to>
        <xdr:sp macro="" textlink="">
          <xdr:nvSpPr>
            <xdr:cNvPr id="68678" name="Check Box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15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30480</xdr:rowOff>
        </xdr:from>
        <xdr:to>
          <xdr:col>13</xdr:col>
          <xdr:colOff>601980</xdr:colOff>
          <xdr:row>12</xdr:row>
          <xdr:rowOff>68580</xdr:rowOff>
        </xdr:to>
        <xdr:sp macro="" textlink="">
          <xdr:nvSpPr>
            <xdr:cNvPr id="68679" name="Check Box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15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12</xdr:row>
          <xdr:rowOff>30480</xdr:rowOff>
        </xdr:from>
        <xdr:to>
          <xdr:col>13</xdr:col>
          <xdr:colOff>601980</xdr:colOff>
          <xdr:row>13</xdr:row>
          <xdr:rowOff>68580</xdr:rowOff>
        </xdr:to>
        <xdr:sp macro="" textlink="">
          <xdr:nvSpPr>
            <xdr:cNvPr id="68680" name="Check Box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15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13</xdr:row>
          <xdr:rowOff>30480</xdr:rowOff>
        </xdr:from>
        <xdr:to>
          <xdr:col>13</xdr:col>
          <xdr:colOff>601980</xdr:colOff>
          <xdr:row>14</xdr:row>
          <xdr:rowOff>68580</xdr:rowOff>
        </xdr:to>
        <xdr:sp macro="" textlink="">
          <xdr:nvSpPr>
            <xdr:cNvPr id="68681" name="Check Box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15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14</xdr:row>
          <xdr:rowOff>30480</xdr:rowOff>
        </xdr:from>
        <xdr:to>
          <xdr:col>13</xdr:col>
          <xdr:colOff>601980</xdr:colOff>
          <xdr:row>15</xdr:row>
          <xdr:rowOff>68580</xdr:rowOff>
        </xdr:to>
        <xdr:sp macro="" textlink="">
          <xdr:nvSpPr>
            <xdr:cNvPr id="68682" name="Check Box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15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15</xdr:row>
          <xdr:rowOff>30480</xdr:rowOff>
        </xdr:from>
        <xdr:to>
          <xdr:col>13</xdr:col>
          <xdr:colOff>601980</xdr:colOff>
          <xdr:row>16</xdr:row>
          <xdr:rowOff>68580</xdr:rowOff>
        </xdr:to>
        <xdr:sp macro="" textlink="">
          <xdr:nvSpPr>
            <xdr:cNvPr id="68683" name="Check Box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15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16</xdr:row>
          <xdr:rowOff>30480</xdr:rowOff>
        </xdr:from>
        <xdr:to>
          <xdr:col>13</xdr:col>
          <xdr:colOff>601980</xdr:colOff>
          <xdr:row>17</xdr:row>
          <xdr:rowOff>68580</xdr:rowOff>
        </xdr:to>
        <xdr:sp macro="" textlink="">
          <xdr:nvSpPr>
            <xdr:cNvPr id="68684" name="Check Box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15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17</xdr:row>
          <xdr:rowOff>30480</xdr:rowOff>
        </xdr:from>
        <xdr:to>
          <xdr:col>13</xdr:col>
          <xdr:colOff>601980</xdr:colOff>
          <xdr:row>18</xdr:row>
          <xdr:rowOff>68580</xdr:rowOff>
        </xdr:to>
        <xdr:sp macro="" textlink="">
          <xdr:nvSpPr>
            <xdr:cNvPr id="68685" name="Check Box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15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18</xdr:row>
          <xdr:rowOff>30480</xdr:rowOff>
        </xdr:from>
        <xdr:to>
          <xdr:col>13</xdr:col>
          <xdr:colOff>601980</xdr:colOff>
          <xdr:row>19</xdr:row>
          <xdr:rowOff>68580</xdr:rowOff>
        </xdr:to>
        <xdr:sp macro="" textlink="">
          <xdr:nvSpPr>
            <xdr:cNvPr id="68686" name="Check Box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15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19</xdr:row>
          <xdr:rowOff>30480</xdr:rowOff>
        </xdr:from>
        <xdr:to>
          <xdr:col>13</xdr:col>
          <xdr:colOff>601980</xdr:colOff>
          <xdr:row>20</xdr:row>
          <xdr:rowOff>68580</xdr:rowOff>
        </xdr:to>
        <xdr:sp macro="" textlink="">
          <xdr:nvSpPr>
            <xdr:cNvPr id="68687" name="Check Box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15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20</xdr:row>
          <xdr:rowOff>30480</xdr:rowOff>
        </xdr:from>
        <xdr:to>
          <xdr:col>13</xdr:col>
          <xdr:colOff>601980</xdr:colOff>
          <xdr:row>21</xdr:row>
          <xdr:rowOff>68580</xdr:rowOff>
        </xdr:to>
        <xdr:sp macro="" textlink="">
          <xdr:nvSpPr>
            <xdr:cNvPr id="68688" name="Check Box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15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21</xdr:row>
          <xdr:rowOff>30480</xdr:rowOff>
        </xdr:from>
        <xdr:to>
          <xdr:col>13</xdr:col>
          <xdr:colOff>601980</xdr:colOff>
          <xdr:row>22</xdr:row>
          <xdr:rowOff>68580</xdr:rowOff>
        </xdr:to>
        <xdr:sp macro="" textlink="">
          <xdr:nvSpPr>
            <xdr:cNvPr id="68689" name="Check Box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15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22</xdr:row>
          <xdr:rowOff>30480</xdr:rowOff>
        </xdr:from>
        <xdr:to>
          <xdr:col>13</xdr:col>
          <xdr:colOff>601980</xdr:colOff>
          <xdr:row>23</xdr:row>
          <xdr:rowOff>68580</xdr:rowOff>
        </xdr:to>
        <xdr:sp macro="" textlink="">
          <xdr:nvSpPr>
            <xdr:cNvPr id="68690" name="Check Box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15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23</xdr:row>
          <xdr:rowOff>30480</xdr:rowOff>
        </xdr:from>
        <xdr:to>
          <xdr:col>13</xdr:col>
          <xdr:colOff>601980</xdr:colOff>
          <xdr:row>24</xdr:row>
          <xdr:rowOff>68580</xdr:rowOff>
        </xdr:to>
        <xdr:sp macro="" textlink="">
          <xdr:nvSpPr>
            <xdr:cNvPr id="68691" name="Check Box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15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10</xdr:row>
          <xdr:rowOff>30480</xdr:rowOff>
        </xdr:from>
        <xdr:to>
          <xdr:col>15</xdr:col>
          <xdr:colOff>601980</xdr:colOff>
          <xdr:row>11</xdr:row>
          <xdr:rowOff>68580</xdr:rowOff>
        </xdr:to>
        <xdr:sp macro="" textlink="">
          <xdr:nvSpPr>
            <xdr:cNvPr id="68692" name="Check Box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15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11</xdr:row>
          <xdr:rowOff>30480</xdr:rowOff>
        </xdr:from>
        <xdr:to>
          <xdr:col>15</xdr:col>
          <xdr:colOff>601980</xdr:colOff>
          <xdr:row>12</xdr:row>
          <xdr:rowOff>68580</xdr:rowOff>
        </xdr:to>
        <xdr:sp macro="" textlink="">
          <xdr:nvSpPr>
            <xdr:cNvPr id="68693" name="Check Box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15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12</xdr:row>
          <xdr:rowOff>30480</xdr:rowOff>
        </xdr:from>
        <xdr:to>
          <xdr:col>15</xdr:col>
          <xdr:colOff>601980</xdr:colOff>
          <xdr:row>13</xdr:row>
          <xdr:rowOff>68580</xdr:rowOff>
        </xdr:to>
        <xdr:sp macro="" textlink="">
          <xdr:nvSpPr>
            <xdr:cNvPr id="68694" name="Check Box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15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13</xdr:row>
          <xdr:rowOff>30480</xdr:rowOff>
        </xdr:from>
        <xdr:to>
          <xdr:col>15</xdr:col>
          <xdr:colOff>601980</xdr:colOff>
          <xdr:row>14</xdr:row>
          <xdr:rowOff>68580</xdr:rowOff>
        </xdr:to>
        <xdr:sp macro="" textlink="">
          <xdr:nvSpPr>
            <xdr:cNvPr id="68695" name="Check Box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15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14</xdr:row>
          <xdr:rowOff>30480</xdr:rowOff>
        </xdr:from>
        <xdr:to>
          <xdr:col>15</xdr:col>
          <xdr:colOff>601980</xdr:colOff>
          <xdr:row>15</xdr:row>
          <xdr:rowOff>68580</xdr:rowOff>
        </xdr:to>
        <xdr:sp macro="" textlink="">
          <xdr:nvSpPr>
            <xdr:cNvPr id="68696" name="Check Box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15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15</xdr:row>
          <xdr:rowOff>30480</xdr:rowOff>
        </xdr:from>
        <xdr:to>
          <xdr:col>15</xdr:col>
          <xdr:colOff>601980</xdr:colOff>
          <xdr:row>16</xdr:row>
          <xdr:rowOff>68580</xdr:rowOff>
        </xdr:to>
        <xdr:sp macro="" textlink="">
          <xdr:nvSpPr>
            <xdr:cNvPr id="68697" name="Check Box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15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16</xdr:row>
          <xdr:rowOff>30480</xdr:rowOff>
        </xdr:from>
        <xdr:to>
          <xdr:col>15</xdr:col>
          <xdr:colOff>601980</xdr:colOff>
          <xdr:row>17</xdr:row>
          <xdr:rowOff>68580</xdr:rowOff>
        </xdr:to>
        <xdr:sp macro="" textlink="">
          <xdr:nvSpPr>
            <xdr:cNvPr id="68698" name="Check Box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15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17</xdr:row>
          <xdr:rowOff>30480</xdr:rowOff>
        </xdr:from>
        <xdr:to>
          <xdr:col>15</xdr:col>
          <xdr:colOff>601980</xdr:colOff>
          <xdr:row>18</xdr:row>
          <xdr:rowOff>68580</xdr:rowOff>
        </xdr:to>
        <xdr:sp macro="" textlink="">
          <xdr:nvSpPr>
            <xdr:cNvPr id="68699" name="Check Box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15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18</xdr:row>
          <xdr:rowOff>30480</xdr:rowOff>
        </xdr:from>
        <xdr:to>
          <xdr:col>15</xdr:col>
          <xdr:colOff>601980</xdr:colOff>
          <xdr:row>19</xdr:row>
          <xdr:rowOff>68580</xdr:rowOff>
        </xdr:to>
        <xdr:sp macro="" textlink="">
          <xdr:nvSpPr>
            <xdr:cNvPr id="68700" name="Check Box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15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19</xdr:row>
          <xdr:rowOff>30480</xdr:rowOff>
        </xdr:from>
        <xdr:to>
          <xdr:col>15</xdr:col>
          <xdr:colOff>601980</xdr:colOff>
          <xdr:row>20</xdr:row>
          <xdr:rowOff>68580</xdr:rowOff>
        </xdr:to>
        <xdr:sp macro="" textlink="">
          <xdr:nvSpPr>
            <xdr:cNvPr id="68701" name="Check Box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15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20</xdr:row>
          <xdr:rowOff>30480</xdr:rowOff>
        </xdr:from>
        <xdr:to>
          <xdr:col>15</xdr:col>
          <xdr:colOff>601980</xdr:colOff>
          <xdr:row>21</xdr:row>
          <xdr:rowOff>68580</xdr:rowOff>
        </xdr:to>
        <xdr:sp macro="" textlink="">
          <xdr:nvSpPr>
            <xdr:cNvPr id="68702" name="Check Box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15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21</xdr:row>
          <xdr:rowOff>30480</xdr:rowOff>
        </xdr:from>
        <xdr:to>
          <xdr:col>15</xdr:col>
          <xdr:colOff>601980</xdr:colOff>
          <xdr:row>22</xdr:row>
          <xdr:rowOff>68580</xdr:rowOff>
        </xdr:to>
        <xdr:sp macro="" textlink="">
          <xdr:nvSpPr>
            <xdr:cNvPr id="68703" name="Check Box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15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22</xdr:row>
          <xdr:rowOff>30480</xdr:rowOff>
        </xdr:from>
        <xdr:to>
          <xdr:col>15</xdr:col>
          <xdr:colOff>601980</xdr:colOff>
          <xdr:row>23</xdr:row>
          <xdr:rowOff>68580</xdr:rowOff>
        </xdr:to>
        <xdr:sp macro="" textlink="">
          <xdr:nvSpPr>
            <xdr:cNvPr id="68704" name="Check Box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15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23</xdr:row>
          <xdr:rowOff>30480</xdr:rowOff>
        </xdr:from>
        <xdr:to>
          <xdr:col>15</xdr:col>
          <xdr:colOff>601980</xdr:colOff>
          <xdr:row>24</xdr:row>
          <xdr:rowOff>68580</xdr:rowOff>
        </xdr:to>
        <xdr:sp macro="" textlink="">
          <xdr:nvSpPr>
            <xdr:cNvPr id="68705" name="Check Box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15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10</xdr:row>
          <xdr:rowOff>30480</xdr:rowOff>
        </xdr:from>
        <xdr:to>
          <xdr:col>17</xdr:col>
          <xdr:colOff>601980</xdr:colOff>
          <xdr:row>11</xdr:row>
          <xdr:rowOff>68580</xdr:rowOff>
        </xdr:to>
        <xdr:sp macro="" textlink="">
          <xdr:nvSpPr>
            <xdr:cNvPr id="68706" name="Check Box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15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11</xdr:row>
          <xdr:rowOff>30480</xdr:rowOff>
        </xdr:from>
        <xdr:to>
          <xdr:col>17</xdr:col>
          <xdr:colOff>601980</xdr:colOff>
          <xdr:row>12</xdr:row>
          <xdr:rowOff>68580</xdr:rowOff>
        </xdr:to>
        <xdr:sp macro="" textlink="">
          <xdr:nvSpPr>
            <xdr:cNvPr id="68707" name="Check Box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15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12</xdr:row>
          <xdr:rowOff>30480</xdr:rowOff>
        </xdr:from>
        <xdr:to>
          <xdr:col>17</xdr:col>
          <xdr:colOff>601980</xdr:colOff>
          <xdr:row>13</xdr:row>
          <xdr:rowOff>68580</xdr:rowOff>
        </xdr:to>
        <xdr:sp macro="" textlink="">
          <xdr:nvSpPr>
            <xdr:cNvPr id="68708" name="Check Box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15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13</xdr:row>
          <xdr:rowOff>30480</xdr:rowOff>
        </xdr:from>
        <xdr:to>
          <xdr:col>17</xdr:col>
          <xdr:colOff>601980</xdr:colOff>
          <xdr:row>14</xdr:row>
          <xdr:rowOff>68580</xdr:rowOff>
        </xdr:to>
        <xdr:sp macro="" textlink="">
          <xdr:nvSpPr>
            <xdr:cNvPr id="68709" name="Check Box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15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14</xdr:row>
          <xdr:rowOff>30480</xdr:rowOff>
        </xdr:from>
        <xdr:to>
          <xdr:col>17</xdr:col>
          <xdr:colOff>601980</xdr:colOff>
          <xdr:row>15</xdr:row>
          <xdr:rowOff>68580</xdr:rowOff>
        </xdr:to>
        <xdr:sp macro="" textlink="">
          <xdr:nvSpPr>
            <xdr:cNvPr id="68710" name="Check Box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15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15</xdr:row>
          <xdr:rowOff>30480</xdr:rowOff>
        </xdr:from>
        <xdr:to>
          <xdr:col>17</xdr:col>
          <xdr:colOff>601980</xdr:colOff>
          <xdr:row>16</xdr:row>
          <xdr:rowOff>68580</xdr:rowOff>
        </xdr:to>
        <xdr:sp macro="" textlink="">
          <xdr:nvSpPr>
            <xdr:cNvPr id="68711" name="Check Box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15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16</xdr:row>
          <xdr:rowOff>30480</xdr:rowOff>
        </xdr:from>
        <xdr:to>
          <xdr:col>17</xdr:col>
          <xdr:colOff>601980</xdr:colOff>
          <xdr:row>17</xdr:row>
          <xdr:rowOff>68580</xdr:rowOff>
        </xdr:to>
        <xdr:sp macro="" textlink="">
          <xdr:nvSpPr>
            <xdr:cNvPr id="68712" name="Check Box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15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17</xdr:row>
          <xdr:rowOff>30480</xdr:rowOff>
        </xdr:from>
        <xdr:to>
          <xdr:col>17</xdr:col>
          <xdr:colOff>601980</xdr:colOff>
          <xdr:row>18</xdr:row>
          <xdr:rowOff>68580</xdr:rowOff>
        </xdr:to>
        <xdr:sp macro="" textlink="">
          <xdr:nvSpPr>
            <xdr:cNvPr id="68713" name="Check Box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15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18</xdr:row>
          <xdr:rowOff>30480</xdr:rowOff>
        </xdr:from>
        <xdr:to>
          <xdr:col>17</xdr:col>
          <xdr:colOff>601980</xdr:colOff>
          <xdr:row>19</xdr:row>
          <xdr:rowOff>68580</xdr:rowOff>
        </xdr:to>
        <xdr:sp macro="" textlink="">
          <xdr:nvSpPr>
            <xdr:cNvPr id="68714" name="Check Box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15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19</xdr:row>
          <xdr:rowOff>30480</xdr:rowOff>
        </xdr:from>
        <xdr:to>
          <xdr:col>17</xdr:col>
          <xdr:colOff>601980</xdr:colOff>
          <xdr:row>20</xdr:row>
          <xdr:rowOff>68580</xdr:rowOff>
        </xdr:to>
        <xdr:sp macro="" textlink="">
          <xdr:nvSpPr>
            <xdr:cNvPr id="68715" name="Check Box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15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20</xdr:row>
          <xdr:rowOff>30480</xdr:rowOff>
        </xdr:from>
        <xdr:to>
          <xdr:col>17</xdr:col>
          <xdr:colOff>601980</xdr:colOff>
          <xdr:row>21</xdr:row>
          <xdr:rowOff>68580</xdr:rowOff>
        </xdr:to>
        <xdr:sp macro="" textlink="">
          <xdr:nvSpPr>
            <xdr:cNvPr id="68716" name="Check Box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15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21</xdr:row>
          <xdr:rowOff>30480</xdr:rowOff>
        </xdr:from>
        <xdr:to>
          <xdr:col>17</xdr:col>
          <xdr:colOff>601980</xdr:colOff>
          <xdr:row>22</xdr:row>
          <xdr:rowOff>68580</xdr:rowOff>
        </xdr:to>
        <xdr:sp macro="" textlink="">
          <xdr:nvSpPr>
            <xdr:cNvPr id="68717" name="Check Box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15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22</xdr:row>
          <xdr:rowOff>30480</xdr:rowOff>
        </xdr:from>
        <xdr:to>
          <xdr:col>17</xdr:col>
          <xdr:colOff>601980</xdr:colOff>
          <xdr:row>23</xdr:row>
          <xdr:rowOff>68580</xdr:rowOff>
        </xdr:to>
        <xdr:sp macro="" textlink="">
          <xdr:nvSpPr>
            <xdr:cNvPr id="68718" name="Check Box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15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23</xdr:row>
          <xdr:rowOff>30480</xdr:rowOff>
        </xdr:from>
        <xdr:to>
          <xdr:col>17</xdr:col>
          <xdr:colOff>601980</xdr:colOff>
          <xdr:row>24</xdr:row>
          <xdr:rowOff>68580</xdr:rowOff>
        </xdr:to>
        <xdr:sp macro="" textlink="">
          <xdr:nvSpPr>
            <xdr:cNvPr id="68719" name="Check Box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15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11</xdr:row>
          <xdr:rowOff>30480</xdr:rowOff>
        </xdr:from>
        <xdr:to>
          <xdr:col>17</xdr:col>
          <xdr:colOff>601980</xdr:colOff>
          <xdr:row>12</xdr:row>
          <xdr:rowOff>68580</xdr:rowOff>
        </xdr:to>
        <xdr:sp macro="" textlink="">
          <xdr:nvSpPr>
            <xdr:cNvPr id="68720" name="Check Box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15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12</xdr:row>
          <xdr:rowOff>30480</xdr:rowOff>
        </xdr:from>
        <xdr:to>
          <xdr:col>17</xdr:col>
          <xdr:colOff>601980</xdr:colOff>
          <xdr:row>13</xdr:row>
          <xdr:rowOff>68580</xdr:rowOff>
        </xdr:to>
        <xdr:sp macro="" textlink="">
          <xdr:nvSpPr>
            <xdr:cNvPr id="68721" name="Check Box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15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13</xdr:row>
          <xdr:rowOff>30480</xdr:rowOff>
        </xdr:from>
        <xdr:to>
          <xdr:col>17</xdr:col>
          <xdr:colOff>601980</xdr:colOff>
          <xdr:row>14</xdr:row>
          <xdr:rowOff>68580</xdr:rowOff>
        </xdr:to>
        <xdr:sp macro="" textlink="">
          <xdr:nvSpPr>
            <xdr:cNvPr id="68722" name="Check Box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15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14</xdr:row>
          <xdr:rowOff>30480</xdr:rowOff>
        </xdr:from>
        <xdr:to>
          <xdr:col>17</xdr:col>
          <xdr:colOff>601980</xdr:colOff>
          <xdr:row>15</xdr:row>
          <xdr:rowOff>68580</xdr:rowOff>
        </xdr:to>
        <xdr:sp macro="" textlink="">
          <xdr:nvSpPr>
            <xdr:cNvPr id="68723" name="Check Box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15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15</xdr:row>
          <xdr:rowOff>30480</xdr:rowOff>
        </xdr:from>
        <xdr:to>
          <xdr:col>17</xdr:col>
          <xdr:colOff>601980</xdr:colOff>
          <xdr:row>16</xdr:row>
          <xdr:rowOff>68580</xdr:rowOff>
        </xdr:to>
        <xdr:sp macro="" textlink="">
          <xdr:nvSpPr>
            <xdr:cNvPr id="68724" name="Check Box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15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16</xdr:row>
          <xdr:rowOff>30480</xdr:rowOff>
        </xdr:from>
        <xdr:to>
          <xdr:col>17</xdr:col>
          <xdr:colOff>601980</xdr:colOff>
          <xdr:row>17</xdr:row>
          <xdr:rowOff>68580</xdr:rowOff>
        </xdr:to>
        <xdr:sp macro="" textlink="">
          <xdr:nvSpPr>
            <xdr:cNvPr id="68725" name="Check Box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15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17</xdr:row>
          <xdr:rowOff>30480</xdr:rowOff>
        </xdr:from>
        <xdr:to>
          <xdr:col>17</xdr:col>
          <xdr:colOff>601980</xdr:colOff>
          <xdr:row>18</xdr:row>
          <xdr:rowOff>68580</xdr:rowOff>
        </xdr:to>
        <xdr:sp macro="" textlink="">
          <xdr:nvSpPr>
            <xdr:cNvPr id="68726" name="Check Box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15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18</xdr:row>
          <xdr:rowOff>30480</xdr:rowOff>
        </xdr:from>
        <xdr:to>
          <xdr:col>17</xdr:col>
          <xdr:colOff>601980</xdr:colOff>
          <xdr:row>19</xdr:row>
          <xdr:rowOff>68580</xdr:rowOff>
        </xdr:to>
        <xdr:sp macro="" textlink="">
          <xdr:nvSpPr>
            <xdr:cNvPr id="68727" name="Check Box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15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297180</xdr:colOff>
          <xdr:row>19</xdr:row>
          <xdr:rowOff>30480</xdr:rowOff>
        </xdr:from>
        <xdr:to>
          <xdr:col>17</xdr:col>
          <xdr:colOff>601980</xdr:colOff>
          <xdr:row>20</xdr:row>
          <xdr:rowOff>68580</xdr:rowOff>
        </xdr:to>
        <xdr:sp macro="" textlink="">
          <xdr:nvSpPr>
            <xdr:cNvPr id="68728" name="Check Box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15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10</xdr:row>
          <xdr:rowOff>7620</xdr:rowOff>
        </xdr:from>
        <xdr:to>
          <xdr:col>14</xdr:col>
          <xdr:colOff>708660</xdr:colOff>
          <xdr:row>12</xdr:row>
          <xdr:rowOff>0</xdr:rowOff>
        </xdr:to>
        <xdr:sp macro="" textlink="">
          <xdr:nvSpPr>
            <xdr:cNvPr id="68729" name="Drop Dow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15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7620</xdr:rowOff>
        </xdr:from>
        <xdr:to>
          <xdr:col>14</xdr:col>
          <xdr:colOff>708660</xdr:colOff>
          <xdr:row>13</xdr:row>
          <xdr:rowOff>0</xdr:rowOff>
        </xdr:to>
        <xdr:sp macro="" textlink="">
          <xdr:nvSpPr>
            <xdr:cNvPr id="68730" name="Drop Dow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15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12</xdr:row>
          <xdr:rowOff>7620</xdr:rowOff>
        </xdr:from>
        <xdr:to>
          <xdr:col>14</xdr:col>
          <xdr:colOff>708660</xdr:colOff>
          <xdr:row>14</xdr:row>
          <xdr:rowOff>0</xdr:rowOff>
        </xdr:to>
        <xdr:sp macro="" textlink="">
          <xdr:nvSpPr>
            <xdr:cNvPr id="68731" name="Drop Dow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15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13</xdr:row>
          <xdr:rowOff>7620</xdr:rowOff>
        </xdr:from>
        <xdr:to>
          <xdr:col>14</xdr:col>
          <xdr:colOff>708660</xdr:colOff>
          <xdr:row>15</xdr:row>
          <xdr:rowOff>0</xdr:rowOff>
        </xdr:to>
        <xdr:sp macro="" textlink="">
          <xdr:nvSpPr>
            <xdr:cNvPr id="68732" name="Drop Dow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15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14</xdr:row>
          <xdr:rowOff>7620</xdr:rowOff>
        </xdr:from>
        <xdr:to>
          <xdr:col>14</xdr:col>
          <xdr:colOff>708660</xdr:colOff>
          <xdr:row>16</xdr:row>
          <xdr:rowOff>0</xdr:rowOff>
        </xdr:to>
        <xdr:sp macro="" textlink="">
          <xdr:nvSpPr>
            <xdr:cNvPr id="68733" name="Drop Dow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15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15</xdr:row>
          <xdr:rowOff>7620</xdr:rowOff>
        </xdr:from>
        <xdr:to>
          <xdr:col>14</xdr:col>
          <xdr:colOff>708660</xdr:colOff>
          <xdr:row>17</xdr:row>
          <xdr:rowOff>0</xdr:rowOff>
        </xdr:to>
        <xdr:sp macro="" textlink="">
          <xdr:nvSpPr>
            <xdr:cNvPr id="68734" name="Drop Dow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15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16</xdr:row>
          <xdr:rowOff>7620</xdr:rowOff>
        </xdr:from>
        <xdr:to>
          <xdr:col>14</xdr:col>
          <xdr:colOff>708660</xdr:colOff>
          <xdr:row>18</xdr:row>
          <xdr:rowOff>0</xdr:rowOff>
        </xdr:to>
        <xdr:sp macro="" textlink="">
          <xdr:nvSpPr>
            <xdr:cNvPr id="68735" name="Drop Dow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15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17</xdr:row>
          <xdr:rowOff>7620</xdr:rowOff>
        </xdr:from>
        <xdr:to>
          <xdr:col>14</xdr:col>
          <xdr:colOff>708660</xdr:colOff>
          <xdr:row>19</xdr:row>
          <xdr:rowOff>0</xdr:rowOff>
        </xdr:to>
        <xdr:sp macro="" textlink="">
          <xdr:nvSpPr>
            <xdr:cNvPr id="68736" name="Drop Dow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15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</xdr:row>
          <xdr:rowOff>7620</xdr:rowOff>
        </xdr:from>
        <xdr:to>
          <xdr:col>14</xdr:col>
          <xdr:colOff>708660</xdr:colOff>
          <xdr:row>20</xdr:row>
          <xdr:rowOff>0</xdr:rowOff>
        </xdr:to>
        <xdr:sp macro="" textlink="">
          <xdr:nvSpPr>
            <xdr:cNvPr id="68737" name="Drop Dow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15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7620</xdr:rowOff>
        </xdr:from>
        <xdr:to>
          <xdr:col>14</xdr:col>
          <xdr:colOff>708660</xdr:colOff>
          <xdr:row>21</xdr:row>
          <xdr:rowOff>0</xdr:rowOff>
        </xdr:to>
        <xdr:sp macro="" textlink="">
          <xdr:nvSpPr>
            <xdr:cNvPr id="68738" name="Drop Dow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15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20</xdr:row>
          <xdr:rowOff>7620</xdr:rowOff>
        </xdr:from>
        <xdr:to>
          <xdr:col>14</xdr:col>
          <xdr:colOff>708660</xdr:colOff>
          <xdr:row>22</xdr:row>
          <xdr:rowOff>0</xdr:rowOff>
        </xdr:to>
        <xdr:sp macro="" textlink="">
          <xdr:nvSpPr>
            <xdr:cNvPr id="68739" name="Drop Dow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15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21</xdr:row>
          <xdr:rowOff>7620</xdr:rowOff>
        </xdr:from>
        <xdr:to>
          <xdr:col>14</xdr:col>
          <xdr:colOff>708660</xdr:colOff>
          <xdr:row>23</xdr:row>
          <xdr:rowOff>0</xdr:rowOff>
        </xdr:to>
        <xdr:sp macro="" textlink="">
          <xdr:nvSpPr>
            <xdr:cNvPr id="68740" name="Drop Dow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15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22</xdr:row>
          <xdr:rowOff>7620</xdr:rowOff>
        </xdr:from>
        <xdr:to>
          <xdr:col>14</xdr:col>
          <xdr:colOff>708660</xdr:colOff>
          <xdr:row>24</xdr:row>
          <xdr:rowOff>0</xdr:rowOff>
        </xdr:to>
        <xdr:sp macro="" textlink="">
          <xdr:nvSpPr>
            <xdr:cNvPr id="68741" name="Drop Dow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15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23</xdr:row>
          <xdr:rowOff>7620</xdr:rowOff>
        </xdr:from>
        <xdr:to>
          <xdr:col>14</xdr:col>
          <xdr:colOff>708660</xdr:colOff>
          <xdr:row>25</xdr:row>
          <xdr:rowOff>0</xdr:rowOff>
        </xdr:to>
        <xdr:sp macro="" textlink="">
          <xdr:nvSpPr>
            <xdr:cNvPr id="68742" name="Drop Dow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15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10</xdr:row>
          <xdr:rowOff>7620</xdr:rowOff>
        </xdr:from>
        <xdr:to>
          <xdr:col>16</xdr:col>
          <xdr:colOff>708660</xdr:colOff>
          <xdr:row>12</xdr:row>
          <xdr:rowOff>0</xdr:rowOff>
        </xdr:to>
        <xdr:sp macro="" textlink="">
          <xdr:nvSpPr>
            <xdr:cNvPr id="68743" name="Drop Dow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15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11</xdr:row>
          <xdr:rowOff>7620</xdr:rowOff>
        </xdr:from>
        <xdr:to>
          <xdr:col>16</xdr:col>
          <xdr:colOff>708660</xdr:colOff>
          <xdr:row>13</xdr:row>
          <xdr:rowOff>0</xdr:rowOff>
        </xdr:to>
        <xdr:sp macro="" textlink="">
          <xdr:nvSpPr>
            <xdr:cNvPr id="68744" name="Drop Dow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15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12</xdr:row>
          <xdr:rowOff>7620</xdr:rowOff>
        </xdr:from>
        <xdr:to>
          <xdr:col>16</xdr:col>
          <xdr:colOff>708660</xdr:colOff>
          <xdr:row>14</xdr:row>
          <xdr:rowOff>0</xdr:rowOff>
        </xdr:to>
        <xdr:sp macro="" textlink="">
          <xdr:nvSpPr>
            <xdr:cNvPr id="68745" name="Drop Dow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15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13</xdr:row>
          <xdr:rowOff>7620</xdr:rowOff>
        </xdr:from>
        <xdr:to>
          <xdr:col>16</xdr:col>
          <xdr:colOff>708660</xdr:colOff>
          <xdr:row>15</xdr:row>
          <xdr:rowOff>0</xdr:rowOff>
        </xdr:to>
        <xdr:sp macro="" textlink="">
          <xdr:nvSpPr>
            <xdr:cNvPr id="68746" name="Drop Dow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15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14</xdr:row>
          <xdr:rowOff>7620</xdr:rowOff>
        </xdr:from>
        <xdr:to>
          <xdr:col>16</xdr:col>
          <xdr:colOff>708660</xdr:colOff>
          <xdr:row>16</xdr:row>
          <xdr:rowOff>0</xdr:rowOff>
        </xdr:to>
        <xdr:sp macro="" textlink="">
          <xdr:nvSpPr>
            <xdr:cNvPr id="68747" name="Drop Dow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15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15</xdr:row>
          <xdr:rowOff>7620</xdr:rowOff>
        </xdr:from>
        <xdr:to>
          <xdr:col>16</xdr:col>
          <xdr:colOff>708660</xdr:colOff>
          <xdr:row>17</xdr:row>
          <xdr:rowOff>0</xdr:rowOff>
        </xdr:to>
        <xdr:sp macro="" textlink="">
          <xdr:nvSpPr>
            <xdr:cNvPr id="68748" name="Drop Dow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15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16</xdr:row>
          <xdr:rowOff>7620</xdr:rowOff>
        </xdr:from>
        <xdr:to>
          <xdr:col>16</xdr:col>
          <xdr:colOff>708660</xdr:colOff>
          <xdr:row>18</xdr:row>
          <xdr:rowOff>0</xdr:rowOff>
        </xdr:to>
        <xdr:sp macro="" textlink="">
          <xdr:nvSpPr>
            <xdr:cNvPr id="68749" name="Drop Dow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15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17</xdr:row>
          <xdr:rowOff>7620</xdr:rowOff>
        </xdr:from>
        <xdr:to>
          <xdr:col>16</xdr:col>
          <xdr:colOff>708660</xdr:colOff>
          <xdr:row>19</xdr:row>
          <xdr:rowOff>0</xdr:rowOff>
        </xdr:to>
        <xdr:sp macro="" textlink="">
          <xdr:nvSpPr>
            <xdr:cNvPr id="68750" name="Drop Dow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15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18</xdr:row>
          <xdr:rowOff>7620</xdr:rowOff>
        </xdr:from>
        <xdr:to>
          <xdr:col>16</xdr:col>
          <xdr:colOff>708660</xdr:colOff>
          <xdr:row>20</xdr:row>
          <xdr:rowOff>0</xdr:rowOff>
        </xdr:to>
        <xdr:sp macro="" textlink="">
          <xdr:nvSpPr>
            <xdr:cNvPr id="68751" name="Drop Dow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15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19</xdr:row>
          <xdr:rowOff>7620</xdr:rowOff>
        </xdr:from>
        <xdr:to>
          <xdr:col>16</xdr:col>
          <xdr:colOff>708660</xdr:colOff>
          <xdr:row>21</xdr:row>
          <xdr:rowOff>0</xdr:rowOff>
        </xdr:to>
        <xdr:sp macro="" textlink="">
          <xdr:nvSpPr>
            <xdr:cNvPr id="68752" name="Drop Dow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15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20</xdr:row>
          <xdr:rowOff>7620</xdr:rowOff>
        </xdr:from>
        <xdr:to>
          <xdr:col>16</xdr:col>
          <xdr:colOff>708660</xdr:colOff>
          <xdr:row>22</xdr:row>
          <xdr:rowOff>0</xdr:rowOff>
        </xdr:to>
        <xdr:sp macro="" textlink="">
          <xdr:nvSpPr>
            <xdr:cNvPr id="68753" name="Drop Dow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15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21</xdr:row>
          <xdr:rowOff>7620</xdr:rowOff>
        </xdr:from>
        <xdr:to>
          <xdr:col>16</xdr:col>
          <xdr:colOff>708660</xdr:colOff>
          <xdr:row>23</xdr:row>
          <xdr:rowOff>0</xdr:rowOff>
        </xdr:to>
        <xdr:sp macro="" textlink="">
          <xdr:nvSpPr>
            <xdr:cNvPr id="68754" name="Drop Dow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15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22</xdr:row>
          <xdr:rowOff>7620</xdr:rowOff>
        </xdr:from>
        <xdr:to>
          <xdr:col>16</xdr:col>
          <xdr:colOff>708660</xdr:colOff>
          <xdr:row>24</xdr:row>
          <xdr:rowOff>0</xdr:rowOff>
        </xdr:to>
        <xdr:sp macro="" textlink="">
          <xdr:nvSpPr>
            <xdr:cNvPr id="68755" name="Drop Dow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15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</xdr:colOff>
          <xdr:row>23</xdr:row>
          <xdr:rowOff>7620</xdr:rowOff>
        </xdr:from>
        <xdr:to>
          <xdr:col>16</xdr:col>
          <xdr:colOff>708660</xdr:colOff>
          <xdr:row>25</xdr:row>
          <xdr:rowOff>0</xdr:rowOff>
        </xdr:to>
        <xdr:sp macro="" textlink="">
          <xdr:nvSpPr>
            <xdr:cNvPr id="68756" name="Drop Dow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15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10</xdr:row>
          <xdr:rowOff>7620</xdr:rowOff>
        </xdr:from>
        <xdr:to>
          <xdr:col>18</xdr:col>
          <xdr:colOff>708660</xdr:colOff>
          <xdr:row>12</xdr:row>
          <xdr:rowOff>0</xdr:rowOff>
        </xdr:to>
        <xdr:sp macro="" textlink="">
          <xdr:nvSpPr>
            <xdr:cNvPr id="68757" name="Drop Dow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15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11</xdr:row>
          <xdr:rowOff>7620</xdr:rowOff>
        </xdr:from>
        <xdr:to>
          <xdr:col>18</xdr:col>
          <xdr:colOff>708660</xdr:colOff>
          <xdr:row>13</xdr:row>
          <xdr:rowOff>0</xdr:rowOff>
        </xdr:to>
        <xdr:sp macro="" textlink="">
          <xdr:nvSpPr>
            <xdr:cNvPr id="68758" name="Drop Dow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15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12</xdr:row>
          <xdr:rowOff>7620</xdr:rowOff>
        </xdr:from>
        <xdr:to>
          <xdr:col>18</xdr:col>
          <xdr:colOff>708660</xdr:colOff>
          <xdr:row>14</xdr:row>
          <xdr:rowOff>0</xdr:rowOff>
        </xdr:to>
        <xdr:sp macro="" textlink="">
          <xdr:nvSpPr>
            <xdr:cNvPr id="68759" name="Drop Dow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15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13</xdr:row>
          <xdr:rowOff>7620</xdr:rowOff>
        </xdr:from>
        <xdr:to>
          <xdr:col>18</xdr:col>
          <xdr:colOff>708660</xdr:colOff>
          <xdr:row>15</xdr:row>
          <xdr:rowOff>0</xdr:rowOff>
        </xdr:to>
        <xdr:sp macro="" textlink="">
          <xdr:nvSpPr>
            <xdr:cNvPr id="68760" name="Drop Dow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15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14</xdr:row>
          <xdr:rowOff>7620</xdr:rowOff>
        </xdr:from>
        <xdr:to>
          <xdr:col>18</xdr:col>
          <xdr:colOff>708660</xdr:colOff>
          <xdr:row>16</xdr:row>
          <xdr:rowOff>0</xdr:rowOff>
        </xdr:to>
        <xdr:sp macro="" textlink="">
          <xdr:nvSpPr>
            <xdr:cNvPr id="68761" name="Drop Dow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15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15</xdr:row>
          <xdr:rowOff>7620</xdr:rowOff>
        </xdr:from>
        <xdr:to>
          <xdr:col>18</xdr:col>
          <xdr:colOff>708660</xdr:colOff>
          <xdr:row>17</xdr:row>
          <xdr:rowOff>0</xdr:rowOff>
        </xdr:to>
        <xdr:sp macro="" textlink="">
          <xdr:nvSpPr>
            <xdr:cNvPr id="68762" name="Drop Dow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15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16</xdr:row>
          <xdr:rowOff>7620</xdr:rowOff>
        </xdr:from>
        <xdr:to>
          <xdr:col>18</xdr:col>
          <xdr:colOff>708660</xdr:colOff>
          <xdr:row>18</xdr:row>
          <xdr:rowOff>0</xdr:rowOff>
        </xdr:to>
        <xdr:sp macro="" textlink="">
          <xdr:nvSpPr>
            <xdr:cNvPr id="68763" name="Drop Dow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15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17</xdr:row>
          <xdr:rowOff>7620</xdr:rowOff>
        </xdr:from>
        <xdr:to>
          <xdr:col>18</xdr:col>
          <xdr:colOff>708660</xdr:colOff>
          <xdr:row>19</xdr:row>
          <xdr:rowOff>0</xdr:rowOff>
        </xdr:to>
        <xdr:sp macro="" textlink="">
          <xdr:nvSpPr>
            <xdr:cNvPr id="68764" name="Drop Dow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15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18</xdr:row>
          <xdr:rowOff>7620</xdr:rowOff>
        </xdr:from>
        <xdr:to>
          <xdr:col>18</xdr:col>
          <xdr:colOff>708660</xdr:colOff>
          <xdr:row>20</xdr:row>
          <xdr:rowOff>0</xdr:rowOff>
        </xdr:to>
        <xdr:sp macro="" textlink="">
          <xdr:nvSpPr>
            <xdr:cNvPr id="68765" name="Drop Dow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15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19</xdr:row>
          <xdr:rowOff>7620</xdr:rowOff>
        </xdr:from>
        <xdr:to>
          <xdr:col>18</xdr:col>
          <xdr:colOff>708660</xdr:colOff>
          <xdr:row>21</xdr:row>
          <xdr:rowOff>0</xdr:rowOff>
        </xdr:to>
        <xdr:sp macro="" textlink="">
          <xdr:nvSpPr>
            <xdr:cNvPr id="68766" name="Drop Dow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15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20</xdr:row>
          <xdr:rowOff>7620</xdr:rowOff>
        </xdr:from>
        <xdr:to>
          <xdr:col>18</xdr:col>
          <xdr:colOff>708660</xdr:colOff>
          <xdr:row>22</xdr:row>
          <xdr:rowOff>0</xdr:rowOff>
        </xdr:to>
        <xdr:sp macro="" textlink="">
          <xdr:nvSpPr>
            <xdr:cNvPr id="68767" name="Drop Dow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15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21</xdr:row>
          <xdr:rowOff>7620</xdr:rowOff>
        </xdr:from>
        <xdr:to>
          <xdr:col>18</xdr:col>
          <xdr:colOff>708660</xdr:colOff>
          <xdr:row>23</xdr:row>
          <xdr:rowOff>0</xdr:rowOff>
        </xdr:to>
        <xdr:sp macro="" textlink="">
          <xdr:nvSpPr>
            <xdr:cNvPr id="68768" name="Drop Dow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15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22</xdr:row>
          <xdr:rowOff>7620</xdr:rowOff>
        </xdr:from>
        <xdr:to>
          <xdr:col>18</xdr:col>
          <xdr:colOff>708660</xdr:colOff>
          <xdr:row>24</xdr:row>
          <xdr:rowOff>0</xdr:rowOff>
        </xdr:to>
        <xdr:sp macro="" textlink="">
          <xdr:nvSpPr>
            <xdr:cNvPr id="68769" name="Drop Dow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15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</xdr:colOff>
          <xdr:row>23</xdr:row>
          <xdr:rowOff>7620</xdr:rowOff>
        </xdr:from>
        <xdr:to>
          <xdr:col>18</xdr:col>
          <xdr:colOff>708660</xdr:colOff>
          <xdr:row>25</xdr:row>
          <xdr:rowOff>0</xdr:rowOff>
        </xdr:to>
        <xdr:sp macro="" textlink="">
          <xdr:nvSpPr>
            <xdr:cNvPr id="68770" name="Drop Dow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15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lburga\AppData\Roaming\Microsoft\Excel\Copia%20de%20FTNC_propuesta20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Ficha%20Z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GENERALES"/>
      <sheetName val="IDENTIFICACION"/>
      <sheetName val="FORMULACION"/>
      <sheetName val="EVALUACIÓN"/>
      <sheetName val="panel"/>
      <sheetName val="Parámetros de evaluación social"/>
    </sheetNames>
    <sheetDataSet>
      <sheetData sheetId="0" refreshError="1"/>
      <sheetData sheetId="1" refreshError="1"/>
      <sheetData sheetId="2">
        <row r="32">
          <cell r="D32" t="str">
            <v>Año 1</v>
          </cell>
        </row>
      </sheetData>
      <sheetData sheetId="3" refreshError="1"/>
      <sheetData sheetId="4" refreshError="1"/>
      <sheetData sheetId="5">
        <row r="6">
          <cell r="E6">
            <v>0.66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 ZF"/>
      <sheetName val="Problema "/>
      <sheetName val="Objetivo"/>
      <sheetName val="Acciones"/>
      <sheetName val="OYD"/>
      <sheetName val="Resumen Costos"/>
      <sheetName val="Costos Inversión "/>
      <sheetName val="M1. Mapa Base"/>
      <sheetName val="M2. Centros Poblados"/>
      <sheetName val="M3.Mapa Forestal"/>
      <sheetName val="M4.CUM"/>
      <sheetName val="M5. EPC"/>
      <sheetName val="M6. Habitas Críticos"/>
      <sheetName val="Costos OyM"/>
      <sheetName val="VAC Social"/>
      <sheetName val="Evaluación "/>
      <sheetName val="ML"/>
      <sheetName val="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4">
          <cell r="H34">
            <v>148511</v>
          </cell>
        </row>
      </sheetData>
      <sheetData sheetId="8">
        <row r="39">
          <cell r="H39">
            <v>128660</v>
          </cell>
        </row>
      </sheetData>
      <sheetData sheetId="9"/>
      <sheetData sheetId="10"/>
      <sheetData sheetId="11">
        <row r="109">
          <cell r="H109">
            <v>160790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36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131.xml"/><Relationship Id="rId20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23" Type="http://schemas.openxmlformats.org/officeDocument/2006/relationships/ctrlProp" Target="../ctrlProps/ctrlProp138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Relationship Id="rId22" Type="http://schemas.openxmlformats.org/officeDocument/2006/relationships/ctrlProp" Target="../ctrlProps/ctrlProp13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8" Type="http://schemas.openxmlformats.org/officeDocument/2006/relationships/ctrlProp" Target="../ctrlProps/ctrlProp14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5.xml"/><Relationship Id="rId21" Type="http://schemas.openxmlformats.org/officeDocument/2006/relationships/ctrlProp" Target="../ctrlProps/ctrlProp189.xml"/><Relationship Id="rId42" Type="http://schemas.openxmlformats.org/officeDocument/2006/relationships/ctrlProp" Target="../ctrlProps/ctrlProp210.xml"/><Relationship Id="rId63" Type="http://schemas.openxmlformats.org/officeDocument/2006/relationships/ctrlProp" Target="../ctrlProps/ctrlProp231.xml"/><Relationship Id="rId84" Type="http://schemas.openxmlformats.org/officeDocument/2006/relationships/ctrlProp" Target="../ctrlProps/ctrlProp252.xml"/><Relationship Id="rId138" Type="http://schemas.openxmlformats.org/officeDocument/2006/relationships/ctrlProp" Target="../ctrlProps/ctrlProp306.xml"/><Relationship Id="rId159" Type="http://schemas.openxmlformats.org/officeDocument/2006/relationships/ctrlProp" Target="../ctrlProps/ctrlProp327.xml"/><Relationship Id="rId107" Type="http://schemas.openxmlformats.org/officeDocument/2006/relationships/ctrlProp" Target="../ctrlProps/ctrlProp275.xml"/><Relationship Id="rId11" Type="http://schemas.openxmlformats.org/officeDocument/2006/relationships/ctrlProp" Target="../ctrlProps/ctrlProp179.xml"/><Relationship Id="rId32" Type="http://schemas.openxmlformats.org/officeDocument/2006/relationships/ctrlProp" Target="../ctrlProps/ctrlProp200.xml"/><Relationship Id="rId53" Type="http://schemas.openxmlformats.org/officeDocument/2006/relationships/ctrlProp" Target="../ctrlProps/ctrlProp221.xml"/><Relationship Id="rId74" Type="http://schemas.openxmlformats.org/officeDocument/2006/relationships/ctrlProp" Target="../ctrlProps/ctrlProp242.xml"/><Relationship Id="rId128" Type="http://schemas.openxmlformats.org/officeDocument/2006/relationships/ctrlProp" Target="../ctrlProps/ctrlProp296.xml"/><Relationship Id="rId149" Type="http://schemas.openxmlformats.org/officeDocument/2006/relationships/ctrlProp" Target="../ctrlProps/ctrlProp317.xml"/><Relationship Id="rId5" Type="http://schemas.openxmlformats.org/officeDocument/2006/relationships/ctrlProp" Target="../ctrlProps/ctrlProp173.xml"/><Relationship Id="rId95" Type="http://schemas.openxmlformats.org/officeDocument/2006/relationships/ctrlProp" Target="../ctrlProps/ctrlProp263.xml"/><Relationship Id="rId160" Type="http://schemas.openxmlformats.org/officeDocument/2006/relationships/ctrlProp" Target="../ctrlProps/ctrlProp328.xml"/><Relationship Id="rId22" Type="http://schemas.openxmlformats.org/officeDocument/2006/relationships/ctrlProp" Target="../ctrlProps/ctrlProp190.xml"/><Relationship Id="rId43" Type="http://schemas.openxmlformats.org/officeDocument/2006/relationships/ctrlProp" Target="../ctrlProps/ctrlProp211.xml"/><Relationship Id="rId64" Type="http://schemas.openxmlformats.org/officeDocument/2006/relationships/ctrlProp" Target="../ctrlProps/ctrlProp232.xml"/><Relationship Id="rId118" Type="http://schemas.openxmlformats.org/officeDocument/2006/relationships/ctrlProp" Target="../ctrlProps/ctrlProp286.xml"/><Relationship Id="rId139" Type="http://schemas.openxmlformats.org/officeDocument/2006/relationships/ctrlProp" Target="../ctrlProps/ctrlProp307.xml"/><Relationship Id="rId85" Type="http://schemas.openxmlformats.org/officeDocument/2006/relationships/ctrlProp" Target="../ctrlProps/ctrlProp253.xml"/><Relationship Id="rId150" Type="http://schemas.openxmlformats.org/officeDocument/2006/relationships/ctrlProp" Target="../ctrlProps/ctrlProp318.xml"/><Relationship Id="rId12" Type="http://schemas.openxmlformats.org/officeDocument/2006/relationships/ctrlProp" Target="../ctrlProps/ctrlProp180.xml"/><Relationship Id="rId17" Type="http://schemas.openxmlformats.org/officeDocument/2006/relationships/ctrlProp" Target="../ctrlProps/ctrlProp185.xml"/><Relationship Id="rId33" Type="http://schemas.openxmlformats.org/officeDocument/2006/relationships/ctrlProp" Target="../ctrlProps/ctrlProp201.xml"/><Relationship Id="rId38" Type="http://schemas.openxmlformats.org/officeDocument/2006/relationships/ctrlProp" Target="../ctrlProps/ctrlProp206.xml"/><Relationship Id="rId59" Type="http://schemas.openxmlformats.org/officeDocument/2006/relationships/ctrlProp" Target="../ctrlProps/ctrlProp227.xml"/><Relationship Id="rId103" Type="http://schemas.openxmlformats.org/officeDocument/2006/relationships/ctrlProp" Target="../ctrlProps/ctrlProp271.xml"/><Relationship Id="rId108" Type="http://schemas.openxmlformats.org/officeDocument/2006/relationships/ctrlProp" Target="../ctrlProps/ctrlProp276.xml"/><Relationship Id="rId124" Type="http://schemas.openxmlformats.org/officeDocument/2006/relationships/ctrlProp" Target="../ctrlProps/ctrlProp292.xml"/><Relationship Id="rId129" Type="http://schemas.openxmlformats.org/officeDocument/2006/relationships/ctrlProp" Target="../ctrlProps/ctrlProp297.xml"/><Relationship Id="rId54" Type="http://schemas.openxmlformats.org/officeDocument/2006/relationships/ctrlProp" Target="../ctrlProps/ctrlProp222.xml"/><Relationship Id="rId70" Type="http://schemas.openxmlformats.org/officeDocument/2006/relationships/ctrlProp" Target="../ctrlProps/ctrlProp238.xml"/><Relationship Id="rId75" Type="http://schemas.openxmlformats.org/officeDocument/2006/relationships/ctrlProp" Target="../ctrlProps/ctrlProp243.xml"/><Relationship Id="rId91" Type="http://schemas.openxmlformats.org/officeDocument/2006/relationships/ctrlProp" Target="../ctrlProps/ctrlProp259.xml"/><Relationship Id="rId96" Type="http://schemas.openxmlformats.org/officeDocument/2006/relationships/ctrlProp" Target="../ctrlProps/ctrlProp264.xml"/><Relationship Id="rId140" Type="http://schemas.openxmlformats.org/officeDocument/2006/relationships/ctrlProp" Target="../ctrlProps/ctrlProp308.xml"/><Relationship Id="rId145" Type="http://schemas.openxmlformats.org/officeDocument/2006/relationships/ctrlProp" Target="../ctrlProps/ctrlProp313.xml"/><Relationship Id="rId161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74.xml"/><Relationship Id="rId23" Type="http://schemas.openxmlformats.org/officeDocument/2006/relationships/ctrlProp" Target="../ctrlProps/ctrlProp191.xml"/><Relationship Id="rId28" Type="http://schemas.openxmlformats.org/officeDocument/2006/relationships/ctrlProp" Target="../ctrlProps/ctrlProp196.xml"/><Relationship Id="rId49" Type="http://schemas.openxmlformats.org/officeDocument/2006/relationships/ctrlProp" Target="../ctrlProps/ctrlProp217.xml"/><Relationship Id="rId114" Type="http://schemas.openxmlformats.org/officeDocument/2006/relationships/ctrlProp" Target="../ctrlProps/ctrlProp282.xml"/><Relationship Id="rId119" Type="http://schemas.openxmlformats.org/officeDocument/2006/relationships/ctrlProp" Target="../ctrlProps/ctrlProp287.xml"/><Relationship Id="rId44" Type="http://schemas.openxmlformats.org/officeDocument/2006/relationships/ctrlProp" Target="../ctrlProps/ctrlProp212.xml"/><Relationship Id="rId60" Type="http://schemas.openxmlformats.org/officeDocument/2006/relationships/ctrlProp" Target="../ctrlProps/ctrlProp228.xml"/><Relationship Id="rId65" Type="http://schemas.openxmlformats.org/officeDocument/2006/relationships/ctrlProp" Target="../ctrlProps/ctrlProp233.xml"/><Relationship Id="rId81" Type="http://schemas.openxmlformats.org/officeDocument/2006/relationships/ctrlProp" Target="../ctrlProps/ctrlProp249.xml"/><Relationship Id="rId86" Type="http://schemas.openxmlformats.org/officeDocument/2006/relationships/ctrlProp" Target="../ctrlProps/ctrlProp254.xml"/><Relationship Id="rId130" Type="http://schemas.openxmlformats.org/officeDocument/2006/relationships/ctrlProp" Target="../ctrlProps/ctrlProp298.xml"/><Relationship Id="rId135" Type="http://schemas.openxmlformats.org/officeDocument/2006/relationships/ctrlProp" Target="../ctrlProps/ctrlProp303.xml"/><Relationship Id="rId151" Type="http://schemas.openxmlformats.org/officeDocument/2006/relationships/ctrlProp" Target="../ctrlProps/ctrlProp319.xml"/><Relationship Id="rId156" Type="http://schemas.openxmlformats.org/officeDocument/2006/relationships/ctrlProp" Target="../ctrlProps/ctrlProp324.xml"/><Relationship Id="rId13" Type="http://schemas.openxmlformats.org/officeDocument/2006/relationships/ctrlProp" Target="../ctrlProps/ctrlProp181.xml"/><Relationship Id="rId18" Type="http://schemas.openxmlformats.org/officeDocument/2006/relationships/ctrlProp" Target="../ctrlProps/ctrlProp186.xml"/><Relationship Id="rId39" Type="http://schemas.openxmlformats.org/officeDocument/2006/relationships/ctrlProp" Target="../ctrlProps/ctrlProp207.xml"/><Relationship Id="rId109" Type="http://schemas.openxmlformats.org/officeDocument/2006/relationships/ctrlProp" Target="../ctrlProps/ctrlProp277.xml"/><Relationship Id="rId34" Type="http://schemas.openxmlformats.org/officeDocument/2006/relationships/ctrlProp" Target="../ctrlProps/ctrlProp202.xml"/><Relationship Id="rId50" Type="http://schemas.openxmlformats.org/officeDocument/2006/relationships/ctrlProp" Target="../ctrlProps/ctrlProp218.xml"/><Relationship Id="rId55" Type="http://schemas.openxmlformats.org/officeDocument/2006/relationships/ctrlProp" Target="../ctrlProps/ctrlProp223.xml"/><Relationship Id="rId76" Type="http://schemas.openxmlformats.org/officeDocument/2006/relationships/ctrlProp" Target="../ctrlProps/ctrlProp244.xml"/><Relationship Id="rId97" Type="http://schemas.openxmlformats.org/officeDocument/2006/relationships/ctrlProp" Target="../ctrlProps/ctrlProp265.xml"/><Relationship Id="rId104" Type="http://schemas.openxmlformats.org/officeDocument/2006/relationships/ctrlProp" Target="../ctrlProps/ctrlProp272.xml"/><Relationship Id="rId120" Type="http://schemas.openxmlformats.org/officeDocument/2006/relationships/ctrlProp" Target="../ctrlProps/ctrlProp288.xml"/><Relationship Id="rId125" Type="http://schemas.openxmlformats.org/officeDocument/2006/relationships/ctrlProp" Target="../ctrlProps/ctrlProp293.xml"/><Relationship Id="rId141" Type="http://schemas.openxmlformats.org/officeDocument/2006/relationships/ctrlProp" Target="../ctrlProps/ctrlProp309.xml"/><Relationship Id="rId146" Type="http://schemas.openxmlformats.org/officeDocument/2006/relationships/ctrlProp" Target="../ctrlProps/ctrlProp314.xml"/><Relationship Id="rId7" Type="http://schemas.openxmlformats.org/officeDocument/2006/relationships/ctrlProp" Target="../ctrlProps/ctrlProp175.xml"/><Relationship Id="rId71" Type="http://schemas.openxmlformats.org/officeDocument/2006/relationships/ctrlProp" Target="../ctrlProps/ctrlProp239.xml"/><Relationship Id="rId92" Type="http://schemas.openxmlformats.org/officeDocument/2006/relationships/ctrlProp" Target="../ctrlProps/ctrlProp260.xml"/><Relationship Id="rId162" Type="http://schemas.openxmlformats.org/officeDocument/2006/relationships/ctrlProp" Target="../ctrlProps/ctrlProp330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197.xml"/><Relationship Id="rId24" Type="http://schemas.openxmlformats.org/officeDocument/2006/relationships/ctrlProp" Target="../ctrlProps/ctrlProp192.xml"/><Relationship Id="rId40" Type="http://schemas.openxmlformats.org/officeDocument/2006/relationships/ctrlProp" Target="../ctrlProps/ctrlProp208.xml"/><Relationship Id="rId45" Type="http://schemas.openxmlformats.org/officeDocument/2006/relationships/ctrlProp" Target="../ctrlProps/ctrlProp213.xml"/><Relationship Id="rId66" Type="http://schemas.openxmlformats.org/officeDocument/2006/relationships/ctrlProp" Target="../ctrlProps/ctrlProp234.xml"/><Relationship Id="rId87" Type="http://schemas.openxmlformats.org/officeDocument/2006/relationships/ctrlProp" Target="../ctrlProps/ctrlProp255.xml"/><Relationship Id="rId110" Type="http://schemas.openxmlformats.org/officeDocument/2006/relationships/ctrlProp" Target="../ctrlProps/ctrlProp278.xml"/><Relationship Id="rId115" Type="http://schemas.openxmlformats.org/officeDocument/2006/relationships/ctrlProp" Target="../ctrlProps/ctrlProp283.xml"/><Relationship Id="rId131" Type="http://schemas.openxmlformats.org/officeDocument/2006/relationships/ctrlProp" Target="../ctrlProps/ctrlProp299.xml"/><Relationship Id="rId136" Type="http://schemas.openxmlformats.org/officeDocument/2006/relationships/ctrlProp" Target="../ctrlProps/ctrlProp304.xml"/><Relationship Id="rId157" Type="http://schemas.openxmlformats.org/officeDocument/2006/relationships/ctrlProp" Target="../ctrlProps/ctrlProp325.xml"/><Relationship Id="rId61" Type="http://schemas.openxmlformats.org/officeDocument/2006/relationships/ctrlProp" Target="../ctrlProps/ctrlProp229.xml"/><Relationship Id="rId82" Type="http://schemas.openxmlformats.org/officeDocument/2006/relationships/ctrlProp" Target="../ctrlProps/ctrlProp250.xml"/><Relationship Id="rId152" Type="http://schemas.openxmlformats.org/officeDocument/2006/relationships/ctrlProp" Target="../ctrlProps/ctrlProp320.xml"/><Relationship Id="rId19" Type="http://schemas.openxmlformats.org/officeDocument/2006/relationships/ctrlProp" Target="../ctrlProps/ctrlProp187.xml"/><Relationship Id="rId14" Type="http://schemas.openxmlformats.org/officeDocument/2006/relationships/ctrlProp" Target="../ctrlProps/ctrlProp182.xml"/><Relationship Id="rId30" Type="http://schemas.openxmlformats.org/officeDocument/2006/relationships/ctrlProp" Target="../ctrlProps/ctrlProp198.xml"/><Relationship Id="rId35" Type="http://schemas.openxmlformats.org/officeDocument/2006/relationships/ctrlProp" Target="../ctrlProps/ctrlProp203.xml"/><Relationship Id="rId56" Type="http://schemas.openxmlformats.org/officeDocument/2006/relationships/ctrlProp" Target="../ctrlProps/ctrlProp224.xml"/><Relationship Id="rId77" Type="http://schemas.openxmlformats.org/officeDocument/2006/relationships/ctrlProp" Target="../ctrlProps/ctrlProp245.xml"/><Relationship Id="rId100" Type="http://schemas.openxmlformats.org/officeDocument/2006/relationships/ctrlProp" Target="../ctrlProps/ctrlProp268.xml"/><Relationship Id="rId105" Type="http://schemas.openxmlformats.org/officeDocument/2006/relationships/ctrlProp" Target="../ctrlProps/ctrlProp273.xml"/><Relationship Id="rId126" Type="http://schemas.openxmlformats.org/officeDocument/2006/relationships/ctrlProp" Target="../ctrlProps/ctrlProp294.xml"/><Relationship Id="rId147" Type="http://schemas.openxmlformats.org/officeDocument/2006/relationships/ctrlProp" Target="../ctrlProps/ctrlProp315.xml"/><Relationship Id="rId8" Type="http://schemas.openxmlformats.org/officeDocument/2006/relationships/ctrlProp" Target="../ctrlProps/ctrlProp176.xml"/><Relationship Id="rId51" Type="http://schemas.openxmlformats.org/officeDocument/2006/relationships/ctrlProp" Target="../ctrlProps/ctrlProp219.xml"/><Relationship Id="rId72" Type="http://schemas.openxmlformats.org/officeDocument/2006/relationships/ctrlProp" Target="../ctrlProps/ctrlProp240.xml"/><Relationship Id="rId93" Type="http://schemas.openxmlformats.org/officeDocument/2006/relationships/ctrlProp" Target="../ctrlProps/ctrlProp261.xml"/><Relationship Id="rId98" Type="http://schemas.openxmlformats.org/officeDocument/2006/relationships/ctrlProp" Target="../ctrlProps/ctrlProp266.xml"/><Relationship Id="rId121" Type="http://schemas.openxmlformats.org/officeDocument/2006/relationships/ctrlProp" Target="../ctrlProps/ctrlProp289.xml"/><Relationship Id="rId142" Type="http://schemas.openxmlformats.org/officeDocument/2006/relationships/ctrlProp" Target="../ctrlProps/ctrlProp310.xml"/><Relationship Id="rId163" Type="http://schemas.openxmlformats.org/officeDocument/2006/relationships/ctrlProp" Target="../ctrlProps/ctrlProp331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193.xml"/><Relationship Id="rId46" Type="http://schemas.openxmlformats.org/officeDocument/2006/relationships/ctrlProp" Target="../ctrlProps/ctrlProp214.xml"/><Relationship Id="rId67" Type="http://schemas.openxmlformats.org/officeDocument/2006/relationships/ctrlProp" Target="../ctrlProps/ctrlProp235.xml"/><Relationship Id="rId116" Type="http://schemas.openxmlformats.org/officeDocument/2006/relationships/ctrlProp" Target="../ctrlProps/ctrlProp284.xml"/><Relationship Id="rId137" Type="http://schemas.openxmlformats.org/officeDocument/2006/relationships/ctrlProp" Target="../ctrlProps/ctrlProp305.xml"/><Relationship Id="rId158" Type="http://schemas.openxmlformats.org/officeDocument/2006/relationships/ctrlProp" Target="../ctrlProps/ctrlProp326.xml"/><Relationship Id="rId20" Type="http://schemas.openxmlformats.org/officeDocument/2006/relationships/ctrlProp" Target="../ctrlProps/ctrlProp188.xml"/><Relationship Id="rId41" Type="http://schemas.openxmlformats.org/officeDocument/2006/relationships/ctrlProp" Target="../ctrlProps/ctrlProp209.xml"/><Relationship Id="rId62" Type="http://schemas.openxmlformats.org/officeDocument/2006/relationships/ctrlProp" Target="../ctrlProps/ctrlProp230.xml"/><Relationship Id="rId83" Type="http://schemas.openxmlformats.org/officeDocument/2006/relationships/ctrlProp" Target="../ctrlProps/ctrlProp251.xml"/><Relationship Id="rId88" Type="http://schemas.openxmlformats.org/officeDocument/2006/relationships/ctrlProp" Target="../ctrlProps/ctrlProp256.xml"/><Relationship Id="rId111" Type="http://schemas.openxmlformats.org/officeDocument/2006/relationships/ctrlProp" Target="../ctrlProps/ctrlProp279.xml"/><Relationship Id="rId132" Type="http://schemas.openxmlformats.org/officeDocument/2006/relationships/ctrlProp" Target="../ctrlProps/ctrlProp300.xml"/><Relationship Id="rId153" Type="http://schemas.openxmlformats.org/officeDocument/2006/relationships/ctrlProp" Target="../ctrlProps/ctrlProp321.xml"/><Relationship Id="rId15" Type="http://schemas.openxmlformats.org/officeDocument/2006/relationships/ctrlProp" Target="../ctrlProps/ctrlProp183.xml"/><Relationship Id="rId36" Type="http://schemas.openxmlformats.org/officeDocument/2006/relationships/ctrlProp" Target="../ctrlProps/ctrlProp204.xml"/><Relationship Id="rId57" Type="http://schemas.openxmlformats.org/officeDocument/2006/relationships/ctrlProp" Target="../ctrlProps/ctrlProp225.xml"/><Relationship Id="rId106" Type="http://schemas.openxmlformats.org/officeDocument/2006/relationships/ctrlProp" Target="../ctrlProps/ctrlProp274.xml"/><Relationship Id="rId127" Type="http://schemas.openxmlformats.org/officeDocument/2006/relationships/ctrlProp" Target="../ctrlProps/ctrlProp295.xml"/><Relationship Id="rId10" Type="http://schemas.openxmlformats.org/officeDocument/2006/relationships/ctrlProp" Target="../ctrlProps/ctrlProp178.xml"/><Relationship Id="rId31" Type="http://schemas.openxmlformats.org/officeDocument/2006/relationships/ctrlProp" Target="../ctrlProps/ctrlProp199.xml"/><Relationship Id="rId52" Type="http://schemas.openxmlformats.org/officeDocument/2006/relationships/ctrlProp" Target="../ctrlProps/ctrlProp220.xml"/><Relationship Id="rId73" Type="http://schemas.openxmlformats.org/officeDocument/2006/relationships/ctrlProp" Target="../ctrlProps/ctrlProp241.xml"/><Relationship Id="rId78" Type="http://schemas.openxmlformats.org/officeDocument/2006/relationships/ctrlProp" Target="../ctrlProps/ctrlProp246.xml"/><Relationship Id="rId94" Type="http://schemas.openxmlformats.org/officeDocument/2006/relationships/ctrlProp" Target="../ctrlProps/ctrlProp262.xml"/><Relationship Id="rId99" Type="http://schemas.openxmlformats.org/officeDocument/2006/relationships/ctrlProp" Target="../ctrlProps/ctrlProp267.xml"/><Relationship Id="rId101" Type="http://schemas.openxmlformats.org/officeDocument/2006/relationships/ctrlProp" Target="../ctrlProps/ctrlProp269.xml"/><Relationship Id="rId122" Type="http://schemas.openxmlformats.org/officeDocument/2006/relationships/ctrlProp" Target="../ctrlProps/ctrlProp290.xml"/><Relationship Id="rId143" Type="http://schemas.openxmlformats.org/officeDocument/2006/relationships/ctrlProp" Target="../ctrlProps/ctrlProp311.xml"/><Relationship Id="rId148" Type="http://schemas.openxmlformats.org/officeDocument/2006/relationships/ctrlProp" Target="../ctrlProps/ctrlProp316.xml"/><Relationship Id="rId164" Type="http://schemas.openxmlformats.org/officeDocument/2006/relationships/ctrlProp" Target="../ctrlProps/ctrlProp332.xml"/><Relationship Id="rId4" Type="http://schemas.openxmlformats.org/officeDocument/2006/relationships/ctrlProp" Target="../ctrlProps/ctrlProp172.xml"/><Relationship Id="rId9" Type="http://schemas.openxmlformats.org/officeDocument/2006/relationships/ctrlProp" Target="../ctrlProps/ctrlProp177.xml"/><Relationship Id="rId26" Type="http://schemas.openxmlformats.org/officeDocument/2006/relationships/ctrlProp" Target="../ctrlProps/ctrlProp194.xml"/><Relationship Id="rId47" Type="http://schemas.openxmlformats.org/officeDocument/2006/relationships/ctrlProp" Target="../ctrlProps/ctrlProp215.xml"/><Relationship Id="rId68" Type="http://schemas.openxmlformats.org/officeDocument/2006/relationships/ctrlProp" Target="../ctrlProps/ctrlProp236.xml"/><Relationship Id="rId89" Type="http://schemas.openxmlformats.org/officeDocument/2006/relationships/ctrlProp" Target="../ctrlProps/ctrlProp257.xml"/><Relationship Id="rId112" Type="http://schemas.openxmlformats.org/officeDocument/2006/relationships/ctrlProp" Target="../ctrlProps/ctrlProp280.xml"/><Relationship Id="rId133" Type="http://schemas.openxmlformats.org/officeDocument/2006/relationships/ctrlProp" Target="../ctrlProps/ctrlProp301.xml"/><Relationship Id="rId154" Type="http://schemas.openxmlformats.org/officeDocument/2006/relationships/ctrlProp" Target="../ctrlProps/ctrlProp322.xml"/><Relationship Id="rId16" Type="http://schemas.openxmlformats.org/officeDocument/2006/relationships/ctrlProp" Target="../ctrlProps/ctrlProp184.xml"/><Relationship Id="rId37" Type="http://schemas.openxmlformats.org/officeDocument/2006/relationships/ctrlProp" Target="../ctrlProps/ctrlProp205.xml"/><Relationship Id="rId58" Type="http://schemas.openxmlformats.org/officeDocument/2006/relationships/ctrlProp" Target="../ctrlProps/ctrlProp226.xml"/><Relationship Id="rId79" Type="http://schemas.openxmlformats.org/officeDocument/2006/relationships/ctrlProp" Target="../ctrlProps/ctrlProp247.xml"/><Relationship Id="rId102" Type="http://schemas.openxmlformats.org/officeDocument/2006/relationships/ctrlProp" Target="../ctrlProps/ctrlProp270.xml"/><Relationship Id="rId123" Type="http://schemas.openxmlformats.org/officeDocument/2006/relationships/ctrlProp" Target="../ctrlProps/ctrlProp291.xml"/><Relationship Id="rId144" Type="http://schemas.openxmlformats.org/officeDocument/2006/relationships/ctrlProp" Target="../ctrlProps/ctrlProp312.xml"/><Relationship Id="rId90" Type="http://schemas.openxmlformats.org/officeDocument/2006/relationships/ctrlProp" Target="../ctrlProps/ctrlProp258.xml"/><Relationship Id="rId165" Type="http://schemas.openxmlformats.org/officeDocument/2006/relationships/ctrlProp" Target="../ctrlProps/ctrlProp333.xml"/><Relationship Id="rId27" Type="http://schemas.openxmlformats.org/officeDocument/2006/relationships/ctrlProp" Target="../ctrlProps/ctrlProp195.xml"/><Relationship Id="rId48" Type="http://schemas.openxmlformats.org/officeDocument/2006/relationships/ctrlProp" Target="../ctrlProps/ctrlProp216.xml"/><Relationship Id="rId69" Type="http://schemas.openxmlformats.org/officeDocument/2006/relationships/ctrlProp" Target="../ctrlProps/ctrlProp237.xml"/><Relationship Id="rId113" Type="http://schemas.openxmlformats.org/officeDocument/2006/relationships/ctrlProp" Target="../ctrlProps/ctrlProp281.xml"/><Relationship Id="rId134" Type="http://schemas.openxmlformats.org/officeDocument/2006/relationships/ctrlProp" Target="../ctrlProps/ctrlProp302.xml"/><Relationship Id="rId80" Type="http://schemas.openxmlformats.org/officeDocument/2006/relationships/ctrlProp" Target="../ctrlProps/ctrlProp248.xml"/><Relationship Id="rId155" Type="http://schemas.openxmlformats.org/officeDocument/2006/relationships/ctrlProp" Target="../ctrlProps/ctrlProp3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0:H30"/>
  <sheetViews>
    <sheetView showGridLines="0" topLeftCell="A7" zoomScale="115" zoomScaleNormal="115" zoomScaleSheetLayoutView="85" workbookViewId="0">
      <selection activeCell="AF18" sqref="AF18"/>
    </sheetView>
  </sheetViews>
  <sheetFormatPr baseColWidth="10" defaultColWidth="4.5546875" defaultRowHeight="15.75" customHeight="1" x14ac:dyDescent="0.3"/>
  <cols>
    <col min="1" max="16384" width="4.5546875" style="1"/>
  </cols>
  <sheetData>
    <row r="30" spans="2:8" ht="15.75" customHeight="1" x14ac:dyDescent="0.3">
      <c r="B30" s="670"/>
      <c r="H30" s="670"/>
    </row>
  </sheetData>
  <pageMargins left="0.7" right="0.7" top="0.75" bottom="0.75" header="0.3" footer="0.3"/>
  <pageSetup paperSize="9" scale="7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63"/>
  <sheetViews>
    <sheetView showGridLines="0" topLeftCell="B1" zoomScaleNormal="100" zoomScaleSheetLayoutView="100" workbookViewId="0">
      <pane ySplit="9" topLeftCell="A52" activePane="bottomLeft" state="frozen"/>
      <selection activeCell="AC11" sqref="AC11"/>
      <selection pane="bottomLeft" activeCell="B59" sqref="B59"/>
    </sheetView>
  </sheetViews>
  <sheetFormatPr baseColWidth="10" defaultColWidth="4.6640625" defaultRowHeight="14.4" x14ac:dyDescent="0.3"/>
  <cols>
    <col min="1" max="16384" width="4.6640625" style="402"/>
  </cols>
  <sheetData>
    <row r="1" spans="1:29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spans="1:29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</row>
    <row r="4" spans="1:29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</row>
    <row r="5" spans="1:29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1:29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1:29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</row>
    <row r="8" spans="1:29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</row>
    <row r="9" spans="1:29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</row>
    <row r="10" spans="1:29" s="662" customFormat="1" ht="18" x14ac:dyDescent="0.35">
      <c r="B10" s="662" t="s">
        <v>670</v>
      </c>
      <c r="U10" s="671"/>
    </row>
    <row r="11" spans="1:29" x14ac:dyDescent="0.3">
      <c r="A11" s="371"/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</row>
    <row r="12" spans="1:29" s="394" customFormat="1" ht="13.2" x14ac:dyDescent="0.25">
      <c r="B12" s="17"/>
      <c r="C12" s="17"/>
      <c r="D12" s="12"/>
      <c r="E12" s="12"/>
      <c r="F12" s="12"/>
      <c r="G12" s="12"/>
      <c r="H12" s="12"/>
      <c r="I12" s="12"/>
      <c r="J12" s="12"/>
      <c r="K12" s="12"/>
    </row>
    <row r="13" spans="1:29" s="394" customFormat="1" ht="13.2" x14ac:dyDescent="0.25">
      <c r="B13" s="17"/>
      <c r="C13" s="17"/>
      <c r="D13" s="12"/>
      <c r="E13" s="12"/>
      <c r="F13" s="12"/>
      <c r="G13" s="12"/>
      <c r="H13" s="12"/>
      <c r="I13" s="12"/>
      <c r="J13" s="12"/>
      <c r="K13" s="12"/>
    </row>
    <row r="14" spans="1:29" s="394" customFormat="1" ht="13.2" x14ac:dyDescent="0.25">
      <c r="B14" s="17"/>
      <c r="C14" s="17"/>
      <c r="D14" s="12"/>
      <c r="E14" s="12"/>
      <c r="F14" s="12"/>
      <c r="G14" s="12"/>
      <c r="H14" s="12"/>
      <c r="I14" s="12"/>
      <c r="J14" s="12"/>
      <c r="K14" s="12"/>
    </row>
    <row r="15" spans="1:29" s="394" customFormat="1" ht="13.2" x14ac:dyDescent="0.25">
      <c r="B15" s="18" t="s">
        <v>652</v>
      </c>
      <c r="C15" s="6"/>
      <c r="D15" s="6"/>
      <c r="E15" s="6"/>
      <c r="F15" s="6"/>
    </row>
    <row r="16" spans="1:29" s="394" customFormat="1" ht="6" customHeight="1" x14ac:dyDescent="0.25">
      <c r="B16" s="18"/>
      <c r="C16" s="6"/>
      <c r="D16" s="6"/>
      <c r="E16" s="6"/>
      <c r="F16" s="6"/>
    </row>
    <row r="17" spans="2:27" s="23" customFormat="1" ht="15.75" customHeight="1" x14ac:dyDescent="0.25">
      <c r="B17" s="683" t="s">
        <v>3</v>
      </c>
      <c r="C17" s="684"/>
      <c r="D17" s="684"/>
      <c r="E17" s="684"/>
      <c r="F17" s="684"/>
      <c r="G17" s="684"/>
      <c r="H17" s="684"/>
      <c r="I17" s="684"/>
      <c r="J17" s="684"/>
      <c r="K17" s="684"/>
      <c r="L17" s="684"/>
      <c r="M17" s="684"/>
      <c r="N17" s="684"/>
      <c r="O17" s="684"/>
      <c r="P17" s="684"/>
      <c r="R17" s="685"/>
      <c r="S17" s="686"/>
      <c r="T17" s="686"/>
      <c r="U17" s="686"/>
      <c r="V17" s="686"/>
      <c r="W17" s="686"/>
      <c r="X17" s="686"/>
      <c r="Y17" s="686"/>
      <c r="Z17" s="686"/>
      <c r="AA17" s="687"/>
    </row>
    <row r="18" spans="2:27" s="394" customFormat="1" ht="3.75" customHeight="1" x14ac:dyDescent="0.25">
      <c r="B18" s="30"/>
      <c r="C18" s="30"/>
      <c r="D18" s="30"/>
      <c r="E18" s="30"/>
      <c r="F18" s="31"/>
      <c r="G18" s="31"/>
      <c r="H18" s="31"/>
      <c r="I18" s="32"/>
      <c r="J18" s="32"/>
      <c r="K18" s="32"/>
      <c r="L18" s="26"/>
      <c r="M18" s="26"/>
      <c r="N18" s="26"/>
      <c r="O18" s="26"/>
    </row>
    <row r="19" spans="2:27" s="23" customFormat="1" ht="15.75" customHeight="1" x14ac:dyDescent="0.25">
      <c r="B19" s="683" t="s">
        <v>4</v>
      </c>
      <c r="C19" s="684"/>
      <c r="D19" s="684"/>
      <c r="E19" s="684"/>
      <c r="F19" s="684"/>
      <c r="G19" s="684"/>
      <c r="H19" s="684"/>
      <c r="I19" s="684"/>
      <c r="J19" s="684"/>
      <c r="K19" s="684"/>
      <c r="L19" s="684"/>
      <c r="M19" s="684"/>
      <c r="N19" s="684"/>
      <c r="O19" s="684"/>
      <c r="P19" s="684"/>
      <c r="R19" s="685"/>
      <c r="S19" s="686"/>
      <c r="T19" s="686"/>
      <c r="U19" s="686"/>
      <c r="V19" s="686"/>
      <c r="W19" s="686"/>
      <c r="X19" s="686"/>
      <c r="Y19" s="686"/>
      <c r="Z19" s="686"/>
      <c r="AA19" s="687"/>
    </row>
    <row r="20" spans="2:27" s="394" customFormat="1" ht="3.75" customHeight="1" x14ac:dyDescent="0.25">
      <c r="B20" s="30"/>
      <c r="C20" s="30"/>
      <c r="D20" s="30"/>
      <c r="E20" s="30"/>
      <c r="F20" s="31"/>
      <c r="G20" s="31"/>
      <c r="H20" s="31"/>
      <c r="I20" s="32"/>
      <c r="J20" s="32"/>
      <c r="K20" s="32"/>
      <c r="L20" s="26"/>
      <c r="M20" s="26"/>
      <c r="N20" s="26"/>
      <c r="O20" s="26"/>
    </row>
    <row r="21" spans="2:27" s="34" customFormat="1" ht="15.75" customHeight="1" x14ac:dyDescent="0.25">
      <c r="B21" s="683" t="s">
        <v>5</v>
      </c>
      <c r="C21" s="684"/>
      <c r="D21" s="684"/>
      <c r="E21" s="684"/>
      <c r="F21" s="684"/>
      <c r="G21" s="684"/>
      <c r="H21" s="684"/>
      <c r="I21" s="684"/>
      <c r="J21" s="684"/>
      <c r="K21" s="684"/>
      <c r="L21" s="684"/>
      <c r="M21" s="684"/>
      <c r="N21" s="684"/>
      <c r="O21" s="684"/>
      <c r="P21" s="684"/>
      <c r="R21" s="685"/>
      <c r="S21" s="686"/>
      <c r="T21" s="686"/>
      <c r="U21" s="686"/>
      <c r="V21" s="686"/>
      <c r="W21" s="686"/>
      <c r="X21" s="686"/>
      <c r="Y21" s="686"/>
      <c r="Z21" s="686"/>
      <c r="AA21" s="687"/>
    </row>
    <row r="22" spans="2:27" s="394" customFormat="1" ht="3.75" customHeight="1" x14ac:dyDescent="0.25">
      <c r="B22" s="30"/>
      <c r="C22" s="30"/>
      <c r="D22" s="30"/>
      <c r="E22" s="30"/>
      <c r="F22" s="31"/>
      <c r="G22" s="31"/>
      <c r="H22" s="31"/>
      <c r="I22" s="32"/>
      <c r="J22" s="32"/>
      <c r="K22" s="32"/>
      <c r="L22" s="26"/>
      <c r="M22" s="26"/>
      <c r="N22" s="26"/>
      <c r="O22" s="26"/>
    </row>
    <row r="23" spans="2:27" s="23" customFormat="1" ht="15.75" customHeight="1" x14ac:dyDescent="0.25">
      <c r="B23" s="683" t="s">
        <v>19</v>
      </c>
      <c r="C23" s="684"/>
      <c r="D23" s="684"/>
      <c r="E23" s="684"/>
      <c r="F23" s="684"/>
      <c r="G23" s="684"/>
      <c r="H23" s="684"/>
      <c r="I23" s="684"/>
      <c r="J23" s="684"/>
      <c r="K23" s="684"/>
      <c r="L23" s="684"/>
      <c r="M23" s="684"/>
      <c r="N23" s="684"/>
      <c r="O23" s="684"/>
      <c r="P23" s="684"/>
      <c r="R23" s="685"/>
      <c r="S23" s="686"/>
      <c r="T23" s="686"/>
      <c r="U23" s="686"/>
      <c r="V23" s="686"/>
      <c r="W23" s="686"/>
      <c r="X23" s="686"/>
      <c r="Y23" s="686"/>
      <c r="Z23" s="686"/>
      <c r="AA23" s="687"/>
    </row>
    <row r="24" spans="2:27" s="394" customFormat="1" ht="13.2" x14ac:dyDescent="0.25">
      <c r="B24" s="389"/>
      <c r="C24" s="6"/>
      <c r="D24" s="6"/>
      <c r="E24" s="6"/>
      <c r="F24" s="6"/>
    </row>
    <row r="25" spans="2:27" s="23" customFormat="1" ht="18.75" customHeight="1" x14ac:dyDescent="0.25">
      <c r="B25" s="35"/>
      <c r="C25" s="37" t="s">
        <v>18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89"/>
      <c r="R25" s="27"/>
      <c r="S25" s="27"/>
      <c r="T25" s="27"/>
      <c r="U25" s="27"/>
      <c r="V25" s="27"/>
      <c r="W25" s="27"/>
      <c r="X25" s="27"/>
      <c r="Y25" s="27"/>
      <c r="Z25" s="27"/>
      <c r="AA25" s="27"/>
    </row>
    <row r="26" spans="2:27" s="394" customFormat="1" ht="13.2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27" s="394" customFormat="1" ht="13.2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27" s="394" customFormat="1" ht="13.2" x14ac:dyDescent="0.25">
      <c r="G28" s="10"/>
      <c r="H28" s="10"/>
      <c r="I28" s="10"/>
      <c r="J28" s="10"/>
    </row>
    <row r="29" spans="2:27" s="9" customFormat="1" ht="24" customHeight="1" x14ac:dyDescent="0.3">
      <c r="B29" s="698" t="s">
        <v>9</v>
      </c>
      <c r="C29" s="698"/>
      <c r="D29" s="698"/>
      <c r="E29" s="698"/>
      <c r="G29" s="688"/>
      <c r="H29" s="689"/>
      <c r="I29" s="689"/>
      <c r="J29" s="689"/>
      <c r="K29" s="689"/>
      <c r="L29" s="689"/>
      <c r="M29" s="689"/>
      <c r="N29" s="689"/>
      <c r="O29" s="689"/>
      <c r="P29" s="689"/>
      <c r="Q29" s="689"/>
      <c r="R29" s="689"/>
      <c r="S29" s="689"/>
      <c r="T29" s="689"/>
      <c r="U29" s="690"/>
    </row>
    <row r="30" spans="2:27" s="394" customFormat="1" ht="3.75" customHeight="1" x14ac:dyDescent="0.25">
      <c r="B30" s="24"/>
      <c r="C30" s="24"/>
      <c r="D30" s="24"/>
      <c r="E30" s="24"/>
    </row>
    <row r="31" spans="2:27" s="9" customFormat="1" ht="24" customHeight="1" x14ac:dyDescent="0.3">
      <c r="B31" s="698" t="s">
        <v>10</v>
      </c>
      <c r="C31" s="698"/>
      <c r="D31" s="698"/>
      <c r="E31" s="698"/>
      <c r="G31" s="688"/>
      <c r="H31" s="689"/>
      <c r="I31" s="689"/>
      <c r="J31" s="689"/>
      <c r="K31" s="689"/>
      <c r="L31" s="689"/>
      <c r="M31" s="689"/>
      <c r="N31" s="689"/>
      <c r="O31" s="689"/>
      <c r="P31" s="689"/>
      <c r="Q31" s="689"/>
      <c r="R31" s="689"/>
      <c r="S31" s="689"/>
      <c r="T31" s="689"/>
      <c r="U31" s="690"/>
    </row>
    <row r="32" spans="2:27" s="394" customFormat="1" ht="3.75" customHeight="1" x14ac:dyDescent="0.25">
      <c r="B32" s="24"/>
      <c r="C32" s="24"/>
      <c r="D32" s="24"/>
      <c r="E32" s="24"/>
    </row>
    <row r="33" spans="1:28" s="9" customFormat="1" ht="24" customHeight="1" x14ac:dyDescent="0.3">
      <c r="B33" s="698" t="s">
        <v>11</v>
      </c>
      <c r="C33" s="698"/>
      <c r="D33" s="698"/>
      <c r="E33" s="698"/>
      <c r="G33" s="688"/>
      <c r="H33" s="689"/>
      <c r="I33" s="689"/>
      <c r="J33" s="689"/>
      <c r="K33" s="689"/>
      <c r="L33" s="689"/>
      <c r="M33" s="689"/>
      <c r="N33" s="689"/>
      <c r="O33" s="689"/>
      <c r="P33" s="689"/>
      <c r="Q33" s="689"/>
      <c r="R33" s="689"/>
      <c r="S33" s="689"/>
      <c r="T33" s="689"/>
      <c r="U33" s="690"/>
    </row>
    <row r="34" spans="1:28" s="394" customFormat="1" ht="3.75" customHeight="1" x14ac:dyDescent="0.25">
      <c r="B34" s="24"/>
      <c r="C34" s="24"/>
      <c r="D34" s="24"/>
      <c r="E34" s="24"/>
    </row>
    <row r="35" spans="1:28" s="9" customFormat="1" ht="24" customHeight="1" x14ac:dyDescent="0.3">
      <c r="B35" s="698" t="s">
        <v>651</v>
      </c>
      <c r="C35" s="698"/>
      <c r="D35" s="698"/>
      <c r="E35" s="698"/>
      <c r="G35" s="688"/>
      <c r="H35" s="689"/>
      <c r="I35" s="689"/>
      <c r="J35" s="689"/>
      <c r="K35" s="689"/>
      <c r="L35" s="689"/>
      <c r="M35" s="689"/>
      <c r="N35" s="689"/>
      <c r="O35" s="689"/>
      <c r="P35" s="689"/>
      <c r="Q35" s="689"/>
      <c r="R35" s="689"/>
      <c r="S35" s="689"/>
      <c r="T35" s="689"/>
      <c r="U35" s="690"/>
    </row>
    <row r="36" spans="1:28" s="557" customFormat="1" ht="3.75" customHeight="1" x14ac:dyDescent="0.25">
      <c r="B36" s="24"/>
      <c r="C36" s="24"/>
      <c r="D36" s="24"/>
      <c r="E36" s="24"/>
    </row>
    <row r="37" spans="1:28" s="394" customFormat="1" ht="27" customHeight="1" x14ac:dyDescent="0.25">
      <c r="B37" s="684" t="s">
        <v>15</v>
      </c>
      <c r="C37" s="684"/>
      <c r="D37" s="684"/>
      <c r="E37" s="684"/>
      <c r="F37" s="9"/>
      <c r="G37" s="688"/>
      <c r="H37" s="689"/>
      <c r="I37" s="689"/>
      <c r="J37" s="689"/>
      <c r="K37" s="689"/>
      <c r="L37" s="689"/>
      <c r="M37" s="689"/>
      <c r="N37" s="689"/>
      <c r="O37" s="689"/>
      <c r="P37" s="689"/>
      <c r="Q37" s="689"/>
      <c r="R37" s="689"/>
      <c r="S37" s="689"/>
      <c r="T37" s="689"/>
      <c r="U37" s="690"/>
      <c r="V37" s="9"/>
      <c r="W37" s="9"/>
      <c r="X37" s="9"/>
      <c r="Y37" s="9"/>
      <c r="Z37" s="9"/>
      <c r="AA37" s="9"/>
    </row>
    <row r="38" spans="1:28" s="394" customFormat="1" ht="13.2" x14ac:dyDescent="0.25"/>
    <row r="39" spans="1:28" s="394" customFormat="1" ht="13.2" x14ac:dyDescent="0.25"/>
    <row r="40" spans="1:28" s="394" customFormat="1" ht="18.75" customHeight="1" x14ac:dyDescent="0.25">
      <c r="A40" s="6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s="394" customFormat="1" ht="13.2" x14ac:dyDescent="0.25">
      <c r="A41" s="6"/>
      <c r="B41" s="606"/>
      <c r="C41" s="12"/>
      <c r="D41" s="12"/>
      <c r="E41" s="12"/>
      <c r="F41" s="12"/>
      <c r="G41" s="12"/>
      <c r="H41" s="12"/>
      <c r="I41" s="12"/>
      <c r="J41" s="12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1:28" s="394" customFormat="1" ht="15.75" customHeight="1" x14ac:dyDescent="0.25">
      <c r="B42" s="700" t="s">
        <v>6</v>
      </c>
      <c r="C42" s="700"/>
      <c r="D42" s="700"/>
      <c r="E42" s="700"/>
      <c r="F42" s="700"/>
      <c r="G42" s="700"/>
      <c r="H42" s="700"/>
      <c r="J42" s="700" t="s">
        <v>7</v>
      </c>
      <c r="K42" s="700"/>
      <c r="L42" s="700"/>
      <c r="M42" s="700"/>
      <c r="N42" s="700"/>
      <c r="O42" s="700"/>
      <c r="Q42" s="700" t="s">
        <v>8</v>
      </c>
      <c r="R42" s="700"/>
      <c r="S42" s="700"/>
      <c r="T42" s="700"/>
      <c r="U42" s="700"/>
    </row>
    <row r="43" spans="1:28" s="394" customFormat="1" ht="3.75" customHeight="1" x14ac:dyDescent="0.25"/>
    <row r="44" spans="1:28" s="394" customFormat="1" ht="21.75" customHeight="1" x14ac:dyDescent="0.25">
      <c r="B44" s="701"/>
      <c r="C44" s="702"/>
      <c r="D44" s="702"/>
      <c r="E44" s="702"/>
      <c r="F44" s="702"/>
      <c r="G44" s="702"/>
      <c r="H44" s="703"/>
      <c r="J44" s="701"/>
      <c r="K44" s="702"/>
      <c r="L44" s="702"/>
      <c r="M44" s="702"/>
      <c r="N44" s="702"/>
      <c r="O44" s="703"/>
      <c r="Q44" s="704"/>
      <c r="R44" s="704"/>
      <c r="S44" s="704"/>
      <c r="T44" s="704"/>
      <c r="U44" s="704"/>
    </row>
    <row r="45" spans="1:28" s="394" customFormat="1" ht="13.2" x14ac:dyDescent="0.25">
      <c r="B45" s="4"/>
      <c r="C45" s="4"/>
      <c r="D45" s="4"/>
      <c r="E45" s="4"/>
      <c r="F45" s="4"/>
      <c r="G45" s="4"/>
      <c r="H45" s="4"/>
      <c r="I45" s="4"/>
      <c r="J45" s="4"/>
    </row>
    <row r="46" spans="1:28" s="394" customFormat="1" ht="13.2" x14ac:dyDescent="0.25">
      <c r="B46" s="5"/>
      <c r="C46" s="6"/>
      <c r="D46" s="7"/>
    </row>
    <row r="47" spans="1:28" s="394" customFormat="1" ht="13.2" x14ac:dyDescent="0.25"/>
    <row r="48" spans="1:28" s="394" customFormat="1" ht="13.2" x14ac:dyDescent="0.25"/>
    <row r="49" spans="2:27" s="394" customFormat="1" ht="13.2" x14ac:dyDescent="0.25"/>
    <row r="50" spans="2:27" s="394" customFormat="1" ht="13.2" x14ac:dyDescent="0.25"/>
    <row r="51" spans="2:27" s="14" customFormat="1" ht="28.5" customHeight="1" x14ac:dyDescent="0.25">
      <c r="B51" s="691" t="s">
        <v>12</v>
      </c>
      <c r="C51" s="691"/>
      <c r="D51" s="691"/>
      <c r="E51" s="691"/>
      <c r="F51" s="691"/>
      <c r="G51" s="691"/>
      <c r="H51" s="691"/>
      <c r="I51" s="691"/>
      <c r="J51" s="691"/>
      <c r="K51" s="691"/>
      <c r="M51" s="688"/>
      <c r="N51" s="689"/>
      <c r="O51" s="689"/>
      <c r="P51" s="689"/>
      <c r="Q51" s="689"/>
      <c r="R51" s="689"/>
      <c r="S51" s="689"/>
      <c r="T51" s="689"/>
      <c r="U51" s="689"/>
      <c r="V51" s="689"/>
      <c r="W51" s="689"/>
      <c r="X51" s="689"/>
      <c r="Y51" s="689"/>
      <c r="Z51" s="689"/>
      <c r="AA51" s="690"/>
    </row>
    <row r="52" spans="2:27" s="394" customFormat="1" ht="6.75" customHeight="1" x14ac:dyDescent="0.25">
      <c r="B52" s="13"/>
      <c r="C52" s="12"/>
      <c r="D52" s="12"/>
      <c r="E52" s="12"/>
      <c r="F52" s="12"/>
      <c r="G52" s="12"/>
      <c r="H52" s="12"/>
      <c r="I52" s="12"/>
      <c r="J52" s="12"/>
      <c r="K52" s="3"/>
    </row>
    <row r="53" spans="2:27" s="14" customFormat="1" ht="28.5" customHeight="1" x14ac:dyDescent="0.25">
      <c r="B53" s="691" t="s">
        <v>17</v>
      </c>
      <c r="C53" s="691"/>
      <c r="D53" s="691"/>
      <c r="E53" s="691"/>
      <c r="F53" s="691"/>
      <c r="G53" s="691"/>
      <c r="H53" s="691"/>
      <c r="I53" s="691"/>
      <c r="J53" s="691"/>
      <c r="K53" s="691"/>
      <c r="M53" s="699" t="s">
        <v>622</v>
      </c>
      <c r="N53" s="699"/>
      <c r="O53" s="699"/>
      <c r="Q53" s="699" t="s">
        <v>1</v>
      </c>
      <c r="R53" s="699"/>
      <c r="S53" s="699"/>
      <c r="U53" s="699" t="s">
        <v>16</v>
      </c>
      <c r="V53" s="699"/>
      <c r="W53" s="699"/>
      <c r="Y53" s="699" t="s">
        <v>13</v>
      </c>
      <c r="Z53" s="699"/>
      <c r="AA53" s="699"/>
    </row>
    <row r="54" spans="2:27" s="14" customFormat="1" ht="5.25" customHeight="1" x14ac:dyDescent="0.25"/>
    <row r="55" spans="2:27" s="14" customFormat="1" ht="23.25" customHeight="1" x14ac:dyDescent="0.25">
      <c r="B55" s="692"/>
      <c r="C55" s="693"/>
      <c r="D55" s="693"/>
      <c r="E55" s="693"/>
      <c r="F55" s="693"/>
      <c r="G55" s="693"/>
      <c r="H55" s="693"/>
      <c r="I55" s="693"/>
      <c r="J55" s="693"/>
      <c r="K55" s="694"/>
      <c r="M55" s="695"/>
      <c r="N55" s="696"/>
      <c r="O55" s="697"/>
      <c r="Q55" s="695"/>
      <c r="R55" s="696"/>
      <c r="S55" s="697"/>
      <c r="U55" s="695"/>
      <c r="V55" s="696"/>
      <c r="W55" s="697"/>
      <c r="Y55" s="695"/>
      <c r="Z55" s="696"/>
      <c r="AA55" s="697"/>
    </row>
    <row r="56" spans="2:27" s="394" customFormat="1" ht="3" customHeight="1" x14ac:dyDescent="0.25"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4"/>
      <c r="M56" s="12"/>
    </row>
    <row r="57" spans="2:27" s="394" customFormat="1" ht="27.75" customHeight="1" x14ac:dyDescent="0.25">
      <c r="B57" s="15" t="s">
        <v>0</v>
      </c>
      <c r="C57" s="12"/>
      <c r="D57" s="12"/>
      <c r="E57" s="12"/>
    </row>
    <row r="58" spans="2:27" s="394" customFormat="1" ht="27.75" customHeight="1" x14ac:dyDescent="0.25">
      <c r="B58" s="691" t="s">
        <v>14</v>
      </c>
      <c r="C58" s="691"/>
      <c r="D58" s="691"/>
      <c r="E58" s="691"/>
      <c r="F58" s="691" t="s">
        <v>2</v>
      </c>
      <c r="G58" s="691"/>
      <c r="H58" s="691"/>
      <c r="I58" s="691"/>
      <c r="J58" s="691"/>
      <c r="K58" s="691"/>
      <c r="L58" s="16"/>
      <c r="M58" s="688"/>
      <c r="N58" s="689"/>
      <c r="O58" s="689"/>
      <c r="P58" s="689"/>
      <c r="Q58" s="689"/>
      <c r="R58" s="689"/>
      <c r="S58" s="689"/>
      <c r="T58" s="689"/>
      <c r="U58" s="689"/>
      <c r="V58" s="689"/>
      <c r="W58" s="689"/>
      <c r="X58" s="689"/>
      <c r="Y58" s="689"/>
      <c r="Z58" s="689"/>
      <c r="AA58" s="690"/>
    </row>
    <row r="59" spans="2:27" s="394" customFormat="1" ht="27.75" customHeight="1" x14ac:dyDescent="0.25">
      <c r="B59" s="15" t="s">
        <v>605</v>
      </c>
      <c r="C59" s="12"/>
      <c r="D59" s="12"/>
      <c r="E59" s="12"/>
    </row>
    <row r="60" spans="2:27" s="394" customFormat="1" ht="13.2" x14ac:dyDescent="0.25">
      <c r="B60" s="17"/>
      <c r="C60" s="17"/>
      <c r="D60" s="12"/>
      <c r="E60" s="12"/>
      <c r="F60" s="12"/>
      <c r="G60" s="12"/>
      <c r="H60" s="12"/>
      <c r="I60" s="12"/>
      <c r="J60" s="12"/>
      <c r="K60" s="12"/>
    </row>
    <row r="61" spans="2:27" s="394" customFormat="1" ht="13.2" x14ac:dyDescent="0.25">
      <c r="B61" s="17"/>
      <c r="C61" s="17"/>
      <c r="D61" s="12"/>
      <c r="E61" s="12"/>
      <c r="F61" s="12"/>
      <c r="G61" s="12"/>
      <c r="H61" s="12"/>
      <c r="I61" s="12"/>
      <c r="J61" s="12"/>
      <c r="K61" s="12"/>
    </row>
    <row r="62" spans="2:27" s="23" customFormat="1" ht="18.75" customHeight="1" x14ac:dyDescent="0.25"/>
    <row r="63" spans="2:27" s="394" customFormat="1" ht="13.2" x14ac:dyDescent="0.25">
      <c r="B63" s="4"/>
      <c r="C63" s="4"/>
      <c r="D63" s="4"/>
      <c r="E63" s="4"/>
      <c r="F63" s="4"/>
      <c r="G63" s="4"/>
      <c r="H63" s="4"/>
      <c r="I63" s="4"/>
      <c r="J63" s="4"/>
    </row>
  </sheetData>
  <mergeCells count="38">
    <mergeCell ref="M53:O53"/>
    <mergeCell ref="Q53:S53"/>
    <mergeCell ref="U53:W53"/>
    <mergeCell ref="Y53:AA53"/>
    <mergeCell ref="B29:E29"/>
    <mergeCell ref="G29:U29"/>
    <mergeCell ref="B31:E31"/>
    <mergeCell ref="G31:U31"/>
    <mergeCell ref="B33:E33"/>
    <mergeCell ref="G33:U33"/>
    <mergeCell ref="B42:H42"/>
    <mergeCell ref="J42:O42"/>
    <mergeCell ref="Q42:U42"/>
    <mergeCell ref="B44:H44"/>
    <mergeCell ref="J44:O44"/>
    <mergeCell ref="Q44:U44"/>
    <mergeCell ref="B17:P17"/>
    <mergeCell ref="R17:AA17"/>
    <mergeCell ref="B37:E37"/>
    <mergeCell ref="G37:U37"/>
    <mergeCell ref="B58:K58"/>
    <mergeCell ref="M58:AA58"/>
    <mergeCell ref="B55:K55"/>
    <mergeCell ref="M55:O55"/>
    <mergeCell ref="Q55:S55"/>
    <mergeCell ref="U55:W55"/>
    <mergeCell ref="Y55:AA55"/>
    <mergeCell ref="B35:E35"/>
    <mergeCell ref="G35:U35"/>
    <mergeCell ref="B51:K51"/>
    <mergeCell ref="M51:AA51"/>
    <mergeCell ref="B53:K53"/>
    <mergeCell ref="B19:P19"/>
    <mergeCell ref="R19:AA19"/>
    <mergeCell ref="B21:P21"/>
    <mergeCell ref="R21:AA21"/>
    <mergeCell ref="B23:P23"/>
    <mergeCell ref="R23:AA23"/>
  </mergeCells>
  <pageMargins left="0.7" right="0.7" top="0.75" bottom="0.75" header="0.3" footer="0.3"/>
  <pageSetup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Z83"/>
  <sheetViews>
    <sheetView showGridLines="0" zoomScale="146" zoomScaleNormal="146" zoomScaleSheetLayoutView="130" workbookViewId="0">
      <pane ySplit="9" topLeftCell="A73" activePane="bottomLeft" state="frozen"/>
      <selection activeCell="AC11" sqref="AC11"/>
      <selection pane="bottomLeft"/>
    </sheetView>
  </sheetViews>
  <sheetFormatPr baseColWidth="10" defaultColWidth="4.6640625" defaultRowHeight="14.4" x14ac:dyDescent="0.3"/>
  <cols>
    <col min="1" max="1" width="4.6640625" style="402"/>
    <col min="2" max="2" width="6.33203125" style="402" customWidth="1"/>
    <col min="3" max="16384" width="4.6640625" style="402"/>
  </cols>
  <sheetData>
    <row r="1" spans="1:29" ht="8.25" customHeigh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455"/>
    </row>
    <row r="2" spans="1:29" ht="8.25" customHeight="1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455"/>
    </row>
    <row r="3" spans="1:29" ht="8.25" customHeight="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455"/>
    </row>
    <row r="4" spans="1:29" ht="15.75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455"/>
    </row>
    <row r="5" spans="1:29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455"/>
    </row>
    <row r="6" spans="1:29" x14ac:dyDescent="0.3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455"/>
    </row>
    <row r="7" spans="1:29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455"/>
    </row>
    <row r="8" spans="1:29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455"/>
    </row>
    <row r="9" spans="1:29" ht="10.5" customHeight="1" x14ac:dyDescent="0.3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455"/>
    </row>
    <row r="10" spans="1:29" s="649" customFormat="1" ht="18" x14ac:dyDescent="0.35">
      <c r="B10" s="649" t="s">
        <v>671</v>
      </c>
      <c r="U10" s="672"/>
    </row>
    <row r="12" spans="1:29" s="394" customFormat="1" ht="18.75" customHeight="1" x14ac:dyDescent="0.25">
      <c r="B12" s="745" t="s">
        <v>702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  <c r="N12" s="745"/>
      <c r="O12" s="745"/>
      <c r="P12" s="745"/>
      <c r="Q12" s="745"/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</row>
    <row r="13" spans="1:29" s="394" customFormat="1" ht="13.2" x14ac:dyDescent="0.25">
      <c r="E13" s="10"/>
    </row>
    <row r="14" spans="1:29" s="39" customFormat="1" ht="15.75" customHeight="1" x14ac:dyDescent="0.25">
      <c r="B14" s="744" t="s">
        <v>849</v>
      </c>
      <c r="C14" s="744"/>
      <c r="D14" s="744"/>
      <c r="E14" s="744"/>
      <c r="F14" s="744"/>
      <c r="G14" s="744"/>
      <c r="H14" s="744"/>
      <c r="I14" s="744"/>
      <c r="J14" s="744"/>
      <c r="K14" s="744"/>
      <c r="L14" s="744"/>
      <c r="M14" s="744"/>
      <c r="N14" s="744"/>
      <c r="O14" s="744"/>
      <c r="P14" s="744"/>
      <c r="Q14" s="744"/>
      <c r="R14" s="744"/>
      <c r="S14" s="744"/>
      <c r="T14" s="744"/>
      <c r="U14" s="744"/>
      <c r="V14" s="744"/>
      <c r="W14" s="744"/>
      <c r="X14" s="744"/>
      <c r="Y14" s="744"/>
      <c r="Z14" s="744"/>
      <c r="AA14" s="744"/>
      <c r="AB14" s="744"/>
    </row>
    <row r="15" spans="1:29" s="394" customFormat="1" ht="13.2" x14ac:dyDescent="0.25">
      <c r="B15" s="40"/>
      <c r="C15" s="393"/>
      <c r="D15" s="393"/>
      <c r="E15" s="393"/>
      <c r="F15" s="393"/>
      <c r="G15" s="393"/>
      <c r="H15" s="393"/>
      <c r="I15" s="393"/>
      <c r="J15" s="393"/>
    </row>
    <row r="16" spans="1:29" s="394" customFormat="1" ht="13.2" x14ac:dyDescent="0.25">
      <c r="B16" s="746" t="s">
        <v>703</v>
      </c>
      <c r="C16" s="746"/>
      <c r="D16" s="746"/>
      <c r="E16" s="746"/>
      <c r="F16" s="746"/>
      <c r="G16" s="746"/>
      <c r="H16" s="746"/>
      <c r="I16" s="746"/>
      <c r="J16" s="746"/>
      <c r="K16" s="746"/>
      <c r="L16" s="746"/>
      <c r="M16" s="746"/>
      <c r="N16" s="746"/>
      <c r="O16" s="746"/>
    </row>
    <row r="17" spans="2:28" s="557" customFormat="1" ht="6" customHeight="1" x14ac:dyDescent="0.25"/>
    <row r="18" spans="2:28" s="557" customFormat="1" ht="30.75" customHeight="1" x14ac:dyDescent="0.25">
      <c r="B18" s="569" t="s">
        <v>170</v>
      </c>
      <c r="C18" s="716" t="s">
        <v>20</v>
      </c>
      <c r="D18" s="716"/>
      <c r="E18" s="716"/>
      <c r="F18" s="716"/>
      <c r="G18" s="716" t="s">
        <v>21</v>
      </c>
      <c r="H18" s="716" t="s">
        <v>21</v>
      </c>
      <c r="I18" s="716"/>
      <c r="J18" s="716"/>
      <c r="K18" s="716" t="s">
        <v>22</v>
      </c>
      <c r="L18" s="716"/>
      <c r="M18" s="716"/>
      <c r="N18" s="716"/>
      <c r="O18" s="712" t="s">
        <v>625</v>
      </c>
      <c r="P18" s="712"/>
      <c r="Q18" s="712"/>
      <c r="R18" s="712"/>
      <c r="S18" s="712" t="s">
        <v>664</v>
      </c>
      <c r="T18" s="712"/>
      <c r="U18" s="712"/>
      <c r="V18" s="712"/>
      <c r="W18" s="568"/>
    </row>
    <row r="19" spans="2:28" s="557" customFormat="1" ht="13.2" x14ac:dyDescent="0.25">
      <c r="B19" s="570">
        <v>1</v>
      </c>
      <c r="C19" s="713"/>
      <c r="D19" s="714"/>
      <c r="E19" s="714"/>
      <c r="F19" s="715"/>
      <c r="G19" s="713"/>
      <c r="H19" s="714"/>
      <c r="I19" s="714"/>
      <c r="J19" s="715"/>
      <c r="K19" s="713"/>
      <c r="L19" s="714"/>
      <c r="M19" s="714"/>
      <c r="N19" s="715"/>
      <c r="O19" s="713"/>
      <c r="P19" s="714"/>
      <c r="Q19" s="714"/>
      <c r="R19" s="715"/>
      <c r="S19" s="713"/>
      <c r="T19" s="714"/>
      <c r="U19" s="714"/>
      <c r="V19" s="715"/>
    </row>
    <row r="20" spans="2:28" s="394" customFormat="1" ht="13.2" x14ac:dyDescent="0.25">
      <c r="B20" s="570">
        <v>2</v>
      </c>
      <c r="C20" s="713"/>
      <c r="D20" s="714"/>
      <c r="E20" s="714"/>
      <c r="F20" s="715"/>
      <c r="G20" s="713"/>
      <c r="H20" s="714"/>
      <c r="I20" s="714"/>
      <c r="J20" s="715"/>
      <c r="K20" s="713"/>
      <c r="L20" s="714"/>
      <c r="M20" s="714"/>
      <c r="N20" s="715"/>
      <c r="O20" s="713"/>
      <c r="P20" s="714"/>
      <c r="Q20" s="714"/>
      <c r="R20" s="715"/>
      <c r="S20" s="713"/>
      <c r="T20" s="714"/>
      <c r="U20" s="714"/>
      <c r="V20" s="715"/>
    </row>
    <row r="21" spans="2:28" s="394" customFormat="1" ht="13.2" x14ac:dyDescent="0.25">
      <c r="B21" s="570">
        <v>3</v>
      </c>
      <c r="C21" s="713"/>
      <c r="D21" s="714"/>
      <c r="E21" s="714"/>
      <c r="F21" s="715"/>
      <c r="G21" s="713"/>
      <c r="H21" s="714"/>
      <c r="I21" s="714"/>
      <c r="J21" s="715"/>
      <c r="K21" s="713"/>
      <c r="L21" s="714"/>
      <c r="M21" s="714"/>
      <c r="N21" s="715"/>
      <c r="O21" s="713"/>
      <c r="P21" s="714"/>
      <c r="Q21" s="714"/>
      <c r="R21" s="715"/>
      <c r="S21" s="713"/>
      <c r="T21" s="714"/>
      <c r="U21" s="714"/>
      <c r="V21" s="715"/>
    </row>
    <row r="22" spans="2:28" s="394" customFormat="1" x14ac:dyDescent="0.3">
      <c r="B22" s="41" t="s">
        <v>817</v>
      </c>
      <c r="C22" s="557"/>
      <c r="D22" s="557"/>
      <c r="E22" s="557"/>
      <c r="F22" s="557"/>
      <c r="G22" s="557"/>
      <c r="H22" s="557"/>
      <c r="I22" s="557"/>
      <c r="J22" s="557"/>
      <c r="K22" s="557"/>
      <c r="L22" s="557"/>
      <c r="M22" s="557"/>
      <c r="N22" s="557"/>
      <c r="O22" s="557"/>
      <c r="P22" s="557"/>
      <c r="Q22" s="557"/>
      <c r="R22" s="557"/>
      <c r="S22" s="557"/>
      <c r="T22" s="557"/>
    </row>
    <row r="23" spans="2:28" s="394" customFormat="1" ht="6" customHeight="1" x14ac:dyDescent="0.25">
      <c r="B23" s="557"/>
      <c r="C23" s="557"/>
      <c r="D23" s="557"/>
      <c r="E23" s="557"/>
      <c r="F23" s="557"/>
      <c r="G23" s="557"/>
      <c r="H23" s="557"/>
      <c r="I23" s="557"/>
      <c r="J23" s="557"/>
      <c r="K23" s="557"/>
      <c r="L23" s="557"/>
      <c r="M23" s="557"/>
      <c r="N23" s="557"/>
      <c r="O23" s="557"/>
      <c r="P23" s="557"/>
      <c r="Q23" s="557"/>
      <c r="R23" s="557"/>
      <c r="S23" s="557"/>
      <c r="T23" s="557"/>
    </row>
    <row r="24" spans="2:28" s="394" customFormat="1" ht="13.2" x14ac:dyDescent="0.25">
      <c r="B24" s="614" t="s">
        <v>704</v>
      </c>
      <c r="C24" s="614"/>
      <c r="D24" s="614"/>
      <c r="E24" s="614"/>
      <c r="F24" s="614"/>
      <c r="G24" s="614"/>
      <c r="H24" s="614"/>
      <c r="I24" s="614"/>
      <c r="J24" s="614"/>
      <c r="K24" s="599"/>
      <c r="L24" s="599"/>
      <c r="M24" s="599"/>
      <c r="N24" s="599"/>
      <c r="O24" s="599"/>
      <c r="P24" s="557"/>
      <c r="Q24" s="557"/>
      <c r="R24" s="557"/>
      <c r="S24" s="557"/>
      <c r="T24" s="557"/>
    </row>
    <row r="25" spans="2:28" s="394" customFormat="1" ht="6" customHeight="1" x14ac:dyDescent="0.25">
      <c r="B25" s="557"/>
      <c r="C25" s="557"/>
      <c r="D25" s="557"/>
      <c r="E25" s="557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7"/>
      <c r="Q25" s="557"/>
      <c r="R25" s="557"/>
      <c r="S25" s="557"/>
      <c r="T25" s="557"/>
    </row>
    <row r="26" spans="2:28" s="557" customFormat="1" ht="30.75" customHeight="1" x14ac:dyDescent="0.25">
      <c r="B26" s="569" t="s">
        <v>170</v>
      </c>
      <c r="C26" s="716" t="s">
        <v>20</v>
      </c>
      <c r="D26" s="716"/>
      <c r="E26" s="716"/>
      <c r="F26" s="716"/>
      <c r="G26" s="716" t="s">
        <v>21</v>
      </c>
      <c r="H26" s="716" t="s">
        <v>21</v>
      </c>
      <c r="I26" s="716"/>
      <c r="J26" s="716"/>
      <c r="K26" s="716" t="s">
        <v>22</v>
      </c>
      <c r="L26" s="716"/>
      <c r="M26" s="716"/>
      <c r="N26" s="716"/>
      <c r="O26" s="712" t="s">
        <v>625</v>
      </c>
      <c r="P26" s="712"/>
      <c r="Q26" s="712"/>
      <c r="R26" s="712"/>
      <c r="S26" s="712" t="s">
        <v>664</v>
      </c>
      <c r="T26" s="712"/>
      <c r="U26" s="712"/>
      <c r="V26" s="712"/>
      <c r="W26" s="568"/>
    </row>
    <row r="27" spans="2:28" s="557" customFormat="1" ht="13.2" x14ac:dyDescent="0.25">
      <c r="B27" s="570">
        <v>1</v>
      </c>
      <c r="C27" s="713"/>
      <c r="D27" s="714"/>
      <c r="E27" s="714"/>
      <c r="F27" s="715"/>
      <c r="G27" s="713"/>
      <c r="H27" s="714"/>
      <c r="I27" s="714"/>
      <c r="J27" s="715"/>
      <c r="K27" s="713"/>
      <c r="L27" s="714"/>
      <c r="M27" s="714"/>
      <c r="N27" s="715"/>
      <c r="O27" s="713"/>
      <c r="P27" s="714"/>
      <c r="Q27" s="714"/>
      <c r="R27" s="715"/>
      <c r="S27" s="713"/>
      <c r="T27" s="714"/>
      <c r="U27" s="714"/>
      <c r="V27" s="715"/>
    </row>
    <row r="28" spans="2:28" s="557" customFormat="1" ht="13.2" x14ac:dyDescent="0.25">
      <c r="B28" s="570">
        <v>2</v>
      </c>
      <c r="C28" s="713"/>
      <c r="D28" s="714"/>
      <c r="E28" s="714"/>
      <c r="F28" s="715"/>
      <c r="G28" s="713"/>
      <c r="H28" s="714"/>
      <c r="I28" s="714"/>
      <c r="J28" s="715"/>
      <c r="K28" s="713"/>
      <c r="L28" s="714"/>
      <c r="M28" s="714"/>
      <c r="N28" s="715"/>
      <c r="O28" s="713"/>
      <c r="P28" s="714"/>
      <c r="Q28" s="714"/>
      <c r="R28" s="715"/>
      <c r="S28" s="713"/>
      <c r="T28" s="714"/>
      <c r="U28" s="714"/>
      <c r="V28" s="715"/>
    </row>
    <row r="29" spans="2:28" s="557" customFormat="1" ht="13.2" x14ac:dyDescent="0.25">
      <c r="B29" s="570">
        <v>3</v>
      </c>
      <c r="C29" s="713"/>
      <c r="D29" s="714"/>
      <c r="E29" s="714"/>
      <c r="F29" s="715"/>
      <c r="G29" s="713"/>
      <c r="H29" s="714"/>
      <c r="I29" s="714"/>
      <c r="J29" s="715"/>
      <c r="K29" s="713"/>
      <c r="L29" s="714"/>
      <c r="M29" s="714"/>
      <c r="N29" s="715"/>
      <c r="O29" s="713"/>
      <c r="P29" s="714"/>
      <c r="Q29" s="714"/>
      <c r="R29" s="715"/>
      <c r="S29" s="713"/>
      <c r="T29" s="714"/>
      <c r="U29" s="714"/>
      <c r="V29" s="715"/>
    </row>
    <row r="30" spans="2:28" s="394" customFormat="1" x14ac:dyDescent="0.3">
      <c r="B30" s="41" t="s">
        <v>818</v>
      </c>
      <c r="C30" s="36"/>
      <c r="D30" s="6"/>
      <c r="E30" s="6"/>
      <c r="F30" s="6"/>
      <c r="G30" s="6"/>
    </row>
    <row r="31" spans="2:28" s="394" customFormat="1" ht="16.5" customHeight="1" x14ac:dyDescent="0.3">
      <c r="B31" s="41"/>
      <c r="C31" s="36"/>
      <c r="D31" s="6"/>
      <c r="E31" s="6"/>
      <c r="F31" s="6"/>
      <c r="G31" s="6"/>
    </row>
    <row r="32" spans="2:28" s="394" customFormat="1" ht="15" customHeight="1" x14ac:dyDescent="0.25">
      <c r="B32" s="724" t="s">
        <v>705</v>
      </c>
      <c r="C32" s="724"/>
      <c r="D32" s="724"/>
      <c r="E32" s="724"/>
      <c r="F32" s="724"/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  <c r="U32" s="724"/>
      <c r="V32" s="724"/>
      <c r="W32" s="724"/>
      <c r="X32" s="724"/>
      <c r="Y32" s="724"/>
      <c r="Z32" s="724"/>
      <c r="AA32" s="724"/>
      <c r="AB32" s="724"/>
    </row>
    <row r="33" spans="2:28" s="394" customFormat="1" ht="16.5" customHeight="1" x14ac:dyDescent="0.25">
      <c r="B33" s="724"/>
      <c r="C33" s="724"/>
      <c r="D33" s="724"/>
      <c r="E33" s="724"/>
      <c r="F33" s="724"/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  <c r="U33" s="724"/>
      <c r="V33" s="724"/>
      <c r="W33" s="724"/>
      <c r="X33" s="724"/>
      <c r="Y33" s="724"/>
      <c r="Z33" s="724"/>
      <c r="AA33" s="724"/>
      <c r="AB33" s="724"/>
    </row>
    <row r="34" spans="2:28" s="394" customFormat="1" ht="13.8" thickBot="1" x14ac:dyDescent="0.3">
      <c r="B34" s="42"/>
      <c r="C34" s="36"/>
      <c r="D34" s="6"/>
      <c r="E34" s="6"/>
      <c r="F34" s="6"/>
      <c r="G34" s="6"/>
    </row>
    <row r="35" spans="2:28" s="9" customFormat="1" ht="16.5" customHeight="1" x14ac:dyDescent="0.3">
      <c r="B35" s="725"/>
      <c r="C35" s="726"/>
      <c r="D35" s="726"/>
      <c r="E35" s="726"/>
      <c r="F35" s="726"/>
      <c r="G35" s="726"/>
      <c r="H35" s="726"/>
      <c r="I35" s="726"/>
      <c r="J35" s="726"/>
      <c r="K35" s="726"/>
      <c r="L35" s="726"/>
      <c r="M35" s="726"/>
      <c r="N35" s="726"/>
      <c r="O35" s="726"/>
      <c r="P35" s="726"/>
      <c r="Q35" s="726"/>
      <c r="R35" s="726"/>
      <c r="S35" s="727"/>
      <c r="T35" s="731" t="s">
        <v>24</v>
      </c>
      <c r="U35" s="732"/>
      <c r="V35" s="732"/>
      <c r="W35" s="732"/>
      <c r="X35" s="733"/>
    </row>
    <row r="36" spans="2:28" s="9" customFormat="1" ht="105" customHeight="1" thickBot="1" x14ac:dyDescent="0.35">
      <c r="B36" s="728"/>
      <c r="C36" s="729"/>
      <c r="D36" s="729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30"/>
      <c r="T36" s="734"/>
      <c r="U36" s="735"/>
      <c r="V36" s="735"/>
      <c r="W36" s="735"/>
      <c r="X36" s="736"/>
    </row>
    <row r="37" spans="2:28" s="394" customFormat="1" ht="15.75" customHeight="1" thickBot="1" x14ac:dyDescent="0.3">
      <c r="B37" s="740" t="s">
        <v>25</v>
      </c>
      <c r="C37" s="741"/>
      <c r="D37" s="741"/>
      <c r="E37" s="741"/>
      <c r="F37" s="741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5"/>
      <c r="T37" s="737"/>
      <c r="U37" s="738"/>
      <c r="V37" s="738"/>
      <c r="W37" s="738"/>
      <c r="X37" s="739"/>
    </row>
    <row r="38" spans="2:28" s="394" customFormat="1" ht="13.2" x14ac:dyDescent="0.25">
      <c r="B38" s="42"/>
      <c r="C38" s="36"/>
      <c r="D38" s="6"/>
      <c r="E38" s="6"/>
      <c r="F38" s="6"/>
      <c r="G38" s="6"/>
    </row>
    <row r="39" spans="2:28" s="394" customFormat="1" ht="32.25" customHeight="1" x14ac:dyDescent="0.25">
      <c r="B39" s="724" t="s">
        <v>816</v>
      </c>
      <c r="C39" s="742"/>
      <c r="D39" s="742"/>
      <c r="E39" s="742"/>
      <c r="F39" s="742"/>
      <c r="G39" s="742"/>
      <c r="H39" s="742"/>
      <c r="I39" s="742"/>
      <c r="J39" s="742"/>
      <c r="K39" s="743"/>
      <c r="L39" s="743"/>
      <c r="M39" s="743"/>
      <c r="N39" s="743"/>
      <c r="O39" s="743"/>
      <c r="P39" s="743"/>
      <c r="Q39" s="743"/>
      <c r="R39" s="743"/>
      <c r="S39" s="743"/>
      <c r="T39" s="743"/>
      <c r="U39" s="743"/>
      <c r="V39" s="743"/>
      <c r="W39" s="743"/>
      <c r="X39" s="743"/>
      <c r="Y39" s="743"/>
      <c r="Z39" s="743"/>
      <c r="AA39" s="743"/>
      <c r="AB39" s="743"/>
    </row>
    <row r="40" spans="2:28" s="394" customFormat="1" ht="13.2" x14ac:dyDescent="0.25">
      <c r="B40" s="43"/>
      <c r="C40" s="393"/>
      <c r="D40" s="393"/>
      <c r="E40" s="393"/>
      <c r="F40" s="393"/>
      <c r="G40" s="393"/>
      <c r="H40" s="393"/>
      <c r="I40" s="393"/>
      <c r="J40" s="393"/>
    </row>
    <row r="41" spans="2:28" s="394" customFormat="1" ht="13.5" customHeight="1" x14ac:dyDescent="0.25">
      <c r="B41" s="723" t="s">
        <v>26</v>
      </c>
      <c r="C41" s="723"/>
      <c r="D41" s="723"/>
      <c r="E41" s="723"/>
      <c r="F41" s="723"/>
      <c r="G41" s="723"/>
      <c r="H41" s="723"/>
      <c r="I41" s="723"/>
      <c r="J41" s="723"/>
      <c r="K41" s="723"/>
      <c r="L41" s="723"/>
      <c r="M41" s="723"/>
      <c r="N41" s="723"/>
      <c r="O41" s="723"/>
      <c r="P41" s="723"/>
      <c r="Q41" s="723"/>
      <c r="R41" s="723"/>
      <c r="S41" s="723"/>
      <c r="T41" s="723"/>
      <c r="U41" s="723"/>
      <c r="V41" s="723"/>
      <c r="W41" s="723"/>
      <c r="X41" s="723"/>
      <c r="Y41" s="723"/>
      <c r="Z41" s="723"/>
      <c r="AA41" s="723"/>
      <c r="AB41" s="723"/>
    </row>
    <row r="42" spans="2:28" s="394" customFormat="1" ht="13.2" x14ac:dyDescent="0.25"/>
    <row r="43" spans="2:28" s="394" customFormat="1" ht="31.5" customHeight="1" x14ac:dyDescent="0.25">
      <c r="B43" s="709" t="s">
        <v>653</v>
      </c>
      <c r="C43" s="709"/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Q43" s="522"/>
      <c r="R43" s="522"/>
      <c r="S43" s="522"/>
      <c r="T43" s="522"/>
      <c r="U43" s="522"/>
      <c r="V43" s="522"/>
      <c r="W43" s="522"/>
      <c r="X43" s="522"/>
      <c r="Y43" s="522"/>
      <c r="Z43" s="522"/>
      <c r="AA43" s="522"/>
      <c r="AB43" s="522"/>
    </row>
    <row r="44" spans="2:28" s="394" customFormat="1" ht="35.25" customHeight="1" x14ac:dyDescent="0.25">
      <c r="B44" s="709" t="s">
        <v>607</v>
      </c>
      <c r="C44" s="709"/>
      <c r="D44" s="709"/>
      <c r="E44" s="720" t="s">
        <v>606</v>
      </c>
      <c r="F44" s="721"/>
      <c r="G44" s="722"/>
      <c r="H44" s="709" t="s">
        <v>27</v>
      </c>
      <c r="I44" s="709"/>
      <c r="J44" s="709"/>
      <c r="K44" s="709" t="s">
        <v>28</v>
      </c>
      <c r="L44" s="709"/>
      <c r="M44" s="709"/>
      <c r="N44" s="709"/>
      <c r="O44" s="709"/>
      <c r="Q44" s="522"/>
      <c r="R44" s="522"/>
      <c r="S44" s="522"/>
      <c r="T44" s="522"/>
      <c r="U44" s="522"/>
      <c r="V44" s="522"/>
      <c r="W44" s="522"/>
      <c r="X44" s="522"/>
      <c r="Y44" s="522"/>
      <c r="Z44" s="522"/>
      <c r="AA44" s="522"/>
      <c r="AB44" s="522"/>
    </row>
    <row r="45" spans="2:28" s="394" customFormat="1" ht="13.2" x14ac:dyDescent="0.25">
      <c r="B45" s="711"/>
      <c r="C45" s="711"/>
      <c r="D45" s="711"/>
      <c r="E45" s="529"/>
      <c r="F45" s="530"/>
      <c r="G45" s="531"/>
      <c r="H45" s="711"/>
      <c r="I45" s="711"/>
      <c r="J45" s="711"/>
      <c r="K45" s="747"/>
      <c r="L45" s="748"/>
      <c r="M45" s="748"/>
      <c r="N45" s="748"/>
      <c r="O45" s="749"/>
      <c r="Q45" s="522"/>
      <c r="R45" s="522"/>
      <c r="S45" s="522"/>
      <c r="T45" s="522"/>
      <c r="U45" s="522"/>
      <c r="V45" s="522"/>
      <c r="W45" s="522"/>
      <c r="X45" s="522"/>
      <c r="Y45" s="522"/>
      <c r="Z45" s="522"/>
      <c r="AA45" s="522"/>
      <c r="AB45" s="522"/>
    </row>
    <row r="46" spans="2:28" s="394" customFormat="1" ht="13.2" x14ac:dyDescent="0.25">
      <c r="B46" s="711"/>
      <c r="C46" s="711"/>
      <c r="D46" s="711"/>
      <c r="E46" s="529"/>
      <c r="F46" s="530"/>
      <c r="G46" s="531"/>
      <c r="H46" s="711"/>
      <c r="I46" s="711"/>
      <c r="J46" s="711"/>
      <c r="K46" s="747"/>
      <c r="L46" s="748"/>
      <c r="M46" s="748"/>
      <c r="N46" s="748"/>
      <c r="O46" s="749"/>
      <c r="Q46" s="522"/>
      <c r="R46" s="522"/>
      <c r="S46" s="522"/>
      <c r="T46" s="522"/>
      <c r="U46" s="522"/>
      <c r="V46" s="522"/>
      <c r="W46" s="522"/>
      <c r="X46" s="522"/>
      <c r="Y46" s="522"/>
      <c r="Z46" s="522"/>
      <c r="AA46" s="522"/>
      <c r="AB46" s="522"/>
    </row>
    <row r="47" spans="2:28" s="394" customFormat="1" ht="18.75" customHeight="1" x14ac:dyDescent="0.25"/>
    <row r="48" spans="2:28" s="394" customFormat="1" ht="33.75" customHeight="1" x14ac:dyDescent="0.25">
      <c r="B48" s="709" t="s">
        <v>29</v>
      </c>
      <c r="C48" s="709"/>
      <c r="D48" s="709"/>
      <c r="E48" s="709" t="s">
        <v>30</v>
      </c>
      <c r="F48" s="709"/>
      <c r="G48" s="709"/>
      <c r="H48" s="709"/>
      <c r="I48" s="709" t="s">
        <v>32</v>
      </c>
      <c r="J48" s="709"/>
      <c r="K48" s="709"/>
      <c r="L48" s="709" t="s">
        <v>31</v>
      </c>
      <c r="M48" s="709"/>
      <c r="N48" s="709"/>
      <c r="O48" s="709"/>
    </row>
    <row r="49" spans="2:52" s="394" customFormat="1" ht="18.75" customHeight="1" x14ac:dyDescent="0.25">
      <c r="B49" s="711"/>
      <c r="C49" s="711"/>
      <c r="D49" s="711"/>
      <c r="E49" s="711"/>
      <c r="F49" s="711"/>
      <c r="G49" s="711"/>
      <c r="H49" s="711"/>
      <c r="I49" s="711"/>
      <c r="J49" s="711"/>
      <c r="K49" s="711"/>
      <c r="L49" s="711"/>
      <c r="M49" s="711"/>
      <c r="N49" s="711"/>
      <c r="O49" s="711"/>
    </row>
    <row r="50" spans="2:52" s="522" customFormat="1" ht="18.75" customHeight="1" x14ac:dyDescent="0.25"/>
    <row r="51" spans="2:52" s="522" customFormat="1" ht="18.75" customHeight="1" x14ac:dyDescent="0.25">
      <c r="B51" s="720" t="s">
        <v>665</v>
      </c>
      <c r="C51" s="721"/>
      <c r="D51" s="721"/>
      <c r="E51" s="721"/>
      <c r="F51" s="721"/>
      <c r="G51" s="721"/>
      <c r="H51" s="721"/>
      <c r="I51" s="721"/>
      <c r="J51" s="721"/>
      <c r="K51" s="721"/>
      <c r="L51" s="721"/>
      <c r="M51" s="721"/>
      <c r="N51" s="721"/>
      <c r="O51" s="721"/>
      <c r="P51" s="721"/>
      <c r="Q51" s="721"/>
      <c r="R51" s="721"/>
      <c r="S51" s="721"/>
      <c r="T51" s="721"/>
      <c r="U51" s="721"/>
      <c r="V51" s="721"/>
      <c r="W51" s="721"/>
      <c r="X51" s="721"/>
      <c r="Y51" s="721"/>
      <c r="Z51" s="721"/>
      <c r="AA51" s="721"/>
      <c r="AB51" s="722"/>
    </row>
    <row r="52" spans="2:52" s="522" customFormat="1" ht="53.25" customHeight="1" x14ac:dyDescent="0.25">
      <c r="B52" s="717"/>
      <c r="C52" s="718"/>
      <c r="D52" s="718"/>
      <c r="E52" s="718"/>
      <c r="F52" s="718"/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  <c r="R52" s="718"/>
      <c r="S52" s="718"/>
      <c r="T52" s="718"/>
      <c r="U52" s="718"/>
      <c r="V52" s="718"/>
      <c r="W52" s="718"/>
      <c r="X52" s="718"/>
      <c r="Y52" s="718"/>
      <c r="Z52" s="718"/>
      <c r="AA52" s="718"/>
      <c r="AB52" s="719"/>
    </row>
    <row r="53" spans="2:52" s="394" customFormat="1" ht="18.75" customHeight="1" x14ac:dyDescent="0.25">
      <c r="AG53" s="557"/>
      <c r="AH53" s="557"/>
      <c r="AI53" s="557"/>
      <c r="AJ53" s="557"/>
      <c r="AK53" s="557"/>
      <c r="AL53" s="557"/>
      <c r="AM53" s="557"/>
      <c r="AN53" s="557"/>
      <c r="AO53" s="557"/>
      <c r="AP53" s="557"/>
      <c r="AQ53" s="557"/>
      <c r="AR53" s="557"/>
      <c r="AS53" s="557"/>
      <c r="AT53" s="557"/>
      <c r="AU53" s="557"/>
      <c r="AV53" s="557"/>
      <c r="AW53" s="557"/>
      <c r="AX53" s="557"/>
      <c r="AY53" s="557"/>
      <c r="AZ53" s="557"/>
    </row>
    <row r="54" spans="2:52" s="394" customFormat="1" ht="19.5" customHeight="1" x14ac:dyDescent="0.25">
      <c r="B54" s="708" t="s">
        <v>328</v>
      </c>
      <c r="C54" s="708"/>
      <c r="D54" s="708"/>
      <c r="E54" s="708"/>
      <c r="F54" s="708"/>
      <c r="G54" s="708"/>
      <c r="H54" s="708"/>
      <c r="I54" s="708"/>
      <c r="J54" s="708"/>
      <c r="K54" s="708"/>
      <c r="L54" s="708"/>
      <c r="M54" s="708"/>
      <c r="N54" s="708"/>
      <c r="P54" s="750" t="s">
        <v>564</v>
      </c>
      <c r="Q54" s="751"/>
      <c r="R54" s="751"/>
      <c r="S54" s="751"/>
      <c r="T54" s="751"/>
      <c r="U54" s="751"/>
      <c r="V54" s="751"/>
      <c r="W54" s="751"/>
      <c r="X54" s="751"/>
      <c r="Y54" s="751"/>
      <c r="Z54" s="751"/>
      <c r="AA54" s="751"/>
      <c r="AB54" s="752"/>
      <c r="AF54" s="557"/>
      <c r="AG54" s="557"/>
      <c r="AH54" s="557"/>
      <c r="AI54" s="557"/>
      <c r="AJ54" s="557"/>
      <c r="AK54" s="557"/>
      <c r="AL54" s="557"/>
      <c r="AM54" s="557"/>
      <c r="AN54" s="557"/>
      <c r="AO54" s="557"/>
      <c r="AP54" s="557"/>
      <c r="AQ54" s="557"/>
      <c r="AR54" s="557"/>
      <c r="AS54" s="557"/>
      <c r="AT54" s="557"/>
      <c r="AU54" s="557"/>
      <c r="AV54" s="557"/>
      <c r="AW54" s="557"/>
      <c r="AX54" s="557"/>
      <c r="AY54" s="557"/>
      <c r="AZ54" s="557"/>
    </row>
    <row r="55" spans="2:52" s="394" customFormat="1" ht="8.25" customHeight="1" x14ac:dyDescent="0.25">
      <c r="B55" s="708"/>
      <c r="C55" s="708"/>
      <c r="D55" s="708"/>
      <c r="E55" s="708"/>
      <c r="F55" s="708"/>
      <c r="G55" s="708"/>
      <c r="H55" s="708"/>
      <c r="I55" s="708"/>
      <c r="J55" s="708"/>
      <c r="K55" s="708"/>
      <c r="L55" s="708"/>
      <c r="M55" s="708"/>
      <c r="N55" s="708"/>
      <c r="P55" s="753"/>
      <c r="Q55" s="723"/>
      <c r="R55" s="723"/>
      <c r="S55" s="723"/>
      <c r="T55" s="723"/>
      <c r="U55" s="723"/>
      <c r="V55" s="723"/>
      <c r="W55" s="723"/>
      <c r="X55" s="723"/>
      <c r="Y55" s="723"/>
      <c r="Z55" s="723"/>
      <c r="AA55" s="723"/>
      <c r="AB55" s="754"/>
      <c r="AF55" s="557"/>
      <c r="AG55" s="557"/>
      <c r="AH55" s="557"/>
      <c r="AI55" s="557"/>
      <c r="AJ55" s="557"/>
      <c r="AK55" s="557"/>
      <c r="AL55" s="557"/>
      <c r="AM55" s="557"/>
      <c r="AN55" s="557"/>
      <c r="AO55" s="557"/>
      <c r="AP55" s="557"/>
      <c r="AQ55" s="557"/>
      <c r="AR55" s="557"/>
      <c r="AS55" s="557"/>
      <c r="AT55" s="557"/>
      <c r="AU55" s="557"/>
      <c r="AV55" s="557"/>
      <c r="AW55" s="557"/>
      <c r="AX55" s="557"/>
      <c r="AY55" s="557"/>
      <c r="AZ55" s="557"/>
    </row>
    <row r="56" spans="2:52" s="394" customFormat="1" ht="18.75" customHeight="1" x14ac:dyDescent="0.25">
      <c r="B56" s="708"/>
      <c r="C56" s="708"/>
      <c r="D56" s="708"/>
      <c r="E56" s="708"/>
      <c r="F56" s="708"/>
      <c r="G56" s="708"/>
      <c r="H56" s="708"/>
      <c r="I56" s="708"/>
      <c r="J56" s="708"/>
      <c r="K56" s="708"/>
      <c r="L56" s="708"/>
      <c r="M56" s="708"/>
      <c r="N56" s="708"/>
      <c r="P56" s="755"/>
      <c r="Q56" s="756"/>
      <c r="R56" s="756"/>
      <c r="S56" s="756"/>
      <c r="T56" s="756"/>
      <c r="U56" s="756"/>
      <c r="V56" s="756"/>
      <c r="W56" s="756"/>
      <c r="X56" s="756"/>
      <c r="Y56" s="756"/>
      <c r="Z56" s="756"/>
      <c r="AA56" s="756"/>
      <c r="AB56" s="757"/>
      <c r="AF56" s="557"/>
      <c r="AG56" s="557"/>
      <c r="AH56" s="557"/>
      <c r="AI56" s="557"/>
      <c r="AJ56" s="557"/>
      <c r="AK56" s="557"/>
      <c r="AL56" s="557"/>
      <c r="AM56" s="557"/>
      <c r="AN56" s="557"/>
      <c r="AO56" s="557"/>
      <c r="AP56" s="557"/>
      <c r="AQ56" s="557"/>
      <c r="AR56" s="557"/>
      <c r="AS56" s="557"/>
      <c r="AT56" s="557"/>
      <c r="AU56" s="557"/>
      <c r="AV56" s="557"/>
      <c r="AW56" s="557"/>
      <c r="AX56" s="557"/>
      <c r="AY56" s="557"/>
      <c r="AZ56" s="557"/>
    </row>
    <row r="57" spans="2:52" s="394" customFormat="1" ht="12.75" customHeight="1" x14ac:dyDescent="0.25">
      <c r="B57" s="709" t="s">
        <v>609</v>
      </c>
      <c r="C57" s="709"/>
      <c r="D57" s="709"/>
      <c r="E57" s="709"/>
      <c r="F57" s="709"/>
      <c r="G57" s="709"/>
      <c r="H57" s="710" t="s">
        <v>27</v>
      </c>
      <c r="I57" s="710"/>
      <c r="J57" s="710"/>
      <c r="K57" s="710"/>
      <c r="L57" s="710"/>
      <c r="M57" s="710"/>
      <c r="N57" s="710"/>
      <c r="P57" s="709" t="s">
        <v>608</v>
      </c>
      <c r="Q57" s="709"/>
      <c r="R57" s="709"/>
      <c r="S57" s="709"/>
      <c r="T57" s="709"/>
      <c r="U57" s="709"/>
      <c r="V57" s="710" t="s">
        <v>27</v>
      </c>
      <c r="W57" s="710"/>
      <c r="X57" s="710"/>
      <c r="Y57" s="710"/>
      <c r="Z57" s="710" t="s">
        <v>27</v>
      </c>
      <c r="AA57" s="710"/>
      <c r="AB57" s="710"/>
      <c r="AF57" s="557"/>
      <c r="AG57" s="557"/>
      <c r="AH57" s="557"/>
      <c r="AI57" s="557"/>
      <c r="AJ57" s="557"/>
      <c r="AK57" s="557"/>
      <c r="AL57" s="557"/>
      <c r="AM57" s="557"/>
      <c r="AN57" s="557"/>
      <c r="AO57" s="557"/>
      <c r="AP57" s="557"/>
      <c r="AQ57" s="557"/>
      <c r="AR57" s="557"/>
      <c r="AS57" s="557"/>
      <c r="AT57" s="557"/>
      <c r="AU57" s="557"/>
      <c r="AV57" s="557"/>
      <c r="AW57" s="557"/>
      <c r="AX57" s="557"/>
      <c r="AY57" s="557"/>
      <c r="AZ57" s="557"/>
    </row>
    <row r="58" spans="2:52" s="394" customFormat="1" ht="12.75" customHeight="1" x14ac:dyDescent="0.25">
      <c r="B58" s="711"/>
      <c r="C58" s="711"/>
      <c r="D58" s="711"/>
      <c r="E58" s="711"/>
      <c r="F58" s="711"/>
      <c r="G58" s="711"/>
      <c r="H58" s="711"/>
      <c r="I58" s="711"/>
      <c r="J58" s="711"/>
      <c r="K58" s="711"/>
      <c r="L58" s="711"/>
      <c r="M58" s="711"/>
      <c r="N58" s="711"/>
      <c r="P58" s="711"/>
      <c r="Q58" s="711"/>
      <c r="R58" s="711"/>
      <c r="S58" s="711"/>
      <c r="T58" s="711"/>
      <c r="U58" s="711"/>
      <c r="V58" s="711"/>
      <c r="W58" s="711"/>
      <c r="X58" s="711"/>
      <c r="Y58" s="711"/>
      <c r="Z58" s="711"/>
      <c r="AA58" s="711"/>
      <c r="AB58" s="711"/>
      <c r="AG58" s="557"/>
      <c r="AH58" s="557"/>
      <c r="AI58" s="557"/>
      <c r="AJ58" s="557"/>
      <c r="AK58" s="557"/>
      <c r="AL58" s="557"/>
      <c r="AM58" s="557"/>
      <c r="AN58" s="557"/>
      <c r="AO58" s="557"/>
      <c r="AP58" s="557"/>
      <c r="AQ58" s="557"/>
      <c r="AR58" s="557"/>
      <c r="AS58" s="557"/>
      <c r="AT58" s="557"/>
      <c r="AU58" s="557"/>
      <c r="AV58" s="557"/>
      <c r="AW58" s="557"/>
      <c r="AX58" s="557"/>
      <c r="AY58" s="557"/>
      <c r="AZ58" s="557"/>
    </row>
    <row r="59" spans="2:52" s="394" customFormat="1" ht="12.75" customHeight="1" x14ac:dyDescent="0.25">
      <c r="B59" s="711"/>
      <c r="C59" s="711"/>
      <c r="D59" s="711"/>
      <c r="E59" s="711"/>
      <c r="F59" s="711"/>
      <c r="G59" s="711"/>
      <c r="H59" s="711"/>
      <c r="I59" s="711"/>
      <c r="J59" s="711"/>
      <c r="K59" s="711"/>
      <c r="L59" s="711"/>
      <c r="M59" s="711"/>
      <c r="N59" s="711"/>
      <c r="P59" s="711"/>
      <c r="Q59" s="711"/>
      <c r="R59" s="711"/>
      <c r="S59" s="711"/>
      <c r="T59" s="711"/>
      <c r="U59" s="711"/>
      <c r="V59" s="711"/>
      <c r="W59" s="711"/>
      <c r="X59" s="711"/>
      <c r="Y59" s="711"/>
      <c r="Z59" s="711"/>
      <c r="AA59" s="711"/>
      <c r="AB59" s="711"/>
      <c r="AG59" s="557"/>
      <c r="AH59" s="557"/>
      <c r="AI59" s="557"/>
      <c r="AJ59" s="557"/>
      <c r="AK59" s="557"/>
      <c r="AL59" s="557"/>
      <c r="AM59" s="557"/>
      <c r="AN59" s="557"/>
      <c r="AO59" s="557"/>
      <c r="AP59" s="557"/>
      <c r="AQ59" s="557"/>
      <c r="AR59" s="557"/>
      <c r="AS59" s="557"/>
      <c r="AT59" s="557"/>
      <c r="AU59" s="557"/>
      <c r="AV59" s="557"/>
      <c r="AW59" s="557"/>
      <c r="AX59" s="557"/>
      <c r="AY59" s="557"/>
      <c r="AZ59" s="557"/>
    </row>
    <row r="60" spans="2:52" s="394" customFormat="1" ht="13.2" x14ac:dyDescent="0.25">
      <c r="C60" s="393"/>
      <c r="D60" s="393"/>
      <c r="E60" s="393"/>
      <c r="F60" s="393"/>
      <c r="G60" s="393"/>
      <c r="H60" s="393"/>
      <c r="I60" s="393"/>
      <c r="J60" s="393"/>
      <c r="AG60" s="557"/>
      <c r="AH60" s="557"/>
      <c r="AI60" s="557"/>
      <c r="AJ60" s="557"/>
      <c r="AK60" s="557"/>
      <c r="AL60" s="557"/>
      <c r="AM60" s="557"/>
      <c r="AN60" s="557"/>
      <c r="AO60" s="557"/>
      <c r="AP60" s="557"/>
      <c r="AQ60" s="557"/>
      <c r="AR60" s="557"/>
      <c r="AS60" s="557"/>
      <c r="AT60" s="557"/>
      <c r="AU60" s="557"/>
      <c r="AV60" s="557"/>
      <c r="AW60" s="557"/>
      <c r="AX60" s="557"/>
      <c r="AY60" s="557"/>
      <c r="AZ60" s="557"/>
    </row>
    <row r="61" spans="2:52" s="394" customFormat="1" ht="13.2" x14ac:dyDescent="0.25">
      <c r="C61" s="393"/>
      <c r="D61" s="393"/>
      <c r="E61" s="393"/>
      <c r="F61" s="393"/>
      <c r="G61" s="393"/>
      <c r="H61" s="393"/>
      <c r="I61" s="393"/>
      <c r="J61" s="393"/>
      <c r="AG61" s="557"/>
      <c r="AH61" s="557"/>
      <c r="AI61" s="557"/>
      <c r="AJ61" s="557"/>
      <c r="AK61" s="557"/>
      <c r="AL61" s="557"/>
      <c r="AM61" s="557"/>
      <c r="AN61" s="557"/>
      <c r="AO61" s="557"/>
      <c r="AP61" s="557"/>
      <c r="AQ61" s="557"/>
      <c r="AR61" s="557"/>
      <c r="AS61" s="557"/>
      <c r="AT61" s="557"/>
      <c r="AU61" s="557"/>
      <c r="AV61" s="557"/>
      <c r="AW61" s="557"/>
      <c r="AX61" s="557"/>
      <c r="AY61" s="557"/>
      <c r="AZ61" s="557"/>
    </row>
    <row r="62" spans="2:52" s="394" customFormat="1" ht="13.2" x14ac:dyDescent="0.25">
      <c r="B62" s="40" t="s">
        <v>706</v>
      </c>
      <c r="C62" s="393"/>
      <c r="D62" s="393"/>
      <c r="E62" s="393"/>
      <c r="F62" s="393"/>
      <c r="G62" s="393"/>
      <c r="H62" s="393"/>
      <c r="I62" s="393"/>
      <c r="J62" s="393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</row>
    <row r="63" spans="2:52" s="394" customFormat="1" ht="13.2" x14ac:dyDescent="0.25">
      <c r="B63" s="43"/>
      <c r="C63" s="393"/>
      <c r="D63" s="393"/>
      <c r="E63" s="393"/>
      <c r="F63" s="393"/>
      <c r="G63" s="393"/>
      <c r="H63" s="393"/>
      <c r="I63" s="393"/>
      <c r="J63" s="393"/>
      <c r="AG63" s="557"/>
      <c r="AH63" s="557"/>
      <c r="AI63" s="557"/>
      <c r="AJ63" s="557"/>
      <c r="AK63" s="557"/>
      <c r="AL63" s="557"/>
      <c r="AM63" s="557"/>
      <c r="AN63" s="557"/>
      <c r="AO63" s="557"/>
      <c r="AP63" s="557"/>
      <c r="AQ63" s="557"/>
      <c r="AR63" s="557"/>
      <c r="AS63" s="557"/>
      <c r="AT63" s="557"/>
      <c r="AU63" s="557"/>
      <c r="AV63" s="557"/>
      <c r="AW63" s="557"/>
      <c r="AX63" s="557"/>
      <c r="AY63" s="557"/>
      <c r="AZ63" s="557"/>
    </row>
    <row r="64" spans="2:52" s="394" customFormat="1" ht="45" customHeight="1" x14ac:dyDescent="0.25">
      <c r="B64" s="707" t="s">
        <v>33</v>
      </c>
      <c r="C64" s="707"/>
      <c r="D64" s="707"/>
      <c r="E64" s="707"/>
      <c r="F64" s="707"/>
      <c r="G64" s="708" t="s">
        <v>34</v>
      </c>
      <c r="H64" s="708"/>
      <c r="I64" s="708"/>
      <c r="J64" s="708"/>
      <c r="K64" s="708"/>
      <c r="L64" s="708"/>
      <c r="M64" s="708"/>
      <c r="N64" s="708"/>
      <c r="O64" s="708"/>
      <c r="P64" s="708"/>
      <c r="Q64" s="708" t="s">
        <v>35</v>
      </c>
      <c r="R64" s="708"/>
      <c r="S64" s="708"/>
      <c r="T64" s="708"/>
      <c r="U64" s="708"/>
      <c r="V64" s="708"/>
      <c r="W64" s="708"/>
      <c r="X64" s="708"/>
      <c r="Y64" s="708"/>
      <c r="Z64" s="708"/>
    </row>
    <row r="65" spans="2:26" s="394" customFormat="1" ht="32.25" customHeight="1" x14ac:dyDescent="0.25">
      <c r="B65" s="707"/>
      <c r="C65" s="707"/>
      <c r="D65" s="707"/>
      <c r="E65" s="707"/>
      <c r="F65" s="707"/>
      <c r="G65" s="708" t="s">
        <v>329</v>
      </c>
      <c r="H65" s="708"/>
      <c r="I65" s="708" t="s">
        <v>38</v>
      </c>
      <c r="J65" s="708"/>
      <c r="K65" s="708"/>
      <c r="L65" s="708"/>
      <c r="M65" s="708"/>
      <c r="N65" s="708"/>
      <c r="O65" s="708"/>
      <c r="P65" s="708"/>
      <c r="Q65" s="708" t="s">
        <v>166</v>
      </c>
      <c r="R65" s="708"/>
      <c r="S65" s="708" t="s">
        <v>39</v>
      </c>
      <c r="T65" s="708"/>
      <c r="U65" s="708"/>
      <c r="V65" s="708"/>
      <c r="W65" s="708"/>
      <c r="X65" s="708"/>
      <c r="Y65" s="708"/>
      <c r="Z65" s="708"/>
    </row>
    <row r="66" spans="2:26" s="394" customFormat="1" ht="7.5" customHeight="1" x14ac:dyDescent="0.25"/>
    <row r="67" spans="2:26" s="394" customFormat="1" ht="15" customHeight="1" x14ac:dyDescent="0.25">
      <c r="B67" s="705" t="s">
        <v>40</v>
      </c>
      <c r="C67" s="705"/>
      <c r="D67" s="705"/>
      <c r="E67" s="705"/>
      <c r="F67" s="705"/>
      <c r="G67" s="706"/>
      <c r="H67" s="706"/>
      <c r="I67" s="706"/>
      <c r="J67" s="706"/>
      <c r="K67" s="706"/>
      <c r="L67" s="706"/>
      <c r="M67" s="706"/>
      <c r="N67" s="706"/>
      <c r="O67" s="706"/>
      <c r="P67" s="706"/>
      <c r="Q67" s="706"/>
      <c r="R67" s="706"/>
      <c r="S67" s="706"/>
      <c r="T67" s="706"/>
      <c r="U67" s="706"/>
      <c r="V67" s="706"/>
      <c r="W67" s="706"/>
      <c r="X67" s="706"/>
      <c r="Y67" s="706"/>
      <c r="Z67" s="706"/>
    </row>
    <row r="68" spans="2:26" s="394" customFormat="1" ht="15" customHeight="1" x14ac:dyDescent="0.25">
      <c r="B68" s="705" t="s">
        <v>41</v>
      </c>
      <c r="C68" s="705"/>
      <c r="D68" s="705"/>
      <c r="E68" s="705"/>
      <c r="F68" s="705"/>
      <c r="G68" s="706"/>
      <c r="H68" s="706"/>
      <c r="I68" s="706"/>
      <c r="J68" s="706"/>
      <c r="K68" s="706"/>
      <c r="L68" s="706"/>
      <c r="M68" s="706"/>
      <c r="N68" s="706"/>
      <c r="O68" s="706"/>
      <c r="P68" s="706"/>
      <c r="Q68" s="706"/>
      <c r="R68" s="706"/>
      <c r="S68" s="706"/>
      <c r="T68" s="706"/>
      <c r="U68" s="706"/>
      <c r="V68" s="706"/>
      <c r="W68" s="706"/>
      <c r="X68" s="706"/>
      <c r="Y68" s="706"/>
      <c r="Z68" s="706"/>
    </row>
    <row r="69" spans="2:26" s="394" customFormat="1" ht="15" customHeight="1" x14ac:dyDescent="0.25">
      <c r="B69" s="705" t="s">
        <v>42</v>
      </c>
      <c r="C69" s="705"/>
      <c r="D69" s="705"/>
      <c r="E69" s="705"/>
      <c r="F69" s="705"/>
      <c r="G69" s="706"/>
      <c r="H69" s="706"/>
      <c r="I69" s="706"/>
      <c r="J69" s="706"/>
      <c r="K69" s="706"/>
      <c r="L69" s="706"/>
      <c r="M69" s="706"/>
      <c r="N69" s="706"/>
      <c r="O69" s="706"/>
      <c r="P69" s="706"/>
      <c r="Q69" s="706"/>
      <c r="R69" s="706"/>
      <c r="S69" s="706"/>
      <c r="T69" s="706"/>
      <c r="U69" s="706"/>
      <c r="V69" s="706"/>
      <c r="W69" s="706"/>
      <c r="X69" s="706"/>
      <c r="Y69" s="706"/>
      <c r="Z69" s="706"/>
    </row>
    <row r="70" spans="2:26" s="394" customFormat="1" ht="15" customHeight="1" x14ac:dyDescent="0.25">
      <c r="B70" s="705" t="s">
        <v>43</v>
      </c>
      <c r="C70" s="705"/>
      <c r="D70" s="705"/>
      <c r="E70" s="705"/>
      <c r="F70" s="705"/>
      <c r="G70" s="706"/>
      <c r="H70" s="706"/>
      <c r="I70" s="706"/>
      <c r="J70" s="706"/>
      <c r="K70" s="706"/>
      <c r="L70" s="706"/>
      <c r="M70" s="706"/>
      <c r="N70" s="706"/>
      <c r="O70" s="706"/>
      <c r="P70" s="706"/>
      <c r="Q70" s="706"/>
      <c r="R70" s="706"/>
      <c r="S70" s="706"/>
      <c r="T70" s="706"/>
      <c r="U70" s="706"/>
      <c r="V70" s="706"/>
      <c r="W70" s="706"/>
      <c r="X70" s="706"/>
      <c r="Y70" s="706"/>
      <c r="Z70" s="706"/>
    </row>
    <row r="71" spans="2:26" s="394" customFormat="1" ht="15" customHeight="1" x14ac:dyDescent="0.25">
      <c r="B71" s="705" t="s">
        <v>44</v>
      </c>
      <c r="C71" s="705"/>
      <c r="D71" s="705"/>
      <c r="E71" s="705"/>
      <c r="F71" s="705"/>
      <c r="G71" s="706"/>
      <c r="H71" s="706"/>
      <c r="I71" s="706"/>
      <c r="J71" s="706"/>
      <c r="K71" s="706"/>
      <c r="L71" s="706"/>
      <c r="M71" s="706"/>
      <c r="N71" s="706"/>
      <c r="O71" s="706"/>
      <c r="P71" s="706"/>
      <c r="Q71" s="706"/>
      <c r="R71" s="706"/>
      <c r="S71" s="706"/>
      <c r="T71" s="706"/>
      <c r="U71" s="706"/>
      <c r="V71" s="706"/>
      <c r="W71" s="706"/>
      <c r="X71" s="706"/>
      <c r="Y71" s="706"/>
      <c r="Z71" s="706"/>
    </row>
    <row r="72" spans="2:26" s="394" customFormat="1" ht="15" customHeight="1" x14ac:dyDescent="0.25">
      <c r="B72" s="705" t="s">
        <v>45</v>
      </c>
      <c r="C72" s="705"/>
      <c r="D72" s="705"/>
      <c r="E72" s="705"/>
      <c r="F72" s="705"/>
      <c r="G72" s="706"/>
      <c r="H72" s="706"/>
      <c r="I72" s="706"/>
      <c r="J72" s="706"/>
      <c r="K72" s="706"/>
      <c r="L72" s="706"/>
      <c r="M72" s="706"/>
      <c r="N72" s="706"/>
      <c r="O72" s="706"/>
      <c r="P72" s="706"/>
      <c r="Q72" s="706"/>
      <c r="R72" s="706"/>
      <c r="S72" s="706"/>
      <c r="T72" s="706"/>
      <c r="U72" s="706"/>
      <c r="V72" s="706"/>
      <c r="W72" s="706"/>
      <c r="X72" s="706"/>
      <c r="Y72" s="706"/>
      <c r="Z72" s="706"/>
    </row>
    <row r="73" spans="2:26" s="394" customFormat="1" ht="15" customHeight="1" x14ac:dyDescent="0.25">
      <c r="B73" s="705" t="s">
        <v>46</v>
      </c>
      <c r="C73" s="705"/>
      <c r="D73" s="705"/>
      <c r="E73" s="705"/>
      <c r="F73" s="705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</row>
    <row r="74" spans="2:26" s="394" customFormat="1" ht="15" customHeight="1" x14ac:dyDescent="0.25">
      <c r="B74" s="705" t="s">
        <v>47</v>
      </c>
      <c r="C74" s="705"/>
      <c r="D74" s="705"/>
      <c r="E74" s="705"/>
      <c r="F74" s="705"/>
      <c r="G74" s="706"/>
      <c r="H74" s="706"/>
      <c r="I74" s="706"/>
      <c r="J74" s="706"/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6"/>
      <c r="W74" s="706"/>
      <c r="X74" s="706"/>
      <c r="Y74" s="706"/>
      <c r="Z74" s="706"/>
    </row>
    <row r="75" spans="2:26" s="394" customFormat="1" ht="15" customHeight="1" x14ac:dyDescent="0.25">
      <c r="B75" s="705" t="s">
        <v>48</v>
      </c>
      <c r="C75" s="705"/>
      <c r="D75" s="705"/>
      <c r="E75" s="705"/>
      <c r="F75" s="705"/>
      <c r="G75" s="706"/>
      <c r="H75" s="706"/>
      <c r="I75" s="706"/>
      <c r="J75" s="706"/>
      <c r="K75" s="706"/>
      <c r="L75" s="706"/>
      <c r="M75" s="706"/>
      <c r="N75" s="706"/>
      <c r="O75" s="706"/>
      <c r="P75" s="706"/>
      <c r="Q75" s="706"/>
      <c r="R75" s="706"/>
      <c r="S75" s="706"/>
      <c r="T75" s="706"/>
      <c r="U75" s="706"/>
      <c r="V75" s="706"/>
      <c r="W75" s="706"/>
      <c r="X75" s="706"/>
      <c r="Y75" s="706"/>
      <c r="Z75" s="706"/>
    </row>
    <row r="76" spans="2:26" s="394" customFormat="1" ht="15" customHeight="1" x14ac:dyDescent="0.25">
      <c r="B76" s="705" t="s">
        <v>49</v>
      </c>
      <c r="C76" s="705"/>
      <c r="D76" s="705"/>
      <c r="E76" s="705"/>
      <c r="F76" s="705"/>
      <c r="G76" s="706"/>
      <c r="H76" s="706"/>
      <c r="I76" s="706"/>
      <c r="J76" s="706"/>
      <c r="K76" s="706"/>
      <c r="L76" s="706"/>
      <c r="M76" s="706"/>
      <c r="N76" s="706"/>
      <c r="O76" s="706"/>
      <c r="P76" s="706"/>
      <c r="Q76" s="706"/>
      <c r="R76" s="706"/>
      <c r="S76" s="706"/>
      <c r="T76" s="706"/>
      <c r="U76" s="706"/>
      <c r="V76" s="706"/>
      <c r="W76" s="706"/>
      <c r="X76" s="706"/>
      <c r="Y76" s="706"/>
      <c r="Z76" s="706"/>
    </row>
    <row r="77" spans="2:26" s="394" customFormat="1" ht="15" customHeight="1" x14ac:dyDescent="0.25">
      <c r="B77" s="705" t="s">
        <v>50</v>
      </c>
      <c r="C77" s="705"/>
      <c r="D77" s="705"/>
      <c r="E77" s="705"/>
      <c r="F77" s="705"/>
      <c r="G77" s="706"/>
      <c r="H77" s="706"/>
      <c r="I77" s="706"/>
      <c r="J77" s="706"/>
      <c r="K77" s="706"/>
      <c r="L77" s="706"/>
      <c r="M77" s="706"/>
      <c r="N77" s="706"/>
      <c r="O77" s="706"/>
      <c r="P77" s="706"/>
      <c r="Q77" s="706"/>
      <c r="R77" s="706"/>
      <c r="S77" s="706"/>
      <c r="T77" s="706"/>
      <c r="U77" s="706"/>
      <c r="V77" s="706"/>
      <c r="W77" s="706"/>
      <c r="X77" s="706"/>
      <c r="Y77" s="706"/>
      <c r="Z77" s="706"/>
    </row>
    <row r="78" spans="2:26" s="394" customFormat="1" ht="15" customHeight="1" x14ac:dyDescent="0.25">
      <c r="B78" s="705" t="s">
        <v>51</v>
      </c>
      <c r="C78" s="705"/>
      <c r="D78" s="705"/>
      <c r="E78" s="705"/>
      <c r="F78" s="705"/>
      <c r="G78" s="706"/>
      <c r="H78" s="706"/>
      <c r="I78" s="706"/>
      <c r="J78" s="706"/>
      <c r="K78" s="706"/>
      <c r="L78" s="706"/>
      <c r="M78" s="706"/>
      <c r="N78" s="706"/>
      <c r="O78" s="706"/>
      <c r="P78" s="706"/>
      <c r="Q78" s="706"/>
      <c r="R78" s="706"/>
      <c r="S78" s="706"/>
      <c r="T78" s="706"/>
      <c r="U78" s="706"/>
      <c r="V78" s="706"/>
      <c r="W78" s="706"/>
      <c r="X78" s="706"/>
      <c r="Y78" s="706"/>
      <c r="Z78" s="706"/>
    </row>
    <row r="79" spans="2:26" s="394" customFormat="1" ht="15" customHeight="1" x14ac:dyDescent="0.25">
      <c r="B79" s="705" t="s">
        <v>52</v>
      </c>
      <c r="C79" s="705"/>
      <c r="D79" s="705"/>
      <c r="E79" s="705"/>
      <c r="F79" s="705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</row>
    <row r="80" spans="2:26" s="394" customFormat="1" ht="15" customHeight="1" x14ac:dyDescent="0.25">
      <c r="B80" s="705" t="s">
        <v>53</v>
      </c>
      <c r="C80" s="705"/>
      <c r="D80" s="705"/>
      <c r="E80" s="705"/>
      <c r="F80" s="705"/>
      <c r="G80" s="706"/>
      <c r="H80" s="706"/>
      <c r="I80" s="706"/>
      <c r="J80" s="706"/>
      <c r="K80" s="706"/>
      <c r="L80" s="706"/>
      <c r="M80" s="706"/>
      <c r="N80" s="706"/>
      <c r="O80" s="706"/>
      <c r="P80" s="706"/>
      <c r="Q80" s="706"/>
      <c r="R80" s="706"/>
      <c r="S80" s="706"/>
      <c r="T80" s="706"/>
      <c r="U80" s="706"/>
      <c r="V80" s="706"/>
      <c r="W80" s="706"/>
      <c r="X80" s="706"/>
      <c r="Y80" s="706"/>
      <c r="Z80" s="706"/>
    </row>
    <row r="81" spans="2:26" s="394" customFormat="1" ht="15" customHeight="1" x14ac:dyDescent="0.25">
      <c r="B81" s="705" t="s">
        <v>666</v>
      </c>
      <c r="C81" s="705"/>
      <c r="D81" s="705"/>
      <c r="E81" s="705"/>
      <c r="F81" s="705"/>
      <c r="G81" s="706"/>
      <c r="H81" s="706"/>
      <c r="I81" s="706"/>
      <c r="J81" s="706"/>
      <c r="K81" s="706"/>
      <c r="L81" s="706"/>
      <c r="M81" s="706"/>
      <c r="N81" s="706"/>
      <c r="O81" s="706"/>
      <c r="P81" s="706"/>
      <c r="Q81" s="706"/>
      <c r="R81" s="706"/>
      <c r="S81" s="706"/>
      <c r="T81" s="706"/>
      <c r="U81" s="706"/>
      <c r="V81" s="706"/>
      <c r="W81" s="706"/>
      <c r="X81" s="706"/>
      <c r="Y81" s="706"/>
      <c r="Z81" s="706"/>
    </row>
    <row r="82" spans="2:26" s="394" customFormat="1" ht="13.2" x14ac:dyDescent="0.25">
      <c r="B82" s="705" t="s">
        <v>123</v>
      </c>
      <c r="C82" s="705"/>
      <c r="D82" s="705"/>
      <c r="E82" s="705"/>
      <c r="F82" s="705"/>
      <c r="G82" s="706"/>
      <c r="H82" s="706"/>
      <c r="I82" s="706"/>
      <c r="J82" s="706"/>
      <c r="K82" s="706"/>
      <c r="L82" s="706"/>
      <c r="M82" s="706"/>
      <c r="N82" s="706"/>
      <c r="O82" s="706"/>
      <c r="P82" s="706"/>
      <c r="Q82" s="706"/>
      <c r="R82" s="706"/>
      <c r="S82" s="706"/>
      <c r="T82" s="706"/>
      <c r="U82" s="706"/>
      <c r="V82" s="706"/>
      <c r="W82" s="706"/>
      <c r="X82" s="706"/>
      <c r="Y82" s="706"/>
      <c r="Z82" s="706"/>
    </row>
    <row r="83" spans="2:26" s="394" customFormat="1" ht="13.2" x14ac:dyDescent="0.25">
      <c r="B83" s="391"/>
      <c r="C83" s="391"/>
      <c r="D83" s="391"/>
      <c r="E83" s="391"/>
      <c r="F83" s="391"/>
      <c r="G83" s="391"/>
      <c r="H83" s="391"/>
      <c r="I83" s="391"/>
      <c r="J83" s="399"/>
      <c r="K83" s="399"/>
      <c r="L83" s="399"/>
      <c r="M83" s="399"/>
      <c r="N83" s="399"/>
    </row>
  </sheetData>
  <mergeCells count="172">
    <mergeCell ref="B82:F82"/>
    <mergeCell ref="G82:H82"/>
    <mergeCell ref="I82:P82"/>
    <mergeCell ref="Q82:R82"/>
    <mergeCell ref="S82:Z82"/>
    <mergeCell ref="C29:F29"/>
    <mergeCell ref="K29:N29"/>
    <mergeCell ref="O29:R29"/>
    <mergeCell ref="S29:V29"/>
    <mergeCell ref="B48:D48"/>
    <mergeCell ref="E48:H48"/>
    <mergeCell ref="I48:K48"/>
    <mergeCell ref="L48:O48"/>
    <mergeCell ref="B46:D46"/>
    <mergeCell ref="H46:J46"/>
    <mergeCell ref="K46:O46"/>
    <mergeCell ref="B45:D45"/>
    <mergeCell ref="H45:J45"/>
    <mergeCell ref="K45:O45"/>
    <mergeCell ref="B49:D49"/>
    <mergeCell ref="E49:H49"/>
    <mergeCell ref="I49:K49"/>
    <mergeCell ref="L49:O49"/>
    <mergeCell ref="P54:AB56"/>
    <mergeCell ref="B14:AB14"/>
    <mergeCell ref="B12:AB12"/>
    <mergeCell ref="C18:F18"/>
    <mergeCell ref="G18:J18"/>
    <mergeCell ref="K18:N18"/>
    <mergeCell ref="O18:R18"/>
    <mergeCell ref="S18:V18"/>
    <mergeCell ref="C19:F19"/>
    <mergeCell ref="C20:F20"/>
    <mergeCell ref="B16:O16"/>
    <mergeCell ref="G19:J19"/>
    <mergeCell ref="K19:N19"/>
    <mergeCell ref="O19:R19"/>
    <mergeCell ref="S19:V19"/>
    <mergeCell ref="G20:J20"/>
    <mergeCell ref="K20:N20"/>
    <mergeCell ref="O20:R20"/>
    <mergeCell ref="S20:V20"/>
    <mergeCell ref="B52:AB52"/>
    <mergeCell ref="B51:AB51"/>
    <mergeCell ref="G27:J27"/>
    <mergeCell ref="G29:J29"/>
    <mergeCell ref="B41:AB41"/>
    <mergeCell ref="B43:O43"/>
    <mergeCell ref="B44:D44"/>
    <mergeCell ref="E44:G44"/>
    <mergeCell ref="H44:J44"/>
    <mergeCell ref="K44:O44"/>
    <mergeCell ref="B32:AB33"/>
    <mergeCell ref="B35:S36"/>
    <mergeCell ref="T35:X35"/>
    <mergeCell ref="T36:X37"/>
    <mergeCell ref="B37:F37"/>
    <mergeCell ref="B39:AB39"/>
    <mergeCell ref="S26:V26"/>
    <mergeCell ref="C21:F21"/>
    <mergeCell ref="C27:F27"/>
    <mergeCell ref="K27:N27"/>
    <mergeCell ref="O27:R27"/>
    <mergeCell ref="S27:V27"/>
    <mergeCell ref="C28:F28"/>
    <mergeCell ref="G28:J28"/>
    <mergeCell ref="K28:N28"/>
    <mergeCell ref="O28:R28"/>
    <mergeCell ref="S28:V28"/>
    <mergeCell ref="K21:N21"/>
    <mergeCell ref="O21:R21"/>
    <mergeCell ref="S21:V21"/>
    <mergeCell ref="C26:F26"/>
    <mergeCell ref="G21:J21"/>
    <mergeCell ref="G26:J26"/>
    <mergeCell ref="K26:N26"/>
    <mergeCell ref="O26:R26"/>
    <mergeCell ref="B54:N56"/>
    <mergeCell ref="B57:G57"/>
    <mergeCell ref="H57:N57"/>
    <mergeCell ref="P57:U57"/>
    <mergeCell ref="V57:AB57"/>
    <mergeCell ref="B58:G58"/>
    <mergeCell ref="B59:G59"/>
    <mergeCell ref="H58:N58"/>
    <mergeCell ref="H59:N59"/>
    <mergeCell ref="P58:U58"/>
    <mergeCell ref="V58:AB58"/>
    <mergeCell ref="P59:U59"/>
    <mergeCell ref="V59:AB59"/>
    <mergeCell ref="B64:F65"/>
    <mergeCell ref="G64:P64"/>
    <mergeCell ref="Q64:Z64"/>
    <mergeCell ref="G65:H65"/>
    <mergeCell ref="I65:P65"/>
    <mergeCell ref="Q65:R65"/>
    <mergeCell ref="S65:Z65"/>
    <mergeCell ref="B67:F67"/>
    <mergeCell ref="G67:H67"/>
    <mergeCell ref="I67:P67"/>
    <mergeCell ref="Q67:R67"/>
    <mergeCell ref="S67:Z67"/>
    <mergeCell ref="B68:F68"/>
    <mergeCell ref="G68:H68"/>
    <mergeCell ref="I68:P68"/>
    <mergeCell ref="Q68:R68"/>
    <mergeCell ref="S68:Z68"/>
    <mergeCell ref="B69:F69"/>
    <mergeCell ref="G69:H69"/>
    <mergeCell ref="I69:P69"/>
    <mergeCell ref="Q69:R69"/>
    <mergeCell ref="S69:Z69"/>
    <mergeCell ref="B70:F70"/>
    <mergeCell ref="G70:H70"/>
    <mergeCell ref="I70:P70"/>
    <mergeCell ref="Q70:R70"/>
    <mergeCell ref="S70:Z70"/>
    <mergeCell ref="B71:F71"/>
    <mergeCell ref="G71:H71"/>
    <mergeCell ref="I71:P71"/>
    <mergeCell ref="Q71:R71"/>
    <mergeCell ref="S71:Z71"/>
    <mergeCell ref="B72:F72"/>
    <mergeCell ref="G72:H72"/>
    <mergeCell ref="I72:P72"/>
    <mergeCell ref="Q72:R72"/>
    <mergeCell ref="S72:Z72"/>
    <mergeCell ref="B73:F73"/>
    <mergeCell ref="G73:H73"/>
    <mergeCell ref="I73:P73"/>
    <mergeCell ref="Q73:R73"/>
    <mergeCell ref="S73:Z73"/>
    <mergeCell ref="B74:F74"/>
    <mergeCell ref="G74:H74"/>
    <mergeCell ref="I74:P74"/>
    <mergeCell ref="Q74:R74"/>
    <mergeCell ref="S74:Z74"/>
    <mergeCell ref="B75:F75"/>
    <mergeCell ref="G75:H75"/>
    <mergeCell ref="I75:P75"/>
    <mergeCell ref="Q75:R75"/>
    <mergeCell ref="S75:Z75"/>
    <mergeCell ref="B76:F76"/>
    <mergeCell ref="G76:H76"/>
    <mergeCell ref="I76:P76"/>
    <mergeCell ref="Q76:R76"/>
    <mergeCell ref="S76:Z76"/>
    <mergeCell ref="B77:F77"/>
    <mergeCell ref="G77:H77"/>
    <mergeCell ref="I77:P77"/>
    <mergeCell ref="Q77:R77"/>
    <mergeCell ref="S77:Z77"/>
    <mergeCell ref="B78:F78"/>
    <mergeCell ref="G78:H78"/>
    <mergeCell ref="I78:P78"/>
    <mergeCell ref="Q78:R78"/>
    <mergeCell ref="S78:Z78"/>
    <mergeCell ref="B81:F81"/>
    <mergeCell ref="G81:H81"/>
    <mergeCell ref="I81:P81"/>
    <mergeCell ref="Q81:R81"/>
    <mergeCell ref="S81:Z81"/>
    <mergeCell ref="B79:F79"/>
    <mergeCell ref="G79:H79"/>
    <mergeCell ref="I79:P79"/>
    <mergeCell ref="Q79:R79"/>
    <mergeCell ref="S79:Z79"/>
    <mergeCell ref="B80:F80"/>
    <mergeCell ref="G80:H80"/>
    <mergeCell ref="I80:P80"/>
    <mergeCell ref="Q80:R80"/>
    <mergeCell ref="S80:Z80"/>
  </mergeCells>
  <dataValidations count="1">
    <dataValidation allowBlank="1" showInputMessage="1" showErrorMessage="1" promptTitle="peligro" prompt="recurrencia del evento, impacto, fuerza" sqref="I67" xr:uid="{00000000-0002-0000-0200-000000000000}"/>
  </dataValidations>
  <pageMargins left="0.7" right="0.7" top="0.75" bottom="0.75" header="0.3" footer="0.3"/>
  <pageSetup scale="5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Hoja2!$J$32:$J$33</xm:f>
          </x14:formula1>
          <xm:sqref>G67:H82 Q67:R82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C137"/>
  <sheetViews>
    <sheetView showGridLines="0" zoomScale="96" zoomScaleNormal="96" zoomScaleSheetLayoutView="25" workbookViewId="0">
      <pane ySplit="9" topLeftCell="A118" activePane="bottomLeft" state="frozen"/>
      <selection activeCell="AC11" sqref="AC11"/>
      <selection pane="bottomLeft" activeCell="D127" sqref="D127:I127"/>
    </sheetView>
  </sheetViews>
  <sheetFormatPr baseColWidth="10" defaultColWidth="10.33203125" defaultRowHeight="14.4" x14ac:dyDescent="0.3"/>
  <cols>
    <col min="1" max="1" width="3.6640625" style="402" customWidth="1"/>
    <col min="2" max="4" width="10.33203125" style="402"/>
    <col min="5" max="5" width="14.5546875" style="402" customWidth="1"/>
    <col min="6" max="20" width="10.33203125" style="402"/>
    <col min="21" max="21" width="13.5546875" style="402" customWidth="1"/>
    <col min="22" max="16384" width="10.33203125" style="402"/>
  </cols>
  <sheetData>
    <row r="1" spans="1:29" ht="10.5" customHeight="1" x14ac:dyDescent="0.3">
      <c r="A1" s="482"/>
      <c r="B1" s="482"/>
      <c r="C1" s="482"/>
      <c r="D1" s="482"/>
      <c r="E1" s="482"/>
      <c r="F1" s="482"/>
      <c r="G1" s="482"/>
      <c r="H1" s="482"/>
      <c r="I1" s="534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371"/>
      <c r="W1" s="371"/>
      <c r="X1" s="371"/>
      <c r="Y1" s="371"/>
      <c r="Z1" s="371"/>
      <c r="AA1" s="47"/>
      <c r="AB1" s="47"/>
      <c r="AC1" s="47"/>
    </row>
    <row r="2" spans="1:29" ht="10.5" customHeight="1" x14ac:dyDescent="0.3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371"/>
      <c r="W2" s="371"/>
      <c r="X2" s="371"/>
      <c r="Y2" s="371"/>
      <c r="Z2" s="371"/>
      <c r="AA2" s="47"/>
      <c r="AB2" s="47"/>
      <c r="AC2" s="47"/>
    </row>
    <row r="3" spans="1:29" ht="10.5" customHeight="1" x14ac:dyDescent="0.3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  <c r="U3" s="482"/>
      <c r="V3" s="371"/>
      <c r="W3" s="371"/>
      <c r="X3" s="371"/>
      <c r="Y3" s="371"/>
      <c r="Z3" s="371"/>
      <c r="AA3" s="47"/>
      <c r="AB3" s="47"/>
      <c r="AC3" s="47"/>
    </row>
    <row r="4" spans="1:29" ht="12.75" customHeight="1" x14ac:dyDescent="0.3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482"/>
      <c r="R4" s="482"/>
      <c r="S4" s="482"/>
      <c r="T4" s="482"/>
      <c r="U4" s="482"/>
      <c r="V4" s="371"/>
      <c r="W4" s="371"/>
      <c r="X4" s="371"/>
      <c r="Y4" s="371"/>
      <c r="Z4" s="371"/>
      <c r="AA4" s="47"/>
      <c r="AB4" s="47"/>
      <c r="AC4" s="47"/>
    </row>
    <row r="5" spans="1:29" x14ac:dyDescent="0.3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371"/>
      <c r="W5" s="371"/>
      <c r="X5" s="371"/>
      <c r="Y5" s="371"/>
      <c r="Z5" s="371"/>
      <c r="AA5" s="47"/>
      <c r="AB5" s="47"/>
      <c r="AC5" s="47"/>
    </row>
    <row r="6" spans="1:29" x14ac:dyDescent="0.3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371"/>
      <c r="W6" s="371"/>
      <c r="X6" s="371"/>
      <c r="Y6" s="371"/>
      <c r="Z6" s="371"/>
      <c r="AA6" s="47"/>
      <c r="AB6" s="47"/>
      <c r="AC6" s="47"/>
    </row>
    <row r="7" spans="1:29" x14ac:dyDescent="0.3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2"/>
      <c r="R7" s="482"/>
      <c r="S7" s="482"/>
      <c r="T7" s="482"/>
      <c r="U7" s="482"/>
      <c r="V7" s="371"/>
      <c r="W7" s="371"/>
      <c r="X7" s="371"/>
      <c r="Y7" s="371"/>
      <c r="Z7" s="371"/>
      <c r="AA7" s="47"/>
      <c r="AB7" s="47"/>
      <c r="AC7" s="47"/>
    </row>
    <row r="8" spans="1:29" x14ac:dyDescent="0.3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371"/>
      <c r="W8" s="371"/>
      <c r="X8" s="371"/>
      <c r="Y8" s="371"/>
      <c r="Z8" s="371"/>
      <c r="AA8" s="47"/>
      <c r="AB8" s="47"/>
      <c r="AC8" s="47"/>
    </row>
    <row r="9" spans="1:29" ht="9.75" customHeight="1" x14ac:dyDescent="0.3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  <c r="P9" s="482"/>
      <c r="Q9" s="482"/>
      <c r="R9" s="482"/>
      <c r="S9" s="482"/>
      <c r="T9" s="482"/>
      <c r="U9" s="482"/>
      <c r="V9" s="371"/>
      <c r="W9" s="371"/>
      <c r="X9" s="371"/>
      <c r="Y9" s="371"/>
      <c r="Z9" s="371"/>
      <c r="AA9" s="47"/>
      <c r="AB9" s="47"/>
      <c r="AC9" s="47"/>
    </row>
    <row r="10" spans="1:29" s="649" customFormat="1" ht="18" x14ac:dyDescent="0.35">
      <c r="B10" s="649" t="s">
        <v>672</v>
      </c>
    </row>
    <row r="11" spans="1:29" x14ac:dyDescent="0.3">
      <c r="AA11" s="47"/>
      <c r="AB11" s="47"/>
      <c r="AC11" s="47"/>
    </row>
    <row r="12" spans="1:29" s="47" customFormat="1" ht="28.5" customHeight="1" x14ac:dyDescent="0.25">
      <c r="B12" s="831" t="s">
        <v>686</v>
      </c>
      <c r="C12" s="831"/>
      <c r="D12" s="831"/>
      <c r="E12" s="831"/>
      <c r="F12" s="831"/>
      <c r="G12" s="831"/>
      <c r="H12" s="831"/>
      <c r="I12" s="831"/>
      <c r="J12" s="831"/>
      <c r="K12" s="831"/>
      <c r="L12" s="831"/>
      <c r="M12" s="831"/>
      <c r="N12" s="831"/>
      <c r="O12" s="831"/>
      <c r="P12" s="831"/>
      <c r="Q12" s="831"/>
      <c r="R12" s="831"/>
      <c r="S12" s="831"/>
      <c r="T12" s="831"/>
      <c r="U12" s="831"/>
    </row>
    <row r="13" spans="1:29" s="394" customFormat="1" ht="13.2" x14ac:dyDescent="0.25">
      <c r="B13" s="42"/>
      <c r="C13" s="36"/>
    </row>
    <row r="14" spans="1:29" s="394" customFormat="1" ht="27.75" customHeight="1" x14ac:dyDescent="0.25">
      <c r="B14" s="824" t="s">
        <v>695</v>
      </c>
      <c r="C14" s="824"/>
      <c r="D14" s="824"/>
      <c r="E14" s="824"/>
      <c r="F14" s="825"/>
      <c r="G14" s="826"/>
      <c r="H14" s="826"/>
      <c r="I14" s="826"/>
      <c r="J14" s="826"/>
      <c r="K14" s="826"/>
      <c r="L14" s="826"/>
      <c r="M14" s="826"/>
      <c r="N14" s="826"/>
      <c r="O14" s="826"/>
      <c r="P14" s="827"/>
    </row>
    <row r="15" spans="1:29" s="394" customFormat="1" ht="13.2" x14ac:dyDescent="0.25">
      <c r="B15" s="23"/>
      <c r="C15" s="23"/>
      <c r="D15" s="23"/>
      <c r="E15" s="23"/>
      <c r="F15" s="23"/>
      <c r="G15" s="23"/>
      <c r="H15" s="50"/>
      <c r="I15" s="23"/>
      <c r="J15" s="23"/>
      <c r="K15" s="23"/>
      <c r="L15" s="23"/>
      <c r="M15" s="23"/>
      <c r="N15" s="23"/>
      <c r="O15" s="23"/>
      <c r="P15" s="23"/>
    </row>
    <row r="16" spans="1:29" s="394" customFormat="1" ht="27.75" customHeight="1" x14ac:dyDescent="0.25">
      <c r="B16" s="824" t="s">
        <v>696</v>
      </c>
      <c r="C16" s="824"/>
      <c r="D16" s="824"/>
      <c r="E16" s="824"/>
      <c r="F16" s="824"/>
      <c r="G16" s="824"/>
      <c r="H16" s="824"/>
      <c r="I16" s="824"/>
      <c r="J16" s="758"/>
      <c r="K16" s="759"/>
      <c r="L16" s="759"/>
      <c r="M16" s="759"/>
      <c r="N16" s="759"/>
      <c r="O16" s="759"/>
      <c r="P16" s="760"/>
    </row>
    <row r="17" spans="2:23" s="394" customFormat="1" ht="21" customHeight="1" x14ac:dyDescent="0.3">
      <c r="B17" s="51" t="s">
        <v>56</v>
      </c>
      <c r="C17" s="23"/>
      <c r="D17" s="50"/>
      <c r="E17" s="50"/>
      <c r="F17" s="50"/>
      <c r="G17" s="50"/>
      <c r="H17" s="50"/>
      <c r="I17" s="23"/>
      <c r="J17" s="23"/>
      <c r="K17" s="23"/>
      <c r="L17" s="23"/>
      <c r="M17" s="23"/>
      <c r="N17" s="23"/>
      <c r="O17" s="23"/>
      <c r="P17" s="23"/>
    </row>
    <row r="18" spans="2:23" s="394" customFormat="1" x14ac:dyDescent="0.3">
      <c r="B18" s="58" t="s">
        <v>57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23" s="394" customFormat="1" ht="13.2" x14ac:dyDescent="0.25">
      <c r="B19" s="49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23" s="394" customFormat="1" ht="13.8" x14ac:dyDescent="0.25">
      <c r="B20" s="535" t="s">
        <v>697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23" s="394" customFormat="1" ht="13.2" x14ac:dyDescent="0.25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23" s="557" customFormat="1" ht="30.75" customHeight="1" x14ac:dyDescent="0.25">
      <c r="B22" s="569" t="s">
        <v>170</v>
      </c>
      <c r="C22" s="716" t="s">
        <v>20</v>
      </c>
      <c r="D22" s="716"/>
      <c r="E22" s="716"/>
      <c r="F22" s="716" t="s">
        <v>21</v>
      </c>
      <c r="G22" s="716"/>
      <c r="H22" s="716"/>
      <c r="I22" s="716" t="s">
        <v>22</v>
      </c>
      <c r="J22" s="716"/>
      <c r="K22" s="716"/>
      <c r="L22" s="712" t="s">
        <v>625</v>
      </c>
      <c r="M22" s="712"/>
      <c r="N22" s="712"/>
      <c r="O22" s="712" t="s">
        <v>23</v>
      </c>
      <c r="P22" s="712"/>
      <c r="Q22" s="712"/>
      <c r="R22" s="712"/>
      <c r="W22" s="568"/>
    </row>
    <row r="23" spans="2:23" s="557" customFormat="1" ht="15.75" customHeight="1" x14ac:dyDescent="0.25">
      <c r="B23" s="559">
        <v>1</v>
      </c>
      <c r="C23" s="828"/>
      <c r="D23" s="829"/>
      <c r="E23" s="829"/>
      <c r="F23" s="828"/>
      <c r="G23" s="829"/>
      <c r="H23" s="829"/>
      <c r="I23" s="828"/>
      <c r="J23" s="829"/>
      <c r="K23" s="829"/>
      <c r="L23" s="828"/>
      <c r="M23" s="829"/>
      <c r="N23" s="829"/>
      <c r="O23" s="828"/>
      <c r="P23" s="829"/>
      <c r="Q23" s="829"/>
      <c r="R23" s="830"/>
    </row>
    <row r="24" spans="2:23" s="557" customFormat="1" ht="15.75" customHeight="1" x14ac:dyDescent="0.25">
      <c r="B24" s="559">
        <v>2</v>
      </c>
      <c r="C24" s="828"/>
      <c r="D24" s="829"/>
      <c r="E24" s="829"/>
      <c r="F24" s="828"/>
      <c r="G24" s="829"/>
      <c r="H24" s="829"/>
      <c r="I24" s="828"/>
      <c r="J24" s="829"/>
      <c r="K24" s="829"/>
      <c r="L24" s="828"/>
      <c r="M24" s="829"/>
      <c r="N24" s="829"/>
      <c r="O24" s="828"/>
      <c r="P24" s="829"/>
      <c r="Q24" s="829"/>
      <c r="R24" s="830"/>
    </row>
    <row r="25" spans="2:23" s="557" customFormat="1" ht="15.75" customHeight="1" x14ac:dyDescent="0.25">
      <c r="B25" s="559">
        <v>3</v>
      </c>
      <c r="C25" s="828"/>
      <c r="D25" s="829"/>
      <c r="E25" s="829"/>
      <c r="F25" s="828"/>
      <c r="G25" s="829"/>
      <c r="H25" s="829"/>
      <c r="I25" s="828"/>
      <c r="J25" s="829"/>
      <c r="K25" s="829"/>
      <c r="L25" s="828"/>
      <c r="M25" s="829"/>
      <c r="N25" s="829"/>
      <c r="O25" s="828"/>
      <c r="P25" s="829"/>
      <c r="Q25" s="829"/>
      <c r="R25" s="830"/>
    </row>
    <row r="26" spans="2:23" s="394" customFormat="1" ht="17.25" customHeight="1" x14ac:dyDescent="0.3">
      <c r="B26" s="51" t="s">
        <v>58</v>
      </c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2:23" s="394" customFormat="1" ht="13.2" x14ac:dyDescent="0.25">
      <c r="B27" s="52"/>
      <c r="C27" s="390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  <row r="28" spans="2:23" s="394" customFormat="1" ht="13.8" x14ac:dyDescent="0.25">
      <c r="B28" s="768" t="s">
        <v>698</v>
      </c>
      <c r="C28" s="768"/>
      <c r="D28" s="768"/>
      <c r="E28" s="768"/>
      <c r="F28" s="768"/>
      <c r="G28" s="768"/>
      <c r="H28" s="768"/>
      <c r="I28" s="768"/>
      <c r="J28" s="768"/>
      <c r="K28" s="768"/>
      <c r="L28" s="768"/>
      <c r="M28" s="768"/>
      <c r="N28" s="768"/>
      <c r="O28" s="23"/>
      <c r="P28" s="23"/>
    </row>
    <row r="29" spans="2:23" s="394" customFormat="1" ht="13.2" x14ac:dyDescent="0.25">
      <c r="E29" s="10"/>
      <c r="O29" s="23"/>
      <c r="P29" s="23"/>
    </row>
    <row r="30" spans="2:23" s="9" customFormat="1" ht="18" customHeight="1" x14ac:dyDescent="0.3">
      <c r="B30" s="796" t="s">
        <v>59</v>
      </c>
      <c r="C30" s="796" t="s">
        <v>60</v>
      </c>
      <c r="D30" s="796"/>
      <c r="E30" s="796"/>
      <c r="F30" s="796"/>
      <c r="G30" s="796"/>
      <c r="H30" s="796"/>
      <c r="I30" s="796"/>
      <c r="J30" s="796"/>
      <c r="K30" s="796"/>
      <c r="L30" s="796"/>
      <c r="M30" s="796"/>
      <c r="N30" s="796"/>
      <c r="O30" s="796"/>
      <c r="P30" s="796"/>
      <c r="Q30" s="796"/>
      <c r="R30" s="796"/>
      <c r="S30" s="796"/>
      <c r="T30" s="796"/>
    </row>
    <row r="31" spans="2:23" s="9" customFormat="1" ht="32.25" customHeight="1" x14ac:dyDescent="0.25">
      <c r="B31" s="796"/>
      <c r="C31" s="765" t="s">
        <v>692</v>
      </c>
      <c r="D31" s="765"/>
      <c r="E31" s="765"/>
      <c r="F31" s="765"/>
      <c r="G31" s="796" t="s">
        <v>693</v>
      </c>
      <c r="H31" s="796"/>
      <c r="I31" s="796"/>
      <c r="J31" s="796"/>
      <c r="K31" s="796" t="s">
        <v>694</v>
      </c>
      <c r="L31" s="796"/>
      <c r="M31" s="796"/>
      <c r="N31" s="796"/>
      <c r="O31" s="796"/>
      <c r="P31" s="796"/>
      <c r="Q31" s="796"/>
      <c r="R31" s="796"/>
      <c r="S31" s="796"/>
      <c r="T31" s="796"/>
      <c r="U31" s="54"/>
      <c r="V31" s="54"/>
    </row>
    <row r="32" spans="2:23" s="54" customFormat="1" ht="8.25" customHeight="1" x14ac:dyDescent="0.25">
      <c r="C32" s="55"/>
      <c r="H32" s="55"/>
      <c r="I32" s="55"/>
    </row>
    <row r="33" spans="2:24" s="54" customFormat="1" ht="45.75" customHeight="1" x14ac:dyDescent="0.25">
      <c r="B33" s="397">
        <v>1</v>
      </c>
      <c r="C33" s="837"/>
      <c r="D33" s="838"/>
      <c r="E33" s="838"/>
      <c r="F33" s="839"/>
      <c r="G33" s="837"/>
      <c r="H33" s="838"/>
      <c r="I33" s="838"/>
      <c r="J33" s="839"/>
      <c r="K33" s="843"/>
      <c r="L33" s="844"/>
      <c r="M33" s="844"/>
      <c r="N33" s="844"/>
      <c r="O33" s="844"/>
      <c r="P33" s="844"/>
      <c r="Q33" s="844"/>
      <c r="R33" s="844"/>
      <c r="S33" s="844"/>
      <c r="T33" s="845"/>
    </row>
    <row r="34" spans="2:24" s="54" customFormat="1" ht="38.25" customHeight="1" x14ac:dyDescent="0.25">
      <c r="B34" s="397">
        <v>2</v>
      </c>
      <c r="C34" s="840"/>
      <c r="D34" s="841"/>
      <c r="E34" s="841"/>
      <c r="F34" s="842"/>
      <c r="G34" s="764"/>
      <c r="H34" s="764"/>
      <c r="I34" s="764"/>
      <c r="J34" s="764"/>
      <c r="K34" s="764"/>
      <c r="L34" s="764"/>
      <c r="M34" s="764"/>
      <c r="N34" s="764"/>
      <c r="O34" s="764"/>
      <c r="P34" s="764"/>
      <c r="Q34" s="764"/>
      <c r="R34" s="764"/>
      <c r="S34" s="764"/>
      <c r="T34" s="764"/>
    </row>
    <row r="35" spans="2:24" s="394" customFormat="1" ht="30.75" customHeight="1" x14ac:dyDescent="0.25">
      <c r="B35" s="397" t="s">
        <v>61</v>
      </c>
      <c r="C35" s="837"/>
      <c r="D35" s="838"/>
      <c r="E35" s="838"/>
      <c r="F35" s="839"/>
      <c r="G35" s="764"/>
      <c r="H35" s="764"/>
      <c r="I35" s="764"/>
      <c r="J35" s="764"/>
      <c r="K35" s="764"/>
      <c r="L35" s="764"/>
      <c r="M35" s="764"/>
      <c r="N35" s="764"/>
      <c r="O35" s="764"/>
      <c r="P35" s="764"/>
      <c r="Q35" s="764"/>
      <c r="R35" s="764"/>
      <c r="S35" s="764"/>
      <c r="T35" s="764"/>
      <c r="U35" s="54"/>
      <c r="V35" s="54"/>
    </row>
    <row r="36" spans="2:24" s="523" customFormat="1" ht="16.5" customHeight="1" x14ac:dyDescent="0.25">
      <c r="B36" s="540"/>
      <c r="C36" s="16"/>
      <c r="D36" s="16"/>
      <c r="E36" s="16"/>
      <c r="F36" s="1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3"/>
      <c r="V36" s="33"/>
      <c r="W36" s="6"/>
      <c r="X36" s="6"/>
    </row>
    <row r="37" spans="2:24" s="599" customFormat="1" ht="13.8" x14ac:dyDescent="0.25">
      <c r="B37" s="768" t="s">
        <v>699</v>
      </c>
      <c r="C37" s="768"/>
      <c r="D37" s="768"/>
      <c r="E37" s="768"/>
      <c r="F37" s="768"/>
      <c r="G37" s="768"/>
      <c r="H37" s="768"/>
      <c r="I37" s="768"/>
      <c r="J37" s="768"/>
      <c r="K37" s="768"/>
      <c r="L37" s="768"/>
      <c r="M37" s="768"/>
      <c r="N37" s="768"/>
      <c r="O37" s="23"/>
      <c r="P37" s="23"/>
    </row>
    <row r="38" spans="2:24" s="394" customFormat="1" ht="13.2" x14ac:dyDescent="0.25">
      <c r="E38" s="10"/>
      <c r="Q38" s="86"/>
      <c r="R38" s="86"/>
    </row>
    <row r="39" spans="2:24" s="394" customFormat="1" ht="42.75" customHeight="1" x14ac:dyDescent="0.25">
      <c r="B39" s="781" t="s">
        <v>62</v>
      </c>
      <c r="C39" s="782" t="s">
        <v>63</v>
      </c>
      <c r="D39" s="782"/>
      <c r="E39" s="782" t="s">
        <v>667</v>
      </c>
      <c r="F39" s="782"/>
      <c r="G39" s="782" t="s">
        <v>64</v>
      </c>
      <c r="H39" s="782"/>
      <c r="I39" s="782"/>
      <c r="J39" s="769" t="s">
        <v>65</v>
      </c>
      <c r="K39" s="770"/>
      <c r="L39" s="770"/>
      <c r="M39" s="770"/>
      <c r="N39" s="771"/>
      <c r="O39" s="833" t="s">
        <v>66</v>
      </c>
      <c r="P39" s="834"/>
      <c r="Q39" s="86"/>
      <c r="R39" s="86"/>
    </row>
    <row r="40" spans="2:24" s="394" customFormat="1" ht="34.5" customHeight="1" x14ac:dyDescent="0.25">
      <c r="B40" s="781"/>
      <c r="C40" s="782"/>
      <c r="D40" s="782"/>
      <c r="E40" s="782"/>
      <c r="F40" s="782"/>
      <c r="G40" s="782" t="s">
        <v>668</v>
      </c>
      <c r="H40" s="782"/>
      <c r="I40" s="395" t="s">
        <v>819</v>
      </c>
      <c r="J40" s="772"/>
      <c r="K40" s="773"/>
      <c r="L40" s="773"/>
      <c r="M40" s="773"/>
      <c r="N40" s="774"/>
      <c r="O40" s="835"/>
      <c r="P40" s="836"/>
    </row>
    <row r="41" spans="2:24" s="7" customFormat="1" ht="10.5" customHeight="1" x14ac:dyDescent="0.25">
      <c r="B41" s="392"/>
      <c r="C41" s="56"/>
      <c r="E41" s="56"/>
      <c r="G41" s="392"/>
      <c r="I41" s="392"/>
      <c r="J41" s="392"/>
      <c r="K41" s="392"/>
      <c r="L41" s="392"/>
      <c r="M41" s="392"/>
      <c r="O41" s="392"/>
      <c r="P41" s="392"/>
    </row>
    <row r="42" spans="2:24" s="394" customFormat="1" ht="13.2" x14ac:dyDescent="0.25">
      <c r="B42" s="832" t="s">
        <v>68</v>
      </c>
      <c r="C42" s="775" t="s">
        <v>69</v>
      </c>
      <c r="D42" s="776"/>
      <c r="E42" s="758" t="s">
        <v>70</v>
      </c>
      <c r="F42" s="760"/>
      <c r="G42" s="758"/>
      <c r="H42" s="760"/>
      <c r="I42" s="483"/>
      <c r="J42" s="758"/>
      <c r="K42" s="759"/>
      <c r="L42" s="759"/>
      <c r="M42" s="759"/>
      <c r="N42" s="760"/>
      <c r="O42" s="817"/>
      <c r="P42" s="818"/>
    </row>
    <row r="43" spans="2:24" s="394" customFormat="1" ht="13.2" x14ac:dyDescent="0.25">
      <c r="B43" s="832"/>
      <c r="C43" s="777"/>
      <c r="D43" s="778"/>
      <c r="E43" s="758" t="s">
        <v>54</v>
      </c>
      <c r="F43" s="760"/>
      <c r="G43" s="758"/>
      <c r="H43" s="760"/>
      <c r="I43" s="483"/>
      <c r="J43" s="758"/>
      <c r="K43" s="759"/>
      <c r="L43" s="759"/>
      <c r="M43" s="759"/>
      <c r="N43" s="760"/>
      <c r="O43" s="817"/>
      <c r="P43" s="818"/>
    </row>
    <row r="44" spans="2:24" s="394" customFormat="1" ht="13.2" x14ac:dyDescent="0.25">
      <c r="B44" s="832"/>
      <c r="C44" s="779"/>
      <c r="D44" s="780"/>
      <c r="E44" s="758" t="s">
        <v>71</v>
      </c>
      <c r="F44" s="760"/>
      <c r="G44" s="758"/>
      <c r="H44" s="760"/>
      <c r="I44" s="483"/>
      <c r="J44" s="758"/>
      <c r="K44" s="759"/>
      <c r="L44" s="759"/>
      <c r="M44" s="759"/>
      <c r="N44" s="760"/>
      <c r="O44" s="817"/>
      <c r="P44" s="818"/>
    </row>
    <row r="45" spans="2:24" s="394" customFormat="1" ht="13.2" x14ac:dyDescent="0.25">
      <c r="B45" s="832"/>
      <c r="C45" s="775" t="s">
        <v>72</v>
      </c>
      <c r="D45" s="776"/>
      <c r="E45" s="758" t="s">
        <v>70</v>
      </c>
      <c r="F45" s="760"/>
      <c r="G45" s="758"/>
      <c r="H45" s="760"/>
      <c r="I45" s="483"/>
      <c r="J45" s="758"/>
      <c r="K45" s="759"/>
      <c r="L45" s="759"/>
      <c r="M45" s="759"/>
      <c r="N45" s="760"/>
      <c r="O45" s="817"/>
      <c r="P45" s="818"/>
    </row>
    <row r="46" spans="2:24" s="394" customFormat="1" ht="13.2" x14ac:dyDescent="0.25">
      <c r="B46" s="832"/>
      <c r="C46" s="777"/>
      <c r="D46" s="778"/>
      <c r="E46" s="758" t="s">
        <v>54</v>
      </c>
      <c r="F46" s="760"/>
      <c r="G46" s="758"/>
      <c r="H46" s="760"/>
      <c r="I46" s="483"/>
      <c r="J46" s="758"/>
      <c r="K46" s="759"/>
      <c r="L46" s="759"/>
      <c r="M46" s="759"/>
      <c r="N46" s="760"/>
      <c r="O46" s="817"/>
      <c r="P46" s="818"/>
    </row>
    <row r="47" spans="2:24" s="394" customFormat="1" ht="13.2" x14ac:dyDescent="0.25">
      <c r="B47" s="832"/>
      <c r="C47" s="779"/>
      <c r="D47" s="780"/>
      <c r="E47" s="758" t="s">
        <v>71</v>
      </c>
      <c r="F47" s="760"/>
      <c r="G47" s="758"/>
      <c r="H47" s="760"/>
      <c r="I47" s="483"/>
      <c r="J47" s="758"/>
      <c r="K47" s="759"/>
      <c r="L47" s="759"/>
      <c r="M47" s="759"/>
      <c r="N47" s="760"/>
      <c r="O47" s="817"/>
      <c r="P47" s="818"/>
    </row>
    <row r="48" spans="2:24" s="394" customFormat="1" ht="13.2" x14ac:dyDescent="0.25">
      <c r="B48" s="832"/>
      <c r="C48" s="775" t="s">
        <v>73</v>
      </c>
      <c r="D48" s="776"/>
      <c r="E48" s="758" t="s">
        <v>70</v>
      </c>
      <c r="F48" s="760"/>
      <c r="G48" s="758"/>
      <c r="H48" s="760"/>
      <c r="I48" s="483"/>
      <c r="J48" s="758"/>
      <c r="K48" s="759"/>
      <c r="L48" s="759"/>
      <c r="M48" s="759"/>
      <c r="N48" s="760"/>
      <c r="O48" s="817"/>
      <c r="P48" s="818"/>
    </row>
    <row r="49" spans="2:16" s="394" customFormat="1" ht="13.2" x14ac:dyDescent="0.25">
      <c r="B49" s="832"/>
      <c r="C49" s="777"/>
      <c r="D49" s="778"/>
      <c r="E49" s="758" t="s">
        <v>54</v>
      </c>
      <c r="F49" s="760"/>
      <c r="G49" s="758"/>
      <c r="H49" s="760"/>
      <c r="I49" s="483"/>
      <c r="J49" s="758"/>
      <c r="K49" s="759"/>
      <c r="L49" s="759"/>
      <c r="M49" s="759"/>
      <c r="N49" s="760"/>
      <c r="O49" s="817"/>
      <c r="P49" s="818"/>
    </row>
    <row r="50" spans="2:16" s="394" customFormat="1" ht="13.2" x14ac:dyDescent="0.25">
      <c r="B50" s="832"/>
      <c r="C50" s="779"/>
      <c r="D50" s="780"/>
      <c r="E50" s="758" t="s">
        <v>71</v>
      </c>
      <c r="F50" s="760"/>
      <c r="G50" s="758"/>
      <c r="H50" s="760"/>
      <c r="I50" s="483"/>
      <c r="J50" s="758"/>
      <c r="K50" s="759"/>
      <c r="L50" s="759"/>
      <c r="M50" s="759"/>
      <c r="N50" s="760"/>
      <c r="O50" s="817"/>
      <c r="P50" s="818"/>
    </row>
    <row r="51" spans="2:16" s="394" customFormat="1" ht="13.2" x14ac:dyDescent="0.25">
      <c r="B51" s="832"/>
      <c r="C51" s="819" t="s">
        <v>54</v>
      </c>
      <c r="D51" s="820"/>
      <c r="E51" s="758"/>
      <c r="F51" s="760"/>
      <c r="G51" s="758"/>
      <c r="H51" s="760"/>
      <c r="I51" s="483"/>
      <c r="J51" s="758"/>
      <c r="K51" s="759"/>
      <c r="L51" s="759"/>
      <c r="M51" s="759"/>
      <c r="N51" s="760"/>
      <c r="O51" s="817"/>
      <c r="P51" s="818"/>
    </row>
    <row r="52" spans="2:16" s="394" customFormat="1" ht="13.2" x14ac:dyDescent="0.25">
      <c r="B52" s="396" t="s">
        <v>74</v>
      </c>
      <c r="C52" s="819" t="s">
        <v>54</v>
      </c>
      <c r="D52" s="820"/>
      <c r="E52" s="758"/>
      <c r="F52" s="760"/>
      <c r="G52" s="758"/>
      <c r="H52" s="760"/>
      <c r="I52" s="483"/>
      <c r="J52" s="758"/>
      <c r="K52" s="759"/>
      <c r="L52" s="759"/>
      <c r="M52" s="759"/>
      <c r="N52" s="760"/>
      <c r="O52" s="817"/>
      <c r="P52" s="818"/>
    </row>
    <row r="53" spans="2:16" s="394" customFormat="1" ht="13.2" x14ac:dyDescent="0.25">
      <c r="B53" s="832" t="s">
        <v>75</v>
      </c>
      <c r="C53" s="775" t="s">
        <v>69</v>
      </c>
      <c r="D53" s="776"/>
      <c r="E53" s="758" t="s">
        <v>70</v>
      </c>
      <c r="F53" s="760"/>
      <c r="G53" s="758"/>
      <c r="H53" s="760"/>
      <c r="I53" s="483"/>
      <c r="J53" s="758"/>
      <c r="K53" s="759"/>
      <c r="L53" s="759"/>
      <c r="M53" s="759"/>
      <c r="N53" s="760"/>
      <c r="O53" s="817"/>
      <c r="P53" s="818"/>
    </row>
    <row r="54" spans="2:16" s="394" customFormat="1" ht="13.2" x14ac:dyDescent="0.25">
      <c r="B54" s="832"/>
      <c r="C54" s="777"/>
      <c r="D54" s="778"/>
      <c r="E54" s="758" t="s">
        <v>54</v>
      </c>
      <c r="F54" s="760"/>
      <c r="G54" s="758"/>
      <c r="H54" s="760"/>
      <c r="I54" s="483"/>
      <c r="J54" s="758"/>
      <c r="K54" s="759"/>
      <c r="L54" s="759"/>
      <c r="M54" s="759"/>
      <c r="N54" s="760"/>
      <c r="O54" s="817"/>
      <c r="P54" s="818"/>
    </row>
    <row r="55" spans="2:16" s="394" customFormat="1" ht="13.2" x14ac:dyDescent="0.25">
      <c r="B55" s="832"/>
      <c r="C55" s="779"/>
      <c r="D55" s="780"/>
      <c r="E55" s="758" t="s">
        <v>71</v>
      </c>
      <c r="F55" s="760"/>
      <c r="G55" s="758"/>
      <c r="H55" s="760"/>
      <c r="I55" s="483"/>
      <c r="J55" s="758"/>
      <c r="K55" s="759"/>
      <c r="L55" s="759"/>
      <c r="M55" s="759"/>
      <c r="N55" s="760"/>
      <c r="O55" s="817"/>
      <c r="P55" s="818"/>
    </row>
    <row r="56" spans="2:16" s="394" customFormat="1" ht="13.2" x14ac:dyDescent="0.25">
      <c r="B56" s="832"/>
      <c r="C56" s="775" t="s">
        <v>72</v>
      </c>
      <c r="D56" s="776"/>
      <c r="E56" s="758" t="s">
        <v>70</v>
      </c>
      <c r="F56" s="760"/>
      <c r="G56" s="758"/>
      <c r="H56" s="760"/>
      <c r="I56" s="483"/>
      <c r="J56" s="758"/>
      <c r="K56" s="759"/>
      <c r="L56" s="759"/>
      <c r="M56" s="759"/>
      <c r="N56" s="760"/>
      <c r="O56" s="817"/>
      <c r="P56" s="818"/>
    </row>
    <row r="57" spans="2:16" s="394" customFormat="1" ht="13.2" x14ac:dyDescent="0.25">
      <c r="B57" s="832"/>
      <c r="C57" s="777"/>
      <c r="D57" s="778"/>
      <c r="E57" s="758" t="s">
        <v>54</v>
      </c>
      <c r="F57" s="760"/>
      <c r="G57" s="758"/>
      <c r="H57" s="760"/>
      <c r="I57" s="483"/>
      <c r="J57" s="758"/>
      <c r="K57" s="759"/>
      <c r="L57" s="759"/>
      <c r="M57" s="759"/>
      <c r="N57" s="760"/>
      <c r="O57" s="817"/>
      <c r="P57" s="818"/>
    </row>
    <row r="58" spans="2:16" s="394" customFormat="1" ht="13.2" x14ac:dyDescent="0.25">
      <c r="B58" s="832"/>
      <c r="C58" s="779"/>
      <c r="D58" s="780"/>
      <c r="E58" s="758" t="s">
        <v>71</v>
      </c>
      <c r="F58" s="760"/>
      <c r="G58" s="758"/>
      <c r="H58" s="760"/>
      <c r="I58" s="483"/>
      <c r="J58" s="758"/>
      <c r="K58" s="759"/>
      <c r="L58" s="759"/>
      <c r="M58" s="759"/>
      <c r="N58" s="760"/>
      <c r="O58" s="817"/>
      <c r="P58" s="818"/>
    </row>
    <row r="59" spans="2:16" s="394" customFormat="1" ht="13.2" x14ac:dyDescent="0.25">
      <c r="B59" s="832"/>
      <c r="C59" s="775" t="s">
        <v>73</v>
      </c>
      <c r="D59" s="776"/>
      <c r="E59" s="758" t="s">
        <v>70</v>
      </c>
      <c r="F59" s="760"/>
      <c r="G59" s="758"/>
      <c r="H59" s="760"/>
      <c r="I59" s="483"/>
      <c r="J59" s="758"/>
      <c r="K59" s="759"/>
      <c r="L59" s="759"/>
      <c r="M59" s="759"/>
      <c r="N59" s="760"/>
      <c r="O59" s="817"/>
      <c r="P59" s="818"/>
    </row>
    <row r="60" spans="2:16" s="394" customFormat="1" ht="13.2" x14ac:dyDescent="0.25">
      <c r="B60" s="832"/>
      <c r="C60" s="777"/>
      <c r="D60" s="778"/>
      <c r="E60" s="758" t="s">
        <v>54</v>
      </c>
      <c r="F60" s="760"/>
      <c r="G60" s="758"/>
      <c r="H60" s="760"/>
      <c r="I60" s="483"/>
      <c r="J60" s="758"/>
      <c r="K60" s="759"/>
      <c r="L60" s="759"/>
      <c r="M60" s="759"/>
      <c r="N60" s="760"/>
      <c r="O60" s="817"/>
      <c r="P60" s="818"/>
    </row>
    <row r="61" spans="2:16" s="394" customFormat="1" ht="13.2" x14ac:dyDescent="0.25">
      <c r="B61" s="832"/>
      <c r="C61" s="779"/>
      <c r="D61" s="780"/>
      <c r="E61" s="758" t="s">
        <v>71</v>
      </c>
      <c r="F61" s="760"/>
      <c r="G61" s="758"/>
      <c r="H61" s="760"/>
      <c r="I61" s="483"/>
      <c r="J61" s="758"/>
      <c r="K61" s="759"/>
      <c r="L61" s="759"/>
      <c r="M61" s="759"/>
      <c r="N61" s="760"/>
      <c r="O61" s="817"/>
      <c r="P61" s="818"/>
    </row>
    <row r="62" spans="2:16" s="394" customFormat="1" ht="13.2" x14ac:dyDescent="0.25">
      <c r="B62" s="832"/>
      <c r="C62" s="819" t="s">
        <v>54</v>
      </c>
      <c r="D62" s="820"/>
      <c r="E62" s="758"/>
      <c r="F62" s="760"/>
      <c r="G62" s="758"/>
      <c r="H62" s="760"/>
      <c r="I62" s="483"/>
      <c r="J62" s="758"/>
      <c r="K62" s="759"/>
      <c r="L62" s="759"/>
      <c r="M62" s="759"/>
      <c r="N62" s="760"/>
      <c r="O62" s="817"/>
      <c r="P62" s="818"/>
    </row>
    <row r="63" spans="2:16" s="599" customFormat="1" ht="15" x14ac:dyDescent="0.25">
      <c r="B63" s="57" t="s">
        <v>673</v>
      </c>
      <c r="E63" s="10"/>
    </row>
    <row r="64" spans="2:16" s="394" customFormat="1" ht="15" x14ac:dyDescent="0.25">
      <c r="B64" s="57" t="s">
        <v>669</v>
      </c>
      <c r="E64" s="10"/>
    </row>
    <row r="65" spans="2:21" s="394" customFormat="1" ht="10.5" customHeight="1" x14ac:dyDescent="0.25">
      <c r="E65" s="10"/>
    </row>
    <row r="66" spans="2:21" s="394" customFormat="1" ht="13.2" x14ac:dyDescent="0.25">
      <c r="E66" s="10"/>
    </row>
    <row r="67" spans="2:21" s="394" customFormat="1" ht="20.25" customHeight="1" x14ac:dyDescent="0.25">
      <c r="B67" s="615" t="s">
        <v>700</v>
      </c>
      <c r="C67" s="538"/>
      <c r="D67" s="538"/>
      <c r="E67" s="538"/>
      <c r="F67" s="539"/>
      <c r="G67" s="10"/>
      <c r="H67" s="523"/>
      <c r="I67" s="523"/>
    </row>
    <row r="68" spans="2:21" s="394" customFormat="1" ht="13.2" x14ac:dyDescent="0.25">
      <c r="J68" s="523"/>
      <c r="K68" s="523"/>
    </row>
    <row r="69" spans="2:21" s="9" customFormat="1" ht="18.75" customHeight="1" x14ac:dyDescent="0.25">
      <c r="B69" s="766" t="s">
        <v>613</v>
      </c>
      <c r="C69" s="766"/>
      <c r="D69" s="766"/>
      <c r="E69" s="766"/>
      <c r="F69" s="766"/>
      <c r="G69" s="766"/>
      <c r="H69" s="766"/>
      <c r="I69" s="536" t="s">
        <v>36</v>
      </c>
      <c r="J69" s="536" t="s">
        <v>37</v>
      </c>
      <c r="K69" s="523"/>
    </row>
    <row r="70" spans="2:21" s="9" customFormat="1" ht="23.25" customHeight="1" x14ac:dyDescent="0.25">
      <c r="B70" s="767" t="s">
        <v>614</v>
      </c>
      <c r="C70" s="767"/>
      <c r="D70" s="767"/>
      <c r="E70" s="767"/>
      <c r="F70" s="767"/>
      <c r="G70" s="767"/>
      <c r="H70" s="767"/>
      <c r="J70" s="523"/>
      <c r="K70" s="523"/>
    </row>
    <row r="71" spans="2:21" s="9" customFormat="1" ht="22.5" customHeight="1" x14ac:dyDescent="0.25">
      <c r="B71" s="821"/>
      <c r="C71" s="822"/>
      <c r="D71" s="822"/>
      <c r="E71" s="822"/>
      <c r="F71" s="822"/>
      <c r="G71" s="822"/>
      <c r="H71" s="822"/>
      <c r="I71" s="822"/>
      <c r="J71" s="823"/>
      <c r="K71" s="523"/>
    </row>
    <row r="72" spans="2:21" s="9" customFormat="1" ht="18.75" customHeight="1" x14ac:dyDescent="0.25">
      <c r="H72" s="533"/>
      <c r="J72" s="523"/>
      <c r="K72" s="523"/>
    </row>
    <row r="73" spans="2:21" s="394" customFormat="1" ht="57" customHeight="1" x14ac:dyDescent="0.25">
      <c r="B73" s="765" t="s">
        <v>565</v>
      </c>
      <c r="C73" s="765"/>
      <c r="D73" s="765" t="s">
        <v>78</v>
      </c>
      <c r="E73" s="765"/>
      <c r="F73" s="765"/>
      <c r="G73" s="765" t="s">
        <v>79</v>
      </c>
      <c r="H73" s="765"/>
      <c r="I73" s="765" t="s">
        <v>80</v>
      </c>
      <c r="J73" s="765"/>
      <c r="K73" s="765" t="s">
        <v>81</v>
      </c>
      <c r="L73" s="765"/>
      <c r="M73" s="765" t="s">
        <v>82</v>
      </c>
      <c r="N73" s="765"/>
      <c r="O73" s="765" t="s">
        <v>566</v>
      </c>
      <c r="P73" s="765"/>
      <c r="Q73" s="765" t="s">
        <v>84</v>
      </c>
      <c r="R73" s="765"/>
      <c r="S73" s="765"/>
      <c r="T73" s="765" t="s">
        <v>83</v>
      </c>
      <c r="U73" s="765"/>
    </row>
    <row r="74" spans="2:21" s="394" customFormat="1" ht="30.75" customHeight="1" x14ac:dyDescent="0.25">
      <c r="B74" s="765"/>
      <c r="C74" s="765"/>
      <c r="D74" s="532" t="s">
        <v>610</v>
      </c>
      <c r="E74" s="532" t="s">
        <v>611</v>
      </c>
      <c r="F74" s="532" t="s">
        <v>612</v>
      </c>
      <c r="G74" s="765"/>
      <c r="H74" s="765"/>
      <c r="I74" s="765"/>
      <c r="J74" s="765"/>
      <c r="K74" s="765"/>
      <c r="L74" s="765"/>
      <c r="M74" s="765"/>
      <c r="N74" s="765"/>
      <c r="O74" s="765"/>
      <c r="P74" s="765"/>
      <c r="Q74" s="765"/>
      <c r="R74" s="765"/>
      <c r="S74" s="765"/>
      <c r="T74" s="765"/>
      <c r="U74" s="765"/>
    </row>
    <row r="75" spans="2:21" s="394" customFormat="1" ht="6.75" customHeight="1" x14ac:dyDescent="0.25"/>
    <row r="76" spans="2:21" s="394" customFormat="1" ht="18" customHeight="1" x14ac:dyDescent="0.25">
      <c r="B76" s="816" t="s">
        <v>70</v>
      </c>
      <c r="C76" s="816"/>
      <c r="D76" s="524"/>
      <c r="E76" s="524"/>
      <c r="F76" s="524"/>
      <c r="G76" s="763"/>
      <c r="H76" s="763"/>
      <c r="I76" s="764"/>
      <c r="J76" s="764"/>
      <c r="K76" s="764"/>
      <c r="L76" s="764"/>
      <c r="M76" s="764"/>
      <c r="N76" s="764"/>
      <c r="O76" s="764"/>
      <c r="P76" s="764"/>
      <c r="Q76" s="764"/>
      <c r="R76" s="764"/>
      <c r="S76" s="764"/>
      <c r="T76" s="764"/>
      <c r="U76" s="764"/>
    </row>
    <row r="77" spans="2:21" s="394" customFormat="1" ht="18" customHeight="1" x14ac:dyDescent="0.25">
      <c r="B77" s="816" t="s">
        <v>615</v>
      </c>
      <c r="C77" s="816"/>
      <c r="D77" s="524"/>
      <c r="E77" s="524"/>
      <c r="F77" s="524"/>
      <c r="G77" s="763"/>
      <c r="H77" s="763"/>
      <c r="I77" s="764"/>
      <c r="J77" s="764"/>
      <c r="K77" s="764"/>
      <c r="L77" s="764"/>
      <c r="M77" s="764"/>
      <c r="N77" s="764"/>
      <c r="O77" s="764"/>
      <c r="P77" s="764"/>
      <c r="Q77" s="764"/>
      <c r="R77" s="764"/>
      <c r="S77" s="764"/>
      <c r="T77" s="764"/>
      <c r="U77" s="764"/>
    </row>
    <row r="78" spans="2:21" s="394" customFormat="1" ht="18" customHeight="1" x14ac:dyDescent="0.25">
      <c r="B78" s="816" t="s">
        <v>54</v>
      </c>
      <c r="C78" s="816"/>
      <c r="D78" s="524"/>
      <c r="E78" s="524"/>
      <c r="F78" s="524"/>
      <c r="G78" s="763"/>
      <c r="H78" s="763"/>
      <c r="I78" s="764"/>
      <c r="J78" s="764"/>
      <c r="K78" s="764"/>
      <c r="L78" s="764"/>
      <c r="M78" s="764"/>
      <c r="N78" s="764"/>
      <c r="O78" s="764"/>
      <c r="P78" s="764"/>
      <c r="Q78" s="764"/>
      <c r="R78" s="764"/>
      <c r="S78" s="764"/>
      <c r="T78" s="764"/>
      <c r="U78" s="764"/>
    </row>
    <row r="79" spans="2:21" s="394" customFormat="1" ht="17.25" customHeight="1" x14ac:dyDescent="0.25">
      <c r="B79" s="816" t="s">
        <v>54</v>
      </c>
      <c r="C79" s="816"/>
      <c r="D79" s="524"/>
      <c r="E79" s="524"/>
      <c r="F79" s="524"/>
      <c r="G79" s="763"/>
      <c r="H79" s="763"/>
      <c r="I79" s="764"/>
      <c r="J79" s="764"/>
      <c r="K79" s="764"/>
      <c r="L79" s="764"/>
      <c r="M79" s="764"/>
      <c r="N79" s="764"/>
      <c r="O79" s="764"/>
      <c r="P79" s="764"/>
      <c r="Q79" s="764"/>
      <c r="R79" s="764"/>
      <c r="S79" s="764"/>
      <c r="T79" s="764"/>
      <c r="U79" s="764"/>
    </row>
    <row r="80" spans="2:21" s="394" customFormat="1" ht="17.25" customHeight="1" x14ac:dyDescent="0.25">
      <c r="B80" s="816" t="s">
        <v>54</v>
      </c>
      <c r="C80" s="816"/>
      <c r="D80" s="524"/>
      <c r="E80" s="524"/>
      <c r="F80" s="524"/>
      <c r="G80" s="763"/>
      <c r="H80" s="763"/>
      <c r="I80" s="764"/>
      <c r="J80" s="764"/>
      <c r="K80" s="764"/>
      <c r="L80" s="764"/>
      <c r="M80" s="764"/>
      <c r="N80" s="764"/>
      <c r="O80" s="764"/>
      <c r="P80" s="764"/>
      <c r="Q80" s="764"/>
      <c r="R80" s="764"/>
      <c r="S80" s="764"/>
      <c r="T80" s="764"/>
      <c r="U80" s="764"/>
    </row>
    <row r="81" spans="2:21" s="394" customFormat="1" ht="17.25" customHeight="1" x14ac:dyDescent="0.25">
      <c r="B81" s="816" t="s">
        <v>54</v>
      </c>
      <c r="C81" s="816"/>
      <c r="D81" s="524"/>
      <c r="E81" s="524"/>
      <c r="F81" s="524"/>
      <c r="G81" s="763"/>
      <c r="H81" s="763"/>
      <c r="I81" s="764"/>
      <c r="J81" s="764"/>
      <c r="K81" s="764"/>
      <c r="L81" s="764"/>
      <c r="M81" s="764"/>
      <c r="N81" s="764"/>
      <c r="O81" s="764"/>
      <c r="P81" s="764"/>
      <c r="Q81" s="764"/>
      <c r="R81" s="764"/>
      <c r="S81" s="764"/>
      <c r="T81" s="764"/>
      <c r="U81" s="764"/>
    </row>
    <row r="82" spans="2:21" s="394" customFormat="1" ht="17.25" customHeight="1" x14ac:dyDescent="0.25">
      <c r="B82" s="816" t="s">
        <v>54</v>
      </c>
      <c r="C82" s="816"/>
      <c r="D82" s="524"/>
      <c r="E82" s="524"/>
      <c r="F82" s="524"/>
      <c r="G82" s="763"/>
      <c r="H82" s="763"/>
      <c r="I82" s="764"/>
      <c r="J82" s="764"/>
      <c r="K82" s="764"/>
      <c r="L82" s="764"/>
      <c r="M82" s="764"/>
      <c r="N82" s="764"/>
      <c r="O82" s="764"/>
      <c r="P82" s="764"/>
      <c r="Q82" s="764"/>
      <c r="R82" s="764"/>
      <c r="S82" s="764"/>
      <c r="T82" s="764"/>
      <c r="U82" s="764"/>
    </row>
    <row r="83" spans="2:21" s="394" customFormat="1" ht="17.25" customHeight="1" x14ac:dyDescent="0.25">
      <c r="B83" s="816" t="s">
        <v>54</v>
      </c>
      <c r="C83" s="816"/>
      <c r="D83" s="524"/>
      <c r="E83" s="524"/>
      <c r="F83" s="524"/>
      <c r="G83" s="763"/>
      <c r="H83" s="763"/>
      <c r="I83" s="764"/>
      <c r="J83" s="764"/>
      <c r="K83" s="764"/>
      <c r="L83" s="764"/>
      <c r="M83" s="764"/>
      <c r="N83" s="764"/>
      <c r="O83" s="764"/>
      <c r="P83" s="764"/>
      <c r="Q83" s="764"/>
      <c r="R83" s="764"/>
      <c r="S83" s="764"/>
      <c r="T83" s="764"/>
      <c r="U83" s="764"/>
    </row>
    <row r="84" spans="2:21" s="394" customFormat="1" ht="17.25" customHeight="1" x14ac:dyDescent="0.25">
      <c r="B84" s="816" t="s">
        <v>335</v>
      </c>
      <c r="C84" s="816"/>
      <c r="D84" s="524"/>
      <c r="E84" s="524"/>
      <c r="F84" s="524"/>
      <c r="G84" s="763"/>
      <c r="H84" s="763"/>
      <c r="I84" s="764"/>
      <c r="J84" s="764"/>
      <c r="K84" s="764"/>
      <c r="L84" s="764"/>
      <c r="M84" s="764"/>
      <c r="N84" s="764"/>
      <c r="O84" s="764"/>
      <c r="P84" s="764"/>
      <c r="Q84" s="764"/>
      <c r="R84" s="764"/>
      <c r="S84" s="764"/>
      <c r="T84" s="764"/>
      <c r="U84" s="764"/>
    </row>
    <row r="85" spans="2:21" s="394" customFormat="1" ht="15.75" customHeight="1" x14ac:dyDescent="0.25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</row>
    <row r="86" spans="2:21" s="617" customFormat="1" ht="13.8" x14ac:dyDescent="0.25">
      <c r="B86" s="535" t="s">
        <v>701</v>
      </c>
      <c r="E86" s="618"/>
    </row>
    <row r="87" spans="2:21" s="394" customFormat="1" ht="13.2" x14ac:dyDescent="0.25">
      <c r="E87" s="10"/>
    </row>
    <row r="88" spans="2:21" s="394" customFormat="1" ht="24.75" customHeight="1" x14ac:dyDescent="0.25">
      <c r="B88" s="796" t="s">
        <v>94</v>
      </c>
      <c r="C88" s="796"/>
      <c r="D88" s="765" t="s">
        <v>95</v>
      </c>
      <c r="E88" s="765"/>
      <c r="F88" s="595" t="s">
        <v>654</v>
      </c>
      <c r="G88" s="398" t="s">
        <v>96</v>
      </c>
      <c r="H88" s="398" t="s">
        <v>97</v>
      </c>
      <c r="I88" s="398" t="s">
        <v>98</v>
      </c>
      <c r="J88" s="398" t="s">
        <v>99</v>
      </c>
    </row>
    <row r="89" spans="2:21" s="394" customFormat="1" ht="7.5" customHeight="1" x14ac:dyDescent="0.25">
      <c r="F89" s="594"/>
    </row>
    <row r="90" spans="2:21" s="9" customFormat="1" ht="18" customHeight="1" x14ac:dyDescent="0.3">
      <c r="B90" s="761" t="s">
        <v>100</v>
      </c>
      <c r="C90" s="761"/>
      <c r="D90" s="762"/>
      <c r="E90" s="762"/>
      <c r="F90" s="210"/>
      <c r="G90" s="210"/>
      <c r="H90" s="210"/>
      <c r="I90" s="210"/>
      <c r="J90" s="210"/>
    </row>
    <row r="91" spans="2:21" s="9" customFormat="1" ht="18" customHeight="1" x14ac:dyDescent="0.3">
      <c r="B91" s="761" t="s">
        <v>101</v>
      </c>
      <c r="C91" s="761"/>
      <c r="D91" s="762"/>
      <c r="E91" s="762"/>
      <c r="F91" s="210"/>
      <c r="G91" s="210"/>
      <c r="H91" s="210"/>
      <c r="I91" s="210"/>
      <c r="J91" s="210"/>
    </row>
    <row r="92" spans="2:21" s="9" customFormat="1" ht="18" customHeight="1" x14ac:dyDescent="0.3">
      <c r="B92" s="761" t="s">
        <v>54</v>
      </c>
      <c r="C92" s="761"/>
      <c r="D92" s="762"/>
      <c r="E92" s="762"/>
      <c r="F92" s="210"/>
      <c r="G92" s="210"/>
      <c r="H92" s="210"/>
      <c r="I92" s="210"/>
      <c r="J92" s="210"/>
    </row>
    <row r="93" spans="2:21" s="9" customFormat="1" ht="18" customHeight="1" x14ac:dyDescent="0.3">
      <c r="B93" s="761" t="s">
        <v>158</v>
      </c>
      <c r="C93" s="761"/>
      <c r="D93" s="762"/>
      <c r="E93" s="762"/>
      <c r="F93" s="210"/>
      <c r="G93" s="210"/>
      <c r="H93" s="210"/>
      <c r="I93" s="210"/>
      <c r="J93" s="210"/>
    </row>
    <row r="94" spans="2:21" s="394" customFormat="1" ht="13.2" x14ac:dyDescent="0.25">
      <c r="B94" s="10"/>
      <c r="C94" s="10"/>
      <c r="D94" s="10"/>
      <c r="E94" s="10"/>
      <c r="F94" s="10"/>
      <c r="G94" s="10"/>
      <c r="H94" s="10"/>
      <c r="O94" s="36"/>
      <c r="P94" s="36"/>
    </row>
    <row r="95" spans="2:21" s="674" customFormat="1" ht="13.8" x14ac:dyDescent="0.25">
      <c r="B95" s="535" t="s">
        <v>853</v>
      </c>
      <c r="C95" s="10"/>
      <c r="D95" s="10"/>
      <c r="E95" s="10"/>
      <c r="F95" s="10"/>
      <c r="G95" s="10"/>
      <c r="H95" s="10"/>
      <c r="O95" s="36"/>
      <c r="P95" s="36"/>
    </row>
    <row r="96" spans="2:21" s="674" customFormat="1" ht="13.2" x14ac:dyDescent="0.25">
      <c r="B96" s="10"/>
      <c r="C96" s="10"/>
      <c r="D96" s="10"/>
      <c r="E96" s="10"/>
      <c r="F96" s="10"/>
      <c r="G96" s="10"/>
      <c r="H96" s="10"/>
      <c r="O96" s="36"/>
      <c r="P96" s="36"/>
    </row>
    <row r="97" spans="2:16" s="674" customFormat="1" ht="13.2" x14ac:dyDescent="0.25">
      <c r="B97" s="810" t="s">
        <v>33</v>
      </c>
      <c r="C97" s="811"/>
      <c r="D97" s="811"/>
      <c r="E97" s="811"/>
      <c r="F97" s="812"/>
      <c r="G97" s="787" t="s">
        <v>850</v>
      </c>
      <c r="H97" s="788"/>
      <c r="I97" s="789"/>
      <c r="O97" s="36"/>
      <c r="P97" s="36"/>
    </row>
    <row r="98" spans="2:16" s="674" customFormat="1" ht="13.2" x14ac:dyDescent="0.25">
      <c r="B98" s="813"/>
      <c r="C98" s="814"/>
      <c r="D98" s="814"/>
      <c r="E98" s="814"/>
      <c r="F98" s="815"/>
      <c r="G98" s="675" t="s">
        <v>856</v>
      </c>
      <c r="H98" s="675" t="s">
        <v>857</v>
      </c>
      <c r="I98" s="675" t="s">
        <v>858</v>
      </c>
      <c r="O98" s="36"/>
      <c r="P98" s="36"/>
    </row>
    <row r="99" spans="2:16" s="674" customFormat="1" ht="13.2" x14ac:dyDescent="0.25">
      <c r="B99" s="9"/>
      <c r="C99" s="9"/>
      <c r="D99" s="9"/>
      <c r="E99" s="9"/>
      <c r="F99" s="9"/>
      <c r="G99" s="9"/>
      <c r="H99" s="9"/>
      <c r="I99" s="9"/>
      <c r="O99" s="36"/>
      <c r="P99" s="36"/>
    </row>
    <row r="100" spans="2:16" s="674" customFormat="1" ht="32.25" customHeight="1" x14ac:dyDescent="0.25">
      <c r="B100" s="705" t="s">
        <v>40</v>
      </c>
      <c r="C100" s="705"/>
      <c r="D100" s="705"/>
      <c r="E100" s="705"/>
      <c r="F100" s="790"/>
      <c r="G100" s="676"/>
      <c r="H100" s="483"/>
      <c r="I100" s="483"/>
      <c r="O100" s="36"/>
      <c r="P100" s="36"/>
    </row>
    <row r="101" spans="2:16" s="674" customFormat="1" ht="32.25" customHeight="1" x14ac:dyDescent="0.25">
      <c r="B101" s="705" t="s">
        <v>41</v>
      </c>
      <c r="C101" s="705"/>
      <c r="D101" s="705"/>
      <c r="E101" s="705"/>
      <c r="F101" s="790"/>
      <c r="G101" s="676"/>
      <c r="H101" s="483"/>
      <c r="I101" s="483"/>
      <c r="O101" s="36"/>
      <c r="P101" s="36"/>
    </row>
    <row r="102" spans="2:16" s="674" customFormat="1" ht="32.25" customHeight="1" x14ac:dyDescent="0.25">
      <c r="B102" s="705" t="s">
        <v>42</v>
      </c>
      <c r="C102" s="705"/>
      <c r="D102" s="705"/>
      <c r="E102" s="705"/>
      <c r="F102" s="705"/>
      <c r="G102" s="676"/>
      <c r="H102" s="483"/>
      <c r="I102" s="483"/>
      <c r="O102" s="36"/>
      <c r="P102" s="36"/>
    </row>
    <row r="103" spans="2:16" s="674" customFormat="1" ht="32.25" customHeight="1" x14ac:dyDescent="0.25">
      <c r="B103" s="705" t="s">
        <v>43</v>
      </c>
      <c r="C103" s="705"/>
      <c r="D103" s="705"/>
      <c r="E103" s="705"/>
      <c r="F103" s="705"/>
      <c r="G103" s="676"/>
      <c r="H103" s="483"/>
      <c r="I103" s="483"/>
      <c r="O103" s="36"/>
      <c r="P103" s="36"/>
    </row>
    <row r="104" spans="2:16" s="674" customFormat="1" ht="32.25" customHeight="1" x14ac:dyDescent="0.25">
      <c r="B104" s="705" t="s">
        <v>44</v>
      </c>
      <c r="C104" s="705"/>
      <c r="D104" s="705"/>
      <c r="E104" s="705"/>
      <c r="F104" s="705"/>
      <c r="G104" s="676"/>
      <c r="H104" s="483"/>
      <c r="I104" s="483"/>
      <c r="O104" s="36"/>
      <c r="P104" s="36"/>
    </row>
    <row r="105" spans="2:16" s="674" customFormat="1" ht="32.25" customHeight="1" x14ac:dyDescent="0.25">
      <c r="B105" s="705" t="s">
        <v>45</v>
      </c>
      <c r="C105" s="705"/>
      <c r="D105" s="705"/>
      <c r="E105" s="705"/>
      <c r="F105" s="705"/>
      <c r="G105" s="676"/>
      <c r="H105" s="483"/>
      <c r="I105" s="483"/>
      <c r="O105" s="36"/>
      <c r="P105" s="36"/>
    </row>
    <row r="106" spans="2:16" s="674" customFormat="1" ht="32.25" customHeight="1" x14ac:dyDescent="0.25">
      <c r="B106" s="705" t="s">
        <v>46</v>
      </c>
      <c r="C106" s="705"/>
      <c r="D106" s="705"/>
      <c r="E106" s="705"/>
      <c r="F106" s="705"/>
      <c r="G106" s="676"/>
      <c r="H106" s="483"/>
      <c r="I106" s="483"/>
      <c r="O106" s="36"/>
      <c r="P106" s="36"/>
    </row>
    <row r="107" spans="2:16" s="674" customFormat="1" ht="32.25" customHeight="1" x14ac:dyDescent="0.25">
      <c r="B107" s="705" t="s">
        <v>47</v>
      </c>
      <c r="C107" s="705"/>
      <c r="D107" s="705"/>
      <c r="E107" s="705"/>
      <c r="F107" s="705"/>
      <c r="G107" s="676"/>
      <c r="H107" s="483"/>
      <c r="I107" s="483"/>
      <c r="O107" s="36"/>
      <c r="P107" s="36"/>
    </row>
    <row r="108" spans="2:16" s="674" customFormat="1" ht="32.25" customHeight="1" x14ac:dyDescent="0.25">
      <c r="B108" s="705" t="s">
        <v>48</v>
      </c>
      <c r="C108" s="705"/>
      <c r="D108" s="705"/>
      <c r="E108" s="705"/>
      <c r="F108" s="705"/>
      <c r="G108" s="676"/>
      <c r="H108" s="483"/>
      <c r="I108" s="483"/>
      <c r="O108" s="36"/>
      <c r="P108" s="36"/>
    </row>
    <row r="109" spans="2:16" s="674" customFormat="1" ht="32.25" customHeight="1" x14ac:dyDescent="0.25">
      <c r="B109" s="705" t="s">
        <v>49</v>
      </c>
      <c r="C109" s="705"/>
      <c r="D109" s="705"/>
      <c r="E109" s="705"/>
      <c r="F109" s="705"/>
      <c r="G109" s="676"/>
      <c r="H109" s="483"/>
      <c r="I109" s="483"/>
      <c r="O109" s="36"/>
      <c r="P109" s="36"/>
    </row>
    <row r="110" spans="2:16" s="674" customFormat="1" ht="32.25" customHeight="1" x14ac:dyDescent="0.25">
      <c r="B110" s="705" t="s">
        <v>50</v>
      </c>
      <c r="C110" s="705"/>
      <c r="D110" s="705"/>
      <c r="E110" s="705"/>
      <c r="F110" s="705"/>
      <c r="G110" s="676"/>
      <c r="H110" s="483"/>
      <c r="I110" s="483"/>
      <c r="O110" s="36"/>
      <c r="P110" s="36"/>
    </row>
    <row r="111" spans="2:16" s="674" customFormat="1" ht="32.25" customHeight="1" x14ac:dyDescent="0.25">
      <c r="B111" s="705" t="s">
        <v>51</v>
      </c>
      <c r="C111" s="705"/>
      <c r="D111" s="705"/>
      <c r="E111" s="705"/>
      <c r="F111" s="705"/>
      <c r="G111" s="676"/>
      <c r="H111" s="483"/>
      <c r="I111" s="483"/>
      <c r="O111" s="36"/>
      <c r="P111" s="36"/>
    </row>
    <row r="112" spans="2:16" s="674" customFormat="1" ht="32.25" customHeight="1" x14ac:dyDescent="0.25">
      <c r="B112" s="705" t="s">
        <v>52</v>
      </c>
      <c r="C112" s="705"/>
      <c r="D112" s="705"/>
      <c r="E112" s="705"/>
      <c r="F112" s="705"/>
      <c r="G112" s="676"/>
      <c r="H112" s="483"/>
      <c r="I112" s="483"/>
      <c r="O112" s="36"/>
      <c r="P112" s="36"/>
    </row>
    <row r="113" spans="2:16" s="674" customFormat="1" ht="32.25" customHeight="1" x14ac:dyDescent="0.25">
      <c r="B113" s="705" t="s">
        <v>53</v>
      </c>
      <c r="C113" s="705"/>
      <c r="D113" s="705"/>
      <c r="E113" s="705"/>
      <c r="F113" s="705"/>
      <c r="G113" s="676"/>
      <c r="H113" s="483"/>
      <c r="I113" s="483"/>
      <c r="O113" s="36"/>
      <c r="P113" s="36"/>
    </row>
    <row r="114" spans="2:16" s="674" customFormat="1" ht="32.25" customHeight="1" x14ac:dyDescent="0.25">
      <c r="B114" s="705" t="s">
        <v>54</v>
      </c>
      <c r="C114" s="705"/>
      <c r="D114" s="705"/>
      <c r="E114" s="705"/>
      <c r="F114" s="705"/>
      <c r="G114" s="676"/>
      <c r="H114" s="483"/>
      <c r="I114" s="483"/>
      <c r="O114" s="36"/>
      <c r="P114" s="36"/>
    </row>
    <row r="115" spans="2:16" s="674" customFormat="1" ht="13.2" x14ac:dyDescent="0.25">
      <c r="B115" s="10"/>
      <c r="C115" s="10"/>
      <c r="D115" s="10"/>
      <c r="E115" s="10"/>
      <c r="F115" s="10"/>
      <c r="G115" s="10"/>
      <c r="H115" s="10"/>
      <c r="O115" s="36"/>
      <c r="P115" s="36"/>
    </row>
    <row r="116" spans="2:16" s="674" customFormat="1" ht="13.2" x14ac:dyDescent="0.25">
      <c r="B116" s="10"/>
      <c r="C116" s="10"/>
      <c r="D116" s="10"/>
      <c r="E116" s="10"/>
      <c r="F116" s="10"/>
      <c r="G116" s="10"/>
      <c r="H116" s="10"/>
      <c r="O116" s="36"/>
      <c r="P116" s="36"/>
    </row>
    <row r="117" spans="2:16" s="617" customFormat="1" ht="13.8" x14ac:dyDescent="0.25">
      <c r="B117" s="535" t="s">
        <v>851</v>
      </c>
      <c r="E117" s="618"/>
    </row>
    <row r="118" spans="2:16" s="394" customFormat="1" ht="13.2" x14ac:dyDescent="0.25">
      <c r="B118" s="43"/>
      <c r="E118" s="10"/>
    </row>
    <row r="119" spans="2:16" s="394" customFormat="1" ht="13.2" x14ac:dyDescent="0.25">
      <c r="B119" s="765" t="s">
        <v>87</v>
      </c>
      <c r="C119" s="765"/>
      <c r="D119" s="796" t="s">
        <v>88</v>
      </c>
      <c r="E119" s="796"/>
      <c r="F119" s="796"/>
      <c r="G119" s="796"/>
      <c r="H119" s="796"/>
      <c r="I119" s="796"/>
      <c r="J119" s="787" t="s">
        <v>861</v>
      </c>
      <c r="K119" s="788"/>
      <c r="L119" s="788"/>
      <c r="M119" s="789"/>
    </row>
    <row r="120" spans="2:16" s="9" customFormat="1" ht="18" customHeight="1" x14ac:dyDescent="0.3">
      <c r="B120" s="765"/>
      <c r="C120" s="765"/>
      <c r="D120" s="796"/>
      <c r="E120" s="796"/>
      <c r="F120" s="796"/>
      <c r="G120" s="796"/>
      <c r="H120" s="796"/>
      <c r="I120" s="796"/>
      <c r="J120" s="398" t="s">
        <v>856</v>
      </c>
      <c r="K120" s="398" t="s">
        <v>857</v>
      </c>
      <c r="L120" s="398" t="s">
        <v>858</v>
      </c>
      <c r="M120" s="677" t="s">
        <v>854</v>
      </c>
    </row>
    <row r="121" spans="2:16" s="9" customFormat="1" ht="5.25" customHeight="1" x14ac:dyDescent="0.3"/>
    <row r="122" spans="2:16" s="9" customFormat="1" ht="27.75" customHeight="1" x14ac:dyDescent="0.25">
      <c r="B122" s="707" t="s">
        <v>89</v>
      </c>
      <c r="C122" s="707"/>
      <c r="D122" s="783" t="s">
        <v>90</v>
      </c>
      <c r="E122" s="783"/>
      <c r="F122" s="783"/>
      <c r="G122" s="783"/>
      <c r="H122" s="783"/>
      <c r="I122" s="783"/>
      <c r="J122" s="483"/>
      <c r="K122" s="483"/>
      <c r="L122" s="483"/>
      <c r="M122" s="483"/>
    </row>
    <row r="123" spans="2:16" s="9" customFormat="1" ht="27.75" customHeight="1" x14ac:dyDescent="0.25">
      <c r="B123" s="707"/>
      <c r="C123" s="707"/>
      <c r="D123" s="783" t="s">
        <v>91</v>
      </c>
      <c r="E123" s="783"/>
      <c r="F123" s="783"/>
      <c r="G123" s="783"/>
      <c r="H123" s="783"/>
      <c r="I123" s="783"/>
      <c r="J123" s="483"/>
      <c r="K123" s="483"/>
      <c r="L123" s="483"/>
      <c r="M123" s="483"/>
    </row>
    <row r="124" spans="2:16" s="9" customFormat="1" ht="27.75" customHeight="1" x14ac:dyDescent="0.25">
      <c r="B124" s="707" t="s">
        <v>92</v>
      </c>
      <c r="C124" s="707"/>
      <c r="D124" s="783" t="s">
        <v>859</v>
      </c>
      <c r="E124" s="783"/>
      <c r="F124" s="783"/>
      <c r="G124" s="783"/>
      <c r="H124" s="783"/>
      <c r="I124" s="783"/>
      <c r="J124" s="483"/>
      <c r="K124" s="483"/>
      <c r="L124" s="483"/>
      <c r="M124" s="483"/>
    </row>
    <row r="125" spans="2:16" s="9" customFormat="1" ht="33" customHeight="1" x14ac:dyDescent="0.25">
      <c r="B125" s="707"/>
      <c r="C125" s="707"/>
      <c r="D125" s="809" t="s">
        <v>860</v>
      </c>
      <c r="E125" s="809"/>
      <c r="F125" s="809"/>
      <c r="G125" s="809"/>
      <c r="H125" s="809"/>
      <c r="I125" s="809"/>
      <c r="J125" s="483"/>
      <c r="K125" s="483"/>
      <c r="L125" s="483"/>
      <c r="M125" s="483"/>
    </row>
    <row r="126" spans="2:16" s="9" customFormat="1" ht="27.75" customHeight="1" x14ac:dyDescent="0.25">
      <c r="B126" s="707"/>
      <c r="C126" s="707"/>
      <c r="D126" s="783" t="s">
        <v>862</v>
      </c>
      <c r="E126" s="783"/>
      <c r="F126" s="783"/>
      <c r="G126" s="783"/>
      <c r="H126" s="783"/>
      <c r="I126" s="783"/>
      <c r="J126" s="483"/>
      <c r="K126" s="483"/>
      <c r="L126" s="483"/>
      <c r="M126" s="483"/>
    </row>
    <row r="127" spans="2:16" s="394" customFormat="1" ht="27.75" customHeight="1" x14ac:dyDescent="0.25">
      <c r="B127" s="707"/>
      <c r="C127" s="707"/>
      <c r="D127" s="783" t="s">
        <v>93</v>
      </c>
      <c r="E127" s="783"/>
      <c r="F127" s="783"/>
      <c r="G127" s="783"/>
      <c r="H127" s="783"/>
      <c r="I127" s="783"/>
      <c r="J127" s="483"/>
      <c r="K127" s="483"/>
      <c r="L127" s="483"/>
      <c r="M127" s="483"/>
    </row>
    <row r="128" spans="2:16" s="394" customFormat="1" ht="56.25" customHeight="1" x14ac:dyDescent="0.25">
      <c r="B128" s="808" t="s">
        <v>855</v>
      </c>
      <c r="C128" s="808"/>
      <c r="D128" s="808"/>
      <c r="E128" s="808"/>
      <c r="F128" s="808"/>
      <c r="G128" s="808"/>
      <c r="H128" s="808"/>
      <c r="I128" s="808"/>
      <c r="J128" s="808"/>
      <c r="K128" s="808"/>
      <c r="L128" s="808"/>
    </row>
    <row r="129" spans="2:19" s="617" customFormat="1" ht="25.5" customHeight="1" thickBot="1" x14ac:dyDescent="0.3">
      <c r="B129" s="537" t="s">
        <v>852</v>
      </c>
      <c r="C129" s="619"/>
      <c r="D129" s="620"/>
      <c r="E129" s="620"/>
      <c r="F129" s="620"/>
      <c r="G129" s="620"/>
    </row>
    <row r="130" spans="2:19" s="394" customFormat="1" ht="30" customHeight="1" x14ac:dyDescent="0.25">
      <c r="B130" s="797"/>
      <c r="C130" s="798"/>
      <c r="D130" s="798"/>
      <c r="E130" s="798"/>
      <c r="F130" s="798"/>
      <c r="G130" s="798"/>
      <c r="H130" s="798"/>
      <c r="I130" s="798"/>
      <c r="J130" s="798"/>
      <c r="K130" s="798"/>
      <c r="L130" s="798"/>
      <c r="M130" s="798"/>
      <c r="N130" s="803" t="s">
        <v>24</v>
      </c>
      <c r="O130" s="804"/>
      <c r="P130" s="804"/>
      <c r="Q130" s="804"/>
      <c r="R130" s="804"/>
      <c r="S130" s="805"/>
    </row>
    <row r="131" spans="2:19" s="394" customFormat="1" ht="119.25" customHeight="1" x14ac:dyDescent="0.25">
      <c r="B131" s="799"/>
      <c r="C131" s="800"/>
      <c r="D131" s="800"/>
      <c r="E131" s="800"/>
      <c r="F131" s="800"/>
      <c r="G131" s="800"/>
      <c r="H131" s="800"/>
      <c r="I131" s="800"/>
      <c r="J131" s="800"/>
      <c r="K131" s="800"/>
      <c r="L131" s="800"/>
      <c r="M131" s="800"/>
      <c r="N131" s="45"/>
      <c r="O131" s="46"/>
      <c r="P131" s="46"/>
      <c r="Q131" s="46"/>
      <c r="R131" s="46"/>
      <c r="S131" s="484"/>
    </row>
    <row r="132" spans="2:19" s="28" customFormat="1" ht="30" customHeight="1" x14ac:dyDescent="0.25">
      <c r="B132" s="799"/>
      <c r="C132" s="800"/>
      <c r="D132" s="800"/>
      <c r="E132" s="800"/>
      <c r="F132" s="800"/>
      <c r="G132" s="800"/>
      <c r="H132" s="800"/>
      <c r="I132" s="800"/>
      <c r="J132" s="800"/>
      <c r="K132" s="800"/>
      <c r="L132" s="800"/>
      <c r="M132" s="800"/>
      <c r="N132" s="806" t="s">
        <v>86</v>
      </c>
      <c r="O132" s="708"/>
      <c r="P132" s="708"/>
      <c r="Q132" s="708" t="s">
        <v>55</v>
      </c>
      <c r="R132" s="708"/>
      <c r="S132" s="807"/>
    </row>
    <row r="133" spans="2:19" s="28" customFormat="1" ht="18.75" customHeight="1" x14ac:dyDescent="0.25">
      <c r="B133" s="799"/>
      <c r="C133" s="800"/>
      <c r="D133" s="800"/>
      <c r="E133" s="800"/>
      <c r="F133" s="800"/>
      <c r="G133" s="800"/>
      <c r="H133" s="800"/>
      <c r="I133" s="800"/>
      <c r="J133" s="800"/>
      <c r="K133" s="800"/>
      <c r="L133" s="800"/>
      <c r="M133" s="800"/>
      <c r="N133" s="784"/>
      <c r="O133" s="785"/>
      <c r="P133" s="785"/>
      <c r="Q133" s="785"/>
      <c r="R133" s="785"/>
      <c r="S133" s="786"/>
    </row>
    <row r="134" spans="2:19" s="394" customFormat="1" ht="18.75" customHeight="1" thickBot="1" x14ac:dyDescent="0.3">
      <c r="B134" s="801"/>
      <c r="C134" s="802"/>
      <c r="D134" s="802"/>
      <c r="E134" s="802"/>
      <c r="F134" s="802"/>
      <c r="G134" s="802"/>
      <c r="H134" s="802"/>
      <c r="I134" s="802"/>
      <c r="J134" s="802"/>
      <c r="K134" s="802"/>
      <c r="L134" s="802"/>
      <c r="M134" s="802"/>
      <c r="N134" s="784"/>
      <c r="O134" s="785"/>
      <c r="P134" s="785"/>
      <c r="Q134" s="785"/>
      <c r="R134" s="785"/>
      <c r="S134" s="786"/>
    </row>
    <row r="135" spans="2:19" s="394" customFormat="1" ht="30" customHeight="1" thickBot="1" x14ac:dyDescent="0.3">
      <c r="B135" s="791" t="s">
        <v>25</v>
      </c>
      <c r="C135" s="792"/>
      <c r="D135" s="792"/>
      <c r="E135" s="485"/>
      <c r="F135" s="485"/>
      <c r="G135" s="485"/>
      <c r="H135" s="485"/>
      <c r="I135" s="485"/>
      <c r="J135" s="486"/>
      <c r="K135" s="486"/>
      <c r="L135" s="486"/>
      <c r="M135" s="486"/>
      <c r="N135" s="793"/>
      <c r="O135" s="794"/>
      <c r="P135" s="794"/>
      <c r="Q135" s="794"/>
      <c r="R135" s="794"/>
      <c r="S135" s="795"/>
    </row>
    <row r="136" spans="2:19" s="394" customFormat="1" ht="20.25" customHeight="1" x14ac:dyDescent="0.25">
      <c r="P136" s="56"/>
    </row>
    <row r="137" spans="2:19" s="394" customFormat="1" ht="11.25" customHeight="1" x14ac:dyDescent="0.25">
      <c r="E137" s="10"/>
      <c r="O137" s="60"/>
      <c r="P137" s="60"/>
    </row>
  </sheetData>
  <mergeCells count="277">
    <mergeCell ref="B88:C88"/>
    <mergeCell ref="D88:E88"/>
    <mergeCell ref="B90:C90"/>
    <mergeCell ref="D90:E90"/>
    <mergeCell ref="B76:C76"/>
    <mergeCell ref="B77:C77"/>
    <mergeCell ref="B78:C78"/>
    <mergeCell ref="B79:C79"/>
    <mergeCell ref="B80:C80"/>
    <mergeCell ref="B81:C81"/>
    <mergeCell ref="B82:C82"/>
    <mergeCell ref="B83:C83"/>
    <mergeCell ref="L24:N24"/>
    <mergeCell ref="F25:H25"/>
    <mergeCell ref="I25:K25"/>
    <mergeCell ref="L25:N25"/>
    <mergeCell ref="C33:F33"/>
    <mergeCell ref="C34:F34"/>
    <mergeCell ref="C35:F35"/>
    <mergeCell ref="G31:J31"/>
    <mergeCell ref="G33:J33"/>
    <mergeCell ref="G34:J34"/>
    <mergeCell ref="G35:J35"/>
    <mergeCell ref="K31:T31"/>
    <mergeCell ref="K33:T33"/>
    <mergeCell ref="K34:T34"/>
    <mergeCell ref="K35:T35"/>
    <mergeCell ref="I24:K24"/>
    <mergeCell ref="O49:P49"/>
    <mergeCell ref="J49:N49"/>
    <mergeCell ref="O39:P40"/>
    <mergeCell ref="G40:H40"/>
    <mergeCell ref="O45:P45"/>
    <mergeCell ref="O47:P47"/>
    <mergeCell ref="G46:H46"/>
    <mergeCell ref="O46:P46"/>
    <mergeCell ref="G47:H47"/>
    <mergeCell ref="O44:P44"/>
    <mergeCell ref="O42:P42"/>
    <mergeCell ref="O43:P43"/>
    <mergeCell ref="O48:P48"/>
    <mergeCell ref="G39:I39"/>
    <mergeCell ref="G43:H43"/>
    <mergeCell ref="O50:P50"/>
    <mergeCell ref="B53:B62"/>
    <mergeCell ref="C53:D55"/>
    <mergeCell ref="E53:F53"/>
    <mergeCell ref="G53:H53"/>
    <mergeCell ref="O53:P53"/>
    <mergeCell ref="E54:F54"/>
    <mergeCell ref="C52:D52"/>
    <mergeCell ref="E52:F52"/>
    <mergeCell ref="E51:F51"/>
    <mergeCell ref="G51:H51"/>
    <mergeCell ref="C48:D50"/>
    <mergeCell ref="E49:F49"/>
    <mergeCell ref="O51:P51"/>
    <mergeCell ref="E50:F50"/>
    <mergeCell ref="G49:H49"/>
    <mergeCell ref="G50:H50"/>
    <mergeCell ref="B42:B51"/>
    <mergeCell ref="C42:D44"/>
    <mergeCell ref="E42:F42"/>
    <mergeCell ref="G42:H42"/>
    <mergeCell ref="E44:F44"/>
    <mergeCell ref="G44:H44"/>
    <mergeCell ref="E47:F47"/>
    <mergeCell ref="B14:E14"/>
    <mergeCell ref="F14:P14"/>
    <mergeCell ref="B16:I16"/>
    <mergeCell ref="J16:P16"/>
    <mergeCell ref="O22:R22"/>
    <mergeCell ref="O25:R25"/>
    <mergeCell ref="B12:U12"/>
    <mergeCell ref="B28:N28"/>
    <mergeCell ref="B30:B31"/>
    <mergeCell ref="C31:F31"/>
    <mergeCell ref="C30:T30"/>
    <mergeCell ref="O23:R23"/>
    <mergeCell ref="O24:R24"/>
    <mergeCell ref="C22:E22"/>
    <mergeCell ref="F22:H22"/>
    <mergeCell ref="I22:K22"/>
    <mergeCell ref="L22:N22"/>
    <mergeCell ref="C23:E23"/>
    <mergeCell ref="C24:E24"/>
    <mergeCell ref="C25:E25"/>
    <mergeCell ref="F23:H23"/>
    <mergeCell ref="I23:K23"/>
    <mergeCell ref="L23:N23"/>
    <mergeCell ref="F24:H24"/>
    <mergeCell ref="B71:J71"/>
    <mergeCell ref="J59:N59"/>
    <mergeCell ref="J60:N60"/>
    <mergeCell ref="J61:N61"/>
    <mergeCell ref="J62:N62"/>
    <mergeCell ref="C51:D51"/>
    <mergeCell ref="G52:H52"/>
    <mergeCell ref="O52:P52"/>
    <mergeCell ref="G54:H54"/>
    <mergeCell ref="O54:P54"/>
    <mergeCell ref="E55:F55"/>
    <mergeCell ref="G55:H55"/>
    <mergeCell ref="O55:P55"/>
    <mergeCell ref="C56:D58"/>
    <mergeCell ref="E56:F56"/>
    <mergeCell ref="G56:H56"/>
    <mergeCell ref="O56:P56"/>
    <mergeCell ref="E57:F57"/>
    <mergeCell ref="G57:H57"/>
    <mergeCell ref="O57:P57"/>
    <mergeCell ref="E58:F58"/>
    <mergeCell ref="G58:H58"/>
    <mergeCell ref="O58:P58"/>
    <mergeCell ref="J58:N58"/>
    <mergeCell ref="O60:P60"/>
    <mergeCell ref="C59:D61"/>
    <mergeCell ref="E59:F59"/>
    <mergeCell ref="G59:H59"/>
    <mergeCell ref="O59:P59"/>
    <mergeCell ref="E61:F61"/>
    <mergeCell ref="G61:H61"/>
    <mergeCell ref="O61:P61"/>
    <mergeCell ref="C62:D62"/>
    <mergeCell ref="E62:F62"/>
    <mergeCell ref="G62:H62"/>
    <mergeCell ref="O62:P62"/>
    <mergeCell ref="O73:P74"/>
    <mergeCell ref="K76:L76"/>
    <mergeCell ref="M76:N76"/>
    <mergeCell ref="O76:P76"/>
    <mergeCell ref="Q76:S76"/>
    <mergeCell ref="T76:U76"/>
    <mergeCell ref="G77:H77"/>
    <mergeCell ref="I77:J77"/>
    <mergeCell ref="K77:L77"/>
    <mergeCell ref="M77:N77"/>
    <mergeCell ref="G76:H76"/>
    <mergeCell ref="I76:J76"/>
    <mergeCell ref="O77:P77"/>
    <mergeCell ref="Q77:S77"/>
    <mergeCell ref="T77:U77"/>
    <mergeCell ref="T73:U74"/>
    <mergeCell ref="G73:H74"/>
    <mergeCell ref="Q73:S74"/>
    <mergeCell ref="I73:J74"/>
    <mergeCell ref="T80:U80"/>
    <mergeCell ref="Q81:S81"/>
    <mergeCell ref="T81:U81"/>
    <mergeCell ref="G81:H81"/>
    <mergeCell ref="I81:J81"/>
    <mergeCell ref="G78:H78"/>
    <mergeCell ref="I78:J78"/>
    <mergeCell ref="K78:L78"/>
    <mergeCell ref="M78:N78"/>
    <mergeCell ref="O78:P78"/>
    <mergeCell ref="Q78:S78"/>
    <mergeCell ref="T78:U78"/>
    <mergeCell ref="G79:H79"/>
    <mergeCell ref="I79:J79"/>
    <mergeCell ref="K79:L79"/>
    <mergeCell ref="M79:N79"/>
    <mergeCell ref="O79:P79"/>
    <mergeCell ref="Q79:S79"/>
    <mergeCell ref="T79:U79"/>
    <mergeCell ref="K81:L81"/>
    <mergeCell ref="M81:N81"/>
    <mergeCell ref="O81:P81"/>
    <mergeCell ref="O84:P84"/>
    <mergeCell ref="Q84:S84"/>
    <mergeCell ref="T84:U84"/>
    <mergeCell ref="B84:C84"/>
    <mergeCell ref="O82:P82"/>
    <mergeCell ref="G80:H80"/>
    <mergeCell ref="I80:J80"/>
    <mergeCell ref="K80:L80"/>
    <mergeCell ref="M80:N80"/>
    <mergeCell ref="O80:P80"/>
    <mergeCell ref="Q82:S82"/>
    <mergeCell ref="T82:U82"/>
    <mergeCell ref="G83:H83"/>
    <mergeCell ref="I83:J83"/>
    <mergeCell ref="K83:L83"/>
    <mergeCell ref="M83:N83"/>
    <mergeCell ref="O83:P83"/>
    <mergeCell ref="Q83:S83"/>
    <mergeCell ref="T83:U83"/>
    <mergeCell ref="G82:H82"/>
    <mergeCell ref="I82:J82"/>
    <mergeCell ref="K82:L82"/>
    <mergeCell ref="M82:N82"/>
    <mergeCell ref="Q80:S80"/>
    <mergeCell ref="B93:C93"/>
    <mergeCell ref="D93:E93"/>
    <mergeCell ref="J119:M119"/>
    <mergeCell ref="B135:D135"/>
    <mergeCell ref="N135:P135"/>
    <mergeCell ref="Q135:S135"/>
    <mergeCell ref="B119:C120"/>
    <mergeCell ref="D119:I120"/>
    <mergeCell ref="B130:M134"/>
    <mergeCell ref="N130:S130"/>
    <mergeCell ref="N132:P132"/>
    <mergeCell ref="Q132:S132"/>
    <mergeCell ref="N133:P133"/>
    <mergeCell ref="Q133:S133"/>
    <mergeCell ref="B128:L128"/>
    <mergeCell ref="B124:C127"/>
    <mergeCell ref="D124:I124"/>
    <mergeCell ref="D125:I125"/>
    <mergeCell ref="D126:I126"/>
    <mergeCell ref="D127:I127"/>
    <mergeCell ref="B107:F107"/>
    <mergeCell ref="B108:F108"/>
    <mergeCell ref="B109:F109"/>
    <mergeCell ref="B97:F98"/>
    <mergeCell ref="D123:I123"/>
    <mergeCell ref="N134:P134"/>
    <mergeCell ref="Q134:S134"/>
    <mergeCell ref="G97:I97"/>
    <mergeCell ref="B100:F100"/>
    <mergeCell ref="B101:F101"/>
    <mergeCell ref="B102:F102"/>
    <mergeCell ref="B103:F103"/>
    <mergeCell ref="B104:F104"/>
    <mergeCell ref="B105:F105"/>
    <mergeCell ref="B106:F106"/>
    <mergeCell ref="B110:F110"/>
    <mergeCell ref="B111:F111"/>
    <mergeCell ref="B112:F112"/>
    <mergeCell ref="B113:F113"/>
    <mergeCell ref="B114:F114"/>
    <mergeCell ref="B122:C123"/>
    <mergeCell ref="D122:I122"/>
    <mergeCell ref="B37:N37"/>
    <mergeCell ref="J39:N40"/>
    <mergeCell ref="J42:N42"/>
    <mergeCell ref="J43:N43"/>
    <mergeCell ref="J44:N44"/>
    <mergeCell ref="J45:N45"/>
    <mergeCell ref="J46:N46"/>
    <mergeCell ref="J47:N47"/>
    <mergeCell ref="J48:N48"/>
    <mergeCell ref="G48:H48"/>
    <mergeCell ref="C45:D47"/>
    <mergeCell ref="B39:B40"/>
    <mergeCell ref="C39:D40"/>
    <mergeCell ref="E39:F40"/>
    <mergeCell ref="E43:F43"/>
    <mergeCell ref="E45:F45"/>
    <mergeCell ref="G45:H45"/>
    <mergeCell ref="E46:F46"/>
    <mergeCell ref="E48:F48"/>
    <mergeCell ref="J50:N50"/>
    <mergeCell ref="J51:N51"/>
    <mergeCell ref="J52:N52"/>
    <mergeCell ref="J53:N53"/>
    <mergeCell ref="J54:N54"/>
    <mergeCell ref="J55:N55"/>
    <mergeCell ref="J56:N56"/>
    <mergeCell ref="J57:N57"/>
    <mergeCell ref="B92:C92"/>
    <mergeCell ref="D92:E92"/>
    <mergeCell ref="B91:C91"/>
    <mergeCell ref="D91:E91"/>
    <mergeCell ref="G84:H84"/>
    <mergeCell ref="I84:J84"/>
    <mergeCell ref="K84:L84"/>
    <mergeCell ref="M84:N84"/>
    <mergeCell ref="K73:L74"/>
    <mergeCell ref="M73:N74"/>
    <mergeCell ref="E60:F60"/>
    <mergeCell ref="G60:H60"/>
    <mergeCell ref="D73:F73"/>
    <mergeCell ref="B73:C74"/>
    <mergeCell ref="B69:H69"/>
    <mergeCell ref="B70:H70"/>
  </mergeCells>
  <pageMargins left="0.7" right="0.7" top="0.75" bottom="0.75" header="0.3" footer="0.3"/>
  <pageSetup paperSize="9" scale="3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38" r:id="rId4" name="Check Box 278">
              <controlPr defaultSize="0" autoFill="0" autoLine="0" autoPict="0">
                <anchor moveWithCells="1">
                  <from>
                    <xdr:col>3</xdr:col>
                    <xdr:colOff>274320</xdr:colOff>
                    <xdr:row>75</xdr:row>
                    <xdr:rowOff>60960</xdr:rowOff>
                  </from>
                  <to>
                    <xdr:col>3</xdr:col>
                    <xdr:colOff>419100</xdr:colOff>
                    <xdr:row>75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9" r:id="rId5" name="Check Box 279">
              <controlPr defaultSize="0" autoFill="0" autoLine="0" autoPict="0">
                <anchor moveWithCells="1">
                  <from>
                    <xdr:col>4</xdr:col>
                    <xdr:colOff>411480</xdr:colOff>
                    <xdr:row>75</xdr:row>
                    <xdr:rowOff>60960</xdr:rowOff>
                  </from>
                  <to>
                    <xdr:col>4</xdr:col>
                    <xdr:colOff>556260</xdr:colOff>
                    <xdr:row>75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1" r:id="rId6" name="Check Box 281">
              <controlPr defaultSize="0" autoFill="0" autoLine="0" autoPict="0">
                <anchor moveWithCells="1">
                  <from>
                    <xdr:col>5</xdr:col>
                    <xdr:colOff>236220</xdr:colOff>
                    <xdr:row>75</xdr:row>
                    <xdr:rowOff>68580</xdr:rowOff>
                  </from>
                  <to>
                    <xdr:col>5</xdr:col>
                    <xdr:colOff>381000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0" r:id="rId7" name="Check Box 470">
              <controlPr defaultSize="0" autoFill="0" autoLine="0" autoPict="0">
                <anchor moveWithCells="1">
                  <from>
                    <xdr:col>3</xdr:col>
                    <xdr:colOff>274320</xdr:colOff>
                    <xdr:row>76</xdr:row>
                    <xdr:rowOff>60960</xdr:rowOff>
                  </from>
                  <to>
                    <xdr:col>3</xdr:col>
                    <xdr:colOff>419100</xdr:colOff>
                    <xdr:row>76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1" r:id="rId8" name="Check Box 471">
              <controlPr defaultSize="0" autoFill="0" autoLine="0" autoPict="0">
                <anchor moveWithCells="1">
                  <from>
                    <xdr:col>4</xdr:col>
                    <xdr:colOff>411480</xdr:colOff>
                    <xdr:row>76</xdr:row>
                    <xdr:rowOff>60960</xdr:rowOff>
                  </from>
                  <to>
                    <xdr:col>4</xdr:col>
                    <xdr:colOff>556260</xdr:colOff>
                    <xdr:row>76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2" r:id="rId9" name="Check Box 472">
              <controlPr defaultSize="0" autoFill="0" autoLine="0" autoPict="0">
                <anchor moveWithCells="1">
                  <from>
                    <xdr:col>5</xdr:col>
                    <xdr:colOff>236220</xdr:colOff>
                    <xdr:row>76</xdr:row>
                    <xdr:rowOff>68580</xdr:rowOff>
                  </from>
                  <to>
                    <xdr:col>5</xdr:col>
                    <xdr:colOff>381000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3" r:id="rId10" name="Check Box 473">
              <controlPr defaultSize="0" autoFill="0" autoLine="0" autoPict="0">
                <anchor moveWithCells="1">
                  <from>
                    <xdr:col>3</xdr:col>
                    <xdr:colOff>274320</xdr:colOff>
                    <xdr:row>77</xdr:row>
                    <xdr:rowOff>60960</xdr:rowOff>
                  </from>
                  <to>
                    <xdr:col>3</xdr:col>
                    <xdr:colOff>419100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4" r:id="rId11" name="Check Box 474">
              <controlPr defaultSize="0" autoFill="0" autoLine="0" autoPict="0">
                <anchor moveWithCells="1">
                  <from>
                    <xdr:col>4</xdr:col>
                    <xdr:colOff>411480</xdr:colOff>
                    <xdr:row>77</xdr:row>
                    <xdr:rowOff>60960</xdr:rowOff>
                  </from>
                  <to>
                    <xdr:col>4</xdr:col>
                    <xdr:colOff>556260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5" r:id="rId12" name="Check Box 475">
              <controlPr defaultSize="0" autoFill="0" autoLine="0" autoPict="0">
                <anchor moveWithCells="1">
                  <from>
                    <xdr:col>5</xdr:col>
                    <xdr:colOff>236220</xdr:colOff>
                    <xdr:row>77</xdr:row>
                    <xdr:rowOff>68580</xdr:rowOff>
                  </from>
                  <to>
                    <xdr:col>5</xdr:col>
                    <xdr:colOff>381000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6" r:id="rId13" name="Check Box 476">
              <controlPr defaultSize="0" autoFill="0" autoLine="0" autoPict="0">
                <anchor moveWithCells="1">
                  <from>
                    <xdr:col>3</xdr:col>
                    <xdr:colOff>274320</xdr:colOff>
                    <xdr:row>78</xdr:row>
                    <xdr:rowOff>60960</xdr:rowOff>
                  </from>
                  <to>
                    <xdr:col>3</xdr:col>
                    <xdr:colOff>419100</xdr:colOff>
                    <xdr:row>78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7" r:id="rId14" name="Check Box 477">
              <controlPr defaultSize="0" autoFill="0" autoLine="0" autoPict="0">
                <anchor moveWithCells="1">
                  <from>
                    <xdr:col>4</xdr:col>
                    <xdr:colOff>411480</xdr:colOff>
                    <xdr:row>78</xdr:row>
                    <xdr:rowOff>60960</xdr:rowOff>
                  </from>
                  <to>
                    <xdr:col>4</xdr:col>
                    <xdr:colOff>556260</xdr:colOff>
                    <xdr:row>78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8" r:id="rId15" name="Check Box 478">
              <controlPr defaultSize="0" autoFill="0" autoLine="0" autoPict="0">
                <anchor moveWithCells="1">
                  <from>
                    <xdr:col>5</xdr:col>
                    <xdr:colOff>236220</xdr:colOff>
                    <xdr:row>78</xdr:row>
                    <xdr:rowOff>68580</xdr:rowOff>
                  </from>
                  <to>
                    <xdr:col>5</xdr:col>
                    <xdr:colOff>381000</xdr:colOff>
                    <xdr:row>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9" r:id="rId16" name="Check Box 479">
              <controlPr defaultSize="0" autoFill="0" autoLine="0" autoPict="0">
                <anchor moveWithCells="1">
                  <from>
                    <xdr:col>3</xdr:col>
                    <xdr:colOff>274320</xdr:colOff>
                    <xdr:row>79</xdr:row>
                    <xdr:rowOff>60960</xdr:rowOff>
                  </from>
                  <to>
                    <xdr:col>3</xdr:col>
                    <xdr:colOff>419100</xdr:colOff>
                    <xdr:row>79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0" r:id="rId17" name="Check Box 480">
              <controlPr defaultSize="0" autoFill="0" autoLine="0" autoPict="0">
                <anchor moveWithCells="1">
                  <from>
                    <xdr:col>4</xdr:col>
                    <xdr:colOff>411480</xdr:colOff>
                    <xdr:row>79</xdr:row>
                    <xdr:rowOff>60960</xdr:rowOff>
                  </from>
                  <to>
                    <xdr:col>4</xdr:col>
                    <xdr:colOff>556260</xdr:colOff>
                    <xdr:row>79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1" r:id="rId18" name="Check Box 481">
              <controlPr defaultSize="0" autoFill="0" autoLine="0" autoPict="0">
                <anchor moveWithCells="1">
                  <from>
                    <xdr:col>5</xdr:col>
                    <xdr:colOff>236220</xdr:colOff>
                    <xdr:row>79</xdr:row>
                    <xdr:rowOff>68580</xdr:rowOff>
                  </from>
                  <to>
                    <xdr:col>5</xdr:col>
                    <xdr:colOff>381000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2" r:id="rId19" name="Check Box 482">
              <controlPr defaultSize="0" autoFill="0" autoLine="0" autoPict="0">
                <anchor moveWithCells="1">
                  <from>
                    <xdr:col>3</xdr:col>
                    <xdr:colOff>274320</xdr:colOff>
                    <xdr:row>80</xdr:row>
                    <xdr:rowOff>60960</xdr:rowOff>
                  </from>
                  <to>
                    <xdr:col>3</xdr:col>
                    <xdr:colOff>419100</xdr:colOff>
                    <xdr:row>80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3" r:id="rId20" name="Check Box 483">
              <controlPr defaultSize="0" autoFill="0" autoLine="0" autoPict="0">
                <anchor moveWithCells="1">
                  <from>
                    <xdr:col>4</xdr:col>
                    <xdr:colOff>411480</xdr:colOff>
                    <xdr:row>80</xdr:row>
                    <xdr:rowOff>60960</xdr:rowOff>
                  </from>
                  <to>
                    <xdr:col>4</xdr:col>
                    <xdr:colOff>556260</xdr:colOff>
                    <xdr:row>80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4" r:id="rId21" name="Check Box 484">
              <controlPr defaultSize="0" autoFill="0" autoLine="0" autoPict="0">
                <anchor moveWithCells="1">
                  <from>
                    <xdr:col>5</xdr:col>
                    <xdr:colOff>236220</xdr:colOff>
                    <xdr:row>80</xdr:row>
                    <xdr:rowOff>68580</xdr:rowOff>
                  </from>
                  <to>
                    <xdr:col>5</xdr:col>
                    <xdr:colOff>381000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5" r:id="rId22" name="Check Box 485">
              <controlPr defaultSize="0" autoFill="0" autoLine="0" autoPict="0">
                <anchor moveWithCells="1">
                  <from>
                    <xdr:col>3</xdr:col>
                    <xdr:colOff>274320</xdr:colOff>
                    <xdr:row>81</xdr:row>
                    <xdr:rowOff>60960</xdr:rowOff>
                  </from>
                  <to>
                    <xdr:col>3</xdr:col>
                    <xdr:colOff>419100</xdr:colOff>
                    <xdr:row>81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6" r:id="rId23" name="Check Box 486">
              <controlPr defaultSize="0" autoFill="0" autoLine="0" autoPict="0">
                <anchor moveWithCells="1">
                  <from>
                    <xdr:col>4</xdr:col>
                    <xdr:colOff>411480</xdr:colOff>
                    <xdr:row>81</xdr:row>
                    <xdr:rowOff>60960</xdr:rowOff>
                  </from>
                  <to>
                    <xdr:col>4</xdr:col>
                    <xdr:colOff>556260</xdr:colOff>
                    <xdr:row>81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7" r:id="rId24" name="Check Box 487">
              <controlPr defaultSize="0" autoFill="0" autoLine="0" autoPict="0">
                <anchor moveWithCells="1">
                  <from>
                    <xdr:col>5</xdr:col>
                    <xdr:colOff>236220</xdr:colOff>
                    <xdr:row>81</xdr:row>
                    <xdr:rowOff>68580</xdr:rowOff>
                  </from>
                  <to>
                    <xdr:col>5</xdr:col>
                    <xdr:colOff>381000</xdr:colOff>
                    <xdr:row>81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8" r:id="rId25" name="Check Box 488">
              <controlPr defaultSize="0" autoFill="0" autoLine="0" autoPict="0">
                <anchor moveWithCells="1">
                  <from>
                    <xdr:col>3</xdr:col>
                    <xdr:colOff>274320</xdr:colOff>
                    <xdr:row>82</xdr:row>
                    <xdr:rowOff>60960</xdr:rowOff>
                  </from>
                  <to>
                    <xdr:col>3</xdr:col>
                    <xdr:colOff>419100</xdr:colOff>
                    <xdr:row>82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9" r:id="rId26" name="Check Box 489">
              <controlPr defaultSize="0" autoFill="0" autoLine="0" autoPict="0">
                <anchor moveWithCells="1">
                  <from>
                    <xdr:col>4</xdr:col>
                    <xdr:colOff>411480</xdr:colOff>
                    <xdr:row>82</xdr:row>
                    <xdr:rowOff>60960</xdr:rowOff>
                  </from>
                  <to>
                    <xdr:col>4</xdr:col>
                    <xdr:colOff>556260</xdr:colOff>
                    <xdr:row>82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0" r:id="rId27" name="Check Box 490">
              <controlPr defaultSize="0" autoFill="0" autoLine="0" autoPict="0">
                <anchor moveWithCells="1">
                  <from>
                    <xdr:col>5</xdr:col>
                    <xdr:colOff>236220</xdr:colOff>
                    <xdr:row>82</xdr:row>
                    <xdr:rowOff>68580</xdr:rowOff>
                  </from>
                  <to>
                    <xdr:col>5</xdr:col>
                    <xdr:colOff>381000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1" r:id="rId28" name="Check Box 491">
              <controlPr defaultSize="0" autoFill="0" autoLine="0" autoPict="0">
                <anchor moveWithCells="1">
                  <from>
                    <xdr:col>3</xdr:col>
                    <xdr:colOff>274320</xdr:colOff>
                    <xdr:row>83</xdr:row>
                    <xdr:rowOff>60960</xdr:rowOff>
                  </from>
                  <to>
                    <xdr:col>3</xdr:col>
                    <xdr:colOff>419100</xdr:colOff>
                    <xdr:row>83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2" r:id="rId29" name="Check Box 492">
              <controlPr defaultSize="0" autoFill="0" autoLine="0" autoPict="0">
                <anchor moveWithCells="1">
                  <from>
                    <xdr:col>4</xdr:col>
                    <xdr:colOff>411480</xdr:colOff>
                    <xdr:row>83</xdr:row>
                    <xdr:rowOff>60960</xdr:rowOff>
                  </from>
                  <to>
                    <xdr:col>4</xdr:col>
                    <xdr:colOff>556260</xdr:colOff>
                    <xdr:row>83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3" r:id="rId30" name="Check Box 493">
              <controlPr defaultSize="0" autoFill="0" autoLine="0" autoPict="0">
                <anchor moveWithCells="1">
                  <from>
                    <xdr:col>5</xdr:col>
                    <xdr:colOff>236220</xdr:colOff>
                    <xdr:row>83</xdr:row>
                    <xdr:rowOff>68580</xdr:rowOff>
                  </from>
                  <to>
                    <xdr:col>5</xdr:col>
                    <xdr:colOff>381000</xdr:colOff>
                    <xdr:row>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0" r:id="rId31" name="Check Box 500">
              <controlPr defaultSize="0" autoFill="0" autoLine="0" autoPict="0">
                <anchor moveWithCells="1">
                  <from>
                    <xdr:col>9</xdr:col>
                    <xdr:colOff>220980</xdr:colOff>
                    <xdr:row>121</xdr:row>
                    <xdr:rowOff>137160</xdr:rowOff>
                  </from>
                  <to>
                    <xdr:col>9</xdr:col>
                    <xdr:colOff>365760</xdr:colOff>
                    <xdr:row>121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1" r:id="rId32" name="Check Box 501">
              <controlPr defaultSize="0" autoFill="0" autoLine="0" autoPict="0">
                <anchor moveWithCells="1">
                  <from>
                    <xdr:col>10</xdr:col>
                    <xdr:colOff>228600</xdr:colOff>
                    <xdr:row>121</xdr:row>
                    <xdr:rowOff>137160</xdr:rowOff>
                  </from>
                  <to>
                    <xdr:col>10</xdr:col>
                    <xdr:colOff>373380</xdr:colOff>
                    <xdr:row>121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2" r:id="rId33" name="Check Box 502">
              <controlPr defaultSize="0" autoFill="0" autoLine="0" autoPict="0">
                <anchor moveWithCells="1">
                  <from>
                    <xdr:col>11</xdr:col>
                    <xdr:colOff>289560</xdr:colOff>
                    <xdr:row>121</xdr:row>
                    <xdr:rowOff>121920</xdr:rowOff>
                  </from>
                  <to>
                    <xdr:col>11</xdr:col>
                    <xdr:colOff>426720</xdr:colOff>
                    <xdr:row>121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3" r:id="rId34" name="Check Box 503">
              <controlPr defaultSize="0" autoFill="0" autoLine="0" autoPict="0">
                <anchor moveWithCells="1">
                  <from>
                    <xdr:col>9</xdr:col>
                    <xdr:colOff>220980</xdr:colOff>
                    <xdr:row>122</xdr:row>
                    <xdr:rowOff>137160</xdr:rowOff>
                  </from>
                  <to>
                    <xdr:col>9</xdr:col>
                    <xdr:colOff>365760</xdr:colOff>
                    <xdr:row>122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4" r:id="rId35" name="Check Box 504">
              <controlPr defaultSize="0" autoFill="0" autoLine="0" autoPict="0">
                <anchor moveWithCells="1">
                  <from>
                    <xdr:col>10</xdr:col>
                    <xdr:colOff>228600</xdr:colOff>
                    <xdr:row>122</xdr:row>
                    <xdr:rowOff>137160</xdr:rowOff>
                  </from>
                  <to>
                    <xdr:col>10</xdr:col>
                    <xdr:colOff>373380</xdr:colOff>
                    <xdr:row>122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5" r:id="rId36" name="Check Box 505">
              <controlPr defaultSize="0" autoFill="0" autoLine="0" autoPict="0">
                <anchor moveWithCells="1">
                  <from>
                    <xdr:col>11</xdr:col>
                    <xdr:colOff>289560</xdr:colOff>
                    <xdr:row>122</xdr:row>
                    <xdr:rowOff>121920</xdr:rowOff>
                  </from>
                  <to>
                    <xdr:col>11</xdr:col>
                    <xdr:colOff>426720</xdr:colOff>
                    <xdr:row>122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6" r:id="rId37" name="Check Box 506">
              <controlPr defaultSize="0" autoFill="0" autoLine="0" autoPict="0">
                <anchor moveWithCells="1">
                  <from>
                    <xdr:col>9</xdr:col>
                    <xdr:colOff>220980</xdr:colOff>
                    <xdr:row>123</xdr:row>
                    <xdr:rowOff>137160</xdr:rowOff>
                  </from>
                  <to>
                    <xdr:col>9</xdr:col>
                    <xdr:colOff>365760</xdr:colOff>
                    <xdr:row>123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7" r:id="rId38" name="Check Box 507">
              <controlPr defaultSize="0" autoFill="0" autoLine="0" autoPict="0">
                <anchor moveWithCells="1">
                  <from>
                    <xdr:col>10</xdr:col>
                    <xdr:colOff>228600</xdr:colOff>
                    <xdr:row>123</xdr:row>
                    <xdr:rowOff>137160</xdr:rowOff>
                  </from>
                  <to>
                    <xdr:col>10</xdr:col>
                    <xdr:colOff>373380</xdr:colOff>
                    <xdr:row>123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8" r:id="rId39" name="Check Box 508">
              <controlPr defaultSize="0" autoFill="0" autoLine="0" autoPict="0">
                <anchor moveWithCells="1">
                  <from>
                    <xdr:col>11</xdr:col>
                    <xdr:colOff>289560</xdr:colOff>
                    <xdr:row>123</xdr:row>
                    <xdr:rowOff>121920</xdr:rowOff>
                  </from>
                  <to>
                    <xdr:col>11</xdr:col>
                    <xdr:colOff>426720</xdr:colOff>
                    <xdr:row>123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9" r:id="rId40" name="Check Box 509">
              <controlPr defaultSize="0" autoFill="0" autoLine="0" autoPict="0">
                <anchor moveWithCells="1">
                  <from>
                    <xdr:col>9</xdr:col>
                    <xdr:colOff>220980</xdr:colOff>
                    <xdr:row>124</xdr:row>
                    <xdr:rowOff>137160</xdr:rowOff>
                  </from>
                  <to>
                    <xdr:col>9</xdr:col>
                    <xdr:colOff>365760</xdr:colOff>
                    <xdr:row>124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0" r:id="rId41" name="Check Box 510">
              <controlPr defaultSize="0" autoFill="0" autoLine="0" autoPict="0">
                <anchor moveWithCells="1">
                  <from>
                    <xdr:col>10</xdr:col>
                    <xdr:colOff>228600</xdr:colOff>
                    <xdr:row>124</xdr:row>
                    <xdr:rowOff>137160</xdr:rowOff>
                  </from>
                  <to>
                    <xdr:col>10</xdr:col>
                    <xdr:colOff>373380</xdr:colOff>
                    <xdr:row>124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1" r:id="rId42" name="Check Box 511">
              <controlPr defaultSize="0" autoFill="0" autoLine="0" autoPict="0">
                <anchor moveWithCells="1">
                  <from>
                    <xdr:col>11</xdr:col>
                    <xdr:colOff>289560</xdr:colOff>
                    <xdr:row>124</xdr:row>
                    <xdr:rowOff>121920</xdr:rowOff>
                  </from>
                  <to>
                    <xdr:col>11</xdr:col>
                    <xdr:colOff>426720</xdr:colOff>
                    <xdr:row>124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" r:id="rId43" name="Check Box 512">
              <controlPr defaultSize="0" autoFill="0" autoLine="0" autoPict="0">
                <anchor moveWithCells="1">
                  <from>
                    <xdr:col>9</xdr:col>
                    <xdr:colOff>220980</xdr:colOff>
                    <xdr:row>125</xdr:row>
                    <xdr:rowOff>137160</xdr:rowOff>
                  </from>
                  <to>
                    <xdr:col>9</xdr:col>
                    <xdr:colOff>365760</xdr:colOff>
                    <xdr:row>125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3" r:id="rId44" name="Check Box 513">
              <controlPr defaultSize="0" autoFill="0" autoLine="0" autoPict="0">
                <anchor moveWithCells="1">
                  <from>
                    <xdr:col>10</xdr:col>
                    <xdr:colOff>228600</xdr:colOff>
                    <xdr:row>125</xdr:row>
                    <xdr:rowOff>137160</xdr:rowOff>
                  </from>
                  <to>
                    <xdr:col>10</xdr:col>
                    <xdr:colOff>373380</xdr:colOff>
                    <xdr:row>125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4" r:id="rId45" name="Check Box 514">
              <controlPr defaultSize="0" autoFill="0" autoLine="0" autoPict="0">
                <anchor moveWithCells="1">
                  <from>
                    <xdr:col>11</xdr:col>
                    <xdr:colOff>289560</xdr:colOff>
                    <xdr:row>125</xdr:row>
                    <xdr:rowOff>121920</xdr:rowOff>
                  </from>
                  <to>
                    <xdr:col>11</xdr:col>
                    <xdr:colOff>426720</xdr:colOff>
                    <xdr:row>125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4" r:id="rId46" name="Check Box 524">
              <controlPr defaultSize="0" autoFill="0" autoLine="0" autoPict="0">
                <anchor moveWithCells="1">
                  <from>
                    <xdr:col>9</xdr:col>
                    <xdr:colOff>220980</xdr:colOff>
                    <xdr:row>126</xdr:row>
                    <xdr:rowOff>137160</xdr:rowOff>
                  </from>
                  <to>
                    <xdr:col>9</xdr:col>
                    <xdr:colOff>365760</xdr:colOff>
                    <xdr:row>126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5" r:id="rId47" name="Check Box 525">
              <controlPr defaultSize="0" autoFill="0" autoLine="0" autoPict="0">
                <anchor moveWithCells="1">
                  <from>
                    <xdr:col>10</xdr:col>
                    <xdr:colOff>228600</xdr:colOff>
                    <xdr:row>126</xdr:row>
                    <xdr:rowOff>137160</xdr:rowOff>
                  </from>
                  <to>
                    <xdr:col>10</xdr:col>
                    <xdr:colOff>373380</xdr:colOff>
                    <xdr:row>126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6" r:id="rId48" name="Check Box 526">
              <controlPr defaultSize="0" autoFill="0" autoLine="0" autoPict="0">
                <anchor moveWithCells="1">
                  <from>
                    <xdr:col>11</xdr:col>
                    <xdr:colOff>289560</xdr:colOff>
                    <xdr:row>126</xdr:row>
                    <xdr:rowOff>121920</xdr:rowOff>
                  </from>
                  <to>
                    <xdr:col>11</xdr:col>
                    <xdr:colOff>426720</xdr:colOff>
                    <xdr:row>126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7" r:id="rId49" name="Check Box 527">
              <controlPr defaultSize="0" autoFill="0" autoLine="0" autoPict="0">
                <anchor moveWithCells="1">
                  <from>
                    <xdr:col>6</xdr:col>
                    <xdr:colOff>213360</xdr:colOff>
                    <xdr:row>99</xdr:row>
                    <xdr:rowOff>38100</xdr:rowOff>
                  </from>
                  <to>
                    <xdr:col>6</xdr:col>
                    <xdr:colOff>647700</xdr:colOff>
                    <xdr:row>99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8" r:id="rId50" name="Check Box 528">
              <controlPr defaultSize="0" autoFill="0" autoLine="0" autoPict="0">
                <anchor moveWithCells="1">
                  <from>
                    <xdr:col>7</xdr:col>
                    <xdr:colOff>213360</xdr:colOff>
                    <xdr:row>99</xdr:row>
                    <xdr:rowOff>38100</xdr:rowOff>
                  </from>
                  <to>
                    <xdr:col>7</xdr:col>
                    <xdr:colOff>647700</xdr:colOff>
                    <xdr:row>99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9" r:id="rId51" name="Check Box 529">
              <controlPr defaultSize="0" autoFill="0" autoLine="0" autoPict="0">
                <anchor moveWithCells="1">
                  <from>
                    <xdr:col>8</xdr:col>
                    <xdr:colOff>213360</xdr:colOff>
                    <xdr:row>99</xdr:row>
                    <xdr:rowOff>38100</xdr:rowOff>
                  </from>
                  <to>
                    <xdr:col>8</xdr:col>
                    <xdr:colOff>647700</xdr:colOff>
                    <xdr:row>99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0" r:id="rId52" name="Check Box 530">
              <controlPr defaultSize="0" autoFill="0" autoLine="0" autoPict="0">
                <anchor moveWithCells="1">
                  <from>
                    <xdr:col>6</xdr:col>
                    <xdr:colOff>213360</xdr:colOff>
                    <xdr:row>100</xdr:row>
                    <xdr:rowOff>106680</xdr:rowOff>
                  </from>
                  <to>
                    <xdr:col>6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1" r:id="rId53" name="Check Box 531">
              <controlPr defaultSize="0" autoFill="0" autoLine="0" autoPict="0">
                <anchor moveWithCells="1">
                  <from>
                    <xdr:col>6</xdr:col>
                    <xdr:colOff>213360</xdr:colOff>
                    <xdr:row>100</xdr:row>
                    <xdr:rowOff>106680</xdr:rowOff>
                  </from>
                  <to>
                    <xdr:col>6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2" r:id="rId54" name="Check Box 532">
              <controlPr defaultSize="0" autoFill="0" autoLine="0" autoPict="0">
                <anchor moveWithCells="1">
                  <from>
                    <xdr:col>7</xdr:col>
                    <xdr:colOff>213360</xdr:colOff>
                    <xdr:row>100</xdr:row>
                    <xdr:rowOff>106680</xdr:rowOff>
                  </from>
                  <to>
                    <xdr:col>7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3" r:id="rId55" name="Check Box 533">
              <controlPr defaultSize="0" autoFill="0" autoLine="0" autoPict="0">
                <anchor moveWithCells="1">
                  <from>
                    <xdr:col>7</xdr:col>
                    <xdr:colOff>213360</xdr:colOff>
                    <xdr:row>100</xdr:row>
                    <xdr:rowOff>106680</xdr:rowOff>
                  </from>
                  <to>
                    <xdr:col>7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4" r:id="rId56" name="Check Box 534">
              <controlPr defaultSize="0" autoFill="0" autoLine="0" autoPict="0">
                <anchor moveWithCells="1">
                  <from>
                    <xdr:col>8</xdr:col>
                    <xdr:colOff>213360</xdr:colOff>
                    <xdr:row>100</xdr:row>
                    <xdr:rowOff>106680</xdr:rowOff>
                  </from>
                  <to>
                    <xdr:col>8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5" r:id="rId57" name="Check Box 535">
              <controlPr defaultSize="0" autoFill="0" autoLine="0" autoPict="0">
                <anchor moveWithCells="1">
                  <from>
                    <xdr:col>8</xdr:col>
                    <xdr:colOff>213360</xdr:colOff>
                    <xdr:row>100</xdr:row>
                    <xdr:rowOff>106680</xdr:rowOff>
                  </from>
                  <to>
                    <xdr:col>8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6" r:id="rId58" name="Check Box 536">
              <controlPr defaultSize="0" autoFill="0" autoLine="0" autoPict="0">
                <anchor moveWithCells="1">
                  <from>
                    <xdr:col>6</xdr:col>
                    <xdr:colOff>213360</xdr:colOff>
                    <xdr:row>101</xdr:row>
                    <xdr:rowOff>38100</xdr:rowOff>
                  </from>
                  <to>
                    <xdr:col>6</xdr:col>
                    <xdr:colOff>647700</xdr:colOff>
                    <xdr:row>101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7" r:id="rId59" name="Check Box 537">
              <controlPr defaultSize="0" autoFill="0" autoLine="0" autoPict="0">
                <anchor moveWithCells="1">
                  <from>
                    <xdr:col>7</xdr:col>
                    <xdr:colOff>213360</xdr:colOff>
                    <xdr:row>101</xdr:row>
                    <xdr:rowOff>38100</xdr:rowOff>
                  </from>
                  <to>
                    <xdr:col>7</xdr:col>
                    <xdr:colOff>647700</xdr:colOff>
                    <xdr:row>101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8" r:id="rId60" name="Check Box 538">
              <controlPr defaultSize="0" autoFill="0" autoLine="0" autoPict="0">
                <anchor moveWithCells="1">
                  <from>
                    <xdr:col>8</xdr:col>
                    <xdr:colOff>213360</xdr:colOff>
                    <xdr:row>101</xdr:row>
                    <xdr:rowOff>38100</xdr:rowOff>
                  </from>
                  <to>
                    <xdr:col>8</xdr:col>
                    <xdr:colOff>647700</xdr:colOff>
                    <xdr:row>101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9" r:id="rId61" name="Check Box 539">
              <controlPr defaultSize="0" autoFill="0" autoLine="0" autoPict="0">
                <anchor moveWithCells="1">
                  <from>
                    <xdr:col>6</xdr:col>
                    <xdr:colOff>213360</xdr:colOff>
                    <xdr:row>102</xdr:row>
                    <xdr:rowOff>106680</xdr:rowOff>
                  </from>
                  <to>
                    <xdr:col>6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0" r:id="rId62" name="Check Box 540">
              <controlPr defaultSize="0" autoFill="0" autoLine="0" autoPict="0">
                <anchor moveWithCells="1">
                  <from>
                    <xdr:col>6</xdr:col>
                    <xdr:colOff>213360</xdr:colOff>
                    <xdr:row>102</xdr:row>
                    <xdr:rowOff>106680</xdr:rowOff>
                  </from>
                  <to>
                    <xdr:col>6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1" r:id="rId63" name="Check Box 541">
              <controlPr defaultSize="0" autoFill="0" autoLine="0" autoPict="0">
                <anchor moveWithCells="1">
                  <from>
                    <xdr:col>7</xdr:col>
                    <xdr:colOff>213360</xdr:colOff>
                    <xdr:row>102</xdr:row>
                    <xdr:rowOff>106680</xdr:rowOff>
                  </from>
                  <to>
                    <xdr:col>7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2" r:id="rId64" name="Check Box 542">
              <controlPr defaultSize="0" autoFill="0" autoLine="0" autoPict="0">
                <anchor moveWithCells="1">
                  <from>
                    <xdr:col>7</xdr:col>
                    <xdr:colOff>213360</xdr:colOff>
                    <xdr:row>102</xdr:row>
                    <xdr:rowOff>106680</xdr:rowOff>
                  </from>
                  <to>
                    <xdr:col>7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3" r:id="rId65" name="Check Box 543">
              <controlPr defaultSize="0" autoFill="0" autoLine="0" autoPict="0">
                <anchor moveWithCells="1">
                  <from>
                    <xdr:col>8</xdr:col>
                    <xdr:colOff>213360</xdr:colOff>
                    <xdr:row>102</xdr:row>
                    <xdr:rowOff>106680</xdr:rowOff>
                  </from>
                  <to>
                    <xdr:col>8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4" r:id="rId66" name="Check Box 544">
              <controlPr defaultSize="0" autoFill="0" autoLine="0" autoPict="0">
                <anchor moveWithCells="1">
                  <from>
                    <xdr:col>8</xdr:col>
                    <xdr:colOff>213360</xdr:colOff>
                    <xdr:row>102</xdr:row>
                    <xdr:rowOff>106680</xdr:rowOff>
                  </from>
                  <to>
                    <xdr:col>8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5" r:id="rId67" name="Check Box 545">
              <controlPr defaultSize="0" autoFill="0" autoLine="0" autoPict="0">
                <anchor moveWithCells="1">
                  <from>
                    <xdr:col>6</xdr:col>
                    <xdr:colOff>213360</xdr:colOff>
                    <xdr:row>103</xdr:row>
                    <xdr:rowOff>38100</xdr:rowOff>
                  </from>
                  <to>
                    <xdr:col>6</xdr:col>
                    <xdr:colOff>647700</xdr:colOff>
                    <xdr:row>103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6" r:id="rId68" name="Check Box 546">
              <controlPr defaultSize="0" autoFill="0" autoLine="0" autoPict="0">
                <anchor moveWithCells="1">
                  <from>
                    <xdr:col>7</xdr:col>
                    <xdr:colOff>213360</xdr:colOff>
                    <xdr:row>103</xdr:row>
                    <xdr:rowOff>38100</xdr:rowOff>
                  </from>
                  <to>
                    <xdr:col>7</xdr:col>
                    <xdr:colOff>647700</xdr:colOff>
                    <xdr:row>103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7" r:id="rId69" name="Check Box 547">
              <controlPr defaultSize="0" autoFill="0" autoLine="0" autoPict="0">
                <anchor moveWithCells="1">
                  <from>
                    <xdr:col>8</xdr:col>
                    <xdr:colOff>213360</xdr:colOff>
                    <xdr:row>103</xdr:row>
                    <xdr:rowOff>38100</xdr:rowOff>
                  </from>
                  <to>
                    <xdr:col>8</xdr:col>
                    <xdr:colOff>647700</xdr:colOff>
                    <xdr:row>103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8" r:id="rId70" name="Check Box 548">
              <controlPr defaultSize="0" autoFill="0" autoLine="0" autoPict="0">
                <anchor moveWithCells="1">
                  <from>
                    <xdr:col>6</xdr:col>
                    <xdr:colOff>213360</xdr:colOff>
                    <xdr:row>104</xdr:row>
                    <xdr:rowOff>106680</xdr:rowOff>
                  </from>
                  <to>
                    <xdr:col>6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9" r:id="rId71" name="Check Box 549">
              <controlPr defaultSize="0" autoFill="0" autoLine="0" autoPict="0">
                <anchor moveWithCells="1">
                  <from>
                    <xdr:col>6</xdr:col>
                    <xdr:colOff>213360</xdr:colOff>
                    <xdr:row>104</xdr:row>
                    <xdr:rowOff>106680</xdr:rowOff>
                  </from>
                  <to>
                    <xdr:col>6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0" r:id="rId72" name="Check Box 550">
              <controlPr defaultSize="0" autoFill="0" autoLine="0" autoPict="0">
                <anchor moveWithCells="1">
                  <from>
                    <xdr:col>7</xdr:col>
                    <xdr:colOff>213360</xdr:colOff>
                    <xdr:row>104</xdr:row>
                    <xdr:rowOff>106680</xdr:rowOff>
                  </from>
                  <to>
                    <xdr:col>7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1" r:id="rId73" name="Check Box 551">
              <controlPr defaultSize="0" autoFill="0" autoLine="0" autoPict="0">
                <anchor moveWithCells="1">
                  <from>
                    <xdr:col>7</xdr:col>
                    <xdr:colOff>213360</xdr:colOff>
                    <xdr:row>104</xdr:row>
                    <xdr:rowOff>106680</xdr:rowOff>
                  </from>
                  <to>
                    <xdr:col>7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2" r:id="rId74" name="Check Box 552">
              <controlPr defaultSize="0" autoFill="0" autoLine="0" autoPict="0">
                <anchor moveWithCells="1">
                  <from>
                    <xdr:col>8</xdr:col>
                    <xdr:colOff>213360</xdr:colOff>
                    <xdr:row>104</xdr:row>
                    <xdr:rowOff>106680</xdr:rowOff>
                  </from>
                  <to>
                    <xdr:col>8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3" r:id="rId75" name="Check Box 553">
              <controlPr defaultSize="0" autoFill="0" autoLine="0" autoPict="0">
                <anchor moveWithCells="1">
                  <from>
                    <xdr:col>8</xdr:col>
                    <xdr:colOff>213360</xdr:colOff>
                    <xdr:row>104</xdr:row>
                    <xdr:rowOff>106680</xdr:rowOff>
                  </from>
                  <to>
                    <xdr:col>8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4" r:id="rId76" name="Check Box 554">
              <controlPr defaultSize="0" autoFill="0" autoLine="0" autoPict="0">
                <anchor moveWithCells="1">
                  <from>
                    <xdr:col>6</xdr:col>
                    <xdr:colOff>213360</xdr:colOff>
                    <xdr:row>105</xdr:row>
                    <xdr:rowOff>38100</xdr:rowOff>
                  </from>
                  <to>
                    <xdr:col>6</xdr:col>
                    <xdr:colOff>647700</xdr:colOff>
                    <xdr:row>105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5" r:id="rId77" name="Check Box 555">
              <controlPr defaultSize="0" autoFill="0" autoLine="0" autoPict="0">
                <anchor moveWithCells="1">
                  <from>
                    <xdr:col>7</xdr:col>
                    <xdr:colOff>213360</xdr:colOff>
                    <xdr:row>105</xdr:row>
                    <xdr:rowOff>38100</xdr:rowOff>
                  </from>
                  <to>
                    <xdr:col>7</xdr:col>
                    <xdr:colOff>647700</xdr:colOff>
                    <xdr:row>105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6" r:id="rId78" name="Check Box 556">
              <controlPr defaultSize="0" autoFill="0" autoLine="0" autoPict="0">
                <anchor moveWithCells="1">
                  <from>
                    <xdr:col>8</xdr:col>
                    <xdr:colOff>213360</xdr:colOff>
                    <xdr:row>105</xdr:row>
                    <xdr:rowOff>38100</xdr:rowOff>
                  </from>
                  <to>
                    <xdr:col>8</xdr:col>
                    <xdr:colOff>647700</xdr:colOff>
                    <xdr:row>105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7" r:id="rId79" name="Check Box 557">
              <controlPr defaultSize="0" autoFill="0" autoLine="0" autoPict="0">
                <anchor moveWithCells="1">
                  <from>
                    <xdr:col>6</xdr:col>
                    <xdr:colOff>213360</xdr:colOff>
                    <xdr:row>106</xdr:row>
                    <xdr:rowOff>106680</xdr:rowOff>
                  </from>
                  <to>
                    <xdr:col>6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8" r:id="rId80" name="Check Box 558">
              <controlPr defaultSize="0" autoFill="0" autoLine="0" autoPict="0">
                <anchor moveWithCells="1">
                  <from>
                    <xdr:col>6</xdr:col>
                    <xdr:colOff>213360</xdr:colOff>
                    <xdr:row>106</xdr:row>
                    <xdr:rowOff>106680</xdr:rowOff>
                  </from>
                  <to>
                    <xdr:col>6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9" r:id="rId81" name="Check Box 559">
              <controlPr defaultSize="0" autoFill="0" autoLine="0" autoPict="0">
                <anchor moveWithCells="1">
                  <from>
                    <xdr:col>7</xdr:col>
                    <xdr:colOff>213360</xdr:colOff>
                    <xdr:row>106</xdr:row>
                    <xdr:rowOff>106680</xdr:rowOff>
                  </from>
                  <to>
                    <xdr:col>7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0" r:id="rId82" name="Check Box 560">
              <controlPr defaultSize="0" autoFill="0" autoLine="0" autoPict="0">
                <anchor moveWithCells="1">
                  <from>
                    <xdr:col>7</xdr:col>
                    <xdr:colOff>213360</xdr:colOff>
                    <xdr:row>106</xdr:row>
                    <xdr:rowOff>106680</xdr:rowOff>
                  </from>
                  <to>
                    <xdr:col>7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1" r:id="rId83" name="Check Box 561">
              <controlPr defaultSize="0" autoFill="0" autoLine="0" autoPict="0">
                <anchor moveWithCells="1">
                  <from>
                    <xdr:col>8</xdr:col>
                    <xdr:colOff>213360</xdr:colOff>
                    <xdr:row>106</xdr:row>
                    <xdr:rowOff>106680</xdr:rowOff>
                  </from>
                  <to>
                    <xdr:col>8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2" r:id="rId84" name="Check Box 562">
              <controlPr defaultSize="0" autoFill="0" autoLine="0" autoPict="0">
                <anchor moveWithCells="1">
                  <from>
                    <xdr:col>8</xdr:col>
                    <xdr:colOff>213360</xdr:colOff>
                    <xdr:row>106</xdr:row>
                    <xdr:rowOff>106680</xdr:rowOff>
                  </from>
                  <to>
                    <xdr:col>8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3" r:id="rId85" name="Check Box 563">
              <controlPr defaultSize="0" autoFill="0" autoLine="0" autoPict="0">
                <anchor moveWithCells="1">
                  <from>
                    <xdr:col>6</xdr:col>
                    <xdr:colOff>213360</xdr:colOff>
                    <xdr:row>107</xdr:row>
                    <xdr:rowOff>38100</xdr:rowOff>
                  </from>
                  <to>
                    <xdr:col>6</xdr:col>
                    <xdr:colOff>647700</xdr:colOff>
                    <xdr:row>107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4" r:id="rId86" name="Check Box 564">
              <controlPr defaultSize="0" autoFill="0" autoLine="0" autoPict="0">
                <anchor moveWithCells="1">
                  <from>
                    <xdr:col>7</xdr:col>
                    <xdr:colOff>213360</xdr:colOff>
                    <xdr:row>107</xdr:row>
                    <xdr:rowOff>38100</xdr:rowOff>
                  </from>
                  <to>
                    <xdr:col>7</xdr:col>
                    <xdr:colOff>647700</xdr:colOff>
                    <xdr:row>107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5" r:id="rId87" name="Check Box 565">
              <controlPr defaultSize="0" autoFill="0" autoLine="0" autoPict="0">
                <anchor moveWithCells="1">
                  <from>
                    <xdr:col>8</xdr:col>
                    <xdr:colOff>213360</xdr:colOff>
                    <xdr:row>107</xdr:row>
                    <xdr:rowOff>38100</xdr:rowOff>
                  </from>
                  <to>
                    <xdr:col>8</xdr:col>
                    <xdr:colOff>647700</xdr:colOff>
                    <xdr:row>107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6" r:id="rId88" name="Check Box 566">
              <controlPr defaultSize="0" autoFill="0" autoLine="0" autoPict="0">
                <anchor moveWithCells="1">
                  <from>
                    <xdr:col>6</xdr:col>
                    <xdr:colOff>213360</xdr:colOff>
                    <xdr:row>108</xdr:row>
                    <xdr:rowOff>106680</xdr:rowOff>
                  </from>
                  <to>
                    <xdr:col>6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7" r:id="rId89" name="Check Box 567">
              <controlPr defaultSize="0" autoFill="0" autoLine="0" autoPict="0">
                <anchor moveWithCells="1">
                  <from>
                    <xdr:col>6</xdr:col>
                    <xdr:colOff>213360</xdr:colOff>
                    <xdr:row>108</xdr:row>
                    <xdr:rowOff>106680</xdr:rowOff>
                  </from>
                  <to>
                    <xdr:col>6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8" r:id="rId90" name="Check Box 568">
              <controlPr defaultSize="0" autoFill="0" autoLine="0" autoPict="0">
                <anchor moveWithCells="1">
                  <from>
                    <xdr:col>7</xdr:col>
                    <xdr:colOff>213360</xdr:colOff>
                    <xdr:row>108</xdr:row>
                    <xdr:rowOff>106680</xdr:rowOff>
                  </from>
                  <to>
                    <xdr:col>7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9" r:id="rId91" name="Check Box 569">
              <controlPr defaultSize="0" autoFill="0" autoLine="0" autoPict="0">
                <anchor moveWithCells="1">
                  <from>
                    <xdr:col>7</xdr:col>
                    <xdr:colOff>213360</xdr:colOff>
                    <xdr:row>108</xdr:row>
                    <xdr:rowOff>106680</xdr:rowOff>
                  </from>
                  <to>
                    <xdr:col>7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0" r:id="rId92" name="Check Box 570">
              <controlPr defaultSize="0" autoFill="0" autoLine="0" autoPict="0">
                <anchor moveWithCells="1">
                  <from>
                    <xdr:col>8</xdr:col>
                    <xdr:colOff>213360</xdr:colOff>
                    <xdr:row>108</xdr:row>
                    <xdr:rowOff>106680</xdr:rowOff>
                  </from>
                  <to>
                    <xdr:col>8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1" r:id="rId93" name="Check Box 571">
              <controlPr defaultSize="0" autoFill="0" autoLine="0" autoPict="0">
                <anchor moveWithCells="1">
                  <from>
                    <xdr:col>8</xdr:col>
                    <xdr:colOff>213360</xdr:colOff>
                    <xdr:row>108</xdr:row>
                    <xdr:rowOff>106680</xdr:rowOff>
                  </from>
                  <to>
                    <xdr:col>8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2" r:id="rId94" name="Check Box 572">
              <controlPr defaultSize="0" autoFill="0" autoLine="0" autoPict="0">
                <anchor moveWithCells="1">
                  <from>
                    <xdr:col>6</xdr:col>
                    <xdr:colOff>213360</xdr:colOff>
                    <xdr:row>109</xdr:row>
                    <xdr:rowOff>38100</xdr:rowOff>
                  </from>
                  <to>
                    <xdr:col>6</xdr:col>
                    <xdr:colOff>647700</xdr:colOff>
                    <xdr:row>109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3" r:id="rId95" name="Check Box 573">
              <controlPr defaultSize="0" autoFill="0" autoLine="0" autoPict="0">
                <anchor moveWithCells="1">
                  <from>
                    <xdr:col>7</xdr:col>
                    <xdr:colOff>213360</xdr:colOff>
                    <xdr:row>109</xdr:row>
                    <xdr:rowOff>38100</xdr:rowOff>
                  </from>
                  <to>
                    <xdr:col>7</xdr:col>
                    <xdr:colOff>647700</xdr:colOff>
                    <xdr:row>109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4" r:id="rId96" name="Check Box 574">
              <controlPr defaultSize="0" autoFill="0" autoLine="0" autoPict="0">
                <anchor moveWithCells="1">
                  <from>
                    <xdr:col>8</xdr:col>
                    <xdr:colOff>213360</xdr:colOff>
                    <xdr:row>109</xdr:row>
                    <xdr:rowOff>38100</xdr:rowOff>
                  </from>
                  <to>
                    <xdr:col>8</xdr:col>
                    <xdr:colOff>647700</xdr:colOff>
                    <xdr:row>109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5" r:id="rId97" name="Check Box 575">
              <controlPr defaultSize="0" autoFill="0" autoLine="0" autoPict="0">
                <anchor moveWithCells="1">
                  <from>
                    <xdr:col>6</xdr:col>
                    <xdr:colOff>213360</xdr:colOff>
                    <xdr:row>110</xdr:row>
                    <xdr:rowOff>106680</xdr:rowOff>
                  </from>
                  <to>
                    <xdr:col>6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6" r:id="rId98" name="Check Box 576">
              <controlPr defaultSize="0" autoFill="0" autoLine="0" autoPict="0">
                <anchor moveWithCells="1">
                  <from>
                    <xdr:col>6</xdr:col>
                    <xdr:colOff>213360</xdr:colOff>
                    <xdr:row>110</xdr:row>
                    <xdr:rowOff>106680</xdr:rowOff>
                  </from>
                  <to>
                    <xdr:col>6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7" r:id="rId99" name="Check Box 577">
              <controlPr defaultSize="0" autoFill="0" autoLine="0" autoPict="0">
                <anchor moveWithCells="1">
                  <from>
                    <xdr:col>7</xdr:col>
                    <xdr:colOff>213360</xdr:colOff>
                    <xdr:row>110</xdr:row>
                    <xdr:rowOff>106680</xdr:rowOff>
                  </from>
                  <to>
                    <xdr:col>7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8" r:id="rId100" name="Check Box 578">
              <controlPr defaultSize="0" autoFill="0" autoLine="0" autoPict="0">
                <anchor moveWithCells="1">
                  <from>
                    <xdr:col>7</xdr:col>
                    <xdr:colOff>213360</xdr:colOff>
                    <xdr:row>110</xdr:row>
                    <xdr:rowOff>106680</xdr:rowOff>
                  </from>
                  <to>
                    <xdr:col>7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9" r:id="rId101" name="Check Box 579">
              <controlPr defaultSize="0" autoFill="0" autoLine="0" autoPict="0">
                <anchor moveWithCells="1">
                  <from>
                    <xdr:col>8</xdr:col>
                    <xdr:colOff>213360</xdr:colOff>
                    <xdr:row>110</xdr:row>
                    <xdr:rowOff>106680</xdr:rowOff>
                  </from>
                  <to>
                    <xdr:col>8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0" r:id="rId102" name="Check Box 580">
              <controlPr defaultSize="0" autoFill="0" autoLine="0" autoPict="0">
                <anchor moveWithCells="1">
                  <from>
                    <xdr:col>8</xdr:col>
                    <xdr:colOff>213360</xdr:colOff>
                    <xdr:row>110</xdr:row>
                    <xdr:rowOff>106680</xdr:rowOff>
                  </from>
                  <to>
                    <xdr:col>8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1" r:id="rId103" name="Check Box 581">
              <controlPr defaultSize="0" autoFill="0" autoLine="0" autoPict="0">
                <anchor moveWithCells="1">
                  <from>
                    <xdr:col>6</xdr:col>
                    <xdr:colOff>213360</xdr:colOff>
                    <xdr:row>111</xdr:row>
                    <xdr:rowOff>38100</xdr:rowOff>
                  </from>
                  <to>
                    <xdr:col>6</xdr:col>
                    <xdr:colOff>647700</xdr:colOff>
                    <xdr:row>111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2" r:id="rId104" name="Check Box 582">
              <controlPr defaultSize="0" autoFill="0" autoLine="0" autoPict="0">
                <anchor moveWithCells="1">
                  <from>
                    <xdr:col>7</xdr:col>
                    <xdr:colOff>213360</xdr:colOff>
                    <xdr:row>111</xdr:row>
                    <xdr:rowOff>38100</xdr:rowOff>
                  </from>
                  <to>
                    <xdr:col>7</xdr:col>
                    <xdr:colOff>647700</xdr:colOff>
                    <xdr:row>111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3" r:id="rId105" name="Check Box 583">
              <controlPr defaultSize="0" autoFill="0" autoLine="0" autoPict="0">
                <anchor moveWithCells="1">
                  <from>
                    <xdr:col>8</xdr:col>
                    <xdr:colOff>213360</xdr:colOff>
                    <xdr:row>111</xdr:row>
                    <xdr:rowOff>38100</xdr:rowOff>
                  </from>
                  <to>
                    <xdr:col>8</xdr:col>
                    <xdr:colOff>647700</xdr:colOff>
                    <xdr:row>111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4" r:id="rId106" name="Check Box 584">
              <controlPr defaultSize="0" autoFill="0" autoLine="0" autoPict="0">
                <anchor moveWithCells="1">
                  <from>
                    <xdr:col>6</xdr:col>
                    <xdr:colOff>213360</xdr:colOff>
                    <xdr:row>112</xdr:row>
                    <xdr:rowOff>106680</xdr:rowOff>
                  </from>
                  <to>
                    <xdr:col>6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5" r:id="rId107" name="Check Box 585">
              <controlPr defaultSize="0" autoFill="0" autoLine="0" autoPict="0">
                <anchor moveWithCells="1">
                  <from>
                    <xdr:col>6</xdr:col>
                    <xdr:colOff>213360</xdr:colOff>
                    <xdr:row>112</xdr:row>
                    <xdr:rowOff>106680</xdr:rowOff>
                  </from>
                  <to>
                    <xdr:col>6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6" r:id="rId108" name="Check Box 586">
              <controlPr defaultSize="0" autoFill="0" autoLine="0" autoPict="0">
                <anchor moveWithCells="1">
                  <from>
                    <xdr:col>7</xdr:col>
                    <xdr:colOff>213360</xdr:colOff>
                    <xdr:row>112</xdr:row>
                    <xdr:rowOff>106680</xdr:rowOff>
                  </from>
                  <to>
                    <xdr:col>7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7" r:id="rId109" name="Check Box 587">
              <controlPr defaultSize="0" autoFill="0" autoLine="0" autoPict="0">
                <anchor moveWithCells="1">
                  <from>
                    <xdr:col>7</xdr:col>
                    <xdr:colOff>213360</xdr:colOff>
                    <xdr:row>112</xdr:row>
                    <xdr:rowOff>106680</xdr:rowOff>
                  </from>
                  <to>
                    <xdr:col>7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8" r:id="rId110" name="Check Box 588">
              <controlPr defaultSize="0" autoFill="0" autoLine="0" autoPict="0">
                <anchor moveWithCells="1">
                  <from>
                    <xdr:col>8</xdr:col>
                    <xdr:colOff>213360</xdr:colOff>
                    <xdr:row>112</xdr:row>
                    <xdr:rowOff>106680</xdr:rowOff>
                  </from>
                  <to>
                    <xdr:col>8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9" r:id="rId111" name="Check Box 589">
              <controlPr defaultSize="0" autoFill="0" autoLine="0" autoPict="0">
                <anchor moveWithCells="1">
                  <from>
                    <xdr:col>8</xdr:col>
                    <xdr:colOff>213360</xdr:colOff>
                    <xdr:row>112</xdr:row>
                    <xdr:rowOff>106680</xdr:rowOff>
                  </from>
                  <to>
                    <xdr:col>8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0" r:id="rId112" name="Check Box 590">
              <controlPr defaultSize="0" autoFill="0" autoLine="0" autoPict="0">
                <anchor moveWithCells="1">
                  <from>
                    <xdr:col>12</xdr:col>
                    <xdr:colOff>289560</xdr:colOff>
                    <xdr:row>121</xdr:row>
                    <xdr:rowOff>121920</xdr:rowOff>
                  </from>
                  <to>
                    <xdr:col>12</xdr:col>
                    <xdr:colOff>426720</xdr:colOff>
                    <xdr:row>121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1" r:id="rId113" name="Check Box 591">
              <controlPr defaultSize="0" autoFill="0" autoLine="0" autoPict="0">
                <anchor moveWithCells="1">
                  <from>
                    <xdr:col>12</xdr:col>
                    <xdr:colOff>289560</xdr:colOff>
                    <xdr:row>122</xdr:row>
                    <xdr:rowOff>121920</xdr:rowOff>
                  </from>
                  <to>
                    <xdr:col>12</xdr:col>
                    <xdr:colOff>426720</xdr:colOff>
                    <xdr:row>122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2" r:id="rId114" name="Check Box 592">
              <controlPr defaultSize="0" autoFill="0" autoLine="0" autoPict="0">
                <anchor moveWithCells="1">
                  <from>
                    <xdr:col>12</xdr:col>
                    <xdr:colOff>289560</xdr:colOff>
                    <xdr:row>123</xdr:row>
                    <xdr:rowOff>121920</xdr:rowOff>
                  </from>
                  <to>
                    <xdr:col>12</xdr:col>
                    <xdr:colOff>426720</xdr:colOff>
                    <xdr:row>123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3" r:id="rId115" name="Check Box 593">
              <controlPr defaultSize="0" autoFill="0" autoLine="0" autoPict="0">
                <anchor moveWithCells="1">
                  <from>
                    <xdr:col>12</xdr:col>
                    <xdr:colOff>289560</xdr:colOff>
                    <xdr:row>124</xdr:row>
                    <xdr:rowOff>121920</xdr:rowOff>
                  </from>
                  <to>
                    <xdr:col>12</xdr:col>
                    <xdr:colOff>426720</xdr:colOff>
                    <xdr:row>124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4" r:id="rId116" name="Check Box 594">
              <controlPr defaultSize="0" autoFill="0" autoLine="0" autoPict="0">
                <anchor moveWithCells="1">
                  <from>
                    <xdr:col>12</xdr:col>
                    <xdr:colOff>289560</xdr:colOff>
                    <xdr:row>125</xdr:row>
                    <xdr:rowOff>121920</xdr:rowOff>
                  </from>
                  <to>
                    <xdr:col>12</xdr:col>
                    <xdr:colOff>426720</xdr:colOff>
                    <xdr:row>125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8" r:id="rId117" name="Check Box 598">
              <controlPr defaultSize="0" autoFill="0" autoLine="0" autoPict="0">
                <anchor moveWithCells="1">
                  <from>
                    <xdr:col>12</xdr:col>
                    <xdr:colOff>289560</xdr:colOff>
                    <xdr:row>126</xdr:row>
                    <xdr:rowOff>121920</xdr:rowOff>
                  </from>
                  <to>
                    <xdr:col>12</xdr:col>
                    <xdr:colOff>426720</xdr:colOff>
                    <xdr:row>126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S61"/>
  <sheetViews>
    <sheetView showGridLines="0" zoomScaleNormal="100" zoomScaleSheetLayoutView="100" workbookViewId="0">
      <pane ySplit="9" topLeftCell="A10" activePane="bottomLeft" state="frozen"/>
      <selection activeCell="AC11" sqref="AC11"/>
      <selection pane="bottomLeft" activeCell="K14" sqref="K14:M14"/>
    </sheetView>
  </sheetViews>
  <sheetFormatPr baseColWidth="10" defaultColWidth="8.44140625" defaultRowHeight="14.4" x14ac:dyDescent="0.3"/>
  <cols>
    <col min="1" max="1" width="7" customWidth="1"/>
    <col min="12" max="12" width="9.88671875" customWidth="1"/>
  </cols>
  <sheetData>
    <row r="1" spans="1:19" s="455" customFormat="1" x14ac:dyDescent="0.3">
      <c r="A1" s="514"/>
      <c r="B1" s="514"/>
      <c r="C1" s="514"/>
      <c r="D1" s="514"/>
      <c r="E1" s="514"/>
      <c r="F1" s="514"/>
      <c r="G1" s="514"/>
      <c r="H1" s="514"/>
      <c r="I1" s="514"/>
      <c r="J1" s="514"/>
      <c r="K1" s="514"/>
      <c r="L1" s="514"/>
      <c r="M1" s="514"/>
      <c r="N1" s="514"/>
      <c r="O1" s="514"/>
      <c r="P1" s="514"/>
    </row>
    <row r="2" spans="1:19" s="455" customFormat="1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</row>
    <row r="3" spans="1:19" s="455" customFormat="1" x14ac:dyDescent="0.3">
      <c r="A3" s="514"/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</row>
    <row r="4" spans="1:19" s="455" customFormat="1" x14ac:dyDescent="0.3">
      <c r="A4" s="514"/>
      <c r="B4" s="514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s="514"/>
      <c r="N4" s="514"/>
      <c r="O4" s="514"/>
      <c r="P4" s="514"/>
    </row>
    <row r="5" spans="1:19" s="455" customFormat="1" x14ac:dyDescent="0.3">
      <c r="A5" s="514"/>
      <c r="B5" s="514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</row>
    <row r="6" spans="1:19" s="455" customFormat="1" x14ac:dyDescent="0.3">
      <c r="A6" s="514"/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</row>
    <row r="7" spans="1:19" s="455" customFormat="1" x14ac:dyDescent="0.3">
      <c r="A7" s="514"/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</row>
    <row r="8" spans="1:19" s="455" customFormat="1" x14ac:dyDescent="0.3">
      <c r="A8" s="514"/>
      <c r="B8" s="514"/>
      <c r="C8" s="514"/>
      <c r="D8" s="514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</row>
    <row r="9" spans="1:19" s="455" customFormat="1" x14ac:dyDescent="0.3">
      <c r="A9" s="514"/>
      <c r="B9" s="514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</row>
    <row r="10" spans="1:19" s="649" customFormat="1" ht="18" x14ac:dyDescent="0.35">
      <c r="B10" s="649" t="s">
        <v>674</v>
      </c>
    </row>
    <row r="12" spans="1:19" s="47" customFormat="1" ht="23.25" customHeight="1" x14ac:dyDescent="0.3">
      <c r="B12" s="744" t="s">
        <v>809</v>
      </c>
      <c r="C12" s="744"/>
      <c r="D12" s="744"/>
      <c r="E12" s="744"/>
      <c r="F12" s="744"/>
      <c r="G12" s="744"/>
      <c r="H12" s="744"/>
      <c r="I12" s="744"/>
      <c r="J12" s="744"/>
      <c r="K12" s="744"/>
      <c r="L12" s="744"/>
      <c r="M12" s="744"/>
      <c r="N12"/>
      <c r="O12" s="2"/>
      <c r="P12" s="2"/>
      <c r="Q12" s="48"/>
      <c r="R12" s="48"/>
      <c r="S12" s="48"/>
    </row>
    <row r="13" spans="1:19" s="2" customFormat="1" x14ac:dyDescent="0.3">
      <c r="L13"/>
      <c r="M13"/>
      <c r="N13"/>
    </row>
    <row r="14" spans="1:19" s="2" customFormat="1" ht="25.5" customHeight="1" x14ac:dyDescent="0.25">
      <c r="B14" s="765" t="s">
        <v>103</v>
      </c>
      <c r="C14" s="765"/>
      <c r="D14" s="765"/>
      <c r="E14" s="765" t="s">
        <v>627</v>
      </c>
      <c r="F14" s="765"/>
      <c r="G14" s="765"/>
      <c r="H14" s="765" t="s">
        <v>622</v>
      </c>
      <c r="I14" s="765"/>
      <c r="J14" s="765"/>
      <c r="K14" s="765" t="s">
        <v>28</v>
      </c>
      <c r="L14" s="765"/>
      <c r="M14" s="765"/>
    </row>
    <row r="15" spans="1:19" s="2" customFormat="1" ht="5.25" customHeight="1" x14ac:dyDescent="0.25">
      <c r="E15" s="548"/>
      <c r="F15" s="548"/>
      <c r="G15" s="548"/>
    </row>
    <row r="16" spans="1:19" s="2" customFormat="1" ht="25.5" customHeight="1" x14ac:dyDescent="0.25">
      <c r="B16" s="851"/>
      <c r="C16" s="852"/>
      <c r="D16" s="853"/>
      <c r="E16" s="851"/>
      <c r="F16" s="852"/>
      <c r="G16" s="853"/>
      <c r="H16" s="851"/>
      <c r="I16" s="852"/>
      <c r="J16" s="853"/>
      <c r="K16" s="851"/>
      <c r="L16" s="852"/>
      <c r="M16" s="853"/>
    </row>
    <row r="17" spans="2:19" s="548" customFormat="1" ht="17.25" customHeight="1" x14ac:dyDescent="0.25">
      <c r="B17" s="57" t="s">
        <v>628</v>
      </c>
      <c r="O17" s="10"/>
      <c r="P17" s="10"/>
    </row>
    <row r="18" spans="2:19" s="2" customFormat="1" ht="10.5" customHeight="1" x14ac:dyDescent="0.25">
      <c r="B18" s="62"/>
      <c r="C18" s="62"/>
      <c r="D18" s="10"/>
      <c r="O18" s="10"/>
      <c r="P18" s="10"/>
    </row>
    <row r="19" spans="2:19" s="47" customFormat="1" ht="23.25" customHeight="1" x14ac:dyDescent="0.3">
      <c r="B19" s="744" t="s">
        <v>810</v>
      </c>
      <c r="C19" s="744"/>
      <c r="D19" s="744"/>
      <c r="E19" s="744"/>
      <c r="F19" s="744"/>
      <c r="G19" s="744"/>
      <c r="H19" s="744"/>
      <c r="I19" s="744"/>
      <c r="J19" s="744"/>
      <c r="K19" s="744"/>
      <c r="L19" s="744"/>
      <c r="M19" s="744"/>
      <c r="N19" s="652"/>
      <c r="O19" s="650"/>
      <c r="P19" s="650"/>
      <c r="Q19" s="48"/>
      <c r="R19" s="48"/>
      <c r="S19" s="48"/>
    </row>
    <row r="20" spans="2:19" s="650" customFormat="1" x14ac:dyDescent="0.3">
      <c r="L20" s="652"/>
      <c r="M20" s="652"/>
      <c r="N20" s="652"/>
    </row>
    <row r="21" spans="2:19" s="6" customFormat="1" ht="14.25" customHeight="1" x14ac:dyDescent="0.25">
      <c r="B21" s="854" t="s">
        <v>104</v>
      </c>
      <c r="C21" s="854"/>
      <c r="D21" s="854"/>
      <c r="E21" s="854"/>
      <c r="F21" s="854"/>
      <c r="G21" s="854"/>
      <c r="H21" s="854"/>
      <c r="I21" s="854"/>
      <c r="J21" s="854"/>
      <c r="K21" s="854"/>
      <c r="O21" s="7"/>
      <c r="P21" s="7"/>
    </row>
    <row r="22" spans="2:19" s="9" customFormat="1" ht="41.4" customHeight="1" x14ac:dyDescent="0.3">
      <c r="B22" s="782" t="s">
        <v>820</v>
      </c>
      <c r="C22" s="782"/>
      <c r="D22" s="782"/>
      <c r="E22" s="781" t="s">
        <v>105</v>
      </c>
      <c r="F22" s="781"/>
      <c r="G22" s="781" t="s">
        <v>13</v>
      </c>
      <c r="H22" s="781"/>
      <c r="I22" s="781" t="s">
        <v>28</v>
      </c>
      <c r="J22" s="781"/>
      <c r="K22" s="781"/>
    </row>
    <row r="23" spans="2:19" s="9" customFormat="1" ht="6" customHeight="1" x14ac:dyDescent="0.3">
      <c r="O23" s="63"/>
      <c r="P23" s="63"/>
    </row>
    <row r="24" spans="2:19" s="9" customFormat="1" ht="18.600000000000001" customHeight="1" x14ac:dyDescent="0.3">
      <c r="B24" s="849" t="s">
        <v>106</v>
      </c>
      <c r="C24" s="849"/>
      <c r="D24" s="849"/>
      <c r="E24" s="849" t="s">
        <v>107</v>
      </c>
      <c r="F24" s="849"/>
      <c r="G24" s="850"/>
      <c r="H24" s="850"/>
      <c r="I24" s="847"/>
      <c r="J24" s="847"/>
      <c r="K24" s="847"/>
      <c r="O24" s="63"/>
      <c r="P24" s="63"/>
    </row>
    <row r="25" spans="2:19" s="9" customFormat="1" ht="18.600000000000001" customHeight="1" x14ac:dyDescent="0.3">
      <c r="B25" s="849"/>
      <c r="C25" s="849"/>
      <c r="D25" s="849"/>
      <c r="E25" s="849" t="s">
        <v>108</v>
      </c>
      <c r="F25" s="849"/>
      <c r="G25" s="850"/>
      <c r="H25" s="850"/>
      <c r="I25" s="847"/>
      <c r="J25" s="847"/>
      <c r="K25" s="847"/>
      <c r="O25" s="63"/>
      <c r="P25" s="63"/>
    </row>
    <row r="26" spans="2:19" s="9" customFormat="1" ht="18.600000000000001" customHeight="1" x14ac:dyDescent="0.3">
      <c r="B26" s="849"/>
      <c r="C26" s="849"/>
      <c r="D26" s="849"/>
      <c r="E26" s="849" t="s">
        <v>109</v>
      </c>
      <c r="F26" s="849"/>
      <c r="G26" s="850"/>
      <c r="H26" s="850"/>
      <c r="I26" s="847"/>
      <c r="J26" s="847"/>
      <c r="K26" s="847"/>
      <c r="O26" s="63"/>
      <c r="P26" s="63"/>
    </row>
    <row r="27" spans="2:19" s="9" customFormat="1" ht="18.600000000000001" customHeight="1" x14ac:dyDescent="0.3">
      <c r="B27" s="849"/>
      <c r="C27" s="849"/>
      <c r="D27" s="849"/>
      <c r="E27" s="849" t="s">
        <v>110</v>
      </c>
      <c r="F27" s="849"/>
      <c r="G27" s="850"/>
      <c r="H27" s="850"/>
      <c r="I27" s="847"/>
      <c r="J27" s="847"/>
      <c r="K27" s="847"/>
      <c r="O27" s="63"/>
      <c r="P27" s="63"/>
    </row>
    <row r="28" spans="2:19" s="9" customFormat="1" ht="18.600000000000001" customHeight="1" x14ac:dyDescent="0.3">
      <c r="B28" s="849" t="s">
        <v>111</v>
      </c>
      <c r="C28" s="849"/>
      <c r="D28" s="849"/>
      <c r="E28" s="849" t="s">
        <v>112</v>
      </c>
      <c r="F28" s="849"/>
      <c r="G28" s="850"/>
      <c r="H28" s="850"/>
      <c r="I28" s="847"/>
      <c r="J28" s="847"/>
      <c r="K28" s="847"/>
      <c r="O28" s="63"/>
      <c r="P28" s="63"/>
    </row>
    <row r="29" spans="2:19" s="9" customFormat="1" ht="18.600000000000001" customHeight="1" x14ac:dyDescent="0.3">
      <c r="B29" s="849"/>
      <c r="C29" s="849"/>
      <c r="D29" s="849"/>
      <c r="E29" s="849" t="s">
        <v>113</v>
      </c>
      <c r="F29" s="849"/>
      <c r="G29" s="850"/>
      <c r="H29" s="850"/>
      <c r="I29" s="847"/>
      <c r="J29" s="847"/>
      <c r="K29" s="847"/>
      <c r="O29" s="63"/>
      <c r="P29" s="63"/>
    </row>
    <row r="30" spans="2:19" s="400" customFormat="1" ht="23.1" customHeight="1" x14ac:dyDescent="0.3">
      <c r="B30" s="846" t="s">
        <v>114</v>
      </c>
      <c r="C30" s="846"/>
      <c r="D30" s="846"/>
      <c r="E30" s="857"/>
      <c r="F30" s="857"/>
      <c r="G30" s="848"/>
      <c r="H30" s="848"/>
      <c r="I30" s="848"/>
      <c r="J30" s="848"/>
      <c r="K30" s="848"/>
      <c r="O30" s="401"/>
      <c r="P30" s="401"/>
    </row>
    <row r="31" spans="2:19" s="400" customFormat="1" ht="23.1" customHeight="1" x14ac:dyDescent="0.3">
      <c r="B31" s="846" t="s">
        <v>115</v>
      </c>
      <c r="C31" s="846"/>
      <c r="D31" s="846"/>
      <c r="E31" s="857"/>
      <c r="F31" s="857"/>
      <c r="G31" s="848"/>
      <c r="H31" s="848"/>
      <c r="I31" s="848"/>
      <c r="J31" s="848"/>
      <c r="K31" s="848"/>
      <c r="O31" s="401"/>
      <c r="P31" s="401"/>
    </row>
    <row r="32" spans="2:19" s="400" customFormat="1" ht="25.5" customHeight="1" x14ac:dyDescent="0.3">
      <c r="B32" s="846" t="s">
        <v>116</v>
      </c>
      <c r="C32" s="846"/>
      <c r="D32" s="846"/>
      <c r="E32" s="857"/>
      <c r="F32" s="857"/>
      <c r="G32" s="848"/>
      <c r="H32" s="848"/>
      <c r="I32" s="848"/>
      <c r="J32" s="848"/>
      <c r="K32" s="848"/>
      <c r="O32" s="401"/>
      <c r="P32" s="401"/>
    </row>
    <row r="33" spans="2:19" s="400" customFormat="1" ht="19.5" customHeight="1" x14ac:dyDescent="0.3">
      <c r="B33" s="846" t="s">
        <v>117</v>
      </c>
      <c r="C33" s="846"/>
      <c r="D33" s="846"/>
      <c r="E33" s="857"/>
      <c r="F33" s="857"/>
      <c r="G33" s="848"/>
      <c r="H33" s="848"/>
      <c r="I33" s="848"/>
      <c r="J33" s="848"/>
      <c r="K33" s="848"/>
      <c r="O33" s="401"/>
      <c r="P33" s="401"/>
    </row>
    <row r="34" spans="2:19" s="400" customFormat="1" ht="29.1" customHeight="1" x14ac:dyDescent="0.3">
      <c r="B34" s="846" t="s">
        <v>118</v>
      </c>
      <c r="C34" s="846"/>
      <c r="D34" s="846"/>
      <c r="E34" s="857"/>
      <c r="F34" s="857"/>
      <c r="G34" s="848"/>
      <c r="H34" s="848"/>
      <c r="I34" s="848"/>
      <c r="J34" s="848"/>
      <c r="K34" s="848"/>
      <c r="O34" s="35"/>
      <c r="P34" s="35"/>
    </row>
    <row r="35" spans="2:19" s="400" customFormat="1" ht="35.1" customHeight="1" x14ac:dyDescent="0.3">
      <c r="B35" s="846" t="s">
        <v>119</v>
      </c>
      <c r="C35" s="846"/>
      <c r="D35" s="846"/>
      <c r="E35" s="857"/>
      <c r="F35" s="857"/>
      <c r="G35" s="848"/>
      <c r="H35" s="848"/>
      <c r="I35" s="848"/>
      <c r="J35" s="848"/>
      <c r="K35" s="848"/>
      <c r="O35" s="35"/>
      <c r="P35" s="35"/>
    </row>
    <row r="36" spans="2:19" s="400" customFormat="1" ht="35.1" customHeight="1" x14ac:dyDescent="0.3">
      <c r="B36" s="846" t="s">
        <v>120</v>
      </c>
      <c r="C36" s="846"/>
      <c r="D36" s="846"/>
      <c r="E36" s="857"/>
      <c r="F36" s="857"/>
      <c r="G36" s="848"/>
      <c r="H36" s="848"/>
      <c r="I36" s="848"/>
      <c r="J36" s="848"/>
      <c r="K36" s="848"/>
      <c r="O36" s="35"/>
      <c r="P36" s="35"/>
    </row>
    <row r="37" spans="2:19" s="400" customFormat="1" ht="41.4" customHeight="1" x14ac:dyDescent="0.3">
      <c r="B37" s="846" t="s">
        <v>121</v>
      </c>
      <c r="C37" s="846"/>
      <c r="D37" s="846"/>
      <c r="E37" s="857"/>
      <c r="F37" s="857"/>
      <c r="G37" s="848"/>
      <c r="H37" s="848"/>
      <c r="I37" s="848"/>
      <c r="J37" s="848"/>
      <c r="K37" s="848"/>
      <c r="O37" s="35"/>
      <c r="P37" s="35"/>
    </row>
    <row r="38" spans="2:19" s="400" customFormat="1" ht="23.1" customHeight="1" x14ac:dyDescent="0.3">
      <c r="B38" s="846" t="s">
        <v>122</v>
      </c>
      <c r="C38" s="846"/>
      <c r="D38" s="846"/>
      <c r="E38" s="857"/>
      <c r="F38" s="857"/>
      <c r="G38" s="848"/>
      <c r="H38" s="848"/>
      <c r="I38" s="848"/>
      <c r="J38" s="848"/>
      <c r="K38" s="848"/>
      <c r="L38" s="35"/>
      <c r="M38" s="35"/>
      <c r="N38" s="35"/>
      <c r="O38" s="35"/>
      <c r="P38" s="35"/>
    </row>
    <row r="39" spans="2:19" s="400" customFormat="1" ht="23.1" customHeight="1" x14ac:dyDescent="0.3">
      <c r="B39" s="846" t="s">
        <v>123</v>
      </c>
      <c r="C39" s="846"/>
      <c r="D39" s="846"/>
      <c r="E39" s="857"/>
      <c r="F39" s="857"/>
      <c r="G39" s="848"/>
      <c r="H39" s="848"/>
      <c r="I39" s="848"/>
      <c r="J39" s="848"/>
      <c r="K39" s="848"/>
      <c r="L39" s="35"/>
      <c r="M39" s="35"/>
      <c r="N39" s="35"/>
      <c r="O39" s="35"/>
      <c r="P39" s="35"/>
    </row>
    <row r="40" spans="2:19" s="9" customFormat="1" ht="21.6" customHeight="1" x14ac:dyDescent="0.25">
      <c r="B40" s="551" t="s">
        <v>124</v>
      </c>
      <c r="E40" s="63"/>
      <c r="J40" s="367"/>
      <c r="K40" s="367"/>
    </row>
    <row r="41" spans="2:19" s="9" customFormat="1" ht="21.6" customHeight="1" x14ac:dyDescent="0.25">
      <c r="B41" s="551"/>
      <c r="E41" s="63"/>
      <c r="J41" s="599"/>
      <c r="K41" s="599"/>
    </row>
    <row r="42" spans="2:19" s="47" customFormat="1" ht="23.25" customHeight="1" x14ac:dyDescent="0.25">
      <c r="B42" s="744" t="s">
        <v>811</v>
      </c>
      <c r="C42" s="744"/>
      <c r="D42" s="744"/>
      <c r="E42" s="744"/>
      <c r="F42" s="744"/>
      <c r="G42" s="744"/>
      <c r="H42" s="744"/>
      <c r="I42" s="744"/>
      <c r="J42" s="744"/>
      <c r="K42" s="744"/>
      <c r="L42" s="744"/>
      <c r="M42" s="744"/>
      <c r="N42" s="744"/>
      <c r="O42" s="744"/>
      <c r="P42" s="744"/>
      <c r="Q42" s="48"/>
      <c r="R42" s="48"/>
      <c r="S42" s="48"/>
    </row>
    <row r="43" spans="2:19" s="2" customFormat="1" ht="15" customHeight="1" x14ac:dyDescent="0.25">
      <c r="B43" s="22"/>
      <c r="C43" s="22"/>
      <c r="D43" s="44"/>
      <c r="E43" s="44"/>
      <c r="F43" s="44"/>
      <c r="G43" s="44"/>
      <c r="H43" s="44"/>
      <c r="I43" s="44"/>
      <c r="J43" s="367"/>
      <c r="K43" s="367"/>
      <c r="L43" s="44"/>
      <c r="M43" s="44"/>
      <c r="N43" s="44"/>
      <c r="O43" s="44"/>
      <c r="P43" s="44"/>
    </row>
    <row r="44" spans="2:19" s="440" customFormat="1" ht="104.1" customHeight="1" x14ac:dyDescent="0.25">
      <c r="B44" s="765" t="s">
        <v>509</v>
      </c>
      <c r="C44" s="765"/>
      <c r="D44" s="765"/>
      <c r="E44" s="765" t="s">
        <v>125</v>
      </c>
      <c r="F44" s="765"/>
      <c r="G44" s="765"/>
      <c r="H44" s="765" t="s">
        <v>629</v>
      </c>
      <c r="I44" s="765"/>
      <c r="J44" s="765"/>
      <c r="K44" s="765" t="s">
        <v>126</v>
      </c>
      <c r="L44" s="765"/>
      <c r="M44" s="765"/>
      <c r="N44" s="765" t="s">
        <v>127</v>
      </c>
      <c r="O44" s="765"/>
      <c r="P44" s="765"/>
    </row>
    <row r="45" spans="2:19" s="440" customFormat="1" ht="7.5" customHeight="1" x14ac:dyDescent="0.25">
      <c r="H45" s="557"/>
      <c r="I45" s="557"/>
      <c r="J45" s="557"/>
    </row>
    <row r="46" spans="2:19" s="440" customFormat="1" ht="48.75" customHeight="1" x14ac:dyDescent="0.25">
      <c r="B46" s="855" t="s">
        <v>508</v>
      </c>
      <c r="C46" s="855"/>
      <c r="D46" s="855"/>
      <c r="E46" s="856"/>
      <c r="F46" s="856"/>
      <c r="G46" s="856"/>
      <c r="H46" s="855"/>
      <c r="I46" s="855"/>
      <c r="J46" s="855"/>
      <c r="K46" s="855"/>
      <c r="L46" s="855"/>
      <c r="M46" s="855"/>
      <c r="N46" s="855"/>
      <c r="O46" s="855"/>
      <c r="P46" s="855"/>
    </row>
    <row r="47" spans="2:19" s="440" customFormat="1" ht="48.75" customHeight="1" x14ac:dyDescent="0.25">
      <c r="B47" s="855"/>
      <c r="C47" s="855"/>
      <c r="D47" s="855"/>
      <c r="E47" s="856"/>
      <c r="F47" s="856"/>
      <c r="G47" s="856"/>
      <c r="H47" s="855"/>
      <c r="I47" s="855"/>
      <c r="J47" s="855"/>
      <c r="K47" s="855"/>
      <c r="L47" s="855"/>
      <c r="M47" s="855"/>
      <c r="N47" s="855"/>
      <c r="O47" s="855"/>
      <c r="P47" s="855"/>
    </row>
    <row r="48" spans="2:19" s="440" customFormat="1" ht="48.75" customHeight="1" x14ac:dyDescent="0.25">
      <c r="B48" s="855"/>
      <c r="C48" s="855"/>
      <c r="D48" s="855"/>
      <c r="E48" s="856"/>
      <c r="F48" s="856"/>
      <c r="G48" s="856"/>
      <c r="H48" s="855"/>
      <c r="I48" s="855"/>
      <c r="J48" s="855"/>
      <c r="K48" s="855"/>
      <c r="L48" s="855"/>
      <c r="M48" s="855"/>
      <c r="N48" s="855"/>
      <c r="O48" s="855"/>
      <c r="P48" s="855"/>
    </row>
    <row r="49" spans="2:16" s="440" customFormat="1" ht="48.75" customHeight="1" x14ac:dyDescent="0.25">
      <c r="B49" s="855"/>
      <c r="C49" s="855"/>
      <c r="D49" s="855"/>
      <c r="E49" s="856"/>
      <c r="F49" s="856"/>
      <c r="G49" s="856"/>
      <c r="H49" s="855"/>
      <c r="I49" s="855"/>
      <c r="J49" s="855"/>
      <c r="K49" s="855"/>
      <c r="L49" s="855"/>
      <c r="M49" s="855"/>
      <c r="N49" s="855"/>
      <c r="O49" s="855"/>
      <c r="P49" s="855"/>
    </row>
    <row r="50" spans="2:16" s="440" customFormat="1" ht="48.75" customHeight="1" x14ac:dyDescent="0.25">
      <c r="B50" s="855"/>
      <c r="C50" s="855"/>
      <c r="D50" s="855"/>
      <c r="E50" s="856"/>
      <c r="F50" s="856"/>
      <c r="G50" s="856"/>
      <c r="H50" s="855"/>
      <c r="I50" s="855"/>
      <c r="J50" s="855"/>
      <c r="K50" s="855"/>
      <c r="L50" s="855"/>
      <c r="M50" s="855"/>
      <c r="N50" s="855"/>
      <c r="O50" s="855"/>
      <c r="P50" s="855"/>
    </row>
    <row r="51" spans="2:16" s="2" customFormat="1" ht="30.75" customHeight="1" x14ac:dyDescent="0.25"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</row>
    <row r="61" spans="2:16" s="2" customFormat="1" ht="13.2" x14ac:dyDescent="0.25">
      <c r="E61" s="10"/>
    </row>
  </sheetData>
  <mergeCells count="97">
    <mergeCell ref="H49:J49"/>
    <mergeCell ref="H16:J16"/>
    <mergeCell ref="E14:G14"/>
    <mergeCell ref="E16:G16"/>
    <mergeCell ref="B12:M12"/>
    <mergeCell ref="B49:D49"/>
    <mergeCell ref="E49:G49"/>
    <mergeCell ref="K49:M49"/>
    <mergeCell ref="I38:K38"/>
    <mergeCell ref="I39:K39"/>
    <mergeCell ref="E30:F39"/>
    <mergeCell ref="G36:H36"/>
    <mergeCell ref="G37:H37"/>
    <mergeCell ref="G38:H38"/>
    <mergeCell ref="G39:H39"/>
    <mergeCell ref="I31:K31"/>
    <mergeCell ref="I32:K32"/>
    <mergeCell ref="B44:D44"/>
    <mergeCell ref="E44:G44"/>
    <mergeCell ref="K44:M44"/>
    <mergeCell ref="N44:P44"/>
    <mergeCell ref="I33:K33"/>
    <mergeCell ref="I34:K34"/>
    <mergeCell ref="G35:H35"/>
    <mergeCell ref="B39:D39"/>
    <mergeCell ref="B32:D32"/>
    <mergeCell ref="B33:D33"/>
    <mergeCell ref="B34:D34"/>
    <mergeCell ref="B36:D36"/>
    <mergeCell ref="B42:P42"/>
    <mergeCell ref="B46:D46"/>
    <mergeCell ref="E46:G46"/>
    <mergeCell ref="K46:M46"/>
    <mergeCell ref="N46:P46"/>
    <mergeCell ref="H44:J44"/>
    <mergeCell ref="H46:J46"/>
    <mergeCell ref="B50:D50"/>
    <mergeCell ref="E50:G50"/>
    <mergeCell ref="K50:M50"/>
    <mergeCell ref="N50:P50"/>
    <mergeCell ref="B47:D47"/>
    <mergeCell ref="E47:G47"/>
    <mergeCell ref="K47:M47"/>
    <mergeCell ref="N47:P47"/>
    <mergeCell ref="B48:D48"/>
    <mergeCell ref="E48:G48"/>
    <mergeCell ref="K48:M48"/>
    <mergeCell ref="N48:P48"/>
    <mergeCell ref="H50:J50"/>
    <mergeCell ref="N49:P49"/>
    <mergeCell ref="H47:J47"/>
    <mergeCell ref="H48:J48"/>
    <mergeCell ref="I30:K30"/>
    <mergeCell ref="G30:H30"/>
    <mergeCell ref="I24:K24"/>
    <mergeCell ref="I25:K25"/>
    <mergeCell ref="I26:K26"/>
    <mergeCell ref="I27:K27"/>
    <mergeCell ref="K14:M14"/>
    <mergeCell ref="B16:D16"/>
    <mergeCell ref="K16:M16"/>
    <mergeCell ref="E24:F24"/>
    <mergeCell ref="G22:H22"/>
    <mergeCell ref="B21:K21"/>
    <mergeCell ref="I22:K22"/>
    <mergeCell ref="E27:F27"/>
    <mergeCell ref="E22:F22"/>
    <mergeCell ref="B24:D27"/>
    <mergeCell ref="H14:J14"/>
    <mergeCell ref="B28:D29"/>
    <mergeCell ref="B22:D22"/>
    <mergeCell ref="G24:H24"/>
    <mergeCell ref="G25:H25"/>
    <mergeCell ref="G26:H26"/>
    <mergeCell ref="G27:H27"/>
    <mergeCell ref="G28:H28"/>
    <mergeCell ref="G29:H29"/>
    <mergeCell ref="E25:F25"/>
    <mergeCell ref="E26:F26"/>
    <mergeCell ref="B14:D14"/>
    <mergeCell ref="B19:M19"/>
    <mergeCell ref="B30:D30"/>
    <mergeCell ref="B31:D31"/>
    <mergeCell ref="B37:D37"/>
    <mergeCell ref="B38:D38"/>
    <mergeCell ref="I28:K28"/>
    <mergeCell ref="I29:K29"/>
    <mergeCell ref="G31:H31"/>
    <mergeCell ref="G32:H32"/>
    <mergeCell ref="E28:F28"/>
    <mergeCell ref="E29:F29"/>
    <mergeCell ref="I35:K35"/>
    <mergeCell ref="B35:D35"/>
    <mergeCell ref="G33:H33"/>
    <mergeCell ref="G34:H34"/>
    <mergeCell ref="I36:K36"/>
    <mergeCell ref="I37:K37"/>
  </mergeCells>
  <pageMargins left="0.7" right="0.7" top="0.75" bottom="0.75" header="0.3" footer="0.3"/>
  <pageSetup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cionar" prompt="Seleccionar" xr:uid="{00000000-0002-0000-0400-000000000000}">
          <x14:formula1>
            <xm:f>Hoja2!$B$3:$B$6</xm:f>
          </x14:formula1>
          <xm:sqref>E46:G50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D90"/>
  <sheetViews>
    <sheetView showGridLines="0" zoomScale="108" zoomScaleNormal="108" zoomScaleSheetLayoutView="70" workbookViewId="0">
      <pane ySplit="9" topLeftCell="A10" activePane="bottomLeft" state="frozen"/>
      <selection activeCell="AC11" sqref="AC11"/>
      <selection pane="bottomLeft" activeCell="M46" sqref="M46:N46"/>
    </sheetView>
  </sheetViews>
  <sheetFormatPr baseColWidth="10" defaultColWidth="10.6640625" defaultRowHeight="14.4" x14ac:dyDescent="0.3"/>
  <cols>
    <col min="1" max="1" width="10.44140625" customWidth="1"/>
  </cols>
  <sheetData>
    <row r="1" spans="1:30" s="455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30" s="455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30" s="455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30" s="455" customFormat="1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30" s="455" customFormat="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30" s="455" customFormat="1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</row>
    <row r="7" spans="1:30" s="455" customFormat="1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</row>
    <row r="8" spans="1:30" s="455" customFormat="1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</row>
    <row r="9" spans="1:30" s="455" customFormat="1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</row>
    <row r="10" spans="1:30" s="649" customFormat="1" ht="18" x14ac:dyDescent="0.35">
      <c r="B10" s="649" t="s">
        <v>839</v>
      </c>
    </row>
    <row r="11" spans="1:30" x14ac:dyDescent="0.3"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  <c r="AD11" s="455"/>
    </row>
    <row r="12" spans="1:30" s="2" customFormat="1" ht="23.1" customHeight="1" x14ac:dyDescent="0.25">
      <c r="B12" s="745" t="s">
        <v>707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  <c r="N12" s="745"/>
      <c r="O12" s="38"/>
      <c r="P12" s="38"/>
    </row>
    <row r="13" spans="1:30" s="2" customFormat="1" ht="21" customHeight="1" x14ac:dyDescent="0.25">
      <c r="B13" s="10"/>
    </row>
    <row r="14" spans="1:30" s="64" customFormat="1" ht="23.4" customHeight="1" x14ac:dyDescent="0.3">
      <c r="B14" s="859" t="s">
        <v>567</v>
      </c>
      <c r="C14" s="859"/>
      <c r="D14" s="859"/>
      <c r="E14" s="859"/>
      <c r="F14" s="859" t="s">
        <v>128</v>
      </c>
      <c r="G14" s="859"/>
      <c r="H14" s="859"/>
      <c r="I14" s="859"/>
      <c r="J14" s="859" t="s">
        <v>616</v>
      </c>
      <c r="K14" s="859"/>
      <c r="L14" s="859"/>
      <c r="M14" s="541" t="s">
        <v>171</v>
      </c>
      <c r="N14" s="541" t="s">
        <v>13</v>
      </c>
      <c r="P14" s="66"/>
      <c r="Q14" s="67"/>
      <c r="R14" s="68"/>
    </row>
    <row r="15" spans="1:30" s="64" customFormat="1" ht="7.5" customHeight="1" x14ac:dyDescent="0.3">
      <c r="B15" s="68"/>
      <c r="C15" s="68"/>
      <c r="D15" s="68"/>
      <c r="E15" s="68"/>
      <c r="F15" s="68"/>
      <c r="G15" s="68"/>
      <c r="H15" s="68"/>
      <c r="I15" s="68"/>
      <c r="J15" s="68"/>
      <c r="K15" s="72"/>
      <c r="L15" s="68"/>
      <c r="M15" s="68"/>
      <c r="N15" s="68"/>
      <c r="P15" s="73"/>
      <c r="Q15" s="67"/>
      <c r="R15" s="68"/>
    </row>
    <row r="16" spans="1:30" s="69" customFormat="1" ht="30.75" customHeight="1" x14ac:dyDescent="0.3">
      <c r="B16" s="863"/>
      <c r="C16" s="864"/>
      <c r="D16" s="864"/>
      <c r="E16" s="865"/>
      <c r="F16" s="863"/>
      <c r="G16" s="864"/>
      <c r="H16" s="864"/>
      <c r="I16" s="865"/>
      <c r="J16" s="866"/>
      <c r="K16" s="867"/>
      <c r="L16" s="867"/>
      <c r="M16" s="528"/>
      <c r="N16" s="528"/>
      <c r="O16" s="65"/>
      <c r="P16" s="70"/>
      <c r="Q16" s="71"/>
      <c r="R16" s="71"/>
    </row>
    <row r="17" spans="2:18" s="64" customFormat="1" ht="10.5" customHeight="1" x14ac:dyDescent="0.3">
      <c r="B17" s="68"/>
      <c r="C17" s="68"/>
      <c r="D17" s="68"/>
      <c r="E17" s="68"/>
      <c r="F17" s="68"/>
      <c r="G17" s="68"/>
      <c r="H17" s="68"/>
      <c r="I17" s="68"/>
      <c r="J17" s="68"/>
      <c r="K17" s="72"/>
      <c r="L17" s="68"/>
      <c r="M17" s="68"/>
      <c r="N17" s="68"/>
      <c r="P17" s="73"/>
      <c r="Q17" s="67"/>
      <c r="R17" s="68"/>
    </row>
    <row r="18" spans="2:18" s="64" customFormat="1" ht="23.4" customHeight="1" x14ac:dyDescent="0.3">
      <c r="B18" s="859" t="s">
        <v>569</v>
      </c>
      <c r="C18" s="859"/>
      <c r="D18" s="859"/>
      <c r="E18" s="859"/>
      <c r="F18" s="859" t="s">
        <v>129</v>
      </c>
      <c r="G18" s="859"/>
      <c r="H18" s="859"/>
      <c r="I18" s="859"/>
      <c r="J18" s="859" t="s">
        <v>571</v>
      </c>
      <c r="K18" s="859"/>
      <c r="L18" s="859"/>
      <c r="M18" s="859"/>
      <c r="N18" s="68"/>
      <c r="P18" s="73"/>
      <c r="Q18" s="67"/>
    </row>
    <row r="19" spans="2:18" s="64" customFormat="1" ht="7.5" customHeight="1" x14ac:dyDescent="0.3">
      <c r="B19" s="68"/>
      <c r="C19" s="68"/>
      <c r="D19" s="68"/>
      <c r="E19" s="68"/>
      <c r="F19" s="68"/>
      <c r="G19" s="68"/>
      <c r="H19" s="68"/>
      <c r="I19" s="68"/>
      <c r="J19" s="68"/>
      <c r="K19" s="72"/>
      <c r="L19" s="68"/>
      <c r="M19" s="68"/>
      <c r="N19" s="68"/>
      <c r="P19" s="73"/>
      <c r="Q19" s="67"/>
      <c r="R19" s="68"/>
    </row>
    <row r="20" spans="2:18" s="64" customFormat="1" ht="12.75" customHeight="1" x14ac:dyDescent="0.3">
      <c r="B20" s="861" t="s">
        <v>568</v>
      </c>
      <c r="C20" s="861"/>
      <c r="D20" s="861"/>
      <c r="E20" s="861"/>
      <c r="F20" s="862"/>
      <c r="G20" s="862"/>
      <c r="H20" s="862"/>
      <c r="I20" s="862"/>
      <c r="J20" s="860" t="s">
        <v>572</v>
      </c>
      <c r="K20" s="860"/>
      <c r="L20" s="860"/>
      <c r="M20" s="860"/>
      <c r="N20" s="68"/>
      <c r="P20" s="73"/>
      <c r="Q20" s="67"/>
    </row>
    <row r="21" spans="2:18" s="64" customFormat="1" ht="12.75" customHeight="1" x14ac:dyDescent="0.3">
      <c r="B21" s="861"/>
      <c r="C21" s="861"/>
      <c r="D21" s="861"/>
      <c r="E21" s="861"/>
      <c r="F21" s="862"/>
      <c r="G21" s="862"/>
      <c r="H21" s="862"/>
      <c r="I21" s="862"/>
      <c r="J21" s="860" t="s">
        <v>54</v>
      </c>
      <c r="K21" s="860"/>
      <c r="L21" s="860"/>
      <c r="M21" s="860"/>
      <c r="N21" s="68"/>
      <c r="P21" s="73"/>
      <c r="Q21" s="67"/>
    </row>
    <row r="22" spans="2:18" s="64" customFormat="1" ht="12.75" customHeight="1" x14ac:dyDescent="0.3">
      <c r="B22" s="861"/>
      <c r="C22" s="861"/>
      <c r="D22" s="861"/>
      <c r="E22" s="861"/>
      <c r="F22" s="862"/>
      <c r="G22" s="862"/>
      <c r="H22" s="862"/>
      <c r="I22" s="862"/>
      <c r="J22" s="860" t="s">
        <v>573</v>
      </c>
      <c r="K22" s="860"/>
      <c r="L22" s="860"/>
      <c r="M22" s="860"/>
      <c r="N22" s="68"/>
      <c r="P22" s="73"/>
      <c r="Q22" s="67"/>
    </row>
    <row r="23" spans="2:18" s="64" customFormat="1" ht="12.75" customHeight="1" x14ac:dyDescent="0.3">
      <c r="B23" s="861" t="s">
        <v>54</v>
      </c>
      <c r="C23" s="861"/>
      <c r="D23" s="861"/>
      <c r="E23" s="861"/>
      <c r="F23" s="862"/>
      <c r="G23" s="862"/>
      <c r="H23" s="862"/>
      <c r="I23" s="862"/>
      <c r="J23" s="860" t="s">
        <v>54</v>
      </c>
      <c r="K23" s="860"/>
      <c r="L23" s="860"/>
      <c r="M23" s="860"/>
      <c r="N23" s="68"/>
      <c r="P23" s="73"/>
      <c r="Q23" s="67"/>
    </row>
    <row r="24" spans="2:18" s="64" customFormat="1" ht="12.75" customHeight="1" x14ac:dyDescent="0.3">
      <c r="B24" s="861"/>
      <c r="C24" s="861"/>
      <c r="D24" s="861"/>
      <c r="E24" s="861"/>
      <c r="F24" s="862"/>
      <c r="G24" s="862"/>
      <c r="H24" s="862"/>
      <c r="I24" s="862"/>
      <c r="J24" s="860" t="s">
        <v>54</v>
      </c>
      <c r="K24" s="860"/>
      <c r="L24" s="860"/>
      <c r="M24" s="860"/>
      <c r="N24" s="68"/>
      <c r="P24" s="73"/>
      <c r="Q24" s="67"/>
    </row>
    <row r="25" spans="2:18" s="64" customFormat="1" ht="13.2" x14ac:dyDescent="0.3">
      <c r="B25" s="861"/>
      <c r="C25" s="861"/>
      <c r="D25" s="861"/>
      <c r="E25" s="861"/>
      <c r="F25" s="862"/>
      <c r="G25" s="862"/>
      <c r="H25" s="862"/>
      <c r="I25" s="862"/>
      <c r="J25" s="860" t="s">
        <v>54</v>
      </c>
      <c r="K25" s="860"/>
      <c r="L25" s="860"/>
      <c r="M25" s="860"/>
      <c r="N25" s="68"/>
      <c r="P25" s="73"/>
      <c r="Q25" s="67"/>
    </row>
    <row r="26" spans="2:18" s="64" customFormat="1" ht="13.2" x14ac:dyDescent="0.3">
      <c r="B26" s="861" t="s">
        <v>570</v>
      </c>
      <c r="C26" s="861"/>
      <c r="D26" s="861"/>
      <c r="E26" s="861"/>
      <c r="F26" s="862"/>
      <c r="G26" s="862"/>
      <c r="H26" s="862"/>
      <c r="I26" s="862"/>
      <c r="J26" s="860" t="s">
        <v>574</v>
      </c>
      <c r="K26" s="860"/>
      <c r="L26" s="860"/>
      <c r="M26" s="860"/>
      <c r="N26" s="68"/>
      <c r="P26" s="73"/>
      <c r="Q26" s="67"/>
    </row>
    <row r="27" spans="2:18" s="64" customFormat="1" ht="13.2" x14ac:dyDescent="0.3">
      <c r="B27" s="861"/>
      <c r="C27" s="861"/>
      <c r="D27" s="861"/>
      <c r="E27" s="861"/>
      <c r="F27" s="862"/>
      <c r="G27" s="862"/>
      <c r="H27" s="862"/>
      <c r="I27" s="862"/>
      <c r="J27" s="860" t="s">
        <v>54</v>
      </c>
      <c r="K27" s="860"/>
      <c r="L27" s="860"/>
      <c r="M27" s="860"/>
      <c r="N27" s="68"/>
      <c r="P27" s="73"/>
      <c r="Q27" s="67"/>
    </row>
    <row r="28" spans="2:18" s="64" customFormat="1" ht="12.6" customHeight="1" x14ac:dyDescent="0.3">
      <c r="B28" s="861"/>
      <c r="C28" s="861"/>
      <c r="D28" s="861"/>
      <c r="E28" s="861"/>
      <c r="F28" s="862"/>
      <c r="G28" s="862"/>
      <c r="H28" s="862"/>
      <c r="I28" s="862"/>
      <c r="J28" s="860" t="s">
        <v>575</v>
      </c>
      <c r="K28" s="860"/>
      <c r="L28" s="860"/>
      <c r="M28" s="860"/>
      <c r="N28" s="68"/>
      <c r="P28" s="73"/>
      <c r="Q28" s="67"/>
    </row>
    <row r="29" spans="2:18" s="64" customFormat="1" ht="16.5" customHeight="1" x14ac:dyDescent="0.3">
      <c r="B29" s="68"/>
      <c r="C29" s="68"/>
      <c r="D29" s="68"/>
      <c r="E29" s="68"/>
      <c r="F29" s="68"/>
      <c r="G29" s="68"/>
      <c r="H29" s="68"/>
      <c r="I29" s="68"/>
      <c r="J29" s="68"/>
      <c r="K29" s="72"/>
      <c r="L29" s="68"/>
      <c r="M29" s="68"/>
      <c r="N29" s="68"/>
      <c r="P29" s="73"/>
      <c r="Q29" s="67"/>
      <c r="R29" s="68"/>
    </row>
    <row r="30" spans="2:18" s="64" customFormat="1" ht="23.4" customHeight="1" x14ac:dyDescent="0.3">
      <c r="B30" s="859" t="s">
        <v>576</v>
      </c>
      <c r="C30" s="859"/>
      <c r="D30" s="859"/>
      <c r="E30" s="859"/>
      <c r="F30" s="859" t="s">
        <v>129</v>
      </c>
      <c r="G30" s="859"/>
      <c r="H30" s="859"/>
      <c r="I30" s="859"/>
      <c r="J30" s="859" t="s">
        <v>577</v>
      </c>
      <c r="K30" s="859"/>
      <c r="L30" s="859"/>
      <c r="M30" s="859"/>
      <c r="N30" s="859" t="s">
        <v>129</v>
      </c>
      <c r="O30" s="859"/>
      <c r="P30" s="859"/>
      <c r="Q30" s="859"/>
    </row>
    <row r="31" spans="2:18" s="64" customFormat="1" ht="7.5" customHeight="1" x14ac:dyDescent="0.3">
      <c r="B31" s="68"/>
      <c r="C31" s="68"/>
      <c r="D31" s="68"/>
      <c r="E31" s="68"/>
      <c r="F31" s="68"/>
      <c r="G31" s="68"/>
      <c r="H31" s="68"/>
      <c r="I31" s="68"/>
      <c r="J31" s="68"/>
      <c r="K31" s="72"/>
      <c r="L31" s="68"/>
      <c r="M31" s="68"/>
      <c r="N31" s="68"/>
      <c r="O31" s="68"/>
      <c r="P31" s="68"/>
      <c r="Q31" s="68"/>
      <c r="R31" s="68"/>
    </row>
    <row r="32" spans="2:18" s="64" customFormat="1" ht="12.75" customHeight="1" x14ac:dyDescent="0.3">
      <c r="B32" s="861" t="s">
        <v>582</v>
      </c>
      <c r="C32" s="861"/>
      <c r="D32" s="861"/>
      <c r="E32" s="861"/>
      <c r="F32" s="862"/>
      <c r="G32" s="862"/>
      <c r="H32" s="862"/>
      <c r="I32" s="862"/>
      <c r="J32" s="860" t="s">
        <v>578</v>
      </c>
      <c r="K32" s="860"/>
      <c r="L32" s="860"/>
      <c r="M32" s="860"/>
      <c r="N32" s="860"/>
      <c r="O32" s="860"/>
      <c r="P32" s="860"/>
      <c r="Q32" s="860"/>
    </row>
    <row r="33" spans="2:18" s="64" customFormat="1" ht="12.75" customHeight="1" x14ac:dyDescent="0.3">
      <c r="B33" s="861"/>
      <c r="C33" s="861"/>
      <c r="D33" s="861"/>
      <c r="E33" s="861"/>
      <c r="F33" s="862"/>
      <c r="G33" s="862"/>
      <c r="H33" s="862"/>
      <c r="I33" s="862"/>
      <c r="J33" s="860" t="s">
        <v>54</v>
      </c>
      <c r="K33" s="860"/>
      <c r="L33" s="860"/>
      <c r="M33" s="860"/>
      <c r="N33" s="860"/>
      <c r="O33" s="860"/>
      <c r="P33" s="860"/>
      <c r="Q33" s="860"/>
    </row>
    <row r="34" spans="2:18" s="64" customFormat="1" ht="12.75" customHeight="1" x14ac:dyDescent="0.3">
      <c r="B34" s="861"/>
      <c r="C34" s="861"/>
      <c r="D34" s="861"/>
      <c r="E34" s="861"/>
      <c r="F34" s="862"/>
      <c r="G34" s="862"/>
      <c r="H34" s="862"/>
      <c r="I34" s="862"/>
      <c r="J34" s="860" t="s">
        <v>579</v>
      </c>
      <c r="K34" s="860"/>
      <c r="L34" s="860"/>
      <c r="M34" s="860"/>
      <c r="N34" s="860"/>
      <c r="O34" s="860"/>
      <c r="P34" s="860"/>
      <c r="Q34" s="860"/>
    </row>
    <row r="35" spans="2:18" s="64" customFormat="1" ht="12.75" customHeight="1" x14ac:dyDescent="0.3">
      <c r="B35" s="861" t="s">
        <v>54</v>
      </c>
      <c r="C35" s="861"/>
      <c r="D35" s="861"/>
      <c r="E35" s="861"/>
      <c r="F35" s="862"/>
      <c r="G35" s="862"/>
      <c r="H35" s="862"/>
      <c r="I35" s="862"/>
      <c r="J35" s="860" t="s">
        <v>54</v>
      </c>
      <c r="K35" s="860"/>
      <c r="L35" s="860"/>
      <c r="M35" s="860"/>
      <c r="N35" s="860"/>
      <c r="O35" s="860"/>
      <c r="P35" s="860"/>
      <c r="Q35" s="860"/>
    </row>
    <row r="36" spans="2:18" s="64" customFormat="1" ht="12.75" customHeight="1" x14ac:dyDescent="0.3">
      <c r="B36" s="861"/>
      <c r="C36" s="861"/>
      <c r="D36" s="861"/>
      <c r="E36" s="861"/>
      <c r="F36" s="862"/>
      <c r="G36" s="862"/>
      <c r="H36" s="862"/>
      <c r="I36" s="862"/>
      <c r="J36" s="860" t="s">
        <v>54</v>
      </c>
      <c r="K36" s="860"/>
      <c r="L36" s="860"/>
      <c r="M36" s="860"/>
      <c r="N36" s="860"/>
      <c r="O36" s="860"/>
      <c r="P36" s="860"/>
      <c r="Q36" s="860"/>
    </row>
    <row r="37" spans="2:18" s="64" customFormat="1" ht="13.2" x14ac:dyDescent="0.3">
      <c r="B37" s="861"/>
      <c r="C37" s="861"/>
      <c r="D37" s="861"/>
      <c r="E37" s="861"/>
      <c r="F37" s="862"/>
      <c r="G37" s="862"/>
      <c r="H37" s="862"/>
      <c r="I37" s="862"/>
      <c r="J37" s="860" t="s">
        <v>54</v>
      </c>
      <c r="K37" s="860"/>
      <c r="L37" s="860"/>
      <c r="M37" s="860"/>
      <c r="N37" s="860"/>
      <c r="O37" s="860"/>
      <c r="P37" s="860"/>
      <c r="Q37" s="860"/>
    </row>
    <row r="38" spans="2:18" s="64" customFormat="1" ht="13.2" x14ac:dyDescent="0.3">
      <c r="B38" s="861" t="s">
        <v>583</v>
      </c>
      <c r="C38" s="861"/>
      <c r="D38" s="861"/>
      <c r="E38" s="861"/>
      <c r="F38" s="862"/>
      <c r="G38" s="862"/>
      <c r="H38" s="862"/>
      <c r="I38" s="862"/>
      <c r="J38" s="860" t="s">
        <v>580</v>
      </c>
      <c r="K38" s="860"/>
      <c r="L38" s="860"/>
      <c r="M38" s="860"/>
      <c r="N38" s="860"/>
      <c r="O38" s="860"/>
      <c r="P38" s="860"/>
      <c r="Q38" s="860"/>
    </row>
    <row r="39" spans="2:18" s="64" customFormat="1" ht="13.2" x14ac:dyDescent="0.3">
      <c r="B39" s="861"/>
      <c r="C39" s="861"/>
      <c r="D39" s="861"/>
      <c r="E39" s="861"/>
      <c r="F39" s="862"/>
      <c r="G39" s="862"/>
      <c r="H39" s="862"/>
      <c r="I39" s="862"/>
      <c r="J39" s="860" t="s">
        <v>54</v>
      </c>
      <c r="K39" s="860"/>
      <c r="L39" s="860"/>
      <c r="M39" s="860"/>
      <c r="N39" s="860"/>
      <c r="O39" s="860"/>
      <c r="P39" s="860"/>
      <c r="Q39" s="860"/>
    </row>
    <row r="40" spans="2:18" s="64" customFormat="1" ht="12.6" customHeight="1" x14ac:dyDescent="0.3">
      <c r="B40" s="861"/>
      <c r="C40" s="861"/>
      <c r="D40" s="861"/>
      <c r="E40" s="861"/>
      <c r="F40" s="862"/>
      <c r="G40" s="862"/>
      <c r="H40" s="862"/>
      <c r="I40" s="862"/>
      <c r="J40" s="860" t="s">
        <v>581</v>
      </c>
      <c r="K40" s="860"/>
      <c r="L40" s="860"/>
      <c r="M40" s="860"/>
      <c r="N40" s="860"/>
      <c r="O40" s="860"/>
      <c r="P40" s="860"/>
      <c r="Q40" s="860"/>
    </row>
    <row r="41" spans="2:18" s="64" customFormat="1" ht="13.2" x14ac:dyDescent="0.3"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72"/>
      <c r="M41" s="68"/>
      <c r="N41" s="68"/>
      <c r="O41" s="68"/>
      <c r="P41" s="73"/>
      <c r="Q41" s="67"/>
      <c r="R41" s="68"/>
    </row>
    <row r="42" spans="2:18" s="2" customFormat="1" ht="21" customHeight="1" x14ac:dyDescent="0.25">
      <c r="Q42" s="10"/>
      <c r="R42" s="10"/>
    </row>
    <row r="43" spans="2:18" s="2" customFormat="1" ht="8.25" customHeight="1" x14ac:dyDescent="0.25"/>
    <row r="44" spans="2:18" s="2" customFormat="1" ht="22.5" customHeight="1" x14ac:dyDescent="0.25">
      <c r="B44" s="869" t="s">
        <v>716</v>
      </c>
      <c r="C44" s="869"/>
      <c r="D44" s="869"/>
      <c r="E44" s="869"/>
      <c r="F44" s="869"/>
      <c r="G44" s="869"/>
      <c r="H44" s="869"/>
      <c r="I44" s="869"/>
      <c r="J44" s="869"/>
      <c r="K44" s="440"/>
      <c r="L44" s="440"/>
      <c r="M44" s="440"/>
      <c r="N44" s="440"/>
    </row>
    <row r="45" spans="2:18" s="2" customFormat="1" ht="13.2" x14ac:dyDescent="0.25">
      <c r="B45" s="43"/>
      <c r="G45" s="74"/>
      <c r="J45" s="10"/>
      <c r="K45" s="440"/>
      <c r="L45" s="440"/>
      <c r="M45" s="440"/>
      <c r="N45" s="440"/>
    </row>
    <row r="46" spans="2:18" s="64" customFormat="1" ht="23.4" customHeight="1" x14ac:dyDescent="0.3">
      <c r="B46" s="859" t="s">
        <v>584</v>
      </c>
      <c r="C46" s="859"/>
      <c r="D46" s="859"/>
      <c r="E46" s="859"/>
      <c r="F46" s="859" t="s">
        <v>675</v>
      </c>
      <c r="G46" s="859"/>
      <c r="H46" s="859"/>
      <c r="I46" s="859"/>
      <c r="J46" s="859" t="s">
        <v>676</v>
      </c>
      <c r="K46" s="859"/>
      <c r="L46" s="859"/>
      <c r="M46" s="673" t="s">
        <v>677</v>
      </c>
      <c r="N46" s="673" t="s">
        <v>678</v>
      </c>
      <c r="P46" s="66"/>
      <c r="Q46" s="67"/>
      <c r="R46" s="68"/>
    </row>
    <row r="47" spans="2:18" s="64" customFormat="1" ht="7.5" customHeight="1" x14ac:dyDescent="0.3">
      <c r="B47" s="68"/>
      <c r="C47" s="68"/>
      <c r="D47" s="68"/>
      <c r="E47" s="68"/>
      <c r="F47" s="68"/>
      <c r="G47" s="68"/>
      <c r="H47" s="68"/>
      <c r="I47" s="68"/>
      <c r="J47" s="68"/>
      <c r="K47" s="72"/>
      <c r="L47" s="68"/>
      <c r="M47" s="68"/>
      <c r="N47" s="68"/>
      <c r="P47" s="73"/>
      <c r="Q47" s="67"/>
      <c r="R47" s="68"/>
    </row>
    <row r="48" spans="2:18" s="69" customFormat="1" ht="30.75" customHeight="1" x14ac:dyDescent="0.3">
      <c r="B48" s="863"/>
      <c r="C48" s="864"/>
      <c r="D48" s="864"/>
      <c r="E48" s="865"/>
      <c r="F48" s="882"/>
      <c r="G48" s="883"/>
      <c r="H48" s="883"/>
      <c r="I48" s="884"/>
      <c r="J48" s="885"/>
      <c r="K48" s="886"/>
      <c r="L48" s="886"/>
      <c r="M48" s="616"/>
      <c r="N48" s="616"/>
      <c r="P48" s="70"/>
      <c r="Q48" s="71"/>
      <c r="R48" s="71"/>
    </row>
    <row r="49" spans="2:20" s="2" customFormat="1" ht="13.2" x14ac:dyDescent="0.25">
      <c r="B49" s="43" t="s">
        <v>838</v>
      </c>
      <c r="J49" s="10"/>
      <c r="N49" s="36"/>
    </row>
    <row r="50" spans="2:20" s="2" customFormat="1" ht="13.2" x14ac:dyDescent="0.25">
      <c r="B50" s="27"/>
      <c r="C50" s="27"/>
      <c r="D50" s="27"/>
      <c r="E50" s="27"/>
      <c r="F50" s="36"/>
      <c r="G50" s="7"/>
      <c r="H50" s="7"/>
      <c r="I50" s="33"/>
      <c r="J50" s="33"/>
      <c r="K50" s="36"/>
      <c r="L50" s="36"/>
      <c r="M50" s="36"/>
      <c r="N50" s="36"/>
    </row>
    <row r="51" spans="2:20" s="2" customFormat="1" ht="13.2" x14ac:dyDescent="0.25">
      <c r="B51" s="75" t="s">
        <v>130</v>
      </c>
      <c r="C51" s="76"/>
      <c r="D51" s="76"/>
      <c r="E51" s="76"/>
      <c r="F51" s="54"/>
      <c r="G51" s="77"/>
      <c r="H51" s="77"/>
      <c r="I51" s="77"/>
      <c r="J51" s="74"/>
      <c r="K51" s="36"/>
      <c r="L51" s="36"/>
      <c r="M51" s="36"/>
      <c r="N51" s="36"/>
    </row>
    <row r="52" spans="2:20" s="2" customFormat="1" ht="13.2" x14ac:dyDescent="0.25">
      <c r="B52" s="76"/>
      <c r="C52" s="76"/>
      <c r="D52" s="76"/>
      <c r="E52" s="76"/>
      <c r="F52" s="54"/>
      <c r="G52" s="77"/>
      <c r="H52" s="77"/>
      <c r="I52" s="77"/>
      <c r="K52" s="36"/>
      <c r="L52" s="36"/>
      <c r="M52" s="36"/>
      <c r="N52" s="36"/>
    </row>
    <row r="53" spans="2:20" s="9" customFormat="1" ht="23.4" customHeight="1" x14ac:dyDescent="0.3">
      <c r="B53" s="444" t="s">
        <v>59</v>
      </c>
      <c r="C53" s="796" t="s">
        <v>549</v>
      </c>
      <c r="D53" s="796"/>
      <c r="E53" s="796"/>
      <c r="F53" s="796"/>
      <c r="G53" s="765" t="s">
        <v>85</v>
      </c>
      <c r="H53" s="765"/>
      <c r="I53" s="765"/>
      <c r="J53" s="765"/>
      <c r="K53" s="16"/>
      <c r="L53" s="16"/>
      <c r="M53" s="16"/>
      <c r="N53" s="441"/>
    </row>
    <row r="54" spans="2:20" s="64" customFormat="1" ht="7.5" customHeight="1" x14ac:dyDescent="0.3">
      <c r="B54" s="68"/>
      <c r="C54" s="68"/>
      <c r="D54" s="68"/>
      <c r="E54" s="68"/>
      <c r="F54" s="68"/>
      <c r="G54" s="68"/>
      <c r="H54" s="68"/>
      <c r="I54" s="68"/>
      <c r="J54" s="68"/>
      <c r="K54" s="72"/>
      <c r="L54" s="68"/>
      <c r="M54" s="68"/>
      <c r="N54" s="68"/>
      <c r="P54" s="73"/>
      <c r="Q54" s="67"/>
      <c r="R54" s="68"/>
    </row>
    <row r="55" spans="2:20" s="77" customFormat="1" ht="13.2" x14ac:dyDescent="0.25">
      <c r="B55" s="870">
        <v>1</v>
      </c>
      <c r="C55" s="873"/>
      <c r="D55" s="874"/>
      <c r="E55" s="874"/>
      <c r="F55" s="875"/>
      <c r="G55" s="863"/>
      <c r="H55" s="864"/>
      <c r="I55" s="864"/>
      <c r="J55" s="865"/>
      <c r="K55" s="36"/>
      <c r="L55" s="36"/>
      <c r="M55" s="36"/>
      <c r="N55" s="78"/>
      <c r="O55" s="2"/>
      <c r="P55" s="2"/>
      <c r="Q55" s="2"/>
      <c r="R55" s="2"/>
    </row>
    <row r="56" spans="2:20" s="77" customFormat="1" ht="13.2" x14ac:dyDescent="0.25">
      <c r="B56" s="871"/>
      <c r="C56" s="876"/>
      <c r="D56" s="877"/>
      <c r="E56" s="877"/>
      <c r="F56" s="878"/>
      <c r="G56" s="525"/>
      <c r="H56" s="526"/>
      <c r="I56" s="526"/>
      <c r="J56" s="527"/>
      <c r="K56" s="36"/>
      <c r="L56" s="36"/>
      <c r="M56" s="36"/>
      <c r="N56" s="78"/>
      <c r="O56" s="523"/>
      <c r="P56" s="523"/>
      <c r="Q56" s="523"/>
      <c r="R56" s="523"/>
    </row>
    <row r="57" spans="2:20" s="77" customFormat="1" ht="13.2" x14ac:dyDescent="0.25">
      <c r="B57" s="872"/>
      <c r="C57" s="879"/>
      <c r="D57" s="880"/>
      <c r="E57" s="880"/>
      <c r="F57" s="881"/>
      <c r="G57" s="525"/>
      <c r="H57" s="526"/>
      <c r="I57" s="526"/>
      <c r="J57" s="527"/>
      <c r="K57" s="36"/>
      <c r="L57" s="36"/>
      <c r="M57" s="36"/>
      <c r="N57" s="78"/>
      <c r="O57" s="523"/>
      <c r="P57" s="523"/>
      <c r="Q57" s="523"/>
      <c r="R57" s="523"/>
    </row>
    <row r="58" spans="2:20" s="77" customFormat="1" ht="15" customHeight="1" x14ac:dyDescent="0.25">
      <c r="B58" s="870" t="s">
        <v>54</v>
      </c>
      <c r="C58" s="873"/>
      <c r="D58" s="874"/>
      <c r="E58" s="874"/>
      <c r="F58" s="875"/>
      <c r="G58" s="525"/>
      <c r="H58" s="526"/>
      <c r="I58" s="526"/>
      <c r="J58" s="527"/>
      <c r="K58" s="36"/>
      <c r="L58" s="36"/>
      <c r="M58" s="36"/>
      <c r="N58" s="78"/>
      <c r="O58" s="523"/>
      <c r="P58" s="523"/>
      <c r="Q58" s="523"/>
      <c r="R58" s="523"/>
    </row>
    <row r="59" spans="2:20" s="77" customFormat="1" ht="13.2" x14ac:dyDescent="0.25">
      <c r="B59" s="871"/>
      <c r="C59" s="876"/>
      <c r="D59" s="877"/>
      <c r="E59" s="877"/>
      <c r="F59" s="878"/>
      <c r="G59" s="525"/>
      <c r="H59" s="526"/>
      <c r="I59" s="526"/>
      <c r="J59" s="527"/>
      <c r="K59" s="36"/>
      <c r="L59" s="36"/>
      <c r="M59" s="36"/>
      <c r="N59" s="78"/>
      <c r="O59" s="523"/>
      <c r="P59" s="523"/>
      <c r="Q59" s="523"/>
      <c r="R59" s="523"/>
    </row>
    <row r="60" spans="2:20" s="2" customFormat="1" ht="13.2" x14ac:dyDescent="0.25">
      <c r="B60" s="872"/>
      <c r="C60" s="879"/>
      <c r="D60" s="880"/>
      <c r="E60" s="880"/>
      <c r="F60" s="881"/>
      <c r="G60" s="863"/>
      <c r="H60" s="864"/>
      <c r="I60" s="864"/>
      <c r="J60" s="865"/>
      <c r="K60" s="36"/>
      <c r="L60" s="36"/>
      <c r="M60" s="36"/>
      <c r="N60" s="78"/>
    </row>
    <row r="61" spans="2:20" s="523" customFormat="1" ht="13.2" x14ac:dyDescent="0.25">
      <c r="B61" s="870" t="s">
        <v>61</v>
      </c>
      <c r="C61" s="873"/>
      <c r="D61" s="874"/>
      <c r="E61" s="874"/>
      <c r="F61" s="875"/>
      <c r="G61" s="525"/>
      <c r="H61" s="526"/>
      <c r="I61" s="526"/>
      <c r="J61" s="527"/>
      <c r="K61" s="36"/>
      <c r="L61" s="36"/>
      <c r="M61" s="36"/>
      <c r="N61" s="78"/>
    </row>
    <row r="62" spans="2:20" s="523" customFormat="1" ht="13.2" x14ac:dyDescent="0.25">
      <c r="B62" s="871"/>
      <c r="C62" s="876"/>
      <c r="D62" s="877"/>
      <c r="E62" s="877"/>
      <c r="F62" s="878"/>
      <c r="G62" s="525"/>
      <c r="H62" s="526"/>
      <c r="I62" s="526"/>
      <c r="J62" s="527"/>
      <c r="K62" s="36"/>
      <c r="L62" s="36"/>
      <c r="M62" s="36"/>
      <c r="N62" s="78"/>
    </row>
    <row r="63" spans="2:20" s="2" customFormat="1" ht="13.2" x14ac:dyDescent="0.25">
      <c r="B63" s="872" t="s">
        <v>61</v>
      </c>
      <c r="C63" s="879"/>
      <c r="D63" s="880"/>
      <c r="E63" s="880"/>
      <c r="F63" s="881"/>
      <c r="G63" s="863"/>
      <c r="H63" s="864"/>
      <c r="I63" s="864"/>
      <c r="J63" s="865"/>
      <c r="K63" s="36"/>
      <c r="L63" s="36"/>
      <c r="M63" s="36"/>
      <c r="N63" s="78"/>
    </row>
    <row r="64" spans="2:20" s="2" customFormat="1" ht="12" customHeight="1" x14ac:dyDescent="0.25">
      <c r="B64" s="76"/>
      <c r="C64" s="76"/>
      <c r="D64" s="76"/>
      <c r="E64" s="76"/>
      <c r="F64" s="76"/>
      <c r="G64" s="76"/>
      <c r="H64" s="76"/>
      <c r="I64" s="76"/>
      <c r="J64" s="77"/>
      <c r="K64" s="76"/>
      <c r="L64" s="76"/>
      <c r="M64" s="76"/>
      <c r="N64" s="79"/>
      <c r="S64" s="79"/>
      <c r="T64" s="10"/>
    </row>
    <row r="65" spans="2:20" s="2" customFormat="1" ht="12" customHeight="1" x14ac:dyDescent="0.25">
      <c r="B65" s="76"/>
      <c r="C65" s="76"/>
      <c r="D65" s="76"/>
      <c r="E65" s="76"/>
      <c r="F65" s="76"/>
      <c r="G65" s="76"/>
      <c r="H65" s="76"/>
      <c r="I65" s="76"/>
      <c r="J65" s="77"/>
      <c r="K65" s="76"/>
      <c r="L65" s="76"/>
      <c r="M65" s="76"/>
      <c r="N65" s="79"/>
      <c r="S65" s="79"/>
      <c r="T65" s="10"/>
    </row>
    <row r="66" spans="2:20" s="9" customFormat="1" ht="23.4" customHeight="1" x14ac:dyDescent="0.25">
      <c r="B66" s="765" t="s">
        <v>585</v>
      </c>
      <c r="C66" s="765"/>
      <c r="D66" s="765"/>
      <c r="E66" s="765"/>
      <c r="F66" s="796" t="s">
        <v>586</v>
      </c>
      <c r="G66" s="796"/>
      <c r="H66" s="796"/>
      <c r="I66" s="796"/>
      <c r="J66" s="77"/>
      <c r="K66" s="449"/>
      <c r="L66" s="449"/>
      <c r="M66" s="449"/>
      <c r="N66" s="79"/>
      <c r="O66" s="440"/>
      <c r="P66" s="440"/>
      <c r="Q66" s="440"/>
      <c r="R66" s="2"/>
    </row>
    <row r="67" spans="2:20" s="64" customFormat="1" ht="7.5" customHeight="1" x14ac:dyDescent="0.25">
      <c r="B67" s="68"/>
      <c r="C67" s="68"/>
      <c r="D67" s="68"/>
      <c r="E67" s="68"/>
      <c r="F67" s="68"/>
      <c r="G67" s="68"/>
      <c r="H67" s="68"/>
      <c r="I67" s="68"/>
      <c r="J67" s="77"/>
      <c r="K67" s="449"/>
      <c r="L67" s="449"/>
      <c r="M67" s="449"/>
      <c r="N67" s="79"/>
      <c r="O67" s="440"/>
      <c r="P67" s="440"/>
      <c r="Q67" s="440"/>
      <c r="R67" s="68"/>
    </row>
    <row r="68" spans="2:20" s="64" customFormat="1" ht="12.75" customHeight="1" x14ac:dyDescent="0.25">
      <c r="B68" s="861" t="s">
        <v>587</v>
      </c>
      <c r="C68" s="861"/>
      <c r="D68" s="861"/>
      <c r="E68" s="861"/>
      <c r="F68" s="860" t="s">
        <v>589</v>
      </c>
      <c r="G68" s="860"/>
      <c r="H68" s="860"/>
      <c r="I68" s="860"/>
      <c r="J68" s="77"/>
      <c r="K68" s="449"/>
      <c r="L68" s="449"/>
      <c r="M68" s="449"/>
      <c r="N68" s="79"/>
      <c r="O68" s="440"/>
      <c r="P68" s="440"/>
      <c r="Q68" s="440"/>
    </row>
    <row r="69" spans="2:20" s="64" customFormat="1" ht="12.75" customHeight="1" x14ac:dyDescent="0.25">
      <c r="B69" s="861"/>
      <c r="C69" s="861"/>
      <c r="D69" s="861"/>
      <c r="E69" s="861"/>
      <c r="F69" s="860" t="s">
        <v>54</v>
      </c>
      <c r="G69" s="860"/>
      <c r="H69" s="860"/>
      <c r="I69" s="860"/>
      <c r="J69" s="77"/>
      <c r="K69" s="449"/>
      <c r="L69" s="449"/>
      <c r="M69" s="449"/>
      <c r="N69" s="79"/>
      <c r="O69" s="440"/>
      <c r="P69" s="440"/>
      <c r="Q69" s="440"/>
    </row>
    <row r="70" spans="2:20" s="64" customFormat="1" ht="12.75" customHeight="1" x14ac:dyDescent="0.25">
      <c r="B70" s="861"/>
      <c r="C70" s="861"/>
      <c r="D70" s="861"/>
      <c r="E70" s="861"/>
      <c r="F70" s="860" t="s">
        <v>590</v>
      </c>
      <c r="G70" s="860"/>
      <c r="H70" s="860"/>
      <c r="I70" s="860"/>
      <c r="J70" s="77"/>
      <c r="K70" s="449"/>
      <c r="L70" s="449"/>
      <c r="M70" s="449"/>
      <c r="N70" s="79"/>
      <c r="O70" s="440"/>
      <c r="P70" s="440"/>
      <c r="Q70" s="440"/>
    </row>
    <row r="71" spans="2:20" s="64" customFormat="1" ht="12.75" customHeight="1" x14ac:dyDescent="0.25">
      <c r="B71" s="861" t="s">
        <v>54</v>
      </c>
      <c r="C71" s="861"/>
      <c r="D71" s="861"/>
      <c r="E71" s="861"/>
      <c r="F71" s="860" t="s">
        <v>54</v>
      </c>
      <c r="G71" s="860"/>
      <c r="H71" s="860"/>
      <c r="I71" s="860"/>
      <c r="J71" s="77"/>
      <c r="K71" s="449"/>
      <c r="L71" s="449"/>
      <c r="M71" s="449"/>
      <c r="N71" s="79"/>
      <c r="O71" s="440"/>
      <c r="P71" s="440"/>
      <c r="Q71" s="440"/>
    </row>
    <row r="72" spans="2:20" s="64" customFormat="1" ht="12.75" customHeight="1" x14ac:dyDescent="0.25">
      <c r="B72" s="861"/>
      <c r="C72" s="861"/>
      <c r="D72" s="861"/>
      <c r="E72" s="861"/>
      <c r="F72" s="860" t="s">
        <v>54</v>
      </c>
      <c r="G72" s="860"/>
      <c r="H72" s="860"/>
      <c r="I72" s="860"/>
      <c r="J72" s="77"/>
      <c r="K72" s="449"/>
      <c r="L72" s="449"/>
      <c r="M72" s="449"/>
      <c r="N72" s="79"/>
      <c r="O72" s="440"/>
      <c r="P72" s="440"/>
      <c r="Q72" s="440"/>
    </row>
    <row r="73" spans="2:20" s="64" customFormat="1" ht="12.6" customHeight="1" x14ac:dyDescent="0.25">
      <c r="B73" s="861"/>
      <c r="C73" s="861"/>
      <c r="D73" s="861"/>
      <c r="E73" s="861"/>
      <c r="F73" s="868" t="s">
        <v>54</v>
      </c>
      <c r="G73" s="860"/>
      <c r="H73" s="860"/>
      <c r="I73" s="860"/>
      <c r="J73" s="77"/>
      <c r="K73" s="449"/>
      <c r="L73" s="449"/>
      <c r="M73" s="449"/>
      <c r="N73" s="79"/>
      <c r="O73" s="440"/>
      <c r="P73" s="440"/>
      <c r="Q73" s="440"/>
    </row>
    <row r="74" spans="2:20" s="64" customFormat="1" ht="12.6" customHeight="1" x14ac:dyDescent="0.25">
      <c r="B74" s="861" t="s">
        <v>588</v>
      </c>
      <c r="C74" s="861"/>
      <c r="D74" s="861"/>
      <c r="E74" s="861"/>
      <c r="F74" s="860" t="s">
        <v>591</v>
      </c>
      <c r="G74" s="860"/>
      <c r="H74" s="860"/>
      <c r="I74" s="860"/>
      <c r="J74" s="77"/>
      <c r="K74" s="449"/>
      <c r="L74" s="449"/>
      <c r="M74" s="449"/>
      <c r="N74" s="79"/>
      <c r="O74" s="440"/>
      <c r="P74" s="440"/>
      <c r="Q74" s="440"/>
    </row>
    <row r="75" spans="2:20" s="64" customFormat="1" ht="12.6" customHeight="1" x14ac:dyDescent="0.25">
      <c r="B75" s="861"/>
      <c r="C75" s="861"/>
      <c r="D75" s="861"/>
      <c r="E75" s="861"/>
      <c r="F75" s="860" t="s">
        <v>54</v>
      </c>
      <c r="G75" s="860"/>
      <c r="H75" s="860"/>
      <c r="I75" s="860"/>
      <c r="J75" s="77"/>
      <c r="K75" s="449"/>
      <c r="L75" s="449"/>
      <c r="M75" s="449"/>
      <c r="N75" s="79"/>
      <c r="O75" s="440"/>
      <c r="P75" s="440"/>
      <c r="Q75" s="440"/>
    </row>
    <row r="76" spans="2:20" s="64" customFormat="1" ht="12.6" customHeight="1" x14ac:dyDescent="0.25">
      <c r="B76" s="861"/>
      <c r="C76" s="861"/>
      <c r="D76" s="861"/>
      <c r="E76" s="861"/>
      <c r="F76" s="860" t="s">
        <v>592</v>
      </c>
      <c r="G76" s="860"/>
      <c r="H76" s="860"/>
      <c r="I76" s="860"/>
      <c r="J76" s="77"/>
      <c r="K76" s="449"/>
      <c r="L76" s="449"/>
      <c r="M76" s="449"/>
      <c r="N76" s="79"/>
      <c r="O76" s="440"/>
      <c r="P76" s="440"/>
      <c r="Q76" s="440"/>
    </row>
    <row r="77" spans="2:20" s="2" customFormat="1" ht="12" customHeight="1" x14ac:dyDescent="0.25">
      <c r="B77" s="76"/>
      <c r="C77" s="76"/>
      <c r="D77" s="76"/>
      <c r="E77" s="76"/>
      <c r="F77" s="76"/>
      <c r="G77" s="76"/>
      <c r="H77" s="76"/>
      <c r="I77" s="76"/>
      <c r="J77" s="77"/>
      <c r="K77" s="76"/>
      <c r="L77" s="76"/>
      <c r="M77" s="76"/>
      <c r="N77" s="79"/>
      <c r="S77" s="79"/>
      <c r="T77" s="10"/>
    </row>
    <row r="78" spans="2:20" s="2" customFormat="1" ht="12" customHeight="1" x14ac:dyDescent="0.25">
      <c r="B78" s="76"/>
      <c r="C78" s="76"/>
      <c r="D78" s="76"/>
      <c r="E78" s="76"/>
      <c r="F78" s="76"/>
      <c r="G78" s="76"/>
      <c r="H78" s="76"/>
      <c r="I78" s="76"/>
      <c r="J78" s="77"/>
      <c r="K78" s="76"/>
      <c r="L78" s="76"/>
      <c r="M78" s="76"/>
      <c r="N78" s="79"/>
      <c r="S78" s="79"/>
      <c r="T78" s="10"/>
    </row>
    <row r="79" spans="2:20" s="2" customFormat="1" ht="15" customHeight="1" x14ac:dyDescent="0.25">
      <c r="B79" s="745" t="s">
        <v>717</v>
      </c>
      <c r="C79" s="745"/>
      <c r="D79" s="745"/>
      <c r="E79" s="745"/>
      <c r="F79" s="745"/>
      <c r="G79" s="745"/>
      <c r="H79" s="745"/>
      <c r="I79" s="745"/>
      <c r="J79" s="745"/>
      <c r="K79" s="745"/>
      <c r="L79" s="745"/>
      <c r="M79" s="745"/>
      <c r="N79" s="745"/>
      <c r="S79" s="63"/>
      <c r="T79" s="10"/>
    </row>
    <row r="80" spans="2:20" s="2" customFormat="1" ht="15" customHeight="1" x14ac:dyDescent="0.25">
      <c r="F80" s="10"/>
      <c r="G80" s="10"/>
      <c r="H80" s="10"/>
      <c r="I80" s="10"/>
      <c r="J80" s="10"/>
      <c r="N80" s="63"/>
      <c r="S80" s="63"/>
      <c r="T80" s="10"/>
    </row>
    <row r="81" spans="2:20" s="2" customFormat="1" ht="23.4" customHeight="1" x14ac:dyDescent="0.25">
      <c r="B81" s="708" t="s">
        <v>131</v>
      </c>
      <c r="C81" s="708"/>
      <c r="D81" s="708"/>
      <c r="E81" s="708"/>
      <c r="F81" s="708" t="s">
        <v>594</v>
      </c>
      <c r="G81" s="708"/>
      <c r="H81" s="708"/>
      <c r="I81" s="708"/>
      <c r="J81" s="708" t="s">
        <v>595</v>
      </c>
      <c r="K81" s="708"/>
      <c r="L81" s="708"/>
      <c r="M81" s="708"/>
      <c r="N81" s="708" t="s">
        <v>596</v>
      </c>
      <c r="O81" s="708"/>
      <c r="P81" s="708"/>
      <c r="Q81" s="708"/>
    </row>
    <row r="82" spans="2:20" s="2" customFormat="1" ht="15" customHeight="1" x14ac:dyDescent="0.25">
      <c r="B82" s="887" t="s">
        <v>132</v>
      </c>
      <c r="C82" s="887"/>
      <c r="D82" s="887"/>
      <c r="E82" s="887"/>
      <c r="F82" s="858" t="s">
        <v>597</v>
      </c>
      <c r="G82" s="858"/>
      <c r="H82" s="858"/>
      <c r="I82" s="858"/>
      <c r="J82" s="858" t="s">
        <v>602</v>
      </c>
      <c r="K82" s="858"/>
      <c r="L82" s="858"/>
      <c r="M82" s="858"/>
      <c r="N82" s="858" t="s">
        <v>600</v>
      </c>
      <c r="O82" s="858"/>
      <c r="P82" s="858"/>
      <c r="Q82" s="858"/>
      <c r="S82" s="63"/>
      <c r="T82" s="10"/>
    </row>
    <row r="83" spans="2:20" s="2" customFormat="1" ht="15" customHeight="1" x14ac:dyDescent="0.25">
      <c r="B83" s="887"/>
      <c r="C83" s="887"/>
      <c r="D83" s="887"/>
      <c r="E83" s="887"/>
      <c r="F83" s="858" t="s">
        <v>54</v>
      </c>
      <c r="G83" s="858"/>
      <c r="H83" s="858"/>
      <c r="I83" s="858"/>
      <c r="J83" s="858" t="s">
        <v>54</v>
      </c>
      <c r="K83" s="858"/>
      <c r="L83" s="858"/>
      <c r="M83" s="858"/>
      <c r="N83" s="858" t="s">
        <v>54</v>
      </c>
      <c r="O83" s="858"/>
      <c r="P83" s="858"/>
      <c r="Q83" s="858"/>
      <c r="S83" s="63"/>
      <c r="T83" s="10"/>
    </row>
    <row r="84" spans="2:20" s="2" customFormat="1" ht="15" customHeight="1" x14ac:dyDescent="0.25">
      <c r="B84" s="887"/>
      <c r="C84" s="887"/>
      <c r="D84" s="887"/>
      <c r="E84" s="887"/>
      <c r="F84" s="858" t="s">
        <v>598</v>
      </c>
      <c r="G84" s="858"/>
      <c r="H84" s="858"/>
      <c r="I84" s="858"/>
      <c r="J84" s="858" t="s">
        <v>599</v>
      </c>
      <c r="K84" s="858"/>
      <c r="L84" s="858"/>
      <c r="M84" s="858"/>
      <c r="N84" s="858" t="s">
        <v>601</v>
      </c>
      <c r="O84" s="858"/>
      <c r="P84" s="858"/>
      <c r="Q84" s="858"/>
      <c r="S84" s="63"/>
      <c r="T84" s="10"/>
    </row>
    <row r="85" spans="2:20" s="2" customFormat="1" ht="15" customHeight="1" x14ac:dyDescent="0.25">
      <c r="B85" s="887" t="s">
        <v>54</v>
      </c>
      <c r="C85" s="887"/>
      <c r="D85" s="887"/>
      <c r="E85" s="887"/>
      <c r="F85" s="858" t="s">
        <v>54</v>
      </c>
      <c r="G85" s="858"/>
      <c r="H85" s="858"/>
      <c r="I85" s="858"/>
      <c r="J85" s="858" t="s">
        <v>54</v>
      </c>
      <c r="K85" s="858"/>
      <c r="L85" s="858"/>
      <c r="M85" s="858"/>
      <c r="N85" s="858" t="s">
        <v>54</v>
      </c>
      <c r="O85" s="858"/>
      <c r="P85" s="858"/>
      <c r="Q85" s="858"/>
      <c r="S85" s="63"/>
      <c r="T85" s="10"/>
    </row>
    <row r="86" spans="2:20" s="2" customFormat="1" ht="15" customHeight="1" x14ac:dyDescent="0.25">
      <c r="B86" s="887"/>
      <c r="C86" s="887"/>
      <c r="D86" s="887"/>
      <c r="E86" s="887"/>
      <c r="F86" s="858" t="s">
        <v>54</v>
      </c>
      <c r="G86" s="858"/>
      <c r="H86" s="858"/>
      <c r="I86" s="858"/>
      <c r="J86" s="858" t="s">
        <v>54</v>
      </c>
      <c r="K86" s="858"/>
      <c r="L86" s="858"/>
      <c r="M86" s="858"/>
      <c r="N86" s="858" t="s">
        <v>54</v>
      </c>
      <c r="O86" s="858"/>
      <c r="P86" s="858"/>
      <c r="Q86" s="858"/>
      <c r="S86" s="63"/>
      <c r="T86" s="10"/>
    </row>
    <row r="87" spans="2:20" s="2" customFormat="1" ht="15" customHeight="1" x14ac:dyDescent="0.25">
      <c r="B87" s="887"/>
      <c r="C87" s="887"/>
      <c r="D87" s="887"/>
      <c r="E87" s="887"/>
      <c r="F87" s="858" t="s">
        <v>54</v>
      </c>
      <c r="G87" s="858"/>
      <c r="H87" s="858"/>
      <c r="I87" s="858"/>
      <c r="J87" s="858" t="s">
        <v>54</v>
      </c>
      <c r="K87" s="858"/>
      <c r="L87" s="858"/>
      <c r="M87" s="858"/>
      <c r="N87" s="858" t="s">
        <v>54</v>
      </c>
      <c r="O87" s="858"/>
      <c r="P87" s="858"/>
      <c r="Q87" s="858"/>
      <c r="S87" s="63"/>
      <c r="T87" s="10"/>
    </row>
    <row r="88" spans="2:20" s="2" customFormat="1" ht="19.5" customHeight="1" x14ac:dyDescent="0.25">
      <c r="B88" s="887" t="s">
        <v>593</v>
      </c>
      <c r="C88" s="887"/>
      <c r="D88" s="887"/>
      <c r="E88" s="887"/>
      <c r="F88" s="858" t="s">
        <v>597</v>
      </c>
      <c r="G88" s="858"/>
      <c r="H88" s="858"/>
      <c r="I88" s="858"/>
      <c r="J88" s="858" t="s">
        <v>602</v>
      </c>
      <c r="K88" s="858"/>
      <c r="L88" s="858"/>
      <c r="M88" s="858"/>
      <c r="N88" s="858" t="s">
        <v>600</v>
      </c>
      <c r="O88" s="858"/>
      <c r="P88" s="858"/>
      <c r="Q88" s="858"/>
      <c r="R88" s="63"/>
      <c r="S88" s="63"/>
      <c r="T88" s="10"/>
    </row>
    <row r="89" spans="2:20" x14ac:dyDescent="0.3">
      <c r="B89" s="887"/>
      <c r="C89" s="887"/>
      <c r="D89" s="887"/>
      <c r="E89" s="887"/>
      <c r="F89" s="858" t="s">
        <v>54</v>
      </c>
      <c r="G89" s="858"/>
      <c r="H89" s="858"/>
      <c r="I89" s="858"/>
      <c r="J89" s="858" t="s">
        <v>54</v>
      </c>
      <c r="K89" s="858"/>
      <c r="L89" s="858"/>
      <c r="M89" s="858"/>
      <c r="N89" s="858" t="s">
        <v>54</v>
      </c>
      <c r="O89" s="858"/>
      <c r="P89" s="858"/>
      <c r="Q89" s="858"/>
    </row>
    <row r="90" spans="2:20" x14ac:dyDescent="0.3">
      <c r="B90" s="887"/>
      <c r="C90" s="887"/>
      <c r="D90" s="887"/>
      <c r="E90" s="887"/>
      <c r="F90" s="858" t="s">
        <v>598</v>
      </c>
      <c r="G90" s="858"/>
      <c r="H90" s="858"/>
      <c r="I90" s="858"/>
      <c r="J90" s="858" t="s">
        <v>599</v>
      </c>
      <c r="K90" s="858"/>
      <c r="L90" s="858"/>
      <c r="M90" s="858"/>
      <c r="N90" s="858" t="s">
        <v>601</v>
      </c>
      <c r="O90" s="858"/>
      <c r="P90" s="858"/>
      <c r="Q90" s="858"/>
    </row>
  </sheetData>
  <mergeCells count="120">
    <mergeCell ref="F81:I81"/>
    <mergeCell ref="J81:M81"/>
    <mergeCell ref="N81:Q81"/>
    <mergeCell ref="B82:E84"/>
    <mergeCell ref="B85:E87"/>
    <mergeCell ref="B88:E90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J82:M82"/>
    <mergeCell ref="J83:M83"/>
    <mergeCell ref="J84:M84"/>
    <mergeCell ref="J85:M85"/>
    <mergeCell ref="J86:M86"/>
    <mergeCell ref="J87:M87"/>
    <mergeCell ref="J88:M88"/>
    <mergeCell ref="J89:M89"/>
    <mergeCell ref="J90:M90"/>
    <mergeCell ref="B74:E76"/>
    <mergeCell ref="F74:I74"/>
    <mergeCell ref="F75:I75"/>
    <mergeCell ref="F76:I76"/>
    <mergeCell ref="B46:E46"/>
    <mergeCell ref="F46:I46"/>
    <mergeCell ref="B48:E48"/>
    <mergeCell ref="F48:I48"/>
    <mergeCell ref="C53:F53"/>
    <mergeCell ref="G53:J53"/>
    <mergeCell ref="G55:J55"/>
    <mergeCell ref="G60:J60"/>
    <mergeCell ref="G63:J63"/>
    <mergeCell ref="F66:I66"/>
    <mergeCell ref="F70:I70"/>
    <mergeCell ref="B71:E73"/>
    <mergeCell ref="F71:I71"/>
    <mergeCell ref="F72:I72"/>
    <mergeCell ref="J46:L46"/>
    <mergeCell ref="J48:L48"/>
    <mergeCell ref="B55:B57"/>
    <mergeCell ref="C55:F57"/>
    <mergeCell ref="B61:B63"/>
    <mergeCell ref="C61:F63"/>
    <mergeCell ref="F73:I73"/>
    <mergeCell ref="B44:J44"/>
    <mergeCell ref="F26:I28"/>
    <mergeCell ref="J21:M21"/>
    <mergeCell ref="J24:M24"/>
    <mergeCell ref="J26:M26"/>
    <mergeCell ref="J27:M27"/>
    <mergeCell ref="J25:M25"/>
    <mergeCell ref="J28:M28"/>
    <mergeCell ref="B30:E30"/>
    <mergeCell ref="F30:I30"/>
    <mergeCell ref="B32:E34"/>
    <mergeCell ref="F32:I34"/>
    <mergeCell ref="B58:B60"/>
    <mergeCell ref="C58:F60"/>
    <mergeCell ref="B38:E40"/>
    <mergeCell ref="F38:I40"/>
    <mergeCell ref="J38:M38"/>
    <mergeCell ref="N84:Q84"/>
    <mergeCell ref="N87:Q87"/>
    <mergeCell ref="J30:M30"/>
    <mergeCell ref="J37:M37"/>
    <mergeCell ref="N37:Q37"/>
    <mergeCell ref="N30:Q30"/>
    <mergeCell ref="J32:M32"/>
    <mergeCell ref="N32:Q32"/>
    <mergeCell ref="J33:M33"/>
    <mergeCell ref="N33:Q33"/>
    <mergeCell ref="J34:M34"/>
    <mergeCell ref="N34:Q34"/>
    <mergeCell ref="N38:Q38"/>
    <mergeCell ref="J39:M39"/>
    <mergeCell ref="N39:Q39"/>
    <mergeCell ref="J40:M40"/>
    <mergeCell ref="N40:Q40"/>
    <mergeCell ref="B12:N12"/>
    <mergeCell ref="J22:M22"/>
    <mergeCell ref="B14:E14"/>
    <mergeCell ref="B16:E16"/>
    <mergeCell ref="F14:I14"/>
    <mergeCell ref="F16:I16"/>
    <mergeCell ref="B23:E25"/>
    <mergeCell ref="J23:M23"/>
    <mergeCell ref="B26:E28"/>
    <mergeCell ref="F20:I22"/>
    <mergeCell ref="F23:I25"/>
    <mergeCell ref="J14:L14"/>
    <mergeCell ref="J16:L16"/>
    <mergeCell ref="N88:Q88"/>
    <mergeCell ref="N89:Q89"/>
    <mergeCell ref="N90:Q90"/>
    <mergeCell ref="J18:M18"/>
    <mergeCell ref="J20:M20"/>
    <mergeCell ref="B18:E18"/>
    <mergeCell ref="F18:I18"/>
    <mergeCell ref="B20:E22"/>
    <mergeCell ref="B81:E81"/>
    <mergeCell ref="B79:N79"/>
    <mergeCell ref="B66:E66"/>
    <mergeCell ref="B68:E70"/>
    <mergeCell ref="F68:I68"/>
    <mergeCell ref="F69:I69"/>
    <mergeCell ref="B35:E37"/>
    <mergeCell ref="F35:I37"/>
    <mergeCell ref="J35:M35"/>
    <mergeCell ref="N35:Q35"/>
    <mergeCell ref="J36:M36"/>
    <mergeCell ref="N36:Q36"/>
    <mergeCell ref="N85:Q85"/>
    <mergeCell ref="N86:Q86"/>
    <mergeCell ref="N82:Q82"/>
    <mergeCell ref="N83:Q83"/>
  </mergeCells>
  <conditionalFormatting sqref="B41:O41 B17:N17 B29:M29 B14 F14 B16 J14 F16 B23:B24 B26:B27 J18 J20:J22 B38:B39 J30 J32:J34 B48 F68:F70 M14 O16 J46 F48 M46 C61 N18:N29">
    <cfRule type="expression" dxfId="93" priority="80">
      <formula>$J$88="No"</formula>
    </cfRule>
  </conditionalFormatting>
  <conditionalFormatting sqref="B15:M15">
    <cfRule type="expression" dxfId="92" priority="66">
      <formula>$J$88="No"</formula>
    </cfRule>
  </conditionalFormatting>
  <conditionalFormatting sqref="B18">
    <cfRule type="expression" dxfId="91" priority="65">
      <formula>$J$88="No"</formula>
    </cfRule>
  </conditionalFormatting>
  <conditionalFormatting sqref="B20:B21">
    <cfRule type="expression" dxfId="90" priority="64">
      <formula>$J$88="No"</formula>
    </cfRule>
  </conditionalFormatting>
  <conditionalFormatting sqref="F18">
    <cfRule type="expression" dxfId="89" priority="62">
      <formula>$J$88="No"</formula>
    </cfRule>
  </conditionalFormatting>
  <conditionalFormatting sqref="J23:J25">
    <cfRule type="expression" dxfId="88" priority="52">
      <formula>$J$88="No"</formula>
    </cfRule>
  </conditionalFormatting>
  <conditionalFormatting sqref="F20:F21">
    <cfRule type="expression" dxfId="87" priority="56">
      <formula>$J$88="No"</formula>
    </cfRule>
  </conditionalFormatting>
  <conditionalFormatting sqref="F23:F24">
    <cfRule type="expression" dxfId="86" priority="55">
      <formula>$J$88="No"</formula>
    </cfRule>
  </conditionalFormatting>
  <conditionalFormatting sqref="F26:F27">
    <cfRule type="expression" dxfId="85" priority="54">
      <formula>$J$88="No"</formula>
    </cfRule>
  </conditionalFormatting>
  <conditionalFormatting sqref="J26:J28">
    <cfRule type="expression" dxfId="84" priority="51">
      <formula>$J$88="No"</formula>
    </cfRule>
  </conditionalFormatting>
  <conditionalFormatting sqref="B19:M19">
    <cfRule type="expression" dxfId="83" priority="50">
      <formula>$J$88="No"</formula>
    </cfRule>
  </conditionalFormatting>
  <conditionalFormatting sqref="B35:B36">
    <cfRule type="expression" dxfId="82" priority="48">
      <formula>$J$88="No"</formula>
    </cfRule>
  </conditionalFormatting>
  <conditionalFormatting sqref="B30">
    <cfRule type="expression" dxfId="81" priority="47">
      <formula>$J$88="No"</formula>
    </cfRule>
  </conditionalFormatting>
  <conditionalFormatting sqref="B32:B33">
    <cfRule type="expression" dxfId="80" priority="46">
      <formula>$J$88="No"</formula>
    </cfRule>
  </conditionalFormatting>
  <conditionalFormatting sqref="F30">
    <cfRule type="expression" dxfId="79" priority="45">
      <formula>$J$88="No"</formula>
    </cfRule>
  </conditionalFormatting>
  <conditionalFormatting sqref="B31:M31">
    <cfRule type="expression" dxfId="78" priority="37">
      <formula>$J$88="No"</formula>
    </cfRule>
  </conditionalFormatting>
  <conditionalFormatting sqref="B46">
    <cfRule type="expression" dxfId="77" priority="36">
      <formula>$J$88="No"</formula>
    </cfRule>
  </conditionalFormatting>
  <conditionalFormatting sqref="F32:F33">
    <cfRule type="expression" dxfId="76" priority="42">
      <formula>$J$88="No"</formula>
    </cfRule>
  </conditionalFormatting>
  <conditionalFormatting sqref="F35:F36">
    <cfRule type="expression" dxfId="75" priority="41">
      <formula>$J$88="No"</formula>
    </cfRule>
  </conditionalFormatting>
  <conditionalFormatting sqref="F38:F39">
    <cfRule type="expression" dxfId="74" priority="40">
      <formula>$J$88="No"</formula>
    </cfRule>
  </conditionalFormatting>
  <conditionalFormatting sqref="J35:J37">
    <cfRule type="expression" dxfId="73" priority="39">
      <formula>$J$88="No"</formula>
    </cfRule>
  </conditionalFormatting>
  <conditionalFormatting sqref="J38:J40">
    <cfRule type="expression" dxfId="72" priority="38">
      <formula>$J$88="No"</formula>
    </cfRule>
  </conditionalFormatting>
  <conditionalFormatting sqref="B47:E47">
    <cfRule type="expression" dxfId="71" priority="33">
      <formula>$J$88="No"</formula>
    </cfRule>
  </conditionalFormatting>
  <conditionalFormatting sqref="B54:N54">
    <cfRule type="expression" dxfId="70" priority="32">
      <formula>$J$88="No"</formula>
    </cfRule>
  </conditionalFormatting>
  <conditionalFormatting sqref="C55">
    <cfRule type="expression" dxfId="69" priority="31">
      <formula>$J$88="No"</formula>
    </cfRule>
  </conditionalFormatting>
  <conditionalFormatting sqref="G55:G63">
    <cfRule type="expression" dxfId="68" priority="30">
      <formula>$J$88="No"</formula>
    </cfRule>
  </conditionalFormatting>
  <conditionalFormatting sqref="B74:B75">
    <cfRule type="expression" dxfId="67" priority="29">
      <formula>$J$88="No"</formula>
    </cfRule>
  </conditionalFormatting>
  <conditionalFormatting sqref="B71:B72">
    <cfRule type="expression" dxfId="66" priority="28">
      <formula>$J$88="No"</formula>
    </cfRule>
  </conditionalFormatting>
  <conditionalFormatting sqref="B68:B69">
    <cfRule type="expression" dxfId="65" priority="27">
      <formula>$J$88="No"</formula>
    </cfRule>
  </conditionalFormatting>
  <conditionalFormatting sqref="F71:F73">
    <cfRule type="expression" dxfId="64" priority="22">
      <formula>$J$88="No"</formula>
    </cfRule>
  </conditionalFormatting>
  <conditionalFormatting sqref="F74:F76">
    <cfRule type="expression" dxfId="63" priority="21">
      <formula>$J$88="No"</formula>
    </cfRule>
  </conditionalFormatting>
  <conditionalFormatting sqref="B67:I67">
    <cfRule type="expression" dxfId="62" priority="20">
      <formula>$J$88="No"</formula>
    </cfRule>
  </conditionalFormatting>
  <conditionalFormatting sqref="J16">
    <cfRule type="expression" dxfId="61" priority="19">
      <formula>$J$88="No"</formula>
    </cfRule>
  </conditionalFormatting>
  <conditionalFormatting sqref="M16">
    <cfRule type="expression" dxfId="60" priority="18">
      <formula>$J$88="No"</formula>
    </cfRule>
  </conditionalFormatting>
  <conditionalFormatting sqref="N14">
    <cfRule type="expression" dxfId="59" priority="17">
      <formula>$J$88="No"</formula>
    </cfRule>
  </conditionalFormatting>
  <conditionalFormatting sqref="N15">
    <cfRule type="expression" dxfId="58" priority="16">
      <formula>$J$88="No"</formula>
    </cfRule>
  </conditionalFormatting>
  <conditionalFormatting sqref="N16">
    <cfRule type="expression" dxfId="57" priority="15">
      <formula>$J$88="No"</formula>
    </cfRule>
  </conditionalFormatting>
  <conditionalFormatting sqref="F46">
    <cfRule type="expression" dxfId="56" priority="14">
      <formula>$J$88="No"</formula>
    </cfRule>
  </conditionalFormatting>
  <conditionalFormatting sqref="F47:M47">
    <cfRule type="expression" dxfId="55" priority="13">
      <formula>$J$88="No"</formula>
    </cfRule>
  </conditionalFormatting>
  <conditionalFormatting sqref="J48">
    <cfRule type="expression" dxfId="54" priority="12">
      <formula>$J$88="No"</formula>
    </cfRule>
  </conditionalFormatting>
  <conditionalFormatting sqref="M48">
    <cfRule type="expression" dxfId="53" priority="11">
      <formula>$J$88="No"</formula>
    </cfRule>
  </conditionalFormatting>
  <conditionalFormatting sqref="N46">
    <cfRule type="expression" dxfId="52" priority="10">
      <formula>$J$88="No"</formula>
    </cfRule>
  </conditionalFormatting>
  <conditionalFormatting sqref="N47">
    <cfRule type="expression" dxfId="51" priority="9">
      <formula>$J$88="No"</formula>
    </cfRule>
  </conditionalFormatting>
  <conditionalFormatting sqref="N48">
    <cfRule type="expression" dxfId="50" priority="8">
      <formula>$J$88="No"</formula>
    </cfRule>
  </conditionalFormatting>
  <conditionalFormatting sqref="N30">
    <cfRule type="expression" dxfId="49" priority="7">
      <formula>$J$88="No"</formula>
    </cfRule>
  </conditionalFormatting>
  <conditionalFormatting sqref="N31:Q31">
    <cfRule type="expression" dxfId="48" priority="3">
      <formula>$J$88="No"</formula>
    </cfRule>
  </conditionalFormatting>
  <conditionalFormatting sqref="N32:N34">
    <cfRule type="expression" dxfId="47" priority="2">
      <formula>$J$88="No"</formula>
    </cfRule>
  </conditionalFormatting>
  <conditionalFormatting sqref="N35:N40">
    <cfRule type="expression" dxfId="46" priority="1">
      <formula>$J$88="No"</formula>
    </cfRule>
  </conditionalFormatting>
  <dataValidations count="1">
    <dataValidation type="decimal" allowBlank="1" showInputMessage="1" showErrorMessage="1" errorTitle="VALOR ERRADO" error="SÓLO PUEDE INGRESAR DATOS PORCENTUALES ENTRE 0% AL 100%" sqref="J16 J48" xr:uid="{00000000-0002-0000-0500-000000000000}">
      <formula1>0</formula1>
      <formula2>1</formula2>
    </dataValidation>
  </dataValidations>
  <pageMargins left="0.7" right="0.7" top="0.75" bottom="0.75" header="0.3" footer="0.3"/>
  <pageSetup scale="4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C32"/>
  <sheetViews>
    <sheetView showGridLines="0" zoomScaleNormal="100" zoomScaleSheetLayoutView="100" workbookViewId="0">
      <pane ySplit="9" topLeftCell="A16" activePane="bottomLeft" state="frozen"/>
      <selection activeCell="AC11" sqref="AC11"/>
      <selection pane="bottomLeft" activeCell="H31" sqref="H31"/>
    </sheetView>
  </sheetViews>
  <sheetFormatPr baseColWidth="10" defaultColWidth="10.109375" defaultRowHeight="14.4" x14ac:dyDescent="0.3"/>
  <cols>
    <col min="1" max="1" width="10.109375" customWidth="1"/>
    <col min="8" max="8" width="10.109375" customWidth="1"/>
    <col min="10" max="10" width="11" customWidth="1"/>
    <col min="11" max="11" width="12" customWidth="1"/>
  </cols>
  <sheetData>
    <row r="1" spans="1:29" s="455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 s="455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 s="455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 s="455" customFormat="1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 s="455" customFormat="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 s="455" customFormat="1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 s="455" customFormat="1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 s="455" customFormat="1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 s="455" customFormat="1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ht="9" customHeight="1" x14ac:dyDescent="0.3"/>
    <row r="11" spans="1:29" s="649" customFormat="1" ht="18" x14ac:dyDescent="0.35">
      <c r="B11" s="649" t="s">
        <v>679</v>
      </c>
    </row>
    <row r="12" spans="1:29" s="649" customFormat="1" ht="10.5" customHeight="1" x14ac:dyDescent="0.35"/>
    <row r="13" spans="1:29" x14ac:dyDescent="0.3">
      <c r="B13" s="375" t="s">
        <v>687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</row>
    <row r="15" spans="1:29" s="10" customFormat="1" ht="15.6" x14ac:dyDescent="0.25">
      <c r="B15" s="745" t="s">
        <v>718</v>
      </c>
      <c r="C15" s="745"/>
      <c r="D15" s="745"/>
      <c r="E15" s="745"/>
      <c r="F15" s="745"/>
      <c r="G15" s="745"/>
      <c r="H15" s="745"/>
      <c r="I15" s="745"/>
      <c r="J15" s="745"/>
      <c r="K15" s="745"/>
      <c r="L15" s="745"/>
      <c r="M15" s="745"/>
      <c r="N15" s="80"/>
      <c r="O15" s="80"/>
      <c r="P15" s="80"/>
    </row>
    <row r="16" spans="1:29" s="10" customFormat="1" ht="24" customHeight="1" thickBot="1" x14ac:dyDescent="0.3">
      <c r="H16" s="81" t="s">
        <v>132</v>
      </c>
      <c r="J16" s="81" t="s">
        <v>134</v>
      </c>
      <c r="K16" s="54"/>
      <c r="L16" s="82"/>
      <c r="M16" s="83"/>
      <c r="N16" s="80"/>
      <c r="O16" s="80"/>
      <c r="P16" s="80"/>
    </row>
    <row r="17" spans="2:17" s="10" customFormat="1" ht="14.4" customHeight="1" thickBot="1" x14ac:dyDescent="0.3">
      <c r="B17" s="84" t="s">
        <v>135</v>
      </c>
      <c r="H17" s="588"/>
      <c r="J17" s="588"/>
      <c r="L17" s="83"/>
      <c r="M17" s="83"/>
      <c r="N17" s="80"/>
      <c r="O17" s="80"/>
      <c r="P17" s="80"/>
    </row>
    <row r="18" spans="2:17" s="10" customFormat="1" ht="17.100000000000001" customHeight="1" x14ac:dyDescent="0.25">
      <c r="B18" s="888" t="s">
        <v>136</v>
      </c>
      <c r="C18" s="888"/>
      <c r="D18" s="888"/>
      <c r="E18" s="888"/>
      <c r="F18" s="888"/>
      <c r="G18" s="888"/>
      <c r="H18" s="888"/>
      <c r="I18" s="888"/>
      <c r="J18" s="888"/>
      <c r="K18" s="888"/>
      <c r="L18" s="888"/>
      <c r="M18" s="888"/>
      <c r="N18" s="80"/>
      <c r="O18" s="80"/>
      <c r="P18" s="80"/>
    </row>
    <row r="19" spans="2:17" s="10" customFormat="1" ht="12.75" customHeight="1" thickBot="1" x14ac:dyDescent="0.3">
      <c r="B19" s="888"/>
      <c r="C19" s="888"/>
      <c r="D19" s="888"/>
      <c r="E19" s="888"/>
      <c r="F19" s="888"/>
      <c r="G19" s="888"/>
      <c r="H19" s="888"/>
      <c r="I19" s="888"/>
      <c r="J19" s="888"/>
      <c r="K19" s="888"/>
      <c r="L19" s="888"/>
      <c r="M19" s="888"/>
      <c r="N19" s="80"/>
      <c r="O19" s="80"/>
      <c r="P19" s="80"/>
    </row>
    <row r="20" spans="2:17" s="10" customFormat="1" ht="16.5" customHeight="1" thickBot="1" x14ac:dyDescent="0.3">
      <c r="B20" s="84" t="s">
        <v>137</v>
      </c>
      <c r="H20" s="576">
        <f>+MIN(H22,H28)</f>
        <v>0</v>
      </c>
      <c r="I20" s="577"/>
      <c r="J20" s="576">
        <f>+MIN(J22,J28)</f>
        <v>0</v>
      </c>
      <c r="L20" s="83"/>
      <c r="M20" s="83"/>
      <c r="N20" s="80"/>
      <c r="O20" s="80"/>
      <c r="P20" s="80"/>
    </row>
    <row r="21" spans="2:17" s="10" customFormat="1" ht="7.5" customHeight="1" thickBot="1" x14ac:dyDescent="0.3">
      <c r="B21" s="84"/>
      <c r="H21" s="563"/>
      <c r="J21" s="563"/>
      <c r="L21" s="83"/>
      <c r="M21" s="83"/>
      <c r="N21" s="80"/>
      <c r="O21" s="80"/>
      <c r="P21" s="80"/>
    </row>
    <row r="22" spans="2:17" s="578" customFormat="1" ht="17.25" customHeight="1" thickBot="1" x14ac:dyDescent="0.35">
      <c r="B22" s="579" t="s">
        <v>138</v>
      </c>
      <c r="H22" s="576">
        <f>+MAX(H24:H26)</f>
        <v>0</v>
      </c>
      <c r="J22" s="576">
        <f>+MAX(J24:J26)</f>
        <v>0</v>
      </c>
      <c r="M22" s="580"/>
      <c r="N22" s="581"/>
      <c r="O22" s="581"/>
      <c r="P22" s="581"/>
    </row>
    <row r="23" spans="2:17" s="10" customFormat="1" ht="7.5" customHeight="1" x14ac:dyDescent="0.25">
      <c r="B23" s="84"/>
      <c r="H23" s="563"/>
      <c r="J23" s="563"/>
      <c r="L23" s="83"/>
      <c r="M23" s="83"/>
      <c r="N23" s="80"/>
      <c r="O23" s="80"/>
      <c r="P23" s="80"/>
    </row>
    <row r="24" spans="2:17" s="10" customFormat="1" ht="12.75" customHeight="1" x14ac:dyDescent="0.25">
      <c r="B24" s="29" t="s">
        <v>139</v>
      </c>
      <c r="C24" s="24"/>
      <c r="D24" s="24"/>
      <c r="H24" s="582"/>
      <c r="I24" s="583"/>
      <c r="J24" s="582"/>
      <c r="L24" s="110"/>
      <c r="M24" s="83"/>
      <c r="N24" s="80"/>
      <c r="O24" s="80"/>
      <c r="P24" s="80"/>
    </row>
    <row r="25" spans="2:17" s="10" customFormat="1" ht="12.75" customHeight="1" x14ac:dyDescent="0.25">
      <c r="B25" s="29" t="s">
        <v>140</v>
      </c>
      <c r="C25" s="24"/>
      <c r="D25" s="24"/>
      <c r="H25" s="582"/>
      <c r="I25" s="583"/>
      <c r="J25" s="582"/>
      <c r="L25" s="83"/>
      <c r="M25" s="83"/>
      <c r="N25" s="80"/>
      <c r="O25" s="80"/>
      <c r="P25" s="80"/>
    </row>
    <row r="26" spans="2:17" s="10" customFormat="1" ht="12.75" customHeight="1" x14ac:dyDescent="0.25">
      <c r="B26" s="29" t="s">
        <v>141</v>
      </c>
      <c r="C26" s="24"/>
      <c r="D26" s="24"/>
      <c r="H26" s="582"/>
      <c r="I26" s="85"/>
      <c r="J26" s="582"/>
      <c r="L26" s="83"/>
      <c r="M26" s="83"/>
      <c r="N26" s="80"/>
      <c r="O26" s="80"/>
      <c r="P26" s="80"/>
    </row>
    <row r="27" spans="2:17" s="10" customFormat="1" ht="7.5" customHeight="1" x14ac:dyDescent="0.25">
      <c r="B27" s="84"/>
      <c r="H27" s="563"/>
      <c r="J27" s="563"/>
      <c r="L27" s="83"/>
      <c r="M27" s="83"/>
      <c r="N27" s="80"/>
      <c r="O27" s="80"/>
      <c r="P27" s="80"/>
    </row>
    <row r="28" spans="2:17" s="10" customFormat="1" ht="12.75" customHeight="1" x14ac:dyDescent="0.25">
      <c r="B28" s="889" t="s">
        <v>634</v>
      </c>
      <c r="C28" s="889"/>
      <c r="D28" s="889"/>
      <c r="E28" s="889"/>
      <c r="F28" s="889"/>
      <c r="H28" s="890"/>
      <c r="I28" s="584"/>
      <c r="J28" s="890"/>
      <c r="K28" s="24"/>
      <c r="L28" s="83"/>
      <c r="M28" s="83"/>
      <c r="N28" s="80"/>
      <c r="O28" s="80"/>
      <c r="P28" s="80"/>
    </row>
    <row r="29" spans="2:17" s="10" customFormat="1" ht="12.75" customHeight="1" x14ac:dyDescent="0.25">
      <c r="B29" s="889"/>
      <c r="C29" s="889"/>
      <c r="D29" s="889"/>
      <c r="E29" s="889"/>
      <c r="F29" s="889"/>
      <c r="G29" s="563"/>
      <c r="H29" s="891"/>
      <c r="I29" s="584"/>
      <c r="J29" s="891"/>
      <c r="L29" s="83"/>
      <c r="M29" s="83"/>
      <c r="N29" s="80"/>
      <c r="O29" s="80"/>
      <c r="P29" s="80"/>
    </row>
    <row r="30" spans="2:17" s="6" customFormat="1" ht="11.25" customHeight="1" thickBot="1" x14ac:dyDescent="0.3">
      <c r="B30" s="88"/>
      <c r="C30" s="89"/>
      <c r="D30" s="89"/>
      <c r="E30" s="89"/>
      <c r="F30" s="89"/>
      <c r="G30" s="89"/>
      <c r="H30" s="89"/>
      <c r="I30" s="556"/>
      <c r="J30" s="556"/>
      <c r="K30" s="555"/>
      <c r="L30" s="89"/>
      <c r="M30" s="89"/>
      <c r="N30" s="87"/>
      <c r="O30" s="87"/>
      <c r="P30" s="87"/>
      <c r="Q30" s="7"/>
    </row>
    <row r="31" spans="2:17" s="10" customFormat="1" ht="18" customHeight="1" thickBot="1" x14ac:dyDescent="0.3">
      <c r="B31" s="84" t="s">
        <v>142</v>
      </c>
      <c r="H31" s="585">
        <f>+H17+H20</f>
        <v>0</v>
      </c>
      <c r="I31" s="86"/>
      <c r="J31" s="585">
        <f>+J17+J20</f>
        <v>0</v>
      </c>
      <c r="L31" s="83"/>
      <c r="M31" s="83"/>
      <c r="N31" s="80"/>
      <c r="O31" s="80"/>
      <c r="P31" s="80"/>
    </row>
    <row r="32" spans="2:17" s="10" customFormat="1" ht="12.75" customHeight="1" x14ac:dyDescent="0.25">
      <c r="B32" s="50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0"/>
      <c r="O32" s="80"/>
      <c r="P32" s="80"/>
    </row>
  </sheetData>
  <mergeCells count="5">
    <mergeCell ref="B15:M15"/>
    <mergeCell ref="B18:M19"/>
    <mergeCell ref="B28:F29"/>
    <mergeCell ref="H28:H29"/>
    <mergeCell ref="J28:J29"/>
  </mergeCells>
  <pageMargins left="0.7" right="0.7" top="0.75" bottom="0.75" header="0.3" footer="0.3"/>
  <pageSetup paperSize="9" scale="61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AC83"/>
  <sheetViews>
    <sheetView showGridLines="0" zoomScaleNormal="100" zoomScaleSheetLayoutView="85" workbookViewId="0">
      <pane ySplit="9" topLeftCell="A70" activePane="bottomLeft" state="frozen"/>
      <selection activeCell="AC11" sqref="AC11"/>
      <selection pane="bottomLeft" activeCell="O71" sqref="O71"/>
    </sheetView>
  </sheetViews>
  <sheetFormatPr baseColWidth="10" defaultColWidth="10.109375" defaultRowHeight="14.4" x14ac:dyDescent="0.3"/>
  <cols>
    <col min="1" max="1" width="10.109375" style="455"/>
    <col min="2" max="2" width="10.88671875" style="455" customWidth="1"/>
    <col min="3" max="9" width="10.109375" style="455"/>
    <col min="10" max="10" width="11.88671875" style="455" customWidth="1"/>
    <col min="11" max="11" width="10.109375" style="455" customWidth="1"/>
    <col min="12" max="16384" width="10.109375" style="455"/>
  </cols>
  <sheetData>
    <row r="1" spans="1:29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s="649" customFormat="1" ht="18" x14ac:dyDescent="0.35">
      <c r="B10" s="649" t="s">
        <v>680</v>
      </c>
    </row>
    <row r="12" spans="1:29" x14ac:dyDescent="0.3">
      <c r="B12" s="375" t="s">
        <v>687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</row>
    <row r="14" spans="1:29" s="10" customFormat="1" ht="15.6" x14ac:dyDescent="0.25">
      <c r="B14" s="50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0"/>
      <c r="O14" s="80"/>
      <c r="P14" s="80"/>
    </row>
    <row r="15" spans="1:29" s="6" customFormat="1" ht="15.6" x14ac:dyDescent="0.25">
      <c r="B15" s="745" t="s">
        <v>688</v>
      </c>
      <c r="C15" s="745"/>
      <c r="D15" s="745"/>
      <c r="E15" s="745"/>
      <c r="F15" s="745"/>
      <c r="G15" s="745"/>
      <c r="H15" s="745"/>
      <c r="I15" s="745"/>
      <c r="J15" s="745"/>
      <c r="K15" s="745"/>
      <c r="L15" s="745"/>
      <c r="M15" s="745"/>
      <c r="N15" s="87"/>
      <c r="O15" s="87"/>
      <c r="P15" s="87"/>
      <c r="Q15" s="7"/>
    </row>
    <row r="16" spans="1:29" s="6" customFormat="1" ht="15.6" x14ac:dyDescent="0.25">
      <c r="B16" s="88"/>
      <c r="C16" s="89"/>
      <c r="D16" s="89"/>
      <c r="E16" s="89"/>
      <c r="F16" s="89"/>
      <c r="G16" s="89"/>
      <c r="H16" s="89"/>
      <c r="I16" s="443"/>
      <c r="J16" s="443"/>
      <c r="K16" s="442"/>
      <c r="L16" s="89"/>
      <c r="M16" s="89"/>
      <c r="N16" s="87"/>
      <c r="O16" s="87"/>
      <c r="P16" s="87"/>
      <c r="Q16" s="7"/>
    </row>
    <row r="17" spans="2:17" s="617" customFormat="1" ht="13.8" x14ac:dyDescent="0.25">
      <c r="B17" s="621" t="s">
        <v>723</v>
      </c>
      <c r="C17" s="622"/>
      <c r="D17" s="622"/>
      <c r="E17" s="622"/>
      <c r="F17" s="622"/>
      <c r="G17" s="622"/>
      <c r="H17" s="622"/>
      <c r="I17" s="623"/>
      <c r="J17" s="623"/>
      <c r="K17" s="624"/>
      <c r="L17" s="622"/>
      <c r="M17" s="625"/>
      <c r="N17" s="626"/>
      <c r="O17" s="626"/>
      <c r="P17" s="626"/>
      <c r="Q17" s="618"/>
    </row>
    <row r="18" spans="2:17" s="440" customFormat="1" ht="37.5" customHeight="1" x14ac:dyDescent="0.25">
      <c r="B18" s="894"/>
      <c r="C18" s="895"/>
      <c r="D18" s="895"/>
      <c r="E18" s="895"/>
      <c r="F18" s="895"/>
      <c r="G18" s="895"/>
      <c r="H18" s="895"/>
      <c r="I18" s="895"/>
      <c r="J18" s="895"/>
      <c r="K18" s="895"/>
      <c r="L18" s="895"/>
      <c r="M18" s="896"/>
      <c r="N18" s="91"/>
      <c r="O18" s="91"/>
      <c r="P18" s="91"/>
      <c r="Q18" s="10"/>
    </row>
    <row r="19" spans="2:17" s="440" customFormat="1" ht="15.6" x14ac:dyDescent="0.25">
      <c r="B19" s="442"/>
      <c r="C19" s="89"/>
      <c r="D19" s="89"/>
      <c r="E19" s="89"/>
      <c r="F19" s="89"/>
      <c r="G19" s="88"/>
      <c r="H19" s="89"/>
      <c r="I19" s="443"/>
      <c r="J19" s="443"/>
      <c r="K19" s="23"/>
      <c r="L19" s="90"/>
      <c r="M19" s="90"/>
      <c r="N19" s="91"/>
      <c r="O19" s="91"/>
      <c r="P19" s="91"/>
      <c r="Q19" s="10"/>
    </row>
    <row r="20" spans="2:17" s="629" customFormat="1" ht="13.8" x14ac:dyDescent="0.3">
      <c r="B20" s="627" t="s">
        <v>708</v>
      </c>
      <c r="C20" s="628"/>
      <c r="G20" s="630"/>
      <c r="H20" s="628"/>
      <c r="I20" s="631"/>
      <c r="J20" s="631"/>
      <c r="K20" s="632"/>
      <c r="L20" s="633"/>
      <c r="M20" s="633"/>
      <c r="N20" s="634"/>
      <c r="O20" s="634"/>
      <c r="P20" s="634"/>
      <c r="Q20" s="635"/>
    </row>
    <row r="21" spans="2:17" s="9" customFormat="1" ht="5.25" customHeight="1" x14ac:dyDescent="0.3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92"/>
      <c r="O21" s="92"/>
      <c r="P21" s="92"/>
      <c r="Q21" s="63"/>
    </row>
    <row r="22" spans="2:17" s="440" customFormat="1" ht="15.6" x14ac:dyDescent="0.25">
      <c r="B22" s="898" t="s">
        <v>145</v>
      </c>
      <c r="C22" s="899"/>
      <c r="D22" s="558" t="s">
        <v>146</v>
      </c>
      <c r="E22" s="558" t="s">
        <v>147</v>
      </c>
      <c r="F22" s="558" t="s">
        <v>148</v>
      </c>
      <c r="G22" s="558" t="s">
        <v>54</v>
      </c>
      <c r="H22" s="558" t="s">
        <v>54</v>
      </c>
      <c r="I22" s="558" t="s">
        <v>54</v>
      </c>
      <c r="J22" s="558" t="s">
        <v>54</v>
      </c>
      <c r="K22" s="558" t="s">
        <v>54</v>
      </c>
      <c r="L22" s="558" t="s">
        <v>54</v>
      </c>
      <c r="M22" s="558" t="s">
        <v>149</v>
      </c>
      <c r="N22" s="91"/>
      <c r="O22" s="91"/>
    </row>
    <row r="23" spans="2:17" s="9" customFormat="1" ht="4.5" customHeight="1" x14ac:dyDescent="0.3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92"/>
      <c r="O23" s="92"/>
      <c r="P23" s="92"/>
      <c r="Q23" s="63"/>
    </row>
    <row r="24" spans="2:17" s="440" customFormat="1" ht="27.6" customHeight="1" x14ac:dyDescent="0.25">
      <c r="B24" s="900" t="s">
        <v>332</v>
      </c>
      <c r="C24" s="901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91"/>
      <c r="O24" s="91"/>
    </row>
    <row r="25" spans="2:17" s="440" customFormat="1" ht="27.6" customHeight="1" x14ac:dyDescent="0.25">
      <c r="B25" s="900" t="s">
        <v>150</v>
      </c>
      <c r="C25" s="901"/>
      <c r="D25" s="460"/>
      <c r="E25" s="460"/>
      <c r="F25" s="460"/>
      <c r="G25" s="460"/>
      <c r="H25" s="460"/>
      <c r="I25" s="460"/>
      <c r="J25" s="460"/>
      <c r="K25" s="460"/>
      <c r="L25" s="460"/>
      <c r="M25" s="460"/>
      <c r="N25" s="91"/>
      <c r="O25" s="91"/>
      <c r="P25" s="91"/>
      <c r="Q25" s="10"/>
    </row>
    <row r="26" spans="2:17" s="440" customFormat="1" ht="41.1" customHeight="1" x14ac:dyDescent="0.25">
      <c r="B26" s="900" t="s">
        <v>151</v>
      </c>
      <c r="C26" s="901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91"/>
      <c r="O26" s="91"/>
      <c r="P26" s="91"/>
      <c r="Q26" s="10"/>
    </row>
    <row r="27" spans="2:17" s="440" customFormat="1" ht="41.1" customHeight="1" x14ac:dyDescent="0.25">
      <c r="B27" s="900" t="s">
        <v>152</v>
      </c>
      <c r="C27" s="901"/>
      <c r="D27" s="460"/>
      <c r="E27" s="460"/>
      <c r="F27" s="460"/>
      <c r="G27" s="460"/>
      <c r="H27" s="460"/>
      <c r="I27" s="460"/>
      <c r="J27" s="460"/>
      <c r="K27" s="460"/>
      <c r="L27" s="460"/>
      <c r="M27" s="460"/>
      <c r="O27" s="91"/>
      <c r="P27" s="91"/>
      <c r="Q27" s="10"/>
    </row>
    <row r="28" spans="2:17" s="440" customFormat="1" ht="41.1" customHeight="1" x14ac:dyDescent="0.25">
      <c r="B28" s="900" t="s">
        <v>153</v>
      </c>
      <c r="C28" s="901"/>
      <c r="D28" s="460"/>
      <c r="E28" s="460"/>
      <c r="F28" s="460"/>
      <c r="G28" s="460"/>
      <c r="H28" s="460"/>
      <c r="I28" s="460"/>
      <c r="J28" s="460"/>
      <c r="K28" s="460"/>
      <c r="L28" s="460"/>
      <c r="M28" s="460"/>
      <c r="N28" s="91"/>
      <c r="O28" s="91"/>
      <c r="P28" s="91"/>
      <c r="Q28" s="10"/>
    </row>
    <row r="29" spans="2:17" s="440" customFormat="1" ht="15.6" x14ac:dyDescent="0.3">
      <c r="B29" s="93" t="s">
        <v>154</v>
      </c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554"/>
      <c r="N29" s="91"/>
      <c r="O29" s="91"/>
      <c r="P29" s="91"/>
      <c r="Q29" s="10"/>
    </row>
    <row r="30" spans="2:17" s="440" customFormat="1" ht="15.6" x14ac:dyDescent="0.3">
      <c r="B30" s="93"/>
      <c r="C30" s="60"/>
      <c r="D30" s="60"/>
      <c r="E30" s="60"/>
      <c r="F30" s="44"/>
      <c r="G30" s="44"/>
      <c r="H30" s="44"/>
      <c r="I30" s="44"/>
      <c r="J30" s="44"/>
      <c r="K30" s="44"/>
      <c r="L30" s="44"/>
      <c r="M30" s="85"/>
      <c r="N30" s="91"/>
      <c r="O30" s="91"/>
      <c r="P30" s="91"/>
      <c r="Q30" s="10"/>
    </row>
    <row r="31" spans="2:17" s="9" customFormat="1" ht="30.6" customHeight="1" x14ac:dyDescent="0.3">
      <c r="B31" s="765" t="s">
        <v>143</v>
      </c>
      <c r="C31" s="765"/>
      <c r="D31" s="765"/>
      <c r="E31" s="765" t="s">
        <v>144</v>
      </c>
      <c r="F31" s="765"/>
      <c r="G31" s="765"/>
      <c r="H31" s="897" t="s">
        <v>821</v>
      </c>
      <c r="I31" s="897"/>
      <c r="J31" s="897"/>
      <c r="N31" s="92"/>
      <c r="O31" s="92"/>
      <c r="P31" s="92"/>
      <c r="Q31" s="63"/>
    </row>
    <row r="32" spans="2:17" s="9" customFormat="1" ht="3.9" customHeight="1" x14ac:dyDescent="0.3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92"/>
      <c r="O32" s="92"/>
      <c r="P32" s="92"/>
      <c r="Q32" s="63"/>
    </row>
    <row r="33" spans="2:17" s="9" customFormat="1" ht="15.6" customHeight="1" x14ac:dyDescent="0.3">
      <c r="B33" s="761" t="s">
        <v>100</v>
      </c>
      <c r="C33" s="761"/>
      <c r="D33" s="761"/>
      <c r="E33" s="902"/>
      <c r="F33" s="902"/>
      <c r="G33" s="902"/>
      <c r="H33" s="902"/>
      <c r="I33" s="902"/>
      <c r="J33" s="902"/>
      <c r="K33" s="589"/>
      <c r="L33" s="589"/>
      <c r="N33" s="92"/>
      <c r="O33" s="92"/>
      <c r="P33" s="92"/>
      <c r="Q33" s="63"/>
    </row>
    <row r="34" spans="2:17" s="9" customFormat="1" ht="15.6" customHeight="1" x14ac:dyDescent="0.3">
      <c r="B34" s="761" t="s">
        <v>101</v>
      </c>
      <c r="C34" s="761"/>
      <c r="D34" s="761"/>
      <c r="E34" s="902"/>
      <c r="F34" s="902"/>
      <c r="G34" s="902"/>
      <c r="H34" s="902"/>
      <c r="I34" s="902"/>
      <c r="J34" s="902"/>
      <c r="K34" s="589"/>
      <c r="L34" s="589"/>
      <c r="N34" s="92"/>
      <c r="O34" s="92"/>
      <c r="P34" s="92"/>
      <c r="Q34" s="63"/>
    </row>
    <row r="35" spans="2:17" s="9" customFormat="1" ht="15.6" customHeight="1" x14ac:dyDescent="0.3">
      <c r="B35" s="761" t="s">
        <v>158</v>
      </c>
      <c r="C35" s="761"/>
      <c r="D35" s="761"/>
      <c r="E35" s="902"/>
      <c r="F35" s="902"/>
      <c r="G35" s="902"/>
      <c r="H35" s="902"/>
      <c r="I35" s="902"/>
      <c r="J35" s="902"/>
      <c r="K35" s="589"/>
      <c r="L35" s="589"/>
      <c r="M35" s="590"/>
      <c r="N35" s="92"/>
      <c r="O35" s="92"/>
      <c r="P35" s="92"/>
      <c r="Q35" s="63"/>
    </row>
    <row r="36" spans="2:17" s="599" customFormat="1" ht="15.6" x14ac:dyDescent="0.3">
      <c r="B36" s="93"/>
      <c r="C36" s="60"/>
      <c r="D36" s="60"/>
      <c r="E36" s="60"/>
      <c r="F36" s="44"/>
      <c r="G36" s="44"/>
      <c r="H36" s="44"/>
      <c r="I36" s="44"/>
      <c r="J36" s="44"/>
      <c r="K36" s="44"/>
      <c r="L36" s="44"/>
      <c r="M36" s="85"/>
      <c r="N36" s="91"/>
      <c r="O36" s="91"/>
      <c r="P36" s="91"/>
      <c r="Q36" s="10"/>
    </row>
    <row r="37" spans="2:17" s="440" customFormat="1" ht="15.6" x14ac:dyDescent="0.25">
      <c r="B37" s="88" t="s">
        <v>732</v>
      </c>
      <c r="C37" s="89"/>
      <c r="D37" s="89"/>
      <c r="E37" s="89"/>
      <c r="F37" s="89"/>
      <c r="G37" s="89"/>
      <c r="H37" s="89"/>
      <c r="I37" s="443"/>
      <c r="J37" s="443"/>
      <c r="K37" s="442"/>
      <c r="L37" s="89"/>
      <c r="M37" s="90"/>
      <c r="N37" s="91"/>
      <c r="O37" s="91"/>
      <c r="P37" s="91"/>
      <c r="Q37" s="10"/>
    </row>
    <row r="38" spans="2:17" s="440" customFormat="1" ht="41.4" customHeight="1" x14ac:dyDescent="0.25">
      <c r="B38" s="894"/>
      <c r="C38" s="895"/>
      <c r="D38" s="895"/>
      <c r="E38" s="895"/>
      <c r="F38" s="895"/>
      <c r="G38" s="895"/>
      <c r="H38" s="895"/>
      <c r="I38" s="895"/>
      <c r="J38" s="895"/>
      <c r="K38" s="895"/>
      <c r="L38" s="895"/>
      <c r="M38" s="896"/>
      <c r="N38" s="91"/>
      <c r="O38" s="91"/>
      <c r="P38" s="91"/>
      <c r="Q38" s="10"/>
    </row>
    <row r="39" spans="2:17" s="599" customFormat="1" ht="15.6" x14ac:dyDescent="0.25"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91"/>
      <c r="O39" s="91"/>
      <c r="P39" s="91"/>
      <c r="Q39" s="10"/>
    </row>
    <row r="40" spans="2:17" s="617" customFormat="1" ht="13.8" x14ac:dyDescent="0.25">
      <c r="B40" s="636" t="s">
        <v>709</v>
      </c>
      <c r="C40" s="637"/>
      <c r="D40" s="637"/>
      <c r="E40" s="637"/>
      <c r="F40" s="637"/>
      <c r="G40" s="638"/>
      <c r="H40" s="637"/>
      <c r="I40" s="639"/>
      <c r="J40" s="639"/>
      <c r="L40" s="640"/>
      <c r="M40" s="640"/>
      <c r="N40" s="626"/>
      <c r="O40" s="626"/>
      <c r="P40" s="626"/>
      <c r="Q40" s="618"/>
    </row>
    <row r="41" spans="2:17" s="440" customFormat="1" ht="15.6" x14ac:dyDescent="0.25">
      <c r="B41" s="96"/>
      <c r="C41" s="96"/>
      <c r="D41" s="83"/>
      <c r="E41" s="83"/>
      <c r="F41" s="83"/>
      <c r="G41" s="83"/>
      <c r="H41" s="83"/>
      <c r="I41" s="83"/>
      <c r="J41" s="10"/>
      <c r="K41" s="10"/>
      <c r="L41" s="85"/>
      <c r="M41" s="85"/>
      <c r="N41" s="91"/>
      <c r="O41" s="91"/>
      <c r="P41" s="91"/>
      <c r="Q41" s="10"/>
    </row>
    <row r="42" spans="2:17" s="440" customFormat="1" ht="26.4" x14ac:dyDescent="0.25">
      <c r="B42" s="446" t="s">
        <v>155</v>
      </c>
      <c r="C42" s="908" t="s">
        <v>27</v>
      </c>
      <c r="D42" s="908"/>
      <c r="E42" s="448" t="s">
        <v>95</v>
      </c>
      <c r="F42" s="448" t="s">
        <v>146</v>
      </c>
      <c r="G42" s="448" t="s">
        <v>147</v>
      </c>
      <c r="H42" s="448" t="s">
        <v>148</v>
      </c>
      <c r="I42" s="448" t="s">
        <v>156</v>
      </c>
      <c r="J42" s="448" t="s">
        <v>156</v>
      </c>
      <c r="K42" s="448" t="s">
        <v>156</v>
      </c>
      <c r="L42" s="448" t="s">
        <v>156</v>
      </c>
      <c r="M42" s="448" t="s">
        <v>149</v>
      </c>
      <c r="N42" s="91"/>
      <c r="O42" s="91"/>
      <c r="P42" s="91"/>
      <c r="Q42" s="10"/>
    </row>
    <row r="43" spans="2:17" s="440" customFormat="1" ht="5.0999999999999996" customHeight="1" thickBot="1" x14ac:dyDescent="0.3">
      <c r="B43" s="97"/>
      <c r="C43" s="441"/>
      <c r="D43" s="441"/>
      <c r="E43" s="56"/>
      <c r="F43" s="56"/>
      <c r="G43" s="56"/>
      <c r="H43" s="56"/>
      <c r="I43" s="56"/>
      <c r="J43" s="56"/>
      <c r="K43" s="56"/>
      <c r="L43" s="56"/>
      <c r="M43" s="56"/>
      <c r="N43" s="91"/>
      <c r="O43" s="91"/>
      <c r="P43" s="91"/>
      <c r="Q43" s="10"/>
    </row>
    <row r="44" spans="2:17" s="440" customFormat="1" ht="16.2" thickBot="1" x14ac:dyDescent="0.3">
      <c r="B44" s="460" t="s">
        <v>100</v>
      </c>
      <c r="C44" s="903"/>
      <c r="D44" s="904"/>
      <c r="E44" s="461"/>
      <c r="F44" s="461"/>
      <c r="G44" s="461"/>
      <c r="H44" s="461"/>
      <c r="I44" s="462"/>
      <c r="J44" s="462"/>
      <c r="K44" s="462"/>
      <c r="L44" s="463"/>
      <c r="M44" s="464"/>
      <c r="N44" s="91"/>
      <c r="O44" s="91"/>
      <c r="P44" s="91"/>
      <c r="Q44" s="10"/>
    </row>
    <row r="45" spans="2:17" s="440" customFormat="1" ht="16.2" thickBot="1" x14ac:dyDescent="0.3">
      <c r="B45" s="460" t="s">
        <v>101</v>
      </c>
      <c r="C45" s="903"/>
      <c r="D45" s="904"/>
      <c r="E45" s="461"/>
      <c r="F45" s="461"/>
      <c r="G45" s="461"/>
      <c r="H45" s="461"/>
      <c r="I45" s="462"/>
      <c r="J45" s="462"/>
      <c r="K45" s="462"/>
      <c r="L45" s="463"/>
      <c r="M45" s="464"/>
      <c r="N45" s="91"/>
      <c r="O45" s="91"/>
      <c r="P45" s="91"/>
      <c r="Q45" s="10"/>
    </row>
    <row r="46" spans="2:17" s="440" customFormat="1" ht="16.2" thickBot="1" x14ac:dyDescent="0.3">
      <c r="B46" s="460" t="s">
        <v>157</v>
      </c>
      <c r="C46" s="903"/>
      <c r="D46" s="904"/>
      <c r="E46" s="461"/>
      <c r="F46" s="461"/>
      <c r="G46" s="461"/>
      <c r="H46" s="461"/>
      <c r="I46" s="462"/>
      <c r="J46" s="462"/>
      <c r="K46" s="462"/>
      <c r="L46" s="463"/>
      <c r="M46" s="464"/>
      <c r="N46" s="91"/>
      <c r="O46" s="91"/>
      <c r="P46" s="91"/>
      <c r="Q46" s="10"/>
    </row>
    <row r="47" spans="2:17" s="440" customFormat="1" ht="16.2" thickBot="1" x14ac:dyDescent="0.3">
      <c r="B47" s="460" t="s">
        <v>158</v>
      </c>
      <c r="C47" s="903"/>
      <c r="D47" s="904"/>
      <c r="E47" s="461"/>
      <c r="F47" s="461"/>
      <c r="G47" s="461"/>
      <c r="H47" s="461"/>
      <c r="I47" s="462"/>
      <c r="J47" s="462"/>
      <c r="K47" s="462"/>
      <c r="L47" s="463"/>
      <c r="M47" s="465"/>
      <c r="N47" s="91"/>
      <c r="O47" s="91"/>
      <c r="P47" s="91"/>
      <c r="Q47" s="10"/>
    </row>
    <row r="48" spans="2:17" s="440" customFormat="1" ht="15.6" x14ac:dyDescent="0.25">
      <c r="B48" s="96"/>
      <c r="C48" s="96"/>
      <c r="D48" s="96"/>
      <c r="E48" s="96"/>
      <c r="F48" s="96"/>
      <c r="G48" s="96"/>
      <c r="H48" s="96"/>
      <c r="I48" s="10"/>
      <c r="J48" s="10"/>
      <c r="L48" s="85"/>
      <c r="M48" s="85"/>
      <c r="N48" s="91"/>
      <c r="O48" s="91"/>
      <c r="P48" s="91"/>
      <c r="Q48" s="10"/>
    </row>
    <row r="49" spans="2:17" s="617" customFormat="1" ht="13.8" x14ac:dyDescent="0.25">
      <c r="B49" s="636" t="s">
        <v>710</v>
      </c>
      <c r="C49" s="637"/>
      <c r="D49" s="637"/>
      <c r="E49" s="637"/>
      <c r="F49" s="637"/>
      <c r="G49" s="637"/>
      <c r="H49" s="637"/>
      <c r="I49" s="639"/>
      <c r="J49" s="639"/>
      <c r="L49" s="640"/>
      <c r="M49" s="640"/>
      <c r="N49" s="626"/>
      <c r="O49" s="626"/>
      <c r="P49" s="626"/>
      <c r="Q49" s="618"/>
    </row>
    <row r="50" spans="2:17" s="440" customFormat="1" ht="15.6" x14ac:dyDescent="0.25">
      <c r="B50" s="95"/>
      <c r="C50" s="60"/>
      <c r="D50" s="60"/>
      <c r="E50" s="60"/>
      <c r="F50" s="60"/>
      <c r="G50" s="60"/>
      <c r="H50" s="60"/>
      <c r="I50" s="7"/>
      <c r="J50" s="7"/>
      <c r="L50" s="85"/>
      <c r="M50" s="85"/>
      <c r="N50" s="91"/>
      <c r="O50" s="91"/>
      <c r="P50" s="91"/>
      <c r="Q50" s="10"/>
    </row>
    <row r="51" spans="2:17" s="517" customFormat="1" ht="26.1" customHeight="1" x14ac:dyDescent="0.3">
      <c r="B51" s="893" t="s">
        <v>681</v>
      </c>
      <c r="C51" s="893"/>
      <c r="D51" s="561" t="s">
        <v>171</v>
      </c>
      <c r="E51" s="893" t="s">
        <v>159</v>
      </c>
      <c r="F51" s="893"/>
      <c r="G51" s="893" t="s">
        <v>684</v>
      </c>
      <c r="H51" s="893"/>
      <c r="I51" s="893" t="s">
        <v>160</v>
      </c>
      <c r="J51" s="893"/>
      <c r="K51" s="893"/>
      <c r="L51" s="893" t="s">
        <v>685</v>
      </c>
      <c r="M51" s="893"/>
    </row>
    <row r="52" spans="2:17" s="9" customFormat="1" ht="5.0999999999999996" customHeight="1" thickBot="1" x14ac:dyDescent="0.35">
      <c r="B52" s="46"/>
      <c r="C52" s="46"/>
      <c r="E52" s="46"/>
      <c r="F52" s="46"/>
      <c r="G52" s="46"/>
      <c r="I52" s="46"/>
      <c r="L52" s="46"/>
    </row>
    <row r="53" spans="2:17" s="440" customFormat="1" ht="13.8" thickBot="1" x14ac:dyDescent="0.3">
      <c r="B53" s="892"/>
      <c r="C53" s="892"/>
      <c r="D53" s="907"/>
      <c r="E53" s="892"/>
      <c r="F53" s="892"/>
      <c r="G53" s="907"/>
      <c r="H53" s="907"/>
      <c r="I53" s="907"/>
      <c r="J53" s="907"/>
      <c r="K53" s="907"/>
      <c r="L53" s="914"/>
      <c r="M53" s="915"/>
    </row>
    <row r="54" spans="2:17" s="440" customFormat="1" ht="13.8" thickBot="1" x14ac:dyDescent="0.3">
      <c r="B54" s="892"/>
      <c r="C54" s="892"/>
      <c r="D54" s="907"/>
      <c r="E54" s="892"/>
      <c r="F54" s="892"/>
      <c r="G54" s="907"/>
      <c r="H54" s="907"/>
      <c r="I54" s="907"/>
      <c r="J54" s="907"/>
      <c r="K54" s="907"/>
      <c r="L54" s="914"/>
      <c r="M54" s="915"/>
    </row>
    <row r="55" spans="2:17" s="440" customFormat="1" ht="13.8" thickBot="1" x14ac:dyDescent="0.3">
      <c r="B55" s="892"/>
      <c r="C55" s="892"/>
      <c r="D55" s="907"/>
      <c r="E55" s="892"/>
      <c r="F55" s="892"/>
      <c r="G55" s="907"/>
      <c r="H55" s="907"/>
      <c r="I55" s="907"/>
      <c r="J55" s="907"/>
      <c r="K55" s="907"/>
      <c r="L55" s="914"/>
      <c r="M55" s="915"/>
    </row>
    <row r="56" spans="2:17" s="440" customFormat="1" ht="13.8" thickBot="1" x14ac:dyDescent="0.3">
      <c r="B56" s="892"/>
      <c r="C56" s="892"/>
      <c r="D56" s="907"/>
      <c r="E56" s="892"/>
      <c r="F56" s="892"/>
      <c r="G56" s="907"/>
      <c r="H56" s="907"/>
      <c r="I56" s="907"/>
      <c r="J56" s="907"/>
      <c r="K56" s="907"/>
      <c r="L56" s="914"/>
      <c r="M56" s="915"/>
    </row>
    <row r="57" spans="2:17" s="440" customFormat="1" ht="13.8" thickBot="1" x14ac:dyDescent="0.3">
      <c r="D57" s="62"/>
      <c r="E57" s="62"/>
      <c r="G57" s="60"/>
      <c r="K57" s="89"/>
      <c r="L57" s="450"/>
    </row>
    <row r="58" spans="2:17" s="440" customFormat="1" ht="15.9" customHeight="1" thickBot="1" x14ac:dyDescent="0.3">
      <c r="D58" s="905" t="s">
        <v>161</v>
      </c>
      <c r="E58" s="905"/>
      <c r="F58" s="906"/>
      <c r="G58" s="909"/>
      <c r="H58" s="910"/>
      <c r="I58" s="911" t="s">
        <v>162</v>
      </c>
      <c r="J58" s="912"/>
      <c r="K58" s="912"/>
      <c r="L58" s="909"/>
      <c r="M58" s="910"/>
    </row>
    <row r="59" spans="2:17" s="440" customFormat="1" ht="26.25" customHeight="1" x14ac:dyDescent="0.3">
      <c r="B59" s="591" t="s">
        <v>682</v>
      </c>
      <c r="C59" s="60"/>
      <c r="D59" s="60"/>
      <c r="E59" s="60"/>
      <c r="F59" s="60"/>
      <c r="G59" s="95"/>
      <c r="H59" s="60"/>
      <c r="I59" s="7"/>
      <c r="J59" s="7"/>
      <c r="L59" s="85"/>
      <c r="M59" s="85"/>
      <c r="N59" s="91"/>
      <c r="O59" s="91"/>
      <c r="P59" s="91"/>
      <c r="Q59" s="10"/>
    </row>
    <row r="60" spans="2:17" s="440" customFormat="1" ht="15.6" x14ac:dyDescent="0.3">
      <c r="B60" s="591" t="s">
        <v>683</v>
      </c>
      <c r="C60" s="26"/>
      <c r="D60" s="26"/>
      <c r="E60" s="26"/>
      <c r="F60" s="96"/>
      <c r="G60" s="96"/>
      <c r="H60" s="96"/>
      <c r="I60" s="10"/>
      <c r="J60" s="10"/>
      <c r="L60" s="85"/>
      <c r="M60" s="85"/>
      <c r="N60" s="91"/>
      <c r="O60" s="91"/>
      <c r="P60" s="91"/>
      <c r="Q60" s="10"/>
    </row>
    <row r="61" spans="2:17" s="440" customFormat="1" ht="15.6" x14ac:dyDescent="0.3">
      <c r="B61" s="98"/>
      <c r="C61" s="26"/>
      <c r="D61" s="26"/>
      <c r="E61" s="26"/>
      <c r="F61" s="96"/>
      <c r="G61" s="96"/>
      <c r="H61" s="96"/>
      <c r="I61" s="10"/>
      <c r="J61" s="10"/>
      <c r="L61" s="85"/>
      <c r="M61" s="85"/>
      <c r="N61" s="91"/>
      <c r="O61" s="91"/>
      <c r="P61" s="91"/>
      <c r="Q61" s="10"/>
    </row>
    <row r="62" spans="2:17" s="440" customFormat="1" ht="15.6" x14ac:dyDescent="0.25">
      <c r="B62" s="88" t="s">
        <v>732</v>
      </c>
      <c r="C62" s="89"/>
      <c r="D62" s="89"/>
      <c r="E62" s="89"/>
      <c r="F62" s="89"/>
      <c r="G62" s="89"/>
      <c r="H62" s="89"/>
      <c r="I62" s="443"/>
      <c r="J62" s="443"/>
      <c r="K62" s="442"/>
      <c r="L62" s="89"/>
      <c r="M62" s="90"/>
      <c r="N62" s="91"/>
      <c r="O62" s="91"/>
      <c r="P62" s="91"/>
      <c r="Q62" s="10"/>
    </row>
    <row r="63" spans="2:17" s="440" customFormat="1" ht="36.9" customHeight="1" x14ac:dyDescent="0.25">
      <c r="B63" s="894"/>
      <c r="C63" s="895"/>
      <c r="D63" s="895"/>
      <c r="E63" s="895"/>
      <c r="F63" s="895"/>
      <c r="G63" s="895"/>
      <c r="H63" s="895"/>
      <c r="I63" s="895"/>
      <c r="J63" s="895"/>
      <c r="K63" s="895"/>
      <c r="L63" s="895"/>
      <c r="M63" s="896"/>
      <c r="N63" s="91"/>
      <c r="O63" s="91"/>
      <c r="P63" s="91"/>
      <c r="Q63" s="10"/>
    </row>
    <row r="64" spans="2:17" s="599" customFormat="1" ht="15.6" x14ac:dyDescent="0.3">
      <c r="B64" s="98"/>
      <c r="C64" s="26"/>
      <c r="D64" s="26"/>
      <c r="E64" s="26"/>
      <c r="F64" s="96"/>
      <c r="G64" s="96"/>
      <c r="H64" s="96"/>
      <c r="I64" s="10"/>
      <c r="J64" s="10"/>
      <c r="L64" s="85"/>
      <c r="M64" s="85"/>
      <c r="N64" s="91"/>
      <c r="O64" s="91"/>
      <c r="P64" s="91"/>
      <c r="Q64" s="10"/>
    </row>
    <row r="65" spans="2:17" s="617" customFormat="1" ht="13.8" x14ac:dyDescent="0.25">
      <c r="B65" s="636" t="s">
        <v>822</v>
      </c>
      <c r="C65" s="637"/>
      <c r="D65" s="637"/>
      <c r="E65" s="637"/>
      <c r="F65" s="637"/>
      <c r="G65" s="637"/>
      <c r="H65" s="637"/>
      <c r="I65" s="639"/>
      <c r="J65" s="639"/>
      <c r="L65" s="640"/>
      <c r="M65" s="640"/>
      <c r="N65" s="626"/>
      <c r="O65" s="626"/>
      <c r="P65" s="626"/>
      <c r="Q65" s="618"/>
    </row>
    <row r="66" spans="2:17" s="440" customFormat="1" ht="15.6" x14ac:dyDescent="0.3">
      <c r="B66" s="93"/>
      <c r="C66" s="60"/>
      <c r="D66" s="60"/>
      <c r="E66" s="60"/>
      <c r="F66" s="60"/>
      <c r="G66" s="95"/>
      <c r="H66" s="60"/>
      <c r="I66" s="7"/>
      <c r="J66" s="7"/>
      <c r="L66" s="85"/>
      <c r="M66" s="85"/>
      <c r="N66" s="91"/>
      <c r="O66" s="91"/>
      <c r="P66" s="91"/>
      <c r="Q66" s="10"/>
    </row>
    <row r="67" spans="2:17" s="440" customFormat="1" ht="26.4" x14ac:dyDescent="0.25">
      <c r="B67" s="446" t="s">
        <v>155</v>
      </c>
      <c r="C67" s="908" t="s">
        <v>27</v>
      </c>
      <c r="D67" s="908"/>
      <c r="E67" s="448" t="s">
        <v>95</v>
      </c>
      <c r="F67" s="448" t="s">
        <v>146</v>
      </c>
      <c r="G67" s="448" t="s">
        <v>147</v>
      </c>
      <c r="H67" s="448" t="s">
        <v>148</v>
      </c>
      <c r="I67" s="448" t="s">
        <v>156</v>
      </c>
      <c r="J67" s="448" t="s">
        <v>156</v>
      </c>
      <c r="K67" s="448" t="s">
        <v>156</v>
      </c>
      <c r="L67" s="448" t="s">
        <v>156</v>
      </c>
      <c r="M67" s="448" t="s">
        <v>149</v>
      </c>
      <c r="N67" s="91"/>
      <c r="O67" s="91"/>
      <c r="P67" s="91"/>
      <c r="Q67" s="10"/>
    </row>
    <row r="68" spans="2:17" s="440" customFormat="1" ht="16.2" thickBot="1" x14ac:dyDescent="0.3">
      <c r="B68" s="97"/>
      <c r="C68" s="441"/>
      <c r="D68" s="441"/>
      <c r="E68" s="56"/>
      <c r="F68" s="56"/>
      <c r="G68" s="56"/>
      <c r="H68" s="56"/>
      <c r="I68" s="56"/>
      <c r="J68" s="56"/>
      <c r="K68" s="56"/>
      <c r="L68" s="56"/>
      <c r="M68" s="56"/>
      <c r="N68" s="91"/>
      <c r="O68" s="91"/>
      <c r="P68" s="91"/>
      <c r="Q68" s="10"/>
    </row>
    <row r="69" spans="2:17" s="440" customFormat="1" ht="16.2" thickBot="1" x14ac:dyDescent="0.3">
      <c r="B69" s="515" t="s">
        <v>100</v>
      </c>
      <c r="C69" s="903"/>
      <c r="D69" s="904"/>
      <c r="E69" s="461"/>
      <c r="F69" s="461"/>
      <c r="G69" s="461"/>
      <c r="H69" s="461"/>
      <c r="I69" s="462"/>
      <c r="J69" s="462"/>
      <c r="K69" s="462"/>
      <c r="L69" s="463"/>
      <c r="M69" s="466"/>
      <c r="N69" s="91"/>
      <c r="O69" s="91"/>
      <c r="P69" s="91"/>
      <c r="Q69" s="10"/>
    </row>
    <row r="70" spans="2:17" s="440" customFormat="1" ht="16.2" thickBot="1" x14ac:dyDescent="0.3">
      <c r="B70" s="515" t="s">
        <v>101</v>
      </c>
      <c r="C70" s="903"/>
      <c r="D70" s="904"/>
      <c r="E70" s="461"/>
      <c r="F70" s="461"/>
      <c r="G70" s="461"/>
      <c r="H70" s="461"/>
      <c r="I70" s="462"/>
      <c r="J70" s="462"/>
      <c r="K70" s="462"/>
      <c r="L70" s="463"/>
      <c r="M70" s="464"/>
      <c r="N70" s="91"/>
      <c r="O70" s="91"/>
      <c r="P70" s="91"/>
      <c r="Q70" s="10"/>
    </row>
    <row r="71" spans="2:17" s="440" customFormat="1" ht="16.2" thickBot="1" x14ac:dyDescent="0.3">
      <c r="B71" s="515" t="s">
        <v>157</v>
      </c>
      <c r="C71" s="903"/>
      <c r="D71" s="904"/>
      <c r="E71" s="461"/>
      <c r="F71" s="461"/>
      <c r="G71" s="461"/>
      <c r="H71" s="461"/>
      <c r="I71" s="462"/>
      <c r="J71" s="462"/>
      <c r="K71" s="462"/>
      <c r="L71" s="463"/>
      <c r="M71" s="465"/>
      <c r="N71" s="91"/>
      <c r="O71" s="91"/>
      <c r="P71" s="91"/>
      <c r="Q71" s="10"/>
    </row>
    <row r="72" spans="2:17" s="440" customFormat="1" ht="16.2" thickBot="1" x14ac:dyDescent="0.3">
      <c r="B72" s="515" t="s">
        <v>158</v>
      </c>
      <c r="C72" s="903"/>
      <c r="D72" s="904"/>
      <c r="E72" s="461"/>
      <c r="F72" s="461"/>
      <c r="G72" s="461"/>
      <c r="H72" s="461"/>
      <c r="I72" s="462"/>
      <c r="J72" s="462"/>
      <c r="K72" s="462"/>
      <c r="L72" s="463"/>
      <c r="M72" s="465"/>
      <c r="N72" s="91"/>
      <c r="O72" s="91"/>
      <c r="P72" s="91"/>
      <c r="Q72" s="10"/>
    </row>
    <row r="73" spans="2:17" s="440" customFormat="1" ht="15.6" x14ac:dyDescent="0.25">
      <c r="B73" s="96"/>
      <c r="C73" s="96"/>
      <c r="D73" s="96"/>
      <c r="E73" s="96"/>
      <c r="F73" s="96"/>
      <c r="G73" s="96"/>
      <c r="H73" s="96"/>
      <c r="I73" s="10"/>
      <c r="J73" s="10"/>
      <c r="L73" s="85"/>
      <c r="M73" s="85"/>
      <c r="N73" s="91"/>
      <c r="O73" s="91"/>
      <c r="P73" s="91"/>
      <c r="Q73" s="10"/>
    </row>
    <row r="74" spans="2:17" s="617" customFormat="1" ht="13.8" x14ac:dyDescent="0.25">
      <c r="B74" s="636" t="s">
        <v>711</v>
      </c>
      <c r="C74" s="637"/>
      <c r="D74" s="637"/>
      <c r="E74" s="637"/>
      <c r="F74" s="637"/>
      <c r="G74" s="637"/>
      <c r="H74" s="637"/>
      <c r="I74" s="639"/>
      <c r="J74" s="639"/>
      <c r="L74" s="640"/>
      <c r="M74" s="640"/>
      <c r="N74" s="626"/>
      <c r="O74" s="626"/>
      <c r="P74" s="626"/>
      <c r="Q74" s="618"/>
    </row>
    <row r="75" spans="2:17" s="440" customFormat="1" ht="15.6" x14ac:dyDescent="0.25">
      <c r="B75" s="96"/>
      <c r="C75" s="96"/>
      <c r="D75" s="913"/>
      <c r="E75" s="913"/>
      <c r="F75" s="913"/>
      <c r="G75" s="913"/>
      <c r="H75" s="913"/>
      <c r="I75" s="913"/>
      <c r="J75" s="10"/>
      <c r="L75" s="85"/>
      <c r="M75" s="85"/>
      <c r="N75" s="91"/>
      <c r="O75" s="91"/>
      <c r="P75" s="91"/>
      <c r="Q75" s="10"/>
    </row>
    <row r="76" spans="2:17" s="440" customFormat="1" ht="39" customHeight="1" x14ac:dyDescent="0.25">
      <c r="B76" s="448" t="s">
        <v>163</v>
      </c>
      <c r="C76" s="908" t="s">
        <v>27</v>
      </c>
      <c r="D76" s="908"/>
      <c r="E76" s="448" t="s">
        <v>95</v>
      </c>
      <c r="F76" s="448" t="s">
        <v>146</v>
      </c>
      <c r="G76" s="448" t="s">
        <v>147</v>
      </c>
      <c r="H76" s="448" t="s">
        <v>148</v>
      </c>
      <c r="I76" s="448" t="s">
        <v>156</v>
      </c>
      <c r="J76" s="448" t="s">
        <v>156</v>
      </c>
      <c r="K76" s="448" t="s">
        <v>156</v>
      </c>
      <c r="L76" s="448" t="s">
        <v>156</v>
      </c>
      <c r="M76" s="448" t="s">
        <v>164</v>
      </c>
      <c r="N76" s="91"/>
      <c r="O76" s="91"/>
      <c r="P76" s="91"/>
      <c r="Q76" s="10"/>
    </row>
    <row r="77" spans="2:17" s="440" customFormat="1" ht="16.2" thickBot="1" x14ac:dyDescent="0.3">
      <c r="B77" s="97"/>
      <c r="C77" s="441"/>
      <c r="D77" s="441"/>
      <c r="E77" s="56"/>
      <c r="F77" s="56"/>
      <c r="G77" s="56"/>
      <c r="H77" s="56"/>
      <c r="I77" s="56"/>
      <c r="J77" s="56"/>
      <c r="K77" s="56"/>
      <c r="L77" s="56"/>
      <c r="M77" s="56"/>
      <c r="N77" s="91"/>
      <c r="O77" s="91"/>
      <c r="P77" s="91"/>
      <c r="Q77" s="10"/>
    </row>
    <row r="78" spans="2:17" s="440" customFormat="1" ht="16.2" thickBot="1" x14ac:dyDescent="0.3">
      <c r="B78" s="460" t="s">
        <v>100</v>
      </c>
      <c r="C78" s="903"/>
      <c r="D78" s="904"/>
      <c r="E78" s="461"/>
      <c r="F78" s="461"/>
      <c r="G78" s="461"/>
      <c r="H78" s="461"/>
      <c r="I78" s="462"/>
      <c r="J78" s="462"/>
      <c r="K78" s="462"/>
      <c r="L78" s="463"/>
      <c r="M78" s="466"/>
      <c r="N78" s="91"/>
      <c r="O78" s="91"/>
      <c r="P78" s="91"/>
      <c r="Q78" s="10"/>
    </row>
    <row r="79" spans="2:17" s="440" customFormat="1" ht="16.2" thickBot="1" x14ac:dyDescent="0.3">
      <c r="B79" s="460" t="s">
        <v>101</v>
      </c>
      <c r="C79" s="903"/>
      <c r="D79" s="904"/>
      <c r="E79" s="461"/>
      <c r="F79" s="461"/>
      <c r="G79" s="461"/>
      <c r="H79" s="461"/>
      <c r="I79" s="462"/>
      <c r="J79" s="462"/>
      <c r="K79" s="462"/>
      <c r="L79" s="463"/>
      <c r="M79" s="464"/>
      <c r="N79" s="91"/>
      <c r="O79" s="91"/>
      <c r="P79" s="91"/>
      <c r="Q79" s="10"/>
    </row>
    <row r="80" spans="2:17" s="440" customFormat="1" ht="16.2" thickBot="1" x14ac:dyDescent="0.3">
      <c r="B80" s="460" t="s">
        <v>157</v>
      </c>
      <c r="C80" s="903"/>
      <c r="D80" s="904"/>
      <c r="E80" s="461"/>
      <c r="F80" s="461"/>
      <c r="G80" s="461"/>
      <c r="H80" s="461"/>
      <c r="I80" s="462"/>
      <c r="J80" s="462"/>
      <c r="K80" s="462"/>
      <c r="L80" s="463"/>
      <c r="M80" s="465"/>
      <c r="N80" s="91"/>
      <c r="O80" s="91"/>
      <c r="P80" s="91"/>
      <c r="Q80" s="10"/>
    </row>
    <row r="81" spans="2:17" s="440" customFormat="1" ht="16.2" thickBot="1" x14ac:dyDescent="0.3">
      <c r="B81" s="601" t="s">
        <v>158</v>
      </c>
      <c r="C81" s="903"/>
      <c r="D81" s="904"/>
      <c r="E81" s="461"/>
      <c r="F81" s="461"/>
      <c r="G81" s="461"/>
      <c r="H81" s="461"/>
      <c r="I81" s="462"/>
      <c r="J81" s="462"/>
      <c r="K81" s="462"/>
      <c r="L81" s="463"/>
      <c r="M81" s="465"/>
      <c r="N81" s="91"/>
      <c r="O81" s="91"/>
      <c r="P81" s="91"/>
      <c r="Q81" s="10"/>
    </row>
    <row r="82" spans="2:17" s="99" customFormat="1" ht="15" x14ac:dyDescent="0.3">
      <c r="B82" s="98" t="s">
        <v>165</v>
      </c>
      <c r="C82" s="100"/>
      <c r="D82" s="100"/>
      <c r="E82" s="101"/>
      <c r="F82" s="101"/>
      <c r="G82" s="101"/>
      <c r="H82" s="101"/>
      <c r="I82" s="102"/>
      <c r="J82" s="102"/>
      <c r="L82" s="103"/>
      <c r="M82" s="103"/>
      <c r="N82" s="104"/>
      <c r="O82" s="104"/>
      <c r="P82" s="104"/>
      <c r="Q82" s="102"/>
    </row>
    <row r="83" spans="2:17" s="440" customFormat="1" ht="15.6" x14ac:dyDescent="0.25">
      <c r="B83" s="96"/>
      <c r="C83" s="447"/>
      <c r="D83" s="447"/>
      <c r="E83" s="96"/>
      <c r="F83" s="96"/>
      <c r="G83" s="96"/>
      <c r="H83" s="96"/>
      <c r="I83" s="10"/>
      <c r="J83" s="10"/>
      <c r="L83" s="85"/>
      <c r="M83" s="85"/>
      <c r="N83" s="91"/>
      <c r="O83" s="91"/>
      <c r="P83" s="91"/>
      <c r="Q83" s="10"/>
    </row>
  </sheetData>
  <mergeCells count="60">
    <mergeCell ref="L51:M51"/>
    <mergeCell ref="L53:M54"/>
    <mergeCell ref="L55:M56"/>
    <mergeCell ref="L58:M58"/>
    <mergeCell ref="H35:J35"/>
    <mergeCell ref="H33:J33"/>
    <mergeCell ref="G51:H51"/>
    <mergeCell ref="G53:H54"/>
    <mergeCell ref="G55:H56"/>
    <mergeCell ref="I51:K51"/>
    <mergeCell ref="I53:K53"/>
    <mergeCell ref="I54:K54"/>
    <mergeCell ref="I55:K55"/>
    <mergeCell ref="I56:K56"/>
    <mergeCell ref="B38:M38"/>
    <mergeCell ref="C42:D42"/>
    <mergeCell ref="C44:D44"/>
    <mergeCell ref="C45:D45"/>
    <mergeCell ref="C47:D47"/>
    <mergeCell ref="E51:F51"/>
    <mergeCell ref="D53:D54"/>
    <mergeCell ref="C69:D69"/>
    <mergeCell ref="C80:D80"/>
    <mergeCell ref="C70:D70"/>
    <mergeCell ref="C81:D81"/>
    <mergeCell ref="C71:D71"/>
    <mergeCell ref="C72:D72"/>
    <mergeCell ref="D75:I75"/>
    <mergeCell ref="C76:D76"/>
    <mergeCell ref="C78:D78"/>
    <mergeCell ref="C79:D79"/>
    <mergeCell ref="D58:F58"/>
    <mergeCell ref="E55:F56"/>
    <mergeCell ref="D55:D56"/>
    <mergeCell ref="B63:M63"/>
    <mergeCell ref="C67:D67"/>
    <mergeCell ref="G58:H58"/>
    <mergeCell ref="I58:K58"/>
    <mergeCell ref="E35:G35"/>
    <mergeCell ref="C46:D46"/>
    <mergeCell ref="B25:C25"/>
    <mergeCell ref="B26:C26"/>
    <mergeCell ref="B27:C27"/>
    <mergeCell ref="B28:C28"/>
    <mergeCell ref="E53:F54"/>
    <mergeCell ref="B51:C51"/>
    <mergeCell ref="B53:C56"/>
    <mergeCell ref="B15:M15"/>
    <mergeCell ref="B18:M18"/>
    <mergeCell ref="B31:D31"/>
    <mergeCell ref="E31:G31"/>
    <mergeCell ref="H31:J31"/>
    <mergeCell ref="B22:C22"/>
    <mergeCell ref="B24:C24"/>
    <mergeCell ref="B33:D33"/>
    <mergeCell ref="B34:D34"/>
    <mergeCell ref="B35:D35"/>
    <mergeCell ref="E33:G33"/>
    <mergeCell ref="E34:G34"/>
    <mergeCell ref="H34:J34"/>
  </mergeCells>
  <pageMargins left="0.7" right="0.7" top="0.75" bottom="0.75" header="0.3" footer="0.3"/>
  <pageSetup scale="60" orientation="portrait" r:id="rId1"/>
  <rowBreaks count="1" manualBreakCount="1">
    <brk id="47" min="1" max="12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AC137"/>
  <sheetViews>
    <sheetView showGridLines="0" zoomScale="90" zoomScaleNormal="90" zoomScaleSheetLayoutView="70" workbookViewId="0">
      <pane ySplit="9" topLeftCell="A127" activePane="bottomLeft" state="frozen"/>
      <selection activeCell="AC11" sqref="AC11"/>
      <selection pane="bottomLeft" activeCell="B45" sqref="B45:L46"/>
    </sheetView>
  </sheetViews>
  <sheetFormatPr baseColWidth="10" defaultColWidth="10.5546875" defaultRowHeight="14.4" x14ac:dyDescent="0.3"/>
  <cols>
    <col min="1" max="1" width="10.5546875" customWidth="1"/>
    <col min="3" max="3" width="14.33203125" customWidth="1"/>
    <col min="9" max="9" width="12.44140625" customWidth="1"/>
  </cols>
  <sheetData>
    <row r="1" spans="1:29" s="455" customFormat="1" x14ac:dyDescent="0.3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</row>
    <row r="2" spans="1:29" s="455" customFormat="1" x14ac:dyDescent="0.3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</row>
    <row r="3" spans="1:29" s="455" customFormat="1" x14ac:dyDescent="0.3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</row>
    <row r="4" spans="1:29" s="455" customFormat="1" x14ac:dyDescent="0.3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</row>
    <row r="5" spans="1:29" s="455" customFormat="1" x14ac:dyDescent="0.3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</row>
    <row r="6" spans="1:29" s="455" customFormat="1" x14ac:dyDescent="0.3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</row>
    <row r="7" spans="1:29" s="455" customFormat="1" x14ac:dyDescent="0.3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</row>
    <row r="8" spans="1:29" s="455" customFormat="1" x14ac:dyDescent="0.3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</row>
    <row r="9" spans="1:29" s="455" customFormat="1" x14ac:dyDescent="0.3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</row>
    <row r="10" spans="1:29" s="649" customFormat="1" ht="18" x14ac:dyDescent="0.35">
      <c r="B10" s="649" t="s">
        <v>689</v>
      </c>
    </row>
    <row r="11" spans="1:29" x14ac:dyDescent="0.3"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s="221" customFormat="1" ht="18" customHeight="1" x14ac:dyDescent="0.3">
      <c r="B12" s="376" t="s">
        <v>713</v>
      </c>
      <c r="C12" s="377"/>
      <c r="D12" s="377"/>
      <c r="E12" s="377"/>
      <c r="F12" s="378"/>
      <c r="G12" s="379"/>
      <c r="H12" s="379"/>
      <c r="I12" s="378"/>
      <c r="J12" s="378"/>
      <c r="K12" s="378"/>
      <c r="L12" s="378"/>
      <c r="M12" s="378"/>
      <c r="N12" s="378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</row>
    <row r="13" spans="1:29" s="214" customFormat="1" ht="25.5" customHeight="1" x14ac:dyDescent="0.3">
      <c r="B13" s="930" t="s">
        <v>339</v>
      </c>
      <c r="C13" s="930"/>
      <c r="D13" s="930"/>
      <c r="E13" s="930"/>
      <c r="F13" s="930"/>
      <c r="G13" s="930"/>
      <c r="H13" s="930"/>
      <c r="I13" s="930"/>
      <c r="J13" s="930"/>
      <c r="K13" s="930"/>
      <c r="L13" s="930"/>
      <c r="M13" s="930"/>
      <c r="N13" s="91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</row>
    <row r="14" spans="1:29" ht="25.5" customHeight="1" x14ac:dyDescent="0.35">
      <c r="A14" s="219"/>
      <c r="B14" s="930"/>
      <c r="C14" s="930"/>
      <c r="D14" s="930"/>
      <c r="E14" s="930"/>
      <c r="F14" s="930"/>
      <c r="G14" s="930"/>
      <c r="H14" s="930"/>
      <c r="I14" s="930"/>
      <c r="J14" s="930"/>
      <c r="K14" s="930"/>
      <c r="L14" s="930"/>
      <c r="M14" s="930"/>
    </row>
    <row r="15" spans="1:29" s="221" customFormat="1" ht="18" x14ac:dyDescent="0.3">
      <c r="B15" s="376" t="s">
        <v>712</v>
      </c>
      <c r="C15" s="380"/>
      <c r="D15" s="380"/>
      <c r="E15" s="380"/>
      <c r="F15" s="381"/>
      <c r="G15" s="382"/>
      <c r="H15" s="382"/>
      <c r="I15" s="381"/>
      <c r="J15" s="220"/>
      <c r="K15" s="223"/>
      <c r="L15" s="220"/>
      <c r="M15" s="220"/>
      <c r="N15" s="224"/>
      <c r="O15" s="224"/>
      <c r="P15" s="224"/>
      <c r="Q15" s="222"/>
    </row>
    <row r="16" spans="1:29" s="2" customFormat="1" ht="12.75" customHeight="1" x14ac:dyDescent="0.25">
      <c r="B16" s="18"/>
      <c r="C16" s="83"/>
      <c r="D16" s="83"/>
      <c r="E16" s="83"/>
      <c r="F16" s="62"/>
      <c r="G16" s="10"/>
      <c r="J16" s="62"/>
      <c r="K16" s="83"/>
      <c r="L16" s="202"/>
      <c r="M16" s="202"/>
      <c r="N16" s="91"/>
      <c r="O16" s="91"/>
      <c r="P16" s="91"/>
      <c r="Q16" s="10"/>
    </row>
    <row r="17" spans="2:17" s="2" customFormat="1" ht="12.75" customHeight="1" x14ac:dyDescent="0.25">
      <c r="B17" s="930" t="s">
        <v>747</v>
      </c>
      <c r="C17" s="930"/>
      <c r="D17" s="930"/>
      <c r="E17" s="930"/>
      <c r="F17" s="930"/>
      <c r="G17" s="930"/>
      <c r="H17" s="930"/>
      <c r="I17" s="930"/>
      <c r="J17" s="930"/>
      <c r="K17" s="930"/>
      <c r="L17" s="930"/>
      <c r="M17" s="930"/>
      <c r="N17" s="91"/>
      <c r="O17" s="91"/>
      <c r="P17" s="91"/>
      <c r="Q17" s="10"/>
    </row>
    <row r="18" spans="2:17" s="599" customFormat="1" ht="12.75" customHeight="1" x14ac:dyDescent="0.25">
      <c r="B18" s="930"/>
      <c r="C18" s="930"/>
      <c r="D18" s="930"/>
      <c r="E18" s="930"/>
      <c r="F18" s="930"/>
      <c r="G18" s="930"/>
      <c r="H18" s="930"/>
      <c r="I18" s="930"/>
      <c r="J18" s="930"/>
      <c r="K18" s="930"/>
      <c r="L18" s="930"/>
      <c r="M18" s="930"/>
      <c r="N18" s="91"/>
      <c r="O18" s="91"/>
      <c r="P18" s="91"/>
      <c r="Q18" s="10"/>
    </row>
    <row r="19" spans="2:17" s="599" customFormat="1" ht="36" customHeight="1" x14ac:dyDescent="0.25">
      <c r="B19" s="828"/>
      <c r="C19" s="829"/>
      <c r="D19" s="829"/>
      <c r="E19" s="829"/>
      <c r="F19" s="829"/>
      <c r="G19" s="829"/>
      <c r="H19" s="829"/>
      <c r="I19" s="829"/>
      <c r="J19" s="829"/>
      <c r="K19" s="829"/>
      <c r="L19" s="829"/>
      <c r="M19" s="830"/>
      <c r="N19" s="91"/>
      <c r="O19" s="91"/>
      <c r="P19" s="91"/>
      <c r="Q19" s="10"/>
    </row>
    <row r="20" spans="2:17" s="599" customFormat="1" ht="15.75" customHeight="1" x14ac:dyDescent="0.25">
      <c r="B20" s="930" t="s">
        <v>750</v>
      </c>
      <c r="C20" s="930"/>
      <c r="D20" s="930"/>
      <c r="E20" s="930"/>
      <c r="F20" s="930"/>
      <c r="G20" s="930"/>
      <c r="H20" s="930"/>
      <c r="I20" s="930"/>
      <c r="J20" s="930"/>
      <c r="K20" s="930"/>
      <c r="L20" s="930"/>
      <c r="M20" s="930"/>
      <c r="N20" s="91"/>
      <c r="O20" s="91"/>
      <c r="P20" s="91"/>
      <c r="Q20" s="10"/>
    </row>
    <row r="21" spans="2:17" s="440" customFormat="1" ht="11.25" customHeight="1" x14ac:dyDescent="0.25">
      <c r="B21" s="930"/>
      <c r="C21" s="930"/>
      <c r="D21" s="930"/>
      <c r="E21" s="930"/>
      <c r="F21" s="930"/>
      <c r="G21" s="930"/>
      <c r="H21" s="930"/>
      <c r="I21" s="930"/>
      <c r="J21" s="930"/>
      <c r="K21" s="930"/>
      <c r="L21" s="930"/>
      <c r="M21" s="930"/>
    </row>
    <row r="22" spans="2:17" s="2" customFormat="1" ht="43.5" customHeight="1" x14ac:dyDescent="0.25">
      <c r="B22" s="108" t="s">
        <v>170</v>
      </c>
      <c r="C22" s="931" t="s">
        <v>746</v>
      </c>
      <c r="D22" s="931"/>
      <c r="E22" s="931"/>
      <c r="F22" s="108" t="s">
        <v>95</v>
      </c>
      <c r="G22" s="114" t="s">
        <v>678</v>
      </c>
      <c r="H22" s="931" t="s">
        <v>748</v>
      </c>
      <c r="I22" s="931"/>
      <c r="J22" s="62"/>
      <c r="K22" s="83"/>
      <c r="L22" s="105"/>
      <c r="M22" s="105"/>
      <c r="N22" s="91"/>
      <c r="O22" s="91"/>
      <c r="P22" s="91"/>
      <c r="Q22" s="10"/>
    </row>
    <row r="23" spans="2:17" s="2" customFormat="1" ht="4.5" customHeight="1" x14ac:dyDescent="0.25">
      <c r="B23" s="62"/>
      <c r="C23" s="62"/>
      <c r="F23" s="62"/>
      <c r="G23" s="62"/>
      <c r="I23" s="62"/>
      <c r="J23" s="62"/>
      <c r="K23" s="83"/>
      <c r="L23" s="105"/>
      <c r="M23" s="105"/>
      <c r="N23" s="91"/>
      <c r="O23" s="91"/>
      <c r="P23" s="91"/>
      <c r="Q23" s="10"/>
    </row>
    <row r="24" spans="2:17" s="2" customFormat="1" ht="17.100000000000001" customHeight="1" x14ac:dyDescent="0.25">
      <c r="B24" s="109">
        <v>1</v>
      </c>
      <c r="C24" s="934"/>
      <c r="D24" s="935"/>
      <c r="E24" s="936"/>
      <c r="F24" s="516"/>
      <c r="G24" s="516"/>
      <c r="H24" s="926"/>
      <c r="I24" s="927"/>
      <c r="J24" s="62"/>
      <c r="K24" s="83"/>
      <c r="L24" s="105"/>
      <c r="M24" s="105"/>
      <c r="N24" s="91"/>
      <c r="O24" s="91"/>
      <c r="P24" s="91"/>
      <c r="Q24" s="10"/>
    </row>
    <row r="25" spans="2:17" s="2" customFormat="1" ht="17.100000000000001" customHeight="1" x14ac:dyDescent="0.25">
      <c r="B25" s="109">
        <v>2</v>
      </c>
      <c r="C25" s="934"/>
      <c r="D25" s="935"/>
      <c r="E25" s="936"/>
      <c r="F25" s="516"/>
      <c r="G25" s="516"/>
      <c r="H25" s="926"/>
      <c r="I25" s="927"/>
      <c r="J25" s="62"/>
      <c r="K25" s="83"/>
      <c r="L25" s="105"/>
      <c r="M25" s="105"/>
      <c r="N25" s="91"/>
      <c r="O25" s="91"/>
      <c r="P25" s="91"/>
      <c r="Q25" s="10"/>
    </row>
    <row r="26" spans="2:17" s="2" customFormat="1" ht="17.100000000000001" customHeight="1" x14ac:dyDescent="0.25">
      <c r="B26" s="111" t="s">
        <v>54</v>
      </c>
      <c r="C26" s="934"/>
      <c r="D26" s="935"/>
      <c r="E26" s="936"/>
      <c r="F26" s="516"/>
      <c r="G26" s="516"/>
      <c r="H26" s="926"/>
      <c r="I26" s="927"/>
      <c r="J26" s="62"/>
      <c r="K26" s="83"/>
      <c r="L26" s="105"/>
      <c r="M26" s="105"/>
      <c r="N26" s="91"/>
      <c r="O26" s="91"/>
      <c r="P26" s="91"/>
      <c r="Q26" s="10"/>
    </row>
    <row r="27" spans="2:17" s="6" customFormat="1" ht="33" customHeight="1" x14ac:dyDescent="0.25">
      <c r="B27" s="929" t="s">
        <v>841</v>
      </c>
      <c r="C27" s="929"/>
      <c r="D27" s="929"/>
      <c r="E27" s="929"/>
      <c r="F27" s="929"/>
      <c r="G27" s="929"/>
      <c r="H27" s="929"/>
      <c r="I27" s="929"/>
      <c r="J27" s="929"/>
      <c r="K27" s="929"/>
      <c r="L27" s="600"/>
      <c r="M27" s="600"/>
      <c r="N27" s="87"/>
      <c r="O27" s="87"/>
      <c r="P27" s="87"/>
      <c r="Q27" s="7"/>
    </row>
    <row r="28" spans="2:17" s="9" customFormat="1" ht="21.75" customHeight="1" x14ac:dyDescent="0.3">
      <c r="B28" s="928" t="s">
        <v>749</v>
      </c>
      <c r="C28" s="928"/>
      <c r="D28" s="928"/>
      <c r="E28" s="928"/>
      <c r="F28" s="928"/>
      <c r="G28" s="928"/>
      <c r="H28" s="928"/>
      <c r="I28" s="928"/>
      <c r="J28" s="928"/>
      <c r="K28" s="928"/>
      <c r="L28" s="928"/>
      <c r="M28" s="62"/>
      <c r="N28" s="92"/>
      <c r="O28" s="92"/>
      <c r="P28" s="92"/>
      <c r="Q28" s="63"/>
    </row>
    <row r="29" spans="2:17" s="9" customFormat="1" ht="21.75" customHeight="1" x14ac:dyDescent="0.3">
      <c r="B29" s="928"/>
      <c r="C29" s="928"/>
      <c r="D29" s="928"/>
      <c r="E29" s="928"/>
      <c r="F29" s="928"/>
      <c r="G29" s="928"/>
      <c r="H29" s="928"/>
      <c r="I29" s="928"/>
      <c r="J29" s="928"/>
      <c r="K29" s="928"/>
      <c r="L29" s="928"/>
      <c r="M29" s="62"/>
      <c r="N29" s="92"/>
      <c r="O29" s="92"/>
      <c r="P29" s="92"/>
      <c r="Q29" s="63"/>
    </row>
    <row r="30" spans="2:17" s="2" customFormat="1" ht="12.75" customHeight="1" x14ac:dyDescent="0.25">
      <c r="B30" s="113"/>
      <c r="C30" s="112"/>
      <c r="D30" s="112"/>
      <c r="E30" s="61"/>
      <c r="F30" s="62"/>
      <c r="G30" s="10"/>
      <c r="H30" s="10"/>
      <c r="I30" s="62"/>
      <c r="J30" s="62"/>
      <c r="K30" s="83"/>
      <c r="L30" s="105"/>
      <c r="M30" s="105"/>
      <c r="N30" s="91"/>
      <c r="O30" s="91"/>
      <c r="P30" s="91"/>
      <c r="Q30" s="10"/>
    </row>
    <row r="31" spans="2:17" s="221" customFormat="1" ht="21" customHeight="1" x14ac:dyDescent="0.3">
      <c r="B31" s="932" t="s">
        <v>714</v>
      </c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32"/>
      <c r="N31" s="932"/>
      <c r="O31" s="224"/>
      <c r="P31" s="224"/>
      <c r="Q31" s="222"/>
    </row>
    <row r="32" spans="2:17" s="2" customFormat="1" ht="12.75" customHeight="1" x14ac:dyDescent="0.3">
      <c r="B32" s="933"/>
      <c r="C32" s="933"/>
      <c r="D32" s="933"/>
      <c r="E32" s="933"/>
      <c r="F32" s="933"/>
      <c r="G32" s="933"/>
      <c r="H32" s="933"/>
      <c r="I32" s="933"/>
      <c r="J32" s="933"/>
      <c r="K32" s="933"/>
      <c r="L32" s="933"/>
      <c r="M32" s="933"/>
      <c r="N32" s="933"/>
      <c r="O32" s="91"/>
      <c r="P32" s="91"/>
      <c r="Q32" s="10"/>
    </row>
    <row r="33" spans="2:17" s="599" customFormat="1" ht="12.75" customHeight="1" x14ac:dyDescent="0.25">
      <c r="B33" s="930" t="s">
        <v>751</v>
      </c>
      <c r="C33" s="930"/>
      <c r="D33" s="930"/>
      <c r="E33" s="930"/>
      <c r="F33" s="930"/>
      <c r="G33" s="930"/>
      <c r="H33" s="930"/>
      <c r="I33" s="930"/>
      <c r="J33" s="930"/>
      <c r="K33" s="930"/>
      <c r="L33" s="930"/>
      <c r="M33" s="930"/>
      <c r="N33" s="91"/>
      <c r="O33" s="91"/>
      <c r="P33" s="91"/>
      <c r="Q33" s="10"/>
    </row>
    <row r="34" spans="2:17" s="599" customFormat="1" ht="12.75" customHeight="1" x14ac:dyDescent="0.25">
      <c r="B34" s="930"/>
      <c r="C34" s="930"/>
      <c r="D34" s="930"/>
      <c r="E34" s="930"/>
      <c r="F34" s="930"/>
      <c r="G34" s="930"/>
      <c r="H34" s="930"/>
      <c r="I34" s="930"/>
      <c r="J34" s="930"/>
      <c r="K34" s="930"/>
      <c r="L34" s="930"/>
      <c r="M34" s="930"/>
      <c r="N34" s="91"/>
      <c r="O34" s="91"/>
      <c r="P34" s="91"/>
      <c r="Q34" s="10"/>
    </row>
    <row r="35" spans="2:17" s="599" customFormat="1" ht="36" customHeight="1" x14ac:dyDescent="0.25">
      <c r="B35" s="828"/>
      <c r="C35" s="829"/>
      <c r="D35" s="829"/>
      <c r="E35" s="829"/>
      <c r="F35" s="829"/>
      <c r="G35" s="829"/>
      <c r="H35" s="829"/>
      <c r="I35" s="829"/>
      <c r="J35" s="829"/>
      <c r="K35" s="829"/>
      <c r="L35" s="829"/>
      <c r="M35" s="830"/>
      <c r="N35" s="91"/>
      <c r="O35" s="91"/>
      <c r="P35" s="91"/>
      <c r="Q35" s="10"/>
    </row>
    <row r="36" spans="2:17" s="599" customFormat="1" ht="15.75" customHeight="1" x14ac:dyDescent="0.25">
      <c r="B36" s="930" t="s">
        <v>752</v>
      </c>
      <c r="C36" s="930"/>
      <c r="D36" s="930"/>
      <c r="E36" s="930"/>
      <c r="F36" s="930"/>
      <c r="G36" s="930"/>
      <c r="H36" s="930"/>
      <c r="I36" s="930"/>
      <c r="J36" s="930"/>
      <c r="K36" s="930"/>
      <c r="L36" s="930"/>
      <c r="M36" s="930"/>
      <c r="N36" s="91"/>
      <c r="O36" s="91"/>
      <c r="P36" s="91"/>
      <c r="Q36" s="10"/>
    </row>
    <row r="37" spans="2:17" s="2" customFormat="1" ht="10.5" customHeight="1" x14ac:dyDescent="0.25">
      <c r="B37" s="930"/>
      <c r="C37" s="930"/>
      <c r="D37" s="930"/>
      <c r="E37" s="930"/>
      <c r="F37" s="930"/>
      <c r="G37" s="930"/>
      <c r="H37" s="930"/>
      <c r="I37" s="930"/>
      <c r="J37" s="930"/>
      <c r="K37" s="930"/>
      <c r="L37" s="930"/>
      <c r="M37" s="930"/>
      <c r="N37" s="91"/>
      <c r="O37" s="91"/>
      <c r="P37" s="91"/>
      <c r="Q37" s="10"/>
    </row>
    <row r="38" spans="2:17" s="557" customFormat="1" ht="43.5" customHeight="1" x14ac:dyDescent="0.25">
      <c r="B38" s="562" t="s">
        <v>59</v>
      </c>
      <c r="C38" s="931" t="s">
        <v>168</v>
      </c>
      <c r="D38" s="931"/>
      <c r="E38" s="931"/>
      <c r="F38" s="944" t="s">
        <v>753</v>
      </c>
      <c r="G38" s="945"/>
      <c r="H38" s="931" t="s">
        <v>748</v>
      </c>
      <c r="I38" s="931"/>
      <c r="J38" s="62"/>
      <c r="K38" s="83"/>
      <c r="L38" s="560"/>
      <c r="M38" s="560"/>
      <c r="N38" s="91"/>
      <c r="O38" s="91"/>
      <c r="P38" s="91"/>
      <c r="Q38" s="10"/>
    </row>
    <row r="39" spans="2:17" s="557" customFormat="1" ht="4.5" customHeight="1" x14ac:dyDescent="0.25">
      <c r="B39" s="62"/>
      <c r="C39" s="62"/>
      <c r="F39" s="62"/>
      <c r="G39" s="62"/>
      <c r="H39" s="599"/>
      <c r="I39" s="62"/>
      <c r="J39" s="62"/>
      <c r="K39" s="83"/>
      <c r="L39" s="560"/>
      <c r="M39" s="560"/>
      <c r="N39" s="91"/>
      <c r="O39" s="91"/>
      <c r="P39" s="91"/>
      <c r="Q39" s="10"/>
    </row>
    <row r="40" spans="2:17" s="557" customFormat="1" ht="17.100000000000001" customHeight="1" x14ac:dyDescent="0.25">
      <c r="B40" s="109">
        <v>1</v>
      </c>
      <c r="C40" s="934"/>
      <c r="D40" s="935"/>
      <c r="E40" s="936"/>
      <c r="F40" s="926"/>
      <c r="G40" s="927"/>
      <c r="H40" s="926"/>
      <c r="I40" s="927"/>
      <c r="J40" s="62"/>
      <c r="K40" s="83"/>
      <c r="L40" s="560"/>
      <c r="M40" s="560"/>
      <c r="N40" s="91"/>
      <c r="O40" s="91"/>
      <c r="P40" s="91"/>
      <c r="Q40" s="10"/>
    </row>
    <row r="41" spans="2:17" s="557" customFormat="1" ht="17.100000000000001" customHeight="1" x14ac:dyDescent="0.25">
      <c r="B41" s="109">
        <v>2</v>
      </c>
      <c r="C41" s="934"/>
      <c r="D41" s="935"/>
      <c r="E41" s="936"/>
      <c r="F41" s="926"/>
      <c r="G41" s="927"/>
      <c r="H41" s="926"/>
      <c r="I41" s="927"/>
      <c r="J41" s="62"/>
      <c r="K41" s="83"/>
      <c r="L41" s="560"/>
      <c r="M41" s="560"/>
      <c r="N41" s="91"/>
      <c r="O41" s="91"/>
      <c r="P41" s="91"/>
      <c r="Q41" s="10"/>
    </row>
    <row r="42" spans="2:17" s="557" customFormat="1" ht="17.100000000000001" customHeight="1" x14ac:dyDescent="0.25">
      <c r="B42" s="111" t="s">
        <v>54</v>
      </c>
      <c r="C42" s="934"/>
      <c r="D42" s="935"/>
      <c r="E42" s="936"/>
      <c r="F42" s="926"/>
      <c r="G42" s="927"/>
      <c r="H42" s="926"/>
      <c r="I42" s="927"/>
      <c r="J42" s="62"/>
      <c r="K42" s="83"/>
      <c r="L42" s="560"/>
      <c r="M42" s="560"/>
      <c r="N42" s="91"/>
      <c r="O42" s="91"/>
      <c r="P42" s="91"/>
      <c r="Q42" s="10"/>
    </row>
    <row r="43" spans="2:17" s="557" customFormat="1" ht="5.25" customHeight="1" x14ac:dyDescent="0.25">
      <c r="B43" s="112"/>
      <c r="C43" s="112"/>
      <c r="D43" s="112"/>
      <c r="E43" s="112"/>
      <c r="F43" s="62"/>
      <c r="G43" s="10"/>
      <c r="H43" s="10"/>
      <c r="I43" s="62"/>
      <c r="J43" s="62"/>
      <c r="K43" s="83"/>
      <c r="L43" s="560"/>
      <c r="M43" s="560"/>
      <c r="N43" s="91"/>
      <c r="O43" s="91"/>
      <c r="P43" s="91"/>
      <c r="Q43" s="10"/>
    </row>
    <row r="44" spans="2:17" s="599" customFormat="1" ht="14.25" customHeight="1" x14ac:dyDescent="0.3">
      <c r="B44" s="644" t="s">
        <v>754</v>
      </c>
      <c r="C44" s="112"/>
      <c r="D44" s="112"/>
      <c r="E44" s="112"/>
      <c r="F44" s="62"/>
      <c r="G44" s="10"/>
      <c r="H44" s="10"/>
      <c r="I44" s="62"/>
      <c r="J44" s="62"/>
      <c r="K44" s="83"/>
      <c r="L44" s="602"/>
      <c r="M44" s="602"/>
      <c r="N44" s="91"/>
      <c r="O44" s="91"/>
      <c r="P44" s="91"/>
      <c r="Q44" s="10"/>
    </row>
    <row r="45" spans="2:17" s="599" customFormat="1" ht="28.5" customHeight="1" x14ac:dyDescent="0.25">
      <c r="B45" s="928" t="s">
        <v>690</v>
      </c>
      <c r="C45" s="928"/>
      <c r="D45" s="928"/>
      <c r="E45" s="928"/>
      <c r="F45" s="928"/>
      <c r="G45" s="928"/>
      <c r="H45" s="928"/>
      <c r="I45" s="928"/>
      <c r="J45" s="928"/>
      <c r="K45" s="928"/>
      <c r="L45" s="928"/>
      <c r="M45" s="602"/>
      <c r="N45" s="91"/>
      <c r="O45" s="91"/>
      <c r="P45" s="91"/>
      <c r="Q45" s="10"/>
    </row>
    <row r="46" spans="2:17" s="2" customFormat="1" ht="28.5" customHeight="1" x14ac:dyDescent="0.25">
      <c r="B46" s="928"/>
      <c r="C46" s="928"/>
      <c r="D46" s="928"/>
      <c r="E46" s="928"/>
      <c r="F46" s="928"/>
      <c r="G46" s="928"/>
      <c r="H46" s="928"/>
      <c r="I46" s="928"/>
      <c r="J46" s="928"/>
      <c r="K46" s="928"/>
      <c r="L46" s="928"/>
      <c r="M46" s="105"/>
      <c r="N46" s="91"/>
      <c r="O46" s="91"/>
      <c r="P46" s="91"/>
      <c r="Q46" s="10"/>
    </row>
    <row r="47" spans="2:17" s="2" customFormat="1" ht="27" customHeight="1" x14ac:dyDescent="0.25">
      <c r="B47" s="107"/>
      <c r="C47" s="83"/>
      <c r="D47" s="83"/>
      <c r="E47" s="83"/>
      <c r="F47" s="62"/>
      <c r="G47" s="10"/>
      <c r="J47" s="62"/>
      <c r="K47" s="83"/>
      <c r="L47" s="105"/>
      <c r="M47" s="105"/>
      <c r="N47" s="91"/>
      <c r="O47" s="91"/>
      <c r="P47" s="91"/>
      <c r="Q47" s="10"/>
    </row>
    <row r="48" spans="2:17" s="221" customFormat="1" ht="19.5" customHeight="1" x14ac:dyDescent="0.3">
      <c r="B48" s="932" t="s">
        <v>840</v>
      </c>
      <c r="C48" s="932"/>
      <c r="D48" s="932"/>
      <c r="E48" s="932"/>
      <c r="F48" s="932"/>
      <c r="G48" s="932"/>
      <c r="H48" s="932"/>
      <c r="I48" s="932"/>
      <c r="J48" s="932"/>
      <c r="K48" s="932"/>
      <c r="L48" s="932"/>
      <c r="M48" s="932"/>
      <c r="N48" s="932"/>
      <c r="O48" s="224"/>
      <c r="P48" s="224"/>
      <c r="Q48" s="222"/>
    </row>
    <row r="49" spans="2:21" s="2" customFormat="1" ht="12.75" customHeight="1" x14ac:dyDescent="0.3">
      <c r="B49" s="106"/>
      <c r="C49" s="202"/>
      <c r="D49" s="202"/>
      <c r="E49" s="96"/>
      <c r="F49" s="96"/>
      <c r="G49" s="96"/>
      <c r="H49" s="96"/>
      <c r="I49" s="10"/>
      <c r="J49" s="10"/>
      <c r="L49" s="85"/>
      <c r="M49" s="85"/>
      <c r="N49" s="91"/>
      <c r="O49" s="91"/>
      <c r="P49" s="91"/>
      <c r="Q49" s="10"/>
    </row>
    <row r="50" spans="2:21" s="2" customFormat="1" ht="12.75" customHeight="1" x14ac:dyDescent="0.25">
      <c r="B50" s="18" t="s">
        <v>823</v>
      </c>
      <c r="C50" s="61"/>
      <c r="D50" s="61"/>
      <c r="E50" s="61"/>
      <c r="F50" s="62"/>
      <c r="G50" s="10"/>
      <c r="H50" s="10"/>
      <c r="I50" s="62"/>
      <c r="J50" s="62"/>
      <c r="K50" s="83"/>
      <c r="L50" s="202"/>
      <c r="M50" s="202"/>
      <c r="N50" s="91"/>
      <c r="O50" s="91"/>
      <c r="P50" s="91"/>
      <c r="Q50" s="10"/>
    </row>
    <row r="51" spans="2:21" s="2" customFormat="1" ht="6.75" customHeight="1" x14ac:dyDescent="0.3">
      <c r="B51" s="106"/>
      <c r="C51" s="202"/>
      <c r="D51" s="202"/>
      <c r="E51" s="96"/>
      <c r="F51" s="96"/>
      <c r="G51" s="96"/>
      <c r="H51" s="96"/>
      <c r="I51" s="10"/>
      <c r="J51" s="10"/>
      <c r="L51" s="85"/>
      <c r="M51" s="85"/>
      <c r="N51" s="91"/>
      <c r="O51" s="91"/>
      <c r="P51" s="91"/>
      <c r="Q51" s="10"/>
    </row>
    <row r="52" spans="2:21" s="2" customFormat="1" ht="37.5" customHeight="1" x14ac:dyDescent="0.25">
      <c r="B52" s="796" t="s">
        <v>62</v>
      </c>
      <c r="C52" s="765" t="s">
        <v>63</v>
      </c>
      <c r="D52" s="765"/>
      <c r="E52" s="765" t="s">
        <v>333</v>
      </c>
      <c r="F52" s="765"/>
      <c r="G52" s="765" t="s">
        <v>691</v>
      </c>
      <c r="H52" s="765"/>
      <c r="I52" s="765" t="s">
        <v>620</v>
      </c>
      <c r="J52" s="765"/>
      <c r="K52" s="765"/>
      <c r="L52" s="765" t="s">
        <v>67</v>
      </c>
      <c r="M52" s="765"/>
      <c r="N52" s="765"/>
    </row>
    <row r="53" spans="2:21" s="543" customFormat="1" ht="17.25" customHeight="1" x14ac:dyDescent="0.25">
      <c r="B53" s="796"/>
      <c r="C53" s="765"/>
      <c r="D53" s="765"/>
      <c r="E53" s="765"/>
      <c r="F53" s="765"/>
      <c r="G53" s="765"/>
      <c r="H53" s="765"/>
      <c r="I53" s="544" t="s">
        <v>617</v>
      </c>
      <c r="J53" s="544" t="s">
        <v>618</v>
      </c>
      <c r="K53" s="544" t="s">
        <v>619</v>
      </c>
      <c r="L53" s="765"/>
      <c r="M53" s="765"/>
      <c r="N53" s="765"/>
    </row>
    <row r="54" spans="2:21" s="7" customFormat="1" ht="10.5" customHeight="1" x14ac:dyDescent="0.25">
      <c r="B54" s="203"/>
      <c r="C54" s="56"/>
      <c r="E54" s="56"/>
      <c r="G54" s="96"/>
      <c r="P54" s="96"/>
      <c r="Q54" s="96"/>
      <c r="S54" s="2"/>
      <c r="T54" s="2"/>
      <c r="U54" s="2"/>
    </row>
    <row r="55" spans="2:21" s="2" customFormat="1" ht="13.2" x14ac:dyDescent="0.25">
      <c r="B55" s="832" t="s">
        <v>68</v>
      </c>
      <c r="C55" s="762" t="s">
        <v>69</v>
      </c>
      <c r="D55" s="762"/>
      <c r="E55" s="937" t="s">
        <v>70</v>
      </c>
      <c r="F55" s="937"/>
      <c r="G55" s="940" t="s">
        <v>337</v>
      </c>
      <c r="H55" s="941"/>
      <c r="I55" s="545"/>
      <c r="J55" s="545"/>
      <c r="K55" s="545"/>
      <c r="L55" s="825"/>
      <c r="M55" s="826"/>
      <c r="N55" s="827"/>
    </row>
    <row r="56" spans="2:21" s="209" customFormat="1" ht="13.2" x14ac:dyDescent="0.25">
      <c r="B56" s="832"/>
      <c r="C56" s="762"/>
      <c r="D56" s="762"/>
      <c r="E56" s="937"/>
      <c r="F56" s="937"/>
      <c r="G56" s="942" t="s">
        <v>338</v>
      </c>
      <c r="H56" s="943"/>
      <c r="I56" s="545"/>
      <c r="J56" s="545"/>
      <c r="K56" s="545"/>
      <c r="L56" s="825"/>
      <c r="M56" s="826"/>
      <c r="N56" s="827"/>
    </row>
    <row r="57" spans="2:21" s="2" customFormat="1" ht="13.2" x14ac:dyDescent="0.25">
      <c r="B57" s="832"/>
      <c r="C57" s="762"/>
      <c r="D57" s="762"/>
      <c r="E57" s="937"/>
      <c r="F57" s="937"/>
      <c r="G57" s="825" t="s">
        <v>54</v>
      </c>
      <c r="H57" s="826"/>
      <c r="I57" s="545"/>
      <c r="J57" s="545"/>
      <c r="K57" s="545"/>
      <c r="L57" s="825"/>
      <c r="M57" s="826"/>
      <c r="N57" s="827"/>
    </row>
    <row r="58" spans="2:21" s="2" customFormat="1" ht="13.2" x14ac:dyDescent="0.25">
      <c r="B58" s="832"/>
      <c r="C58" s="762"/>
      <c r="D58" s="762"/>
      <c r="E58" s="937" t="s">
        <v>54</v>
      </c>
      <c r="F58" s="937"/>
      <c r="G58" s="825" t="s">
        <v>54</v>
      </c>
      <c r="H58" s="826"/>
      <c r="I58" s="545"/>
      <c r="J58" s="545"/>
      <c r="K58" s="545"/>
      <c r="L58" s="825"/>
      <c r="M58" s="826"/>
      <c r="N58" s="827"/>
    </row>
    <row r="59" spans="2:21" s="209" customFormat="1" ht="13.2" x14ac:dyDescent="0.25">
      <c r="B59" s="832"/>
      <c r="C59" s="762"/>
      <c r="D59" s="762"/>
      <c r="E59" s="937" t="s">
        <v>335</v>
      </c>
      <c r="F59" s="937"/>
      <c r="G59" s="825" t="s">
        <v>337</v>
      </c>
      <c r="H59" s="826"/>
      <c r="I59" s="545"/>
      <c r="J59" s="545"/>
      <c r="K59" s="545"/>
      <c r="L59" s="825"/>
      <c r="M59" s="826"/>
      <c r="N59" s="827"/>
    </row>
    <row r="60" spans="2:21" s="209" customFormat="1" ht="13.2" x14ac:dyDescent="0.25">
      <c r="B60" s="832"/>
      <c r="C60" s="762"/>
      <c r="D60" s="762"/>
      <c r="E60" s="937"/>
      <c r="F60" s="937"/>
      <c r="G60" s="825" t="s">
        <v>338</v>
      </c>
      <c r="H60" s="826"/>
      <c r="I60" s="545"/>
      <c r="J60" s="545"/>
      <c r="K60" s="545"/>
      <c r="L60" s="825"/>
      <c r="M60" s="826"/>
      <c r="N60" s="827"/>
    </row>
    <row r="61" spans="2:21" s="2" customFormat="1" ht="13.2" x14ac:dyDescent="0.25">
      <c r="B61" s="832"/>
      <c r="C61" s="762"/>
      <c r="D61" s="762"/>
      <c r="E61" s="937"/>
      <c r="F61" s="937"/>
      <c r="G61" s="825" t="s">
        <v>54</v>
      </c>
      <c r="H61" s="826"/>
      <c r="I61" s="545"/>
      <c r="J61" s="545"/>
      <c r="K61" s="545"/>
      <c r="L61" s="825"/>
      <c r="M61" s="826"/>
      <c r="N61" s="827"/>
    </row>
    <row r="62" spans="2:21" s="2" customFormat="1" ht="13.2" x14ac:dyDescent="0.25">
      <c r="B62" s="832"/>
      <c r="C62" s="762" t="s">
        <v>205</v>
      </c>
      <c r="D62" s="762"/>
      <c r="E62" s="937" t="s">
        <v>70</v>
      </c>
      <c r="F62" s="937"/>
      <c r="G62" s="825" t="s">
        <v>337</v>
      </c>
      <c r="H62" s="826"/>
      <c r="I62" s="545"/>
      <c r="J62" s="545"/>
      <c r="K62" s="545"/>
      <c r="L62" s="825"/>
      <c r="M62" s="826"/>
      <c r="N62" s="827"/>
    </row>
    <row r="63" spans="2:21" s="2" customFormat="1" ht="13.2" x14ac:dyDescent="0.25">
      <c r="B63" s="832"/>
      <c r="C63" s="762"/>
      <c r="D63" s="762"/>
      <c r="E63" s="937"/>
      <c r="F63" s="937"/>
      <c r="G63" s="825" t="s">
        <v>338</v>
      </c>
      <c r="H63" s="826"/>
      <c r="I63" s="545"/>
      <c r="J63" s="545"/>
      <c r="K63" s="545"/>
      <c r="L63" s="825"/>
      <c r="M63" s="826"/>
      <c r="N63" s="827"/>
    </row>
    <row r="64" spans="2:21" s="2" customFormat="1" ht="13.2" x14ac:dyDescent="0.25">
      <c r="B64" s="832"/>
      <c r="C64" s="762"/>
      <c r="D64" s="762"/>
      <c r="E64" s="937" t="s">
        <v>54</v>
      </c>
      <c r="F64" s="937"/>
      <c r="G64" s="825" t="s">
        <v>54</v>
      </c>
      <c r="H64" s="826"/>
      <c r="I64" s="545"/>
      <c r="J64" s="545"/>
      <c r="K64" s="545"/>
      <c r="L64" s="825"/>
      <c r="M64" s="826"/>
      <c r="N64" s="827"/>
    </row>
    <row r="65" spans="2:14" s="209" customFormat="1" ht="13.2" x14ac:dyDescent="0.25">
      <c r="B65" s="832"/>
      <c r="C65" s="762"/>
      <c r="D65" s="762"/>
      <c r="E65" s="937" t="s">
        <v>335</v>
      </c>
      <c r="F65" s="937"/>
      <c r="G65" s="825" t="s">
        <v>337</v>
      </c>
      <c r="H65" s="826"/>
      <c r="I65" s="545"/>
      <c r="J65" s="545"/>
      <c r="K65" s="545"/>
      <c r="L65" s="825"/>
      <c r="M65" s="826"/>
      <c r="N65" s="827"/>
    </row>
    <row r="66" spans="2:14" s="209" customFormat="1" ht="13.2" x14ac:dyDescent="0.25">
      <c r="B66" s="832"/>
      <c r="C66" s="762"/>
      <c r="D66" s="762"/>
      <c r="E66" s="937"/>
      <c r="F66" s="937"/>
      <c r="G66" s="825" t="s">
        <v>338</v>
      </c>
      <c r="H66" s="826"/>
      <c r="I66" s="545"/>
      <c r="J66" s="545"/>
      <c r="K66" s="545"/>
      <c r="L66" s="825"/>
      <c r="M66" s="826"/>
      <c r="N66" s="827"/>
    </row>
    <row r="67" spans="2:14" s="2" customFormat="1" ht="13.2" x14ac:dyDescent="0.25">
      <c r="B67" s="832"/>
      <c r="C67" s="762"/>
      <c r="D67" s="762"/>
      <c r="E67" s="937"/>
      <c r="F67" s="937"/>
      <c r="G67" s="825" t="s">
        <v>54</v>
      </c>
      <c r="H67" s="826"/>
      <c r="I67" s="545"/>
      <c r="J67" s="545"/>
      <c r="K67" s="545"/>
      <c r="L67" s="825"/>
      <c r="M67" s="826"/>
      <c r="N67" s="827"/>
    </row>
    <row r="68" spans="2:14" s="2" customFormat="1" ht="13.2" x14ac:dyDescent="0.25">
      <c r="B68" s="832"/>
      <c r="C68" s="762" t="s">
        <v>334</v>
      </c>
      <c r="D68" s="762"/>
      <c r="E68" s="937" t="s">
        <v>70</v>
      </c>
      <c r="F68" s="937"/>
      <c r="G68" s="825" t="s">
        <v>337</v>
      </c>
      <c r="H68" s="826"/>
      <c r="I68" s="545"/>
      <c r="J68" s="545"/>
      <c r="K68" s="545"/>
      <c r="L68" s="825"/>
      <c r="M68" s="826"/>
      <c r="N68" s="827"/>
    </row>
    <row r="69" spans="2:14" s="209" customFormat="1" ht="13.2" x14ac:dyDescent="0.25">
      <c r="B69" s="832"/>
      <c r="C69" s="762"/>
      <c r="D69" s="762"/>
      <c r="E69" s="937"/>
      <c r="F69" s="937"/>
      <c r="G69" s="825" t="s">
        <v>338</v>
      </c>
      <c r="H69" s="826"/>
      <c r="I69" s="545"/>
      <c r="J69" s="545"/>
      <c r="K69" s="545"/>
      <c r="L69" s="825"/>
      <c r="M69" s="826"/>
      <c r="N69" s="827"/>
    </row>
    <row r="70" spans="2:14" s="2" customFormat="1" ht="13.2" x14ac:dyDescent="0.25">
      <c r="B70" s="832"/>
      <c r="C70" s="762"/>
      <c r="D70" s="762"/>
      <c r="E70" s="937"/>
      <c r="F70" s="937"/>
      <c r="G70" s="825" t="s">
        <v>54</v>
      </c>
      <c r="H70" s="826"/>
      <c r="I70" s="545"/>
      <c r="J70" s="545"/>
      <c r="K70" s="545"/>
      <c r="L70" s="825"/>
      <c r="M70" s="826"/>
      <c r="N70" s="827"/>
    </row>
    <row r="71" spans="2:14" s="2" customFormat="1" ht="13.2" x14ac:dyDescent="0.25">
      <c r="B71" s="832"/>
      <c r="C71" s="762"/>
      <c r="D71" s="762"/>
      <c r="E71" s="937" t="s">
        <v>54</v>
      </c>
      <c r="F71" s="937"/>
      <c r="G71" s="825" t="s">
        <v>54</v>
      </c>
      <c r="H71" s="826"/>
      <c r="I71" s="545"/>
      <c r="J71" s="545"/>
      <c r="K71" s="545"/>
      <c r="L71" s="825"/>
      <c r="M71" s="826"/>
      <c r="N71" s="827"/>
    </row>
    <row r="72" spans="2:14" s="209" customFormat="1" ht="13.2" x14ac:dyDescent="0.25">
      <c r="B72" s="832"/>
      <c r="C72" s="762"/>
      <c r="D72" s="762"/>
      <c r="E72" s="937" t="s">
        <v>335</v>
      </c>
      <c r="F72" s="937"/>
      <c r="G72" s="825" t="s">
        <v>337</v>
      </c>
      <c r="H72" s="826"/>
      <c r="I72" s="545"/>
      <c r="J72" s="545"/>
      <c r="K72" s="545"/>
      <c r="L72" s="825"/>
      <c r="M72" s="826"/>
      <c r="N72" s="827"/>
    </row>
    <row r="73" spans="2:14" s="2" customFormat="1" ht="13.2" x14ac:dyDescent="0.25">
      <c r="B73" s="832"/>
      <c r="C73" s="762"/>
      <c r="D73" s="762"/>
      <c r="E73" s="937"/>
      <c r="F73" s="937"/>
      <c r="G73" s="825" t="s">
        <v>338</v>
      </c>
      <c r="H73" s="826"/>
      <c r="I73" s="545"/>
      <c r="J73" s="545"/>
      <c r="K73" s="545"/>
      <c r="L73" s="825"/>
      <c r="M73" s="826"/>
      <c r="N73" s="827"/>
    </row>
    <row r="74" spans="2:14" s="209" customFormat="1" ht="13.2" x14ac:dyDescent="0.25">
      <c r="B74" s="832"/>
      <c r="C74" s="762"/>
      <c r="D74" s="762"/>
      <c r="E74" s="937"/>
      <c r="F74" s="937"/>
      <c r="G74" s="825" t="s">
        <v>54</v>
      </c>
      <c r="H74" s="826"/>
      <c r="I74" s="545"/>
      <c r="J74" s="545"/>
      <c r="K74" s="545"/>
      <c r="L74" s="825"/>
      <c r="M74" s="826"/>
      <c r="N74" s="827"/>
    </row>
    <row r="75" spans="2:14" s="2" customFormat="1" ht="13.2" x14ac:dyDescent="0.25">
      <c r="B75" s="832"/>
      <c r="C75" s="762" t="s">
        <v>123</v>
      </c>
      <c r="D75" s="762"/>
      <c r="E75" s="939" t="s">
        <v>54</v>
      </c>
      <c r="F75" s="939"/>
      <c r="G75" s="825" t="s">
        <v>54</v>
      </c>
      <c r="H75" s="826"/>
      <c r="I75" s="545"/>
      <c r="J75" s="545"/>
      <c r="K75" s="545"/>
      <c r="L75" s="825"/>
      <c r="M75" s="826"/>
      <c r="N75" s="827"/>
    </row>
    <row r="76" spans="2:14" s="2" customFormat="1" ht="13.2" x14ac:dyDescent="0.25">
      <c r="B76" s="832" t="s">
        <v>54</v>
      </c>
      <c r="C76" s="762" t="s">
        <v>54</v>
      </c>
      <c r="D76" s="762"/>
      <c r="E76" s="937" t="s">
        <v>54</v>
      </c>
      <c r="F76" s="937"/>
      <c r="G76" s="825" t="s">
        <v>54</v>
      </c>
      <c r="H76" s="826"/>
      <c r="I76" s="545"/>
      <c r="J76" s="545"/>
      <c r="K76" s="545"/>
      <c r="L76" s="825"/>
      <c r="M76" s="826"/>
      <c r="N76" s="827"/>
    </row>
    <row r="77" spans="2:14" s="2" customFormat="1" ht="13.2" x14ac:dyDescent="0.25">
      <c r="B77" s="832"/>
      <c r="C77" s="762" t="s">
        <v>54</v>
      </c>
      <c r="D77" s="762"/>
      <c r="E77" s="937" t="s">
        <v>54</v>
      </c>
      <c r="F77" s="937"/>
      <c r="G77" s="825" t="s">
        <v>54</v>
      </c>
      <c r="H77" s="826"/>
      <c r="I77" s="545"/>
      <c r="J77" s="545"/>
      <c r="K77" s="545"/>
      <c r="L77" s="825"/>
      <c r="M77" s="826"/>
      <c r="N77" s="827"/>
    </row>
    <row r="78" spans="2:14" s="2" customFormat="1" ht="13.2" x14ac:dyDescent="0.25">
      <c r="B78" s="832"/>
      <c r="C78" s="762" t="s">
        <v>54</v>
      </c>
      <c r="D78" s="762"/>
      <c r="E78" s="937" t="s">
        <v>54</v>
      </c>
      <c r="F78" s="937"/>
      <c r="G78" s="825" t="s">
        <v>54</v>
      </c>
      <c r="H78" s="826"/>
      <c r="I78" s="545"/>
      <c r="J78" s="545"/>
      <c r="K78" s="545"/>
      <c r="L78" s="825"/>
      <c r="M78" s="826"/>
      <c r="N78" s="827"/>
    </row>
    <row r="79" spans="2:14" s="2" customFormat="1" ht="13.2" x14ac:dyDescent="0.25">
      <c r="B79" s="832"/>
      <c r="C79" s="762" t="s">
        <v>54</v>
      </c>
      <c r="D79" s="762"/>
      <c r="E79" s="937" t="s">
        <v>54</v>
      </c>
      <c r="F79" s="937"/>
      <c r="G79" s="825" t="s">
        <v>54</v>
      </c>
      <c r="H79" s="826"/>
      <c r="I79" s="545"/>
      <c r="J79" s="545"/>
      <c r="K79" s="545"/>
      <c r="L79" s="825"/>
      <c r="M79" s="826"/>
      <c r="N79" s="827"/>
    </row>
    <row r="80" spans="2:14" s="209" customFormat="1" ht="13.2" x14ac:dyDescent="0.25">
      <c r="B80" s="832" t="s">
        <v>336</v>
      </c>
      <c r="C80" s="762" t="s">
        <v>69</v>
      </c>
      <c r="D80" s="762"/>
      <c r="E80" s="937" t="s">
        <v>70</v>
      </c>
      <c r="F80" s="937"/>
      <c r="G80" s="825" t="s">
        <v>54</v>
      </c>
      <c r="H80" s="826"/>
      <c r="I80" s="545"/>
      <c r="J80" s="545"/>
      <c r="K80" s="545"/>
      <c r="L80" s="825"/>
      <c r="M80" s="826"/>
      <c r="N80" s="827"/>
    </row>
    <row r="81" spans="2:17" s="209" customFormat="1" ht="13.2" x14ac:dyDescent="0.25">
      <c r="B81" s="832"/>
      <c r="C81" s="762"/>
      <c r="D81" s="762"/>
      <c r="E81" s="937"/>
      <c r="F81" s="937"/>
      <c r="G81" s="825" t="s">
        <v>54</v>
      </c>
      <c r="H81" s="826"/>
      <c r="I81" s="545"/>
      <c r="J81" s="545"/>
      <c r="K81" s="545"/>
      <c r="L81" s="825"/>
      <c r="M81" s="826"/>
      <c r="N81" s="827"/>
    </row>
    <row r="82" spans="2:17" s="209" customFormat="1" ht="13.2" x14ac:dyDescent="0.25">
      <c r="B82" s="832"/>
      <c r="C82" s="762"/>
      <c r="D82" s="762"/>
      <c r="E82" s="937" t="s">
        <v>54</v>
      </c>
      <c r="F82" s="937"/>
      <c r="G82" s="825" t="s">
        <v>54</v>
      </c>
      <c r="H82" s="826"/>
      <c r="I82" s="545"/>
      <c r="J82" s="545"/>
      <c r="K82" s="545"/>
      <c r="L82" s="825"/>
      <c r="M82" s="826"/>
      <c r="N82" s="827"/>
    </row>
    <row r="83" spans="2:17" s="209" customFormat="1" ht="13.2" x14ac:dyDescent="0.25">
      <c r="B83" s="832"/>
      <c r="C83" s="762"/>
      <c r="D83" s="762"/>
      <c r="E83" s="937" t="s">
        <v>335</v>
      </c>
      <c r="F83" s="937"/>
      <c r="G83" s="825" t="s">
        <v>54</v>
      </c>
      <c r="H83" s="826"/>
      <c r="I83" s="545"/>
      <c r="J83" s="545"/>
      <c r="K83" s="545"/>
      <c r="L83" s="825"/>
      <c r="M83" s="826"/>
      <c r="N83" s="827"/>
    </row>
    <row r="84" spans="2:17" s="209" customFormat="1" ht="13.2" x14ac:dyDescent="0.25">
      <c r="B84" s="832"/>
      <c r="C84" s="762"/>
      <c r="D84" s="762"/>
      <c r="E84" s="937"/>
      <c r="F84" s="937"/>
      <c r="G84" s="825" t="s">
        <v>54</v>
      </c>
      <c r="H84" s="826"/>
      <c r="I84" s="545"/>
      <c r="J84" s="545"/>
      <c r="K84" s="545"/>
      <c r="L84" s="825"/>
      <c r="M84" s="826"/>
      <c r="N84" s="827"/>
    </row>
    <row r="85" spans="2:17" s="209" customFormat="1" ht="13.2" x14ac:dyDescent="0.25">
      <c r="B85" s="832"/>
      <c r="C85" s="762" t="s">
        <v>205</v>
      </c>
      <c r="D85" s="762"/>
      <c r="E85" s="937" t="s">
        <v>70</v>
      </c>
      <c r="F85" s="937"/>
      <c r="G85" s="825"/>
      <c r="H85" s="826"/>
      <c r="I85" s="545"/>
      <c r="J85" s="545"/>
      <c r="K85" s="545"/>
      <c r="L85" s="825"/>
      <c r="M85" s="826"/>
      <c r="N85" s="827"/>
    </row>
    <row r="86" spans="2:17" s="209" customFormat="1" ht="13.2" x14ac:dyDescent="0.25">
      <c r="B86" s="832"/>
      <c r="C86" s="762"/>
      <c r="D86" s="762"/>
      <c r="E86" s="937"/>
      <c r="F86" s="937"/>
      <c r="G86" s="825" t="s">
        <v>54</v>
      </c>
      <c r="H86" s="826"/>
      <c r="I86" s="545"/>
      <c r="J86" s="545"/>
      <c r="K86" s="545"/>
      <c r="L86" s="825"/>
      <c r="M86" s="826"/>
      <c r="N86" s="827"/>
    </row>
    <row r="87" spans="2:17" s="209" customFormat="1" ht="13.2" x14ac:dyDescent="0.25">
      <c r="B87" s="832"/>
      <c r="C87" s="762"/>
      <c r="D87" s="762"/>
      <c r="E87" s="937" t="s">
        <v>54</v>
      </c>
      <c r="F87" s="937"/>
      <c r="G87" s="825" t="s">
        <v>54</v>
      </c>
      <c r="H87" s="826"/>
      <c r="I87" s="545"/>
      <c r="J87" s="545"/>
      <c r="K87" s="545"/>
      <c r="L87" s="825"/>
      <c r="M87" s="826"/>
      <c r="N87" s="827"/>
    </row>
    <row r="88" spans="2:17" s="209" customFormat="1" ht="13.2" x14ac:dyDescent="0.25">
      <c r="B88" s="832"/>
      <c r="C88" s="762"/>
      <c r="D88" s="762"/>
      <c r="E88" s="937" t="s">
        <v>335</v>
      </c>
      <c r="F88" s="937"/>
      <c r="G88" s="825"/>
      <c r="H88" s="826"/>
      <c r="I88" s="545"/>
      <c r="J88" s="545"/>
      <c r="K88" s="545"/>
      <c r="L88" s="825"/>
      <c r="M88" s="826"/>
      <c r="N88" s="827"/>
    </row>
    <row r="89" spans="2:17" s="209" customFormat="1" ht="13.2" x14ac:dyDescent="0.25">
      <c r="B89" s="832"/>
      <c r="C89" s="762"/>
      <c r="D89" s="762"/>
      <c r="E89" s="937"/>
      <c r="F89" s="937"/>
      <c r="G89" s="825" t="s">
        <v>54</v>
      </c>
      <c r="H89" s="826"/>
      <c r="I89" s="545"/>
      <c r="J89" s="545"/>
      <c r="K89" s="545"/>
      <c r="L89" s="825"/>
      <c r="M89" s="826"/>
      <c r="N89" s="827"/>
    </row>
    <row r="90" spans="2:17" s="209" customFormat="1" ht="13.2" x14ac:dyDescent="0.25">
      <c r="B90" s="832"/>
      <c r="C90" s="762" t="s">
        <v>334</v>
      </c>
      <c r="D90" s="762"/>
      <c r="E90" s="937" t="s">
        <v>70</v>
      </c>
      <c r="F90" s="937"/>
      <c r="G90" s="825"/>
      <c r="H90" s="826"/>
      <c r="I90" s="545"/>
      <c r="J90" s="545"/>
      <c r="K90" s="545"/>
      <c r="L90" s="825"/>
      <c r="M90" s="826"/>
      <c r="N90" s="827"/>
    </row>
    <row r="91" spans="2:17" s="209" customFormat="1" ht="13.2" x14ac:dyDescent="0.25">
      <c r="B91" s="832"/>
      <c r="C91" s="762"/>
      <c r="D91" s="762"/>
      <c r="E91" s="937"/>
      <c r="F91" s="937"/>
      <c r="G91" s="825" t="s">
        <v>54</v>
      </c>
      <c r="H91" s="826"/>
      <c r="I91" s="545"/>
      <c r="J91" s="545"/>
      <c r="K91" s="545"/>
      <c r="L91" s="825"/>
      <c r="M91" s="826"/>
      <c r="N91" s="827"/>
    </row>
    <row r="92" spans="2:17" s="209" customFormat="1" ht="13.2" x14ac:dyDescent="0.25">
      <c r="B92" s="832"/>
      <c r="C92" s="762"/>
      <c r="D92" s="762"/>
      <c r="E92" s="937" t="s">
        <v>54</v>
      </c>
      <c r="F92" s="937"/>
      <c r="G92" s="825"/>
      <c r="H92" s="826"/>
      <c r="I92" s="545"/>
      <c r="J92" s="545"/>
      <c r="K92" s="545"/>
      <c r="L92" s="825"/>
      <c r="M92" s="826"/>
      <c r="N92" s="827"/>
    </row>
    <row r="93" spans="2:17" s="209" customFormat="1" ht="13.2" x14ac:dyDescent="0.25">
      <c r="B93" s="832"/>
      <c r="C93" s="762"/>
      <c r="D93" s="762"/>
      <c r="E93" s="937" t="s">
        <v>335</v>
      </c>
      <c r="F93" s="937"/>
      <c r="G93" s="825"/>
      <c r="H93" s="826"/>
      <c r="I93" s="545"/>
      <c r="J93" s="545"/>
      <c r="K93" s="545"/>
      <c r="L93" s="825"/>
      <c r="M93" s="826"/>
      <c r="N93" s="827"/>
    </row>
    <row r="94" spans="2:17" s="209" customFormat="1" ht="13.2" x14ac:dyDescent="0.25">
      <c r="B94" s="832"/>
      <c r="C94" s="762"/>
      <c r="D94" s="762"/>
      <c r="E94" s="937"/>
      <c r="F94" s="937"/>
      <c r="G94" s="825" t="s">
        <v>54</v>
      </c>
      <c r="H94" s="826"/>
      <c r="I94" s="545"/>
      <c r="J94" s="545"/>
      <c r="K94" s="545"/>
      <c r="L94" s="825"/>
      <c r="M94" s="826"/>
      <c r="N94" s="827"/>
    </row>
    <row r="95" spans="2:17" s="209" customFormat="1" ht="13.2" x14ac:dyDescent="0.25">
      <c r="B95" s="832"/>
      <c r="C95" s="762" t="s">
        <v>123</v>
      </c>
      <c r="D95" s="762"/>
      <c r="E95" s="937" t="s">
        <v>54</v>
      </c>
      <c r="F95" s="937"/>
      <c r="G95" s="825" t="s">
        <v>54</v>
      </c>
      <c r="H95" s="826"/>
      <c r="I95" s="545"/>
      <c r="J95" s="545"/>
      <c r="K95" s="545"/>
      <c r="L95" s="825"/>
      <c r="M95" s="826"/>
      <c r="N95" s="827"/>
    </row>
    <row r="96" spans="2:17" s="2" customFormat="1" ht="12.75" customHeight="1" x14ac:dyDescent="0.3">
      <c r="B96" s="106"/>
      <c r="C96" s="202"/>
      <c r="D96" s="202"/>
      <c r="E96" s="96"/>
      <c r="F96" s="96"/>
      <c r="G96" s="96"/>
      <c r="H96" s="96"/>
      <c r="I96" s="10"/>
      <c r="J96" s="10"/>
      <c r="L96" s="85"/>
      <c r="M96" s="85"/>
      <c r="N96" s="91"/>
      <c r="O96" s="91"/>
      <c r="P96" s="91"/>
      <c r="Q96" s="10"/>
    </row>
    <row r="97" spans="2:19" s="9" customFormat="1" ht="21" customHeight="1" x14ac:dyDescent="0.3">
      <c r="B97" s="546" t="s">
        <v>792</v>
      </c>
      <c r="C97" s="547"/>
      <c r="D97" s="547"/>
      <c r="E97" s="547"/>
      <c r="F97" s="381"/>
      <c r="G97" s="382"/>
      <c r="H97" s="382"/>
      <c r="I97" s="381"/>
      <c r="J97" s="381"/>
      <c r="K97" s="547"/>
      <c r="L97" s="381"/>
      <c r="M97" s="381"/>
      <c r="N97" s="381"/>
      <c r="O97" s="92"/>
      <c r="P97" s="92"/>
      <c r="Q97" s="63"/>
    </row>
    <row r="98" spans="2:19" s="2" customFormat="1" ht="12.75" customHeight="1" x14ac:dyDescent="0.25">
      <c r="B98" s="39"/>
      <c r="C98" s="83"/>
      <c r="D98" s="83"/>
      <c r="E98" s="83"/>
      <c r="F98" s="62"/>
      <c r="G98" s="10"/>
      <c r="H98" s="10"/>
      <c r="I98" s="62"/>
      <c r="J98" s="62"/>
      <c r="K98" s="83"/>
      <c r="L98" s="105"/>
      <c r="M98" s="105"/>
      <c r="N98" s="91"/>
      <c r="O98" s="91"/>
      <c r="P98" s="91"/>
      <c r="Q98" s="10"/>
    </row>
    <row r="99" spans="2:19" s="599" customFormat="1" ht="27" customHeight="1" x14ac:dyDescent="0.25">
      <c r="B99" s="946" t="s">
        <v>793</v>
      </c>
      <c r="C99" s="946"/>
      <c r="D99" s="946"/>
      <c r="E99" s="946"/>
      <c r="F99" s="946"/>
      <c r="G99" s="946"/>
      <c r="H99" s="946"/>
      <c r="I99" s="946"/>
      <c r="J99" s="946"/>
      <c r="K99" s="946"/>
      <c r="L99" s="946"/>
      <c r="M99" s="946"/>
      <c r="N99" s="946"/>
      <c r="O99" s="91"/>
      <c r="P99" s="91"/>
      <c r="Q99" s="10"/>
    </row>
    <row r="100" spans="2:19" s="599" customFormat="1" ht="8.25" customHeight="1" x14ac:dyDescent="0.25">
      <c r="B100" s="39"/>
      <c r="C100" s="83"/>
      <c r="D100" s="83"/>
      <c r="E100" s="83"/>
      <c r="F100" s="62"/>
      <c r="G100" s="10"/>
      <c r="H100" s="10"/>
      <c r="I100" s="62"/>
      <c r="J100" s="62"/>
      <c r="K100" s="83"/>
      <c r="L100" s="602"/>
      <c r="M100" s="602"/>
      <c r="N100" s="91"/>
      <c r="O100" s="91"/>
      <c r="P100" s="91"/>
      <c r="Q100" s="10"/>
    </row>
    <row r="101" spans="2:19" s="599" customFormat="1" ht="12.75" customHeight="1" x14ac:dyDescent="0.25">
      <c r="B101" s="917"/>
      <c r="C101" s="918"/>
      <c r="D101" s="918"/>
      <c r="E101" s="918"/>
      <c r="F101" s="918"/>
      <c r="G101" s="918"/>
      <c r="H101" s="918"/>
      <c r="I101" s="918"/>
      <c r="J101" s="918"/>
      <c r="K101" s="918"/>
      <c r="L101" s="918"/>
      <c r="M101" s="919"/>
      <c r="N101" s="91"/>
      <c r="O101" s="91"/>
      <c r="P101" s="91"/>
      <c r="Q101" s="10"/>
    </row>
    <row r="102" spans="2:19" s="599" customFormat="1" ht="12.75" customHeight="1" x14ac:dyDescent="0.25">
      <c r="B102" s="920"/>
      <c r="C102" s="921"/>
      <c r="D102" s="921"/>
      <c r="E102" s="921"/>
      <c r="F102" s="921"/>
      <c r="G102" s="921"/>
      <c r="H102" s="921"/>
      <c r="I102" s="921"/>
      <c r="J102" s="921"/>
      <c r="K102" s="921"/>
      <c r="L102" s="921"/>
      <c r="M102" s="922"/>
      <c r="N102" s="91"/>
      <c r="O102" s="91"/>
      <c r="P102" s="91"/>
      <c r="Q102" s="10"/>
    </row>
    <row r="103" spans="2:19" s="599" customFormat="1" ht="12.75" customHeight="1" x14ac:dyDescent="0.25">
      <c r="B103" s="920"/>
      <c r="C103" s="921"/>
      <c r="D103" s="921"/>
      <c r="E103" s="921"/>
      <c r="F103" s="921"/>
      <c r="G103" s="921"/>
      <c r="H103" s="921"/>
      <c r="I103" s="921"/>
      <c r="J103" s="921"/>
      <c r="K103" s="921"/>
      <c r="L103" s="921"/>
      <c r="M103" s="922"/>
      <c r="N103" s="91"/>
      <c r="O103" s="91"/>
      <c r="P103" s="91"/>
      <c r="Q103" s="10"/>
    </row>
    <row r="104" spans="2:19" s="599" customFormat="1" ht="12.75" customHeight="1" x14ac:dyDescent="0.25">
      <c r="B104" s="923"/>
      <c r="C104" s="924"/>
      <c r="D104" s="924"/>
      <c r="E104" s="924"/>
      <c r="F104" s="924"/>
      <c r="G104" s="924"/>
      <c r="H104" s="924"/>
      <c r="I104" s="924"/>
      <c r="J104" s="924"/>
      <c r="K104" s="924"/>
      <c r="L104" s="924"/>
      <c r="M104" s="925"/>
      <c r="N104" s="91"/>
      <c r="O104" s="91"/>
      <c r="P104" s="91"/>
      <c r="Q104" s="10"/>
    </row>
    <row r="105" spans="2:19" s="2" customFormat="1" ht="12.75" customHeight="1" x14ac:dyDescent="0.25">
      <c r="B105" s="61"/>
      <c r="C105" s="61"/>
      <c r="D105" s="61"/>
      <c r="E105" s="61"/>
      <c r="F105" s="62"/>
      <c r="G105" s="10"/>
      <c r="H105" s="10"/>
      <c r="I105" s="62"/>
      <c r="J105" s="62"/>
      <c r="K105" s="83"/>
      <c r="L105" s="105"/>
      <c r="M105" s="105"/>
      <c r="N105" s="91"/>
      <c r="O105" s="91"/>
      <c r="P105" s="91"/>
      <c r="Q105" s="10"/>
    </row>
    <row r="106" spans="2:19" s="221" customFormat="1" ht="19.5" customHeight="1" x14ac:dyDescent="0.3">
      <c r="B106" s="932" t="s">
        <v>791</v>
      </c>
      <c r="C106" s="932"/>
      <c r="D106" s="932"/>
      <c r="E106" s="932"/>
      <c r="F106" s="932"/>
      <c r="G106" s="932"/>
      <c r="H106" s="932"/>
      <c r="I106" s="932"/>
      <c r="J106" s="932"/>
      <c r="K106" s="932"/>
      <c r="L106" s="932"/>
      <c r="M106" s="932"/>
      <c r="N106" s="932"/>
      <c r="O106" s="224"/>
      <c r="P106" s="224"/>
      <c r="Q106" s="222"/>
    </row>
    <row r="107" spans="2:19" s="2" customFormat="1" ht="12.75" customHeight="1" x14ac:dyDescent="0.3">
      <c r="B107" s="98"/>
      <c r="C107" s="83"/>
      <c r="D107" s="83"/>
      <c r="E107" s="83"/>
      <c r="F107" s="62"/>
      <c r="G107" s="10"/>
      <c r="H107" s="10"/>
      <c r="I107" s="62"/>
      <c r="J107" s="62"/>
      <c r="K107" s="83"/>
      <c r="L107" s="105"/>
      <c r="M107" s="105"/>
      <c r="N107" s="91"/>
      <c r="O107" s="91"/>
      <c r="P107" s="91"/>
      <c r="Q107" s="10"/>
      <c r="R107" s="557"/>
      <c r="S107" s="557"/>
    </row>
    <row r="108" spans="2:19" s="2" customFormat="1" ht="49.5" customHeight="1" x14ac:dyDescent="0.25">
      <c r="B108" s="931" t="s">
        <v>824</v>
      </c>
      <c r="C108" s="931"/>
      <c r="D108" s="931" t="s">
        <v>173</v>
      </c>
      <c r="E108" s="931"/>
      <c r="F108" s="931"/>
      <c r="G108" s="931"/>
      <c r="H108" s="931"/>
      <c r="I108" s="931"/>
      <c r="J108" s="931" t="s">
        <v>781</v>
      </c>
      <c r="K108" s="931"/>
      <c r="L108" s="931" t="s">
        <v>825</v>
      </c>
      <c r="M108" s="931"/>
      <c r="N108" s="931" t="s">
        <v>621</v>
      </c>
      <c r="O108" s="931"/>
    </row>
    <row r="109" spans="2:19" s="2" customFormat="1" ht="49.5" customHeight="1" x14ac:dyDescent="0.25">
      <c r="B109" s="931"/>
      <c r="C109" s="931"/>
      <c r="D109" s="796" t="s">
        <v>782</v>
      </c>
      <c r="E109" s="796"/>
      <c r="F109" s="796" t="s">
        <v>783</v>
      </c>
      <c r="G109" s="796"/>
      <c r="H109" s="796" t="s">
        <v>174</v>
      </c>
      <c r="I109" s="796"/>
      <c r="J109" s="931"/>
      <c r="K109" s="931"/>
      <c r="L109" s="931"/>
      <c r="M109" s="931"/>
      <c r="N109" s="931"/>
      <c r="O109" s="931"/>
    </row>
    <row r="110" spans="2:19" s="2" customFormat="1" ht="6" customHeight="1" x14ac:dyDescent="0.25">
      <c r="B110" s="62"/>
      <c r="D110" s="62"/>
      <c r="E110" s="440"/>
      <c r="F110" s="62"/>
      <c r="H110" s="62"/>
      <c r="I110" s="440"/>
      <c r="J110" s="10"/>
      <c r="K110" s="10"/>
      <c r="L110" s="10"/>
      <c r="M110" s="10"/>
      <c r="N110" s="10"/>
      <c r="O110" s="10"/>
    </row>
    <row r="111" spans="2:19" s="2" customFormat="1" ht="18.899999999999999" customHeight="1" x14ac:dyDescent="0.25">
      <c r="B111" s="949" t="s">
        <v>789</v>
      </c>
      <c r="C111" s="949"/>
      <c r="D111" s="762" t="s">
        <v>172</v>
      </c>
      <c r="E111" s="762"/>
      <c r="F111" s="762" t="s">
        <v>169</v>
      </c>
      <c r="G111" s="762"/>
      <c r="H111" s="762" t="s">
        <v>175</v>
      </c>
      <c r="I111" s="837"/>
      <c r="J111" s="947"/>
      <c r="K111" s="948"/>
      <c r="L111" s="947"/>
      <c r="M111" s="948"/>
      <c r="N111" s="947"/>
      <c r="O111" s="948"/>
    </row>
    <row r="112" spans="2:19" s="2" customFormat="1" ht="18.899999999999999" customHeight="1" x14ac:dyDescent="0.25">
      <c r="B112" s="949"/>
      <c r="C112" s="949"/>
      <c r="D112" s="762" t="s">
        <v>54</v>
      </c>
      <c r="E112" s="762"/>
      <c r="F112" s="762" t="s">
        <v>54</v>
      </c>
      <c r="G112" s="762"/>
      <c r="H112" s="762" t="s">
        <v>54</v>
      </c>
      <c r="I112" s="837"/>
      <c r="J112" s="947" t="s">
        <v>54</v>
      </c>
      <c r="K112" s="948"/>
      <c r="L112" s="947" t="s">
        <v>54</v>
      </c>
      <c r="M112" s="948"/>
      <c r="N112" s="947" t="s">
        <v>54</v>
      </c>
      <c r="O112" s="948"/>
    </row>
    <row r="113" spans="2:17" s="2" customFormat="1" ht="18.899999999999999" customHeight="1" x14ac:dyDescent="0.25">
      <c r="B113" s="832" t="s">
        <v>54</v>
      </c>
      <c r="C113" s="832"/>
      <c r="D113" s="762" t="s">
        <v>54</v>
      </c>
      <c r="E113" s="762"/>
      <c r="F113" s="762" t="s">
        <v>54</v>
      </c>
      <c r="G113" s="762"/>
      <c r="H113" s="762" t="s">
        <v>54</v>
      </c>
      <c r="I113" s="837"/>
      <c r="J113" s="947" t="s">
        <v>54</v>
      </c>
      <c r="K113" s="948"/>
      <c r="L113" s="947" t="s">
        <v>54</v>
      </c>
      <c r="M113" s="948"/>
      <c r="N113" s="947" t="s">
        <v>54</v>
      </c>
      <c r="O113" s="948"/>
    </row>
    <row r="114" spans="2:17" s="607" customFormat="1" ht="40.5" customHeight="1" x14ac:dyDescent="0.25">
      <c r="B114" s="916" t="s">
        <v>826</v>
      </c>
      <c r="C114" s="916"/>
      <c r="D114" s="916"/>
      <c r="E114" s="916"/>
      <c r="F114" s="916"/>
      <c r="G114" s="916"/>
      <c r="H114" s="916"/>
      <c r="I114" s="916"/>
      <c r="J114" s="916"/>
      <c r="K114" s="916"/>
      <c r="L114" s="916"/>
      <c r="M114" s="916"/>
      <c r="N114" s="916"/>
      <c r="O114" s="916"/>
    </row>
    <row r="115" spans="2:17" s="2" customFormat="1" ht="12.75" customHeight="1" x14ac:dyDescent="0.3">
      <c r="B115" s="518"/>
      <c r="C115" s="83"/>
      <c r="D115" s="83"/>
      <c r="E115" s="83"/>
      <c r="F115" s="62"/>
      <c r="G115" s="10"/>
      <c r="H115" s="10"/>
      <c r="I115" s="62"/>
      <c r="J115" s="62"/>
      <c r="K115" s="83"/>
      <c r="L115" s="105"/>
      <c r="M115" s="105"/>
      <c r="N115" s="91"/>
      <c r="O115" s="91"/>
      <c r="P115" s="91"/>
      <c r="Q115" s="10"/>
    </row>
    <row r="116" spans="2:17" s="2" customFormat="1" ht="12.75" customHeight="1" x14ac:dyDescent="0.3">
      <c r="B116" s="98"/>
      <c r="C116" s="83"/>
      <c r="D116" s="83"/>
      <c r="E116" s="83"/>
      <c r="F116" s="62"/>
      <c r="G116" s="10"/>
      <c r="H116" s="10"/>
      <c r="I116" s="62"/>
      <c r="J116" s="62"/>
      <c r="K116" s="83"/>
      <c r="L116" s="105"/>
      <c r="M116" s="105"/>
      <c r="N116" s="91"/>
      <c r="O116" s="91"/>
      <c r="P116" s="91"/>
      <c r="Q116" s="10"/>
    </row>
    <row r="117" spans="2:17" s="2" customFormat="1" ht="12.75" customHeight="1" x14ac:dyDescent="0.25">
      <c r="B117" s="214"/>
      <c r="C117" s="214"/>
      <c r="D117" s="214"/>
      <c r="E117" s="214"/>
      <c r="F117" s="214"/>
      <c r="G117" s="214"/>
      <c r="H117" s="214"/>
      <c r="I117" s="214"/>
      <c r="J117" s="214"/>
      <c r="K117" s="83"/>
      <c r="L117" s="105"/>
      <c r="M117" s="105"/>
      <c r="N117" s="91"/>
      <c r="O117" s="91"/>
      <c r="P117" s="91"/>
      <c r="Q117" s="10"/>
    </row>
    <row r="118" spans="2:17" s="9" customFormat="1" ht="21" customHeight="1" x14ac:dyDescent="0.3">
      <c r="B118" s="546" t="s">
        <v>790</v>
      </c>
      <c r="C118" s="547"/>
      <c r="D118" s="547"/>
      <c r="E118" s="547"/>
      <c r="F118" s="381"/>
      <c r="G118" s="382"/>
      <c r="H118" s="382"/>
      <c r="I118" s="381"/>
      <c r="J118" s="381"/>
      <c r="K118" s="547"/>
      <c r="L118" s="381"/>
      <c r="M118" s="381"/>
      <c r="N118" s="381"/>
      <c r="O118" s="92"/>
      <c r="P118" s="92"/>
      <c r="Q118" s="63"/>
    </row>
    <row r="119" spans="2:17" s="2" customFormat="1" ht="18" customHeight="1" x14ac:dyDescent="0.25">
      <c r="B119" s="641"/>
      <c r="C119" s="83"/>
      <c r="D119" s="83"/>
      <c r="E119" s="83"/>
      <c r="F119" s="62"/>
      <c r="G119" s="10"/>
      <c r="H119" s="10"/>
      <c r="I119" s="62"/>
      <c r="J119" s="62"/>
      <c r="K119" s="83"/>
      <c r="L119" s="105"/>
      <c r="M119" s="105"/>
      <c r="N119" s="91"/>
      <c r="O119" s="91"/>
      <c r="P119" s="91"/>
      <c r="Q119" s="10"/>
    </row>
    <row r="120" spans="2:17" s="2" customFormat="1" ht="18" customHeight="1" x14ac:dyDescent="0.25">
      <c r="B120" s="938" t="s">
        <v>715</v>
      </c>
      <c r="C120" s="938"/>
      <c r="D120" s="938"/>
      <c r="E120" s="938"/>
      <c r="F120" s="765" t="s">
        <v>178</v>
      </c>
      <c r="G120" s="765"/>
      <c r="H120" s="796" t="s">
        <v>179</v>
      </c>
      <c r="I120" s="796"/>
      <c r="J120" s="765" t="s">
        <v>331</v>
      </c>
      <c r="K120" s="765"/>
    </row>
    <row r="121" spans="2:17" s="2" customFormat="1" ht="31.5" customHeight="1" x14ac:dyDescent="0.25">
      <c r="B121" s="765" t="s">
        <v>176</v>
      </c>
      <c r="C121" s="765"/>
      <c r="D121" s="765" t="s">
        <v>626</v>
      </c>
      <c r="E121" s="765"/>
      <c r="F121" s="765"/>
      <c r="G121" s="765"/>
      <c r="H121" s="796"/>
      <c r="I121" s="796"/>
      <c r="J121" s="765"/>
      <c r="K121" s="765"/>
    </row>
    <row r="122" spans="2:17" s="2" customFormat="1" ht="26.4" x14ac:dyDescent="0.25">
      <c r="B122" s="765"/>
      <c r="C122" s="765"/>
      <c r="D122" s="765"/>
      <c r="E122" s="765"/>
      <c r="F122" s="765"/>
      <c r="G122" s="765"/>
      <c r="H122" s="445" t="s">
        <v>180</v>
      </c>
      <c r="I122" s="444" t="s">
        <v>181</v>
      </c>
      <c r="J122" s="445" t="s">
        <v>180</v>
      </c>
      <c r="K122" s="444" t="s">
        <v>181</v>
      </c>
    </row>
    <row r="123" spans="2:17" s="2" customFormat="1" ht="8.25" customHeight="1" x14ac:dyDescent="0.25">
      <c r="B123" s="83"/>
      <c r="D123" s="83"/>
      <c r="F123" s="83"/>
      <c r="H123" s="83"/>
      <c r="I123" s="83"/>
      <c r="J123" s="83"/>
      <c r="K123" s="83"/>
    </row>
    <row r="124" spans="2:17" s="2" customFormat="1" ht="38.4" customHeight="1" x14ac:dyDescent="0.25">
      <c r="B124" s="937" t="s">
        <v>182</v>
      </c>
      <c r="C124" s="937"/>
      <c r="D124" s="762" t="s">
        <v>183</v>
      </c>
      <c r="E124" s="762"/>
      <c r="F124" s="762" t="s">
        <v>69</v>
      </c>
      <c r="G124" s="762"/>
      <c r="H124" s="519" t="s">
        <v>827</v>
      </c>
      <c r="I124" s="456">
        <v>20</v>
      </c>
      <c r="J124" s="456" t="s">
        <v>184</v>
      </c>
      <c r="K124" s="456">
        <v>650</v>
      </c>
    </row>
    <row r="125" spans="2:17" s="2" customFormat="1" ht="38.4" customHeight="1" x14ac:dyDescent="0.25">
      <c r="B125" s="937" t="s">
        <v>828</v>
      </c>
      <c r="C125" s="937"/>
      <c r="D125" s="762" t="s">
        <v>185</v>
      </c>
      <c r="E125" s="762"/>
      <c r="F125" s="762" t="s">
        <v>185</v>
      </c>
      <c r="G125" s="762"/>
      <c r="H125" s="519" t="s">
        <v>186</v>
      </c>
      <c r="I125" s="456">
        <v>100</v>
      </c>
      <c r="J125" s="552"/>
      <c r="K125" s="552"/>
    </row>
    <row r="126" spans="2:17" s="2" customFormat="1" ht="18" customHeight="1" x14ac:dyDescent="0.25">
      <c r="B126" s="937" t="s">
        <v>187</v>
      </c>
      <c r="C126" s="937"/>
      <c r="D126" s="762"/>
      <c r="E126" s="762"/>
      <c r="F126" s="762"/>
      <c r="G126" s="762"/>
      <c r="H126" s="520"/>
      <c r="I126" s="456"/>
      <c r="J126" s="456"/>
      <c r="K126" s="456"/>
    </row>
    <row r="127" spans="2:17" s="2" customFormat="1" ht="18" customHeight="1" x14ac:dyDescent="0.25">
      <c r="B127" s="937" t="s">
        <v>188</v>
      </c>
      <c r="C127" s="937"/>
      <c r="D127" s="762"/>
      <c r="E127" s="762"/>
      <c r="F127" s="762"/>
      <c r="G127" s="762"/>
      <c r="H127" s="520"/>
      <c r="I127" s="456"/>
      <c r="J127" s="456"/>
      <c r="K127" s="456"/>
    </row>
    <row r="128" spans="2:17" s="2" customFormat="1" ht="18" customHeight="1" x14ac:dyDescent="0.25">
      <c r="B128" s="937" t="s">
        <v>189</v>
      </c>
      <c r="C128" s="937"/>
      <c r="D128" s="762"/>
      <c r="E128" s="762"/>
      <c r="F128" s="762"/>
      <c r="G128" s="762"/>
      <c r="H128" s="520"/>
      <c r="I128" s="456"/>
      <c r="J128" s="456"/>
      <c r="K128" s="456"/>
    </row>
    <row r="129" spans="2:17" s="2" customFormat="1" ht="18" customHeight="1" x14ac:dyDescent="0.25">
      <c r="B129" s="937" t="s">
        <v>190</v>
      </c>
      <c r="C129" s="937"/>
      <c r="D129" s="762"/>
      <c r="E129" s="762"/>
      <c r="F129" s="762"/>
      <c r="G129" s="762"/>
      <c r="H129" s="520"/>
      <c r="I129" s="456"/>
      <c r="J129" s="456"/>
      <c r="K129" s="456"/>
    </row>
    <row r="130" spans="2:17" s="2" customFormat="1" ht="18" customHeight="1" x14ac:dyDescent="0.25">
      <c r="B130" s="937" t="s">
        <v>191</v>
      </c>
      <c r="C130" s="937"/>
      <c r="D130" s="762"/>
      <c r="E130" s="762"/>
      <c r="F130" s="762"/>
      <c r="G130" s="762"/>
      <c r="H130" s="520"/>
      <c r="I130" s="456"/>
      <c r="J130" s="456"/>
      <c r="K130" s="456"/>
    </row>
    <row r="131" spans="2:17" s="2" customFormat="1" ht="18" customHeight="1" x14ac:dyDescent="0.25">
      <c r="B131" s="937" t="s">
        <v>54</v>
      </c>
      <c r="C131" s="937"/>
      <c r="D131" s="762"/>
      <c r="E131" s="762"/>
      <c r="F131" s="762"/>
      <c r="G131" s="762"/>
      <c r="H131" s="520"/>
      <c r="I131" s="456"/>
      <c r="J131" s="456"/>
      <c r="K131" s="456"/>
    </row>
    <row r="132" spans="2:17" s="2" customFormat="1" ht="18" customHeight="1" x14ac:dyDescent="0.25">
      <c r="B132" s="937" t="s">
        <v>54</v>
      </c>
      <c r="C132" s="937"/>
      <c r="D132" s="762"/>
      <c r="E132" s="762"/>
      <c r="F132" s="762"/>
      <c r="G132" s="762"/>
      <c r="H132" s="520"/>
      <c r="I132" s="456"/>
      <c r="J132" s="456"/>
      <c r="K132" s="456"/>
    </row>
    <row r="133" spans="2:17" s="2" customFormat="1" ht="18" customHeight="1" x14ac:dyDescent="0.25">
      <c r="B133" s="937" t="s">
        <v>192</v>
      </c>
      <c r="C133" s="937"/>
      <c r="D133" s="762"/>
      <c r="E133" s="762"/>
      <c r="F133" s="762"/>
      <c r="G133" s="762"/>
      <c r="H133" s="520"/>
      <c r="I133" s="456"/>
      <c r="J133" s="456"/>
      <c r="K133" s="456"/>
    </row>
    <row r="134" spans="2:17" s="440" customFormat="1" ht="18" customHeight="1" x14ac:dyDescent="0.3">
      <c r="B134" s="518" t="s">
        <v>193</v>
      </c>
      <c r="C134" s="98"/>
      <c r="D134" s="98"/>
      <c r="E134" s="98"/>
      <c r="F134" s="36"/>
      <c r="G134" s="36"/>
      <c r="H134" s="36"/>
      <c r="I134" s="62"/>
      <c r="J134" s="62"/>
      <c r="K134" s="83"/>
      <c r="L134" s="447"/>
      <c r="M134" s="447"/>
      <c r="N134" s="91"/>
      <c r="O134" s="91"/>
      <c r="P134" s="91"/>
      <c r="Q134" s="10"/>
    </row>
    <row r="135" spans="2:17" s="2" customFormat="1" ht="18" customHeight="1" x14ac:dyDescent="0.3">
      <c r="B135" s="518" t="s">
        <v>194</v>
      </c>
      <c r="C135" s="98"/>
      <c r="D135" s="98"/>
      <c r="E135" s="98"/>
      <c r="F135" s="36"/>
      <c r="G135" s="36"/>
      <c r="H135" s="36"/>
      <c r="I135" s="62"/>
      <c r="J135" s="62"/>
      <c r="K135" s="83"/>
      <c r="L135" s="105"/>
      <c r="M135" s="105"/>
      <c r="N135" s="91"/>
      <c r="O135" s="91"/>
      <c r="P135" s="91"/>
      <c r="Q135" s="10"/>
    </row>
    <row r="136" spans="2:17" s="2" customFormat="1" ht="18" customHeight="1" x14ac:dyDescent="0.3">
      <c r="C136" s="98"/>
      <c r="D136" s="98"/>
      <c r="E136" s="98"/>
      <c r="F136" s="36"/>
      <c r="G136" s="36"/>
      <c r="H136" s="36"/>
      <c r="I136" s="62"/>
      <c r="J136" s="62"/>
      <c r="K136" s="83"/>
      <c r="L136" s="105"/>
      <c r="M136" s="105"/>
      <c r="N136" s="91"/>
      <c r="O136" s="91"/>
      <c r="P136" s="91"/>
      <c r="Q136" s="10"/>
    </row>
    <row r="137" spans="2:17" s="2" customFormat="1" ht="18" customHeight="1" x14ac:dyDescent="0.3">
      <c r="B137" s="98"/>
      <c r="C137" s="83"/>
      <c r="D137" s="83"/>
      <c r="E137" s="83"/>
      <c r="F137" s="62"/>
      <c r="G137" s="10"/>
      <c r="H137" s="10"/>
      <c r="I137" s="62"/>
      <c r="J137" s="62"/>
      <c r="K137" s="83"/>
      <c r="L137" s="105"/>
      <c r="M137" s="105"/>
      <c r="N137" s="91"/>
      <c r="O137" s="91"/>
      <c r="P137" s="91"/>
      <c r="Q137" s="10"/>
    </row>
  </sheetData>
  <mergeCells count="228">
    <mergeCell ref="B99:N99"/>
    <mergeCell ref="L111:M111"/>
    <mergeCell ref="L112:M112"/>
    <mergeCell ref="N111:O111"/>
    <mergeCell ref="N112:O112"/>
    <mergeCell ref="C22:E22"/>
    <mergeCell ref="L113:M113"/>
    <mergeCell ref="N113:O113"/>
    <mergeCell ref="L108:M109"/>
    <mergeCell ref="N108:O109"/>
    <mergeCell ref="B108:C109"/>
    <mergeCell ref="B111:C112"/>
    <mergeCell ref="B113:C113"/>
    <mergeCell ref="F109:G109"/>
    <mergeCell ref="F111:G111"/>
    <mergeCell ref="F112:G112"/>
    <mergeCell ref="J108:K109"/>
    <mergeCell ref="J113:K113"/>
    <mergeCell ref="J111:K111"/>
    <mergeCell ref="J112:K112"/>
    <mergeCell ref="C42:E42"/>
    <mergeCell ref="F42:G42"/>
    <mergeCell ref="B28:L29"/>
    <mergeCell ref="C38:E38"/>
    <mergeCell ref="F38:G38"/>
    <mergeCell ref="C40:E40"/>
    <mergeCell ref="F40:G40"/>
    <mergeCell ref="C41:E41"/>
    <mergeCell ref="F41:G41"/>
    <mergeCell ref="H112:I112"/>
    <mergeCell ref="B106:N106"/>
    <mergeCell ref="F113:G113"/>
    <mergeCell ref="D109:E109"/>
    <mergeCell ref="D111:E111"/>
    <mergeCell ref="D112:E112"/>
    <mergeCell ref="D113:E113"/>
    <mergeCell ref="H113:I113"/>
    <mergeCell ref="L93:N93"/>
    <mergeCell ref="L94:N94"/>
    <mergeCell ref="L95:N95"/>
    <mergeCell ref="L84:N84"/>
    <mergeCell ref="L85:N85"/>
    <mergeCell ref="L86:N86"/>
    <mergeCell ref="D108:I108"/>
    <mergeCell ref="H109:I109"/>
    <mergeCell ref="H111:I111"/>
    <mergeCell ref="G82:H82"/>
    <mergeCell ref="G88:H88"/>
    <mergeCell ref="G93:H93"/>
    <mergeCell ref="G94:H94"/>
    <mergeCell ref="G95:H95"/>
    <mergeCell ref="I52:K52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G66:H66"/>
    <mergeCell ref="G67:H67"/>
    <mergeCell ref="G74:H74"/>
    <mergeCell ref="G68:H68"/>
    <mergeCell ref="G69:H69"/>
    <mergeCell ref="G70:H70"/>
    <mergeCell ref="G71:H71"/>
    <mergeCell ref="E85:F86"/>
    <mergeCell ref="E87:F87"/>
    <mergeCell ref="E76:F76"/>
    <mergeCell ref="E77:F77"/>
    <mergeCell ref="E78:F78"/>
    <mergeCell ref="E79:F79"/>
    <mergeCell ref="E80:F81"/>
    <mergeCell ref="E82:F82"/>
    <mergeCell ref="E83:F84"/>
    <mergeCell ref="C85:D89"/>
    <mergeCell ref="C90:D94"/>
    <mergeCell ref="C95:D95"/>
    <mergeCell ref="E55:F57"/>
    <mergeCell ref="E58:F58"/>
    <mergeCell ref="E59:F61"/>
    <mergeCell ref="E62:F63"/>
    <mergeCell ref="E64:F64"/>
    <mergeCell ref="E65:F67"/>
    <mergeCell ref="E68:F70"/>
    <mergeCell ref="E72:F74"/>
    <mergeCell ref="E71:F71"/>
    <mergeCell ref="E75:F75"/>
    <mergeCell ref="E88:F89"/>
    <mergeCell ref="E90:F91"/>
    <mergeCell ref="E92:F92"/>
    <mergeCell ref="E93:F94"/>
    <mergeCell ref="E95:F95"/>
    <mergeCell ref="C55:D61"/>
    <mergeCell ref="C62:D67"/>
    <mergeCell ref="C68:D74"/>
    <mergeCell ref="C75:D75"/>
    <mergeCell ref="C76:D76"/>
    <mergeCell ref="C77:D77"/>
    <mergeCell ref="F131:G131"/>
    <mergeCell ref="F132:G132"/>
    <mergeCell ref="F133:G133"/>
    <mergeCell ref="D121:E122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B132:C132"/>
    <mergeCell ref="B133:C133"/>
    <mergeCell ref="F124:G124"/>
    <mergeCell ref="F125:G125"/>
    <mergeCell ref="B120:E120"/>
    <mergeCell ref="F120:G122"/>
    <mergeCell ref="H120:I121"/>
    <mergeCell ref="J120:K121"/>
    <mergeCell ref="B121:C122"/>
    <mergeCell ref="B124:C124"/>
    <mergeCell ref="B125:C125"/>
    <mergeCell ref="B126:C126"/>
    <mergeCell ref="B127:C127"/>
    <mergeCell ref="B128:C128"/>
    <mergeCell ref="B129:C129"/>
    <mergeCell ref="B130:C130"/>
    <mergeCell ref="B131:C131"/>
    <mergeCell ref="D132:E132"/>
    <mergeCell ref="D133:E133"/>
    <mergeCell ref="F126:G126"/>
    <mergeCell ref="F127:G127"/>
    <mergeCell ref="F128:G128"/>
    <mergeCell ref="F129:G129"/>
    <mergeCell ref="F130:G130"/>
    <mergeCell ref="L87:N87"/>
    <mergeCell ref="L88:N88"/>
    <mergeCell ref="L89:N89"/>
    <mergeCell ref="L90:N90"/>
    <mergeCell ref="L91:N91"/>
    <mergeCell ref="L92:N92"/>
    <mergeCell ref="L75:N75"/>
    <mergeCell ref="G83:H83"/>
    <mergeCell ref="G84:H84"/>
    <mergeCell ref="G85:H85"/>
    <mergeCell ref="G86:H86"/>
    <mergeCell ref="G87:H87"/>
    <mergeCell ref="L83:N83"/>
    <mergeCell ref="G89:H89"/>
    <mergeCell ref="G90:H90"/>
    <mergeCell ref="G91:H91"/>
    <mergeCell ref="G92:H92"/>
    <mergeCell ref="L82:N82"/>
    <mergeCell ref="L79:N79"/>
    <mergeCell ref="L80:N80"/>
    <mergeCell ref="L81:N81"/>
    <mergeCell ref="L55:N55"/>
    <mergeCell ref="L56:N56"/>
    <mergeCell ref="L57:N57"/>
    <mergeCell ref="L58:N58"/>
    <mergeCell ref="L59:N59"/>
    <mergeCell ref="L60:N60"/>
    <mergeCell ref="L61:N61"/>
    <mergeCell ref="L62:N62"/>
    <mergeCell ref="L63:N63"/>
    <mergeCell ref="L65:N65"/>
    <mergeCell ref="L66:N66"/>
    <mergeCell ref="L67:N67"/>
    <mergeCell ref="L68:N68"/>
    <mergeCell ref="L69:N69"/>
    <mergeCell ref="L70:N70"/>
    <mergeCell ref="L71:N71"/>
    <mergeCell ref="L72:N72"/>
    <mergeCell ref="L78:N78"/>
    <mergeCell ref="L76:N76"/>
    <mergeCell ref="L77:N77"/>
    <mergeCell ref="B31:N31"/>
    <mergeCell ref="B32:N32"/>
    <mergeCell ref="C24:E24"/>
    <mergeCell ref="C25:E25"/>
    <mergeCell ref="C26:E26"/>
    <mergeCell ref="L52:N53"/>
    <mergeCell ref="B13:M14"/>
    <mergeCell ref="G81:H81"/>
    <mergeCell ref="L64:N64"/>
    <mergeCell ref="G72:H72"/>
    <mergeCell ref="G73:H73"/>
    <mergeCell ref="G75:H75"/>
    <mergeCell ref="G76:H76"/>
    <mergeCell ref="G77:H77"/>
    <mergeCell ref="G78:H78"/>
    <mergeCell ref="G79:H79"/>
    <mergeCell ref="G80:H80"/>
    <mergeCell ref="B52:B53"/>
    <mergeCell ref="C52:D53"/>
    <mergeCell ref="E52:F53"/>
    <mergeCell ref="C78:D78"/>
    <mergeCell ref="C79:D79"/>
    <mergeCell ref="C80:D84"/>
    <mergeCell ref="G52:H53"/>
    <mergeCell ref="B114:O114"/>
    <mergeCell ref="B101:M104"/>
    <mergeCell ref="H42:I42"/>
    <mergeCell ref="B45:L46"/>
    <mergeCell ref="B27:K27"/>
    <mergeCell ref="B17:M18"/>
    <mergeCell ref="B20:M21"/>
    <mergeCell ref="B19:M19"/>
    <mergeCell ref="B33:M34"/>
    <mergeCell ref="B35:M35"/>
    <mergeCell ref="B36:M37"/>
    <mergeCell ref="H22:I22"/>
    <mergeCell ref="H24:I24"/>
    <mergeCell ref="H25:I25"/>
    <mergeCell ref="H26:I26"/>
    <mergeCell ref="H38:I38"/>
    <mergeCell ref="H40:I40"/>
    <mergeCell ref="H41:I41"/>
    <mergeCell ref="B80:B95"/>
    <mergeCell ref="B76:B79"/>
    <mergeCell ref="B48:N48"/>
    <mergeCell ref="B55:B75"/>
    <mergeCell ref="L73:N73"/>
    <mergeCell ref="L74:N74"/>
  </mergeCells>
  <pageMargins left="0.7" right="0.7" top="0.75" bottom="0.75" header="0.3" footer="0.3"/>
  <pageSetup paperSize="9" scale="39" orientation="portrait" r:id="rId1"/>
  <rowBreaks count="2" manualBreakCount="2">
    <brk id="46" min="1" max="14" man="1"/>
    <brk id="115" min="1" max="14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Hoja2!$B$31:$B$38</xm:f>
          </x14:formula1>
          <xm:sqref>I55:K95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C204"/>
  <sheetViews>
    <sheetView showGridLines="0" tabSelected="1" zoomScale="85" zoomScaleNormal="85" zoomScaleSheetLayoutView="70" workbookViewId="0">
      <pane ySplit="9" topLeftCell="A112" activePane="bottomLeft" state="frozen"/>
      <selection activeCell="AC11" sqref="AC11"/>
      <selection pane="bottomLeft" activeCell="B119" sqref="B119"/>
    </sheetView>
  </sheetViews>
  <sheetFormatPr baseColWidth="10" defaultColWidth="10.33203125" defaultRowHeight="14.4" x14ac:dyDescent="0.3"/>
  <cols>
    <col min="4" max="4" width="15.88671875" customWidth="1"/>
    <col min="5" max="5" width="12.109375" customWidth="1"/>
    <col min="6" max="6" width="15.33203125" customWidth="1"/>
    <col min="7" max="7" width="12.5546875" customWidth="1"/>
    <col min="9" max="9" width="14.109375" customWidth="1"/>
    <col min="10" max="10" width="13.33203125" customWidth="1"/>
    <col min="11" max="11" width="12.6640625" customWidth="1"/>
    <col min="12" max="12" width="13.6640625" customWidth="1"/>
    <col min="13" max="13" width="12.5546875" customWidth="1"/>
    <col min="14" max="14" width="12.6640625" customWidth="1"/>
  </cols>
  <sheetData>
    <row r="1" spans="1:29" s="455" customFormat="1" x14ac:dyDescent="0.3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371"/>
      <c r="T1" s="440"/>
      <c r="U1" s="440"/>
      <c r="V1" s="440"/>
      <c r="W1" s="440"/>
      <c r="X1" s="440"/>
      <c r="Y1" s="440"/>
      <c r="Z1" s="440"/>
      <c r="AA1" s="440"/>
      <c r="AB1" s="440"/>
      <c r="AC1" s="440"/>
    </row>
    <row r="2" spans="1:29" s="455" customFormat="1" x14ac:dyDescent="0.3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371"/>
    </row>
    <row r="3" spans="1:29" s="455" customFormat="1" x14ac:dyDescent="0.3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371"/>
      <c r="T3" s="440"/>
      <c r="U3" s="440"/>
      <c r="V3" s="440"/>
      <c r="W3" s="440"/>
      <c r="X3" s="440"/>
      <c r="Y3" s="440"/>
      <c r="Z3" s="440"/>
      <c r="AA3" s="440"/>
      <c r="AB3" s="440"/>
      <c r="AC3" s="440"/>
    </row>
    <row r="4" spans="1:29" s="455" customFormat="1" x14ac:dyDescent="0.3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482"/>
      <c r="R4" s="482"/>
      <c r="S4" s="371"/>
    </row>
    <row r="5" spans="1:29" s="455" customFormat="1" x14ac:dyDescent="0.3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482"/>
      <c r="R5" s="482"/>
      <c r="S5" s="371"/>
      <c r="T5" s="440"/>
      <c r="U5" s="440"/>
      <c r="V5" s="440"/>
      <c r="W5" s="440"/>
      <c r="X5" s="440"/>
      <c r="Y5" s="440"/>
      <c r="Z5" s="440"/>
      <c r="AA5" s="440"/>
      <c r="AB5" s="440"/>
      <c r="AC5" s="440"/>
    </row>
    <row r="6" spans="1:29" s="455" customFormat="1" x14ac:dyDescent="0.3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371"/>
    </row>
    <row r="7" spans="1:29" s="455" customFormat="1" x14ac:dyDescent="0.3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2"/>
      <c r="R7" s="482"/>
      <c r="S7" s="371"/>
      <c r="T7" s="440"/>
      <c r="U7" s="440"/>
      <c r="V7" s="440"/>
      <c r="W7" s="440"/>
      <c r="X7" s="440"/>
      <c r="Y7" s="440"/>
      <c r="Z7" s="440"/>
      <c r="AA7" s="440"/>
      <c r="AB7" s="440"/>
      <c r="AC7" s="440"/>
    </row>
    <row r="8" spans="1:29" s="455" customFormat="1" x14ac:dyDescent="0.3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371"/>
    </row>
    <row r="9" spans="1:29" s="455" customFormat="1" x14ac:dyDescent="0.3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  <c r="P9" s="482"/>
      <c r="Q9" s="482"/>
      <c r="R9" s="482"/>
      <c r="S9" s="371"/>
      <c r="T9" s="440"/>
      <c r="U9" s="440"/>
      <c r="V9" s="440"/>
      <c r="W9" s="440"/>
      <c r="X9" s="440"/>
      <c r="Y9" s="440"/>
      <c r="Z9" s="440"/>
      <c r="AA9" s="440"/>
      <c r="AB9" s="440"/>
      <c r="AC9" s="440"/>
    </row>
    <row r="10" spans="1:29" s="649" customFormat="1" ht="18" x14ac:dyDescent="0.35">
      <c r="B10" s="649" t="s">
        <v>719</v>
      </c>
    </row>
    <row r="12" spans="1:29" ht="21.6" customHeight="1" x14ac:dyDescent="0.3">
      <c r="B12" s="429" t="s">
        <v>786</v>
      </c>
      <c r="C12" s="430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</row>
    <row r="13" spans="1:29" s="2" customFormat="1" ht="13.2" x14ac:dyDescent="0.25">
      <c r="B13" s="653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29" s="9" customFormat="1" ht="34.5" customHeight="1" x14ac:dyDescent="0.3">
      <c r="B14" s="981" t="s">
        <v>720</v>
      </c>
      <c r="C14" s="981"/>
      <c r="D14" s="981"/>
      <c r="E14" s="981"/>
      <c r="F14" s="981"/>
      <c r="G14" s="428"/>
      <c r="H14" s="428"/>
      <c r="I14" s="428"/>
      <c r="J14" s="428"/>
      <c r="K14" s="428"/>
      <c r="L14" s="428"/>
      <c r="M14" s="428"/>
    </row>
    <row r="15" spans="1:29" s="2" customFormat="1" ht="23.25" customHeight="1" x14ac:dyDescent="0.25">
      <c r="B15" s="796" t="s">
        <v>721</v>
      </c>
      <c r="C15" s="796"/>
      <c r="D15" s="796"/>
      <c r="E15" s="796"/>
      <c r="F15" s="796"/>
      <c r="G15" s="765" t="s">
        <v>178</v>
      </c>
      <c r="H15" s="765"/>
      <c r="I15" s="796" t="s">
        <v>179</v>
      </c>
      <c r="J15" s="796"/>
      <c r="K15" s="765" t="s">
        <v>787</v>
      </c>
      <c r="L15" s="765"/>
      <c r="M15" s="765" t="s">
        <v>794</v>
      </c>
      <c r="N15" s="765" t="s">
        <v>340</v>
      </c>
    </row>
    <row r="16" spans="1:29" s="2" customFormat="1" ht="27" customHeight="1" x14ac:dyDescent="0.25">
      <c r="B16" s="765" t="s">
        <v>176</v>
      </c>
      <c r="C16" s="765"/>
      <c r="D16" s="765"/>
      <c r="E16" s="765" t="s">
        <v>177</v>
      </c>
      <c r="F16" s="765"/>
      <c r="G16" s="765"/>
      <c r="H16" s="765"/>
      <c r="I16" s="765" t="s">
        <v>180</v>
      </c>
      <c r="J16" s="796" t="s">
        <v>181</v>
      </c>
      <c r="K16" s="765" t="s">
        <v>180</v>
      </c>
      <c r="L16" s="765" t="s">
        <v>181</v>
      </c>
      <c r="M16" s="765"/>
      <c r="N16" s="765"/>
    </row>
    <row r="17" spans="2:18" s="2" customFormat="1" ht="13.2" x14ac:dyDescent="0.25">
      <c r="B17" s="765"/>
      <c r="C17" s="765"/>
      <c r="D17" s="765"/>
      <c r="E17" s="765"/>
      <c r="F17" s="765"/>
      <c r="G17" s="765"/>
      <c r="H17" s="765"/>
      <c r="I17" s="765"/>
      <c r="J17" s="796"/>
      <c r="K17" s="765"/>
      <c r="L17" s="765"/>
      <c r="M17" s="765"/>
      <c r="N17" s="765"/>
    </row>
    <row r="18" spans="2:18" s="367" customFormat="1" ht="8.1" customHeight="1" x14ac:dyDescent="0.25"/>
    <row r="19" spans="2:18" s="9" customFormat="1" ht="15.9" customHeight="1" x14ac:dyDescent="0.25">
      <c r="B19" s="982" t="s">
        <v>560</v>
      </c>
      <c r="C19" s="982"/>
      <c r="D19" s="982"/>
      <c r="E19" s="982"/>
      <c r="F19" s="982"/>
      <c r="G19" s="977"/>
      <c r="H19" s="977"/>
      <c r="I19" s="210"/>
      <c r="J19" s="210"/>
      <c r="K19" s="210"/>
      <c r="L19" s="210"/>
      <c r="M19" s="210"/>
      <c r="N19" s="210"/>
      <c r="O19" s="367"/>
      <c r="P19" s="367"/>
      <c r="Q19" s="367"/>
      <c r="R19" s="367"/>
    </row>
    <row r="20" spans="2:18" s="9" customFormat="1" ht="30.75" customHeight="1" x14ac:dyDescent="0.25">
      <c r="B20" s="937" t="s">
        <v>785</v>
      </c>
      <c r="C20" s="937"/>
      <c r="D20" s="937"/>
      <c r="E20" s="966" t="s">
        <v>829</v>
      </c>
      <c r="F20" s="967"/>
      <c r="G20" s="977"/>
      <c r="H20" s="977"/>
      <c r="I20" s="210"/>
      <c r="J20" s="210"/>
      <c r="K20" s="210"/>
      <c r="L20" s="210"/>
      <c r="M20" s="210"/>
      <c r="N20" s="210"/>
      <c r="O20" s="607"/>
      <c r="P20" s="607"/>
      <c r="Q20" s="607"/>
      <c r="R20" s="607"/>
    </row>
    <row r="21" spans="2:18" s="9" customFormat="1" ht="15.9" customHeight="1" x14ac:dyDescent="0.25">
      <c r="B21" s="937" t="s">
        <v>54</v>
      </c>
      <c r="C21" s="937"/>
      <c r="D21" s="937"/>
      <c r="E21" s="977" t="s">
        <v>54</v>
      </c>
      <c r="F21" s="977"/>
      <c r="G21" s="977"/>
      <c r="H21" s="977"/>
      <c r="I21" s="210"/>
      <c r="J21" s="210"/>
      <c r="K21" s="210"/>
      <c r="L21" s="210"/>
      <c r="M21" s="210"/>
      <c r="N21" s="210"/>
      <c r="O21" s="367"/>
      <c r="P21" s="367"/>
      <c r="Q21" s="367"/>
      <c r="R21" s="367"/>
    </row>
    <row r="22" spans="2:18" s="9" customFormat="1" ht="15.9" customHeight="1" x14ac:dyDescent="0.25">
      <c r="B22" s="982" t="s">
        <v>550</v>
      </c>
      <c r="C22" s="982"/>
      <c r="D22" s="982"/>
      <c r="E22" s="982"/>
      <c r="F22" s="982"/>
      <c r="G22" s="977"/>
      <c r="H22" s="977"/>
      <c r="I22" s="210"/>
      <c r="J22" s="210"/>
      <c r="K22" s="210"/>
      <c r="L22" s="210"/>
      <c r="M22" s="210"/>
      <c r="N22" s="210"/>
      <c r="O22" s="367"/>
      <c r="P22" s="367"/>
      <c r="Q22" s="367"/>
      <c r="R22" s="367"/>
    </row>
    <row r="23" spans="2:18" s="9" customFormat="1" ht="30.75" customHeight="1" x14ac:dyDescent="0.25">
      <c r="B23" s="937" t="s">
        <v>785</v>
      </c>
      <c r="C23" s="937"/>
      <c r="D23" s="937"/>
      <c r="E23" s="966" t="s">
        <v>829</v>
      </c>
      <c r="F23" s="967"/>
      <c r="G23" s="977"/>
      <c r="H23" s="977"/>
      <c r="I23" s="210"/>
      <c r="J23" s="210"/>
      <c r="K23" s="210"/>
      <c r="L23" s="210"/>
      <c r="M23" s="210"/>
      <c r="N23" s="210"/>
      <c r="O23" s="367"/>
      <c r="P23" s="367"/>
      <c r="Q23" s="367"/>
      <c r="R23" s="367"/>
    </row>
    <row r="24" spans="2:18" s="9" customFormat="1" ht="15.9" customHeight="1" x14ac:dyDescent="0.25">
      <c r="B24" s="937" t="s">
        <v>54</v>
      </c>
      <c r="C24" s="937"/>
      <c r="D24" s="937"/>
      <c r="E24" s="977" t="s">
        <v>54</v>
      </c>
      <c r="F24" s="977"/>
      <c r="G24" s="977"/>
      <c r="H24" s="977"/>
      <c r="I24" s="210"/>
      <c r="J24" s="210"/>
      <c r="K24" s="210"/>
      <c r="L24" s="210"/>
      <c r="M24" s="210"/>
      <c r="N24" s="210"/>
      <c r="O24" s="367"/>
      <c r="P24" s="367"/>
      <c r="Q24" s="367"/>
      <c r="R24" s="367"/>
    </row>
    <row r="25" spans="2:18" s="9" customFormat="1" ht="15.9" customHeight="1" x14ac:dyDescent="0.25">
      <c r="B25" s="654" t="s">
        <v>784</v>
      </c>
      <c r="C25" s="653"/>
      <c r="D25" s="653"/>
      <c r="E25" s="653"/>
      <c r="F25" s="653"/>
      <c r="G25" s="653"/>
      <c r="H25" s="653"/>
      <c r="I25" s="653"/>
      <c r="J25" s="653"/>
      <c r="K25" s="653"/>
      <c r="L25" s="653"/>
      <c r="M25" s="653"/>
      <c r="N25" s="656"/>
      <c r="O25" s="607"/>
      <c r="P25" s="607"/>
      <c r="Q25" s="607"/>
      <c r="R25" s="607"/>
    </row>
    <row r="26" spans="2:18" s="9" customFormat="1" ht="30.75" customHeight="1" x14ac:dyDescent="0.25">
      <c r="B26" s="937" t="s">
        <v>785</v>
      </c>
      <c r="C26" s="937"/>
      <c r="D26" s="937"/>
      <c r="E26" s="966" t="s">
        <v>829</v>
      </c>
      <c r="F26" s="967"/>
      <c r="G26" s="977"/>
      <c r="H26" s="977"/>
      <c r="I26" s="210"/>
      <c r="J26" s="210"/>
      <c r="K26" s="210"/>
      <c r="L26" s="210"/>
      <c r="M26" s="210"/>
      <c r="N26" s="210"/>
      <c r="O26" s="607"/>
      <c r="P26" s="607"/>
      <c r="Q26" s="607"/>
      <c r="R26" s="607"/>
    </row>
    <row r="27" spans="2:18" s="9" customFormat="1" ht="15.9" customHeight="1" x14ac:dyDescent="0.25">
      <c r="B27" s="837" t="s">
        <v>54</v>
      </c>
      <c r="C27" s="838"/>
      <c r="D27" s="839"/>
      <c r="E27" s="837" t="s">
        <v>54</v>
      </c>
      <c r="F27" s="839"/>
      <c r="G27" s="210"/>
      <c r="H27" s="210"/>
      <c r="I27" s="210"/>
      <c r="J27" s="210"/>
      <c r="K27" s="210"/>
      <c r="L27" s="210"/>
      <c r="M27" s="210"/>
      <c r="N27" s="210"/>
      <c r="O27" s="607"/>
      <c r="P27" s="607"/>
      <c r="Q27" s="607"/>
      <c r="R27" s="607"/>
    </row>
    <row r="28" spans="2:18" s="2" customFormat="1" ht="6" customHeight="1" x14ac:dyDescent="0.25">
      <c r="B28" s="7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</row>
    <row r="29" spans="2:18" s="2" customFormat="1" ht="15.9" customHeight="1" x14ac:dyDescent="0.25">
      <c r="B29" s="983" t="s">
        <v>830</v>
      </c>
      <c r="C29" s="983"/>
      <c r="D29" s="983"/>
      <c r="E29" s="983"/>
      <c r="F29" s="983"/>
      <c r="G29" s="983"/>
      <c r="H29" s="983"/>
      <c r="I29" s="983"/>
      <c r="J29" s="983"/>
      <c r="K29" s="983"/>
      <c r="L29" s="984"/>
      <c r="M29" s="987"/>
      <c r="N29" s="987"/>
    </row>
    <row r="30" spans="2:18" s="557" customFormat="1" ht="15.9" customHeight="1" x14ac:dyDescent="0.3">
      <c r="B30" s="518" t="s">
        <v>636</v>
      </c>
      <c r="C30" s="565"/>
      <c r="D30" s="565"/>
      <c r="E30" s="565"/>
      <c r="F30" s="565"/>
      <c r="G30" s="565"/>
      <c r="H30" s="565"/>
      <c r="I30" s="9"/>
      <c r="J30" s="9"/>
      <c r="K30" s="9"/>
      <c r="L30" s="6"/>
      <c r="M30" s="6"/>
    </row>
    <row r="31" spans="2:18" s="2" customFormat="1" x14ac:dyDescent="0.3">
      <c r="B31" s="518" t="s">
        <v>193</v>
      </c>
      <c r="C31" s="98"/>
      <c r="D31" s="98"/>
      <c r="E31" s="98"/>
      <c r="F31" s="36"/>
      <c r="G31" s="36"/>
      <c r="H31" s="36"/>
      <c r="I31" s="7"/>
      <c r="J31" s="6"/>
      <c r="K31" s="6"/>
      <c r="L31" s="6"/>
      <c r="M31" s="6"/>
    </row>
    <row r="32" spans="2:18" s="2" customFormat="1" x14ac:dyDescent="0.3">
      <c r="B32" s="518" t="s">
        <v>194</v>
      </c>
      <c r="C32" s="98"/>
      <c r="D32" s="98"/>
      <c r="E32" s="98"/>
      <c r="F32" s="36"/>
      <c r="G32" s="36"/>
      <c r="H32" s="36"/>
      <c r="I32" s="7"/>
      <c r="J32" s="6"/>
      <c r="K32" s="6"/>
      <c r="L32" s="6"/>
      <c r="M32" s="6"/>
    </row>
    <row r="33" spans="2:13" s="2" customFormat="1" ht="13.2" x14ac:dyDescent="0.25">
      <c r="B33" s="36"/>
      <c r="C33" s="36"/>
      <c r="D33" s="36"/>
      <c r="E33" s="36"/>
      <c r="F33" s="36"/>
      <c r="G33" s="36"/>
      <c r="H33" s="36"/>
      <c r="I33" s="7"/>
      <c r="J33" s="6"/>
      <c r="K33" s="6"/>
      <c r="L33" s="6"/>
      <c r="M33" s="6"/>
    </row>
    <row r="34" spans="2:13" s="2" customFormat="1" ht="18.75" customHeight="1" x14ac:dyDescent="0.25">
      <c r="B34" s="115" t="s">
        <v>195</v>
      </c>
      <c r="C34" s="36"/>
      <c r="D34" s="36"/>
      <c r="E34" s="36"/>
      <c r="F34" s="36"/>
      <c r="G34" s="36"/>
      <c r="H34" s="36"/>
      <c r="I34" s="7"/>
      <c r="J34" s="6"/>
      <c r="K34" s="6"/>
      <c r="L34" s="6"/>
      <c r="M34" s="6"/>
    </row>
    <row r="35" spans="2:13" s="2" customFormat="1" ht="13.2" x14ac:dyDescent="0.25"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2:13" s="2" customFormat="1" ht="39" customHeight="1" x14ac:dyDescent="0.25">
      <c r="B36" s="796" t="s">
        <v>196</v>
      </c>
      <c r="C36" s="796"/>
      <c r="D36" s="796"/>
      <c r="E36" s="765" t="s">
        <v>197</v>
      </c>
      <c r="F36" s="765"/>
      <c r="G36" s="6"/>
      <c r="H36" s="6"/>
      <c r="I36" s="6"/>
      <c r="J36" s="6"/>
      <c r="K36" s="6"/>
      <c r="L36" s="6"/>
      <c r="M36" s="6"/>
    </row>
    <row r="37" spans="2:13" s="367" customFormat="1" ht="6.6" customHeight="1" x14ac:dyDescent="0.25">
      <c r="G37" s="6"/>
      <c r="H37" s="6"/>
      <c r="I37" s="6"/>
      <c r="J37" s="6"/>
      <c r="K37" s="6"/>
      <c r="L37" s="6"/>
      <c r="M37" s="6"/>
    </row>
    <row r="38" spans="2:13" s="2" customFormat="1" ht="18" customHeight="1" x14ac:dyDescent="0.25">
      <c r="B38" s="985" t="s">
        <v>198</v>
      </c>
      <c r="C38" s="985"/>
      <c r="D38" s="985"/>
      <c r="E38" s="975"/>
      <c r="F38" s="976"/>
      <c r="G38" s="6"/>
      <c r="H38" s="6"/>
      <c r="I38" s="6"/>
      <c r="J38" s="6"/>
      <c r="K38" s="6"/>
      <c r="L38" s="6"/>
      <c r="M38" s="6"/>
    </row>
    <row r="39" spans="2:13" s="2" customFormat="1" ht="30.6" customHeight="1" x14ac:dyDescent="0.25">
      <c r="B39" s="986" t="s">
        <v>341</v>
      </c>
      <c r="C39" s="986"/>
      <c r="D39" s="986"/>
      <c r="E39" s="975"/>
      <c r="F39" s="976"/>
      <c r="G39" s="6"/>
      <c r="H39" s="6"/>
      <c r="I39" s="6"/>
      <c r="J39" s="6"/>
      <c r="K39" s="6"/>
      <c r="L39" s="6"/>
      <c r="M39" s="6"/>
    </row>
    <row r="40" spans="2:13" s="2" customFormat="1" ht="18" customHeight="1" x14ac:dyDescent="0.25">
      <c r="B40" s="985" t="s">
        <v>199</v>
      </c>
      <c r="C40" s="985"/>
      <c r="D40" s="985"/>
      <c r="E40" s="975"/>
      <c r="F40" s="976"/>
      <c r="G40" s="6"/>
      <c r="H40" s="6"/>
      <c r="I40" s="6"/>
      <c r="J40" s="6"/>
      <c r="K40" s="6"/>
      <c r="L40" s="6"/>
      <c r="M40" s="6"/>
    </row>
    <row r="41" spans="2:13" s="548" customFormat="1" ht="18" customHeight="1" x14ac:dyDescent="0.25">
      <c r="B41" s="985" t="s">
        <v>200</v>
      </c>
      <c r="C41" s="985"/>
      <c r="D41" s="985"/>
      <c r="E41" s="549"/>
      <c r="F41" s="550"/>
      <c r="G41" s="6"/>
      <c r="H41" s="6"/>
      <c r="I41" s="6"/>
      <c r="J41" s="6"/>
      <c r="K41" s="6"/>
      <c r="L41" s="6"/>
      <c r="M41" s="6"/>
    </row>
    <row r="42" spans="2:13" s="2" customFormat="1" ht="18" customHeight="1" x14ac:dyDescent="0.25">
      <c r="B42" s="985" t="s">
        <v>658</v>
      </c>
      <c r="C42" s="985"/>
      <c r="D42" s="985"/>
      <c r="E42" s="975"/>
      <c r="F42" s="976"/>
      <c r="G42" s="6"/>
      <c r="H42" s="6"/>
      <c r="I42" s="6"/>
      <c r="J42" s="6"/>
      <c r="K42" s="6"/>
      <c r="L42" s="6"/>
      <c r="M42" s="6"/>
    </row>
    <row r="43" spans="2:13" s="2" customFormat="1" ht="13.2" x14ac:dyDescent="0.25">
      <c r="B43" s="7"/>
      <c r="C43" s="7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2:13" s="2" customFormat="1" ht="30.6" customHeight="1" x14ac:dyDescent="0.25">
      <c r="B44" s="724" t="s">
        <v>201</v>
      </c>
      <c r="C44" s="724"/>
      <c r="D44" s="990"/>
      <c r="E44" s="987">
        <f>+SUM(E38:E42)</f>
        <v>0</v>
      </c>
      <c r="F44" s="987"/>
      <c r="G44" s="6"/>
      <c r="H44" s="6"/>
      <c r="I44" s="6"/>
      <c r="J44" s="6"/>
      <c r="K44" s="6"/>
      <c r="L44" s="6"/>
      <c r="M44" s="6"/>
    </row>
    <row r="45" spans="2:13" s="2" customFormat="1" ht="13.2" x14ac:dyDescent="0.25">
      <c r="B45" s="7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2:13" s="367" customFormat="1" ht="30.6" customHeight="1" x14ac:dyDescent="0.25">
      <c r="B46" s="724" t="s">
        <v>202</v>
      </c>
      <c r="C46" s="724"/>
      <c r="D46" s="990"/>
      <c r="E46" s="987">
        <f>+E44+M29</f>
        <v>0</v>
      </c>
      <c r="F46" s="987"/>
      <c r="G46" s="431" t="s">
        <v>724</v>
      </c>
      <c r="H46" s="6"/>
      <c r="I46" s="6"/>
      <c r="J46" s="6"/>
      <c r="K46" s="6"/>
      <c r="L46" s="6"/>
      <c r="M46" s="6"/>
    </row>
    <row r="47" spans="2:13" s="2" customFormat="1" ht="13.2" x14ac:dyDescent="0.25"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2:13" s="2" customFormat="1" ht="13.2" x14ac:dyDescent="0.25"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2:15" s="9" customFormat="1" ht="34.5" customHeight="1" x14ac:dyDescent="0.3">
      <c r="B49" s="962" t="s">
        <v>788</v>
      </c>
      <c r="C49" s="962"/>
      <c r="D49" s="962"/>
      <c r="E49" s="962"/>
      <c r="F49" s="962"/>
      <c r="G49" s="428"/>
      <c r="H49" s="428"/>
      <c r="I49" s="428"/>
      <c r="J49" s="428"/>
      <c r="K49" s="428"/>
      <c r="L49" s="428"/>
      <c r="M49" s="428"/>
    </row>
    <row r="50" spans="2:15" s="43" customFormat="1" ht="17.399999999999999" customHeight="1" x14ac:dyDescent="0.25">
      <c r="B50" s="796" t="s">
        <v>203</v>
      </c>
      <c r="C50" s="796"/>
      <c r="D50" s="796" t="s">
        <v>171</v>
      </c>
      <c r="E50" s="796" t="s">
        <v>181</v>
      </c>
      <c r="F50" s="1001" t="s">
        <v>204</v>
      </c>
      <c r="G50" s="1002"/>
      <c r="H50" s="1002"/>
      <c r="I50" s="1002"/>
      <c r="J50" s="1002"/>
      <c r="K50" s="1002"/>
      <c r="L50" s="1002"/>
      <c r="M50" s="1002"/>
      <c r="N50" s="1002"/>
    </row>
    <row r="51" spans="2:15" s="43" customFormat="1" ht="17.399999999999999" customHeight="1" x14ac:dyDescent="0.25">
      <c r="B51" s="796"/>
      <c r="C51" s="796"/>
      <c r="D51" s="796"/>
      <c r="E51" s="796"/>
      <c r="F51" s="657">
        <v>1</v>
      </c>
      <c r="G51" s="432">
        <v>2</v>
      </c>
      <c r="H51" s="432">
        <v>3</v>
      </c>
      <c r="I51" s="432">
        <v>4</v>
      </c>
      <c r="J51" s="432">
        <v>5</v>
      </c>
      <c r="K51" s="432" t="s">
        <v>54</v>
      </c>
      <c r="L51" s="432" t="s">
        <v>54</v>
      </c>
      <c r="M51" s="432" t="s">
        <v>54</v>
      </c>
      <c r="N51" s="432" t="s">
        <v>61</v>
      </c>
    </row>
    <row r="52" spans="2:15" s="6" customFormat="1" ht="5.0999999999999996" customHeight="1" x14ac:dyDescent="0.25">
      <c r="B52" s="658"/>
      <c r="C52" s="658"/>
      <c r="D52" s="658"/>
      <c r="E52" s="658"/>
      <c r="F52" s="658"/>
      <c r="G52" s="658"/>
      <c r="H52" s="658"/>
      <c r="I52" s="658"/>
      <c r="J52" s="658"/>
      <c r="K52" s="658"/>
      <c r="L52" s="658"/>
      <c r="M52" s="658"/>
      <c r="N52" s="658"/>
    </row>
    <row r="53" spans="2:15" s="214" customFormat="1" ht="13.2" x14ac:dyDescent="0.25">
      <c r="B53" s="762" t="s">
        <v>344</v>
      </c>
      <c r="C53" s="762"/>
      <c r="D53" s="608"/>
      <c r="E53" s="608"/>
      <c r="F53" s="213"/>
      <c r="G53" s="213"/>
      <c r="H53" s="213"/>
      <c r="I53" s="213"/>
      <c r="J53" s="213"/>
      <c r="K53" s="213"/>
      <c r="L53" s="213"/>
      <c r="M53" s="213"/>
      <c r="N53" s="213"/>
    </row>
    <row r="54" spans="2:15" s="214" customFormat="1" ht="13.2" x14ac:dyDescent="0.25">
      <c r="B54" s="762" t="s">
        <v>343</v>
      </c>
      <c r="C54" s="762" t="s">
        <v>343</v>
      </c>
      <c r="D54" s="608"/>
      <c r="E54" s="608"/>
      <c r="F54" s="213"/>
      <c r="G54" s="213"/>
      <c r="H54" s="213"/>
      <c r="I54" s="213"/>
      <c r="J54" s="213"/>
      <c r="K54" s="213"/>
      <c r="L54" s="213"/>
      <c r="M54" s="213"/>
      <c r="N54" s="213"/>
    </row>
    <row r="55" spans="2:15" s="2" customFormat="1" ht="17.25" customHeight="1" x14ac:dyDescent="0.25">
      <c r="B55" s="762" t="s">
        <v>54</v>
      </c>
      <c r="C55" s="762" t="s">
        <v>54</v>
      </c>
      <c r="D55" s="608"/>
      <c r="E55" s="608"/>
      <c r="F55" s="213"/>
      <c r="G55" s="213"/>
      <c r="H55" s="213"/>
      <c r="I55" s="213"/>
      <c r="J55" s="213"/>
      <c r="K55" s="213"/>
      <c r="L55" s="213"/>
      <c r="M55" s="213"/>
      <c r="N55" s="213"/>
    </row>
    <row r="56" spans="2:15" s="2" customFormat="1" ht="13.2" x14ac:dyDescent="0.25">
      <c r="B56" s="10"/>
      <c r="C56" s="62"/>
      <c r="D56" s="10"/>
      <c r="E56" s="116"/>
      <c r="F56" s="110"/>
      <c r="G56" s="117"/>
      <c r="H56" s="110"/>
      <c r="I56" s="118"/>
      <c r="J56" s="10"/>
    </row>
    <row r="57" spans="2:15" s="9" customFormat="1" ht="34.5" customHeight="1" x14ac:dyDescent="0.3">
      <c r="B57" s="962" t="s">
        <v>726</v>
      </c>
      <c r="C57" s="962"/>
      <c r="D57" s="962"/>
      <c r="E57" s="962"/>
      <c r="F57" s="962"/>
      <c r="G57" s="962"/>
      <c r="H57" s="962"/>
      <c r="I57" s="428"/>
      <c r="J57" s="428"/>
      <c r="K57" s="428"/>
      <c r="L57" s="428"/>
      <c r="M57" s="428"/>
    </row>
    <row r="58" spans="2:15" s="2" customFormat="1" ht="13.2" x14ac:dyDescent="0.25">
      <c r="B58" s="991" t="s">
        <v>206</v>
      </c>
      <c r="C58" s="991"/>
      <c r="D58" s="991"/>
      <c r="E58" s="991"/>
      <c r="F58" s="991"/>
      <c r="G58" s="997"/>
      <c r="H58" s="998"/>
      <c r="I58" s="10"/>
    </row>
    <row r="59" spans="2:15" s="2" customFormat="1" ht="13.2" x14ac:dyDescent="0.25">
      <c r="B59" s="991" t="s">
        <v>207</v>
      </c>
      <c r="C59" s="991"/>
      <c r="D59" s="991"/>
      <c r="E59" s="991"/>
      <c r="F59" s="992"/>
      <c r="G59" s="997"/>
      <c r="H59" s="998"/>
      <c r="I59" s="10"/>
    </row>
    <row r="60" spans="2:15" s="2" customFormat="1" ht="13.2" x14ac:dyDescent="0.25">
      <c r="B60" s="43"/>
      <c r="C60" s="36"/>
      <c r="D60" s="36"/>
      <c r="E60" s="36"/>
      <c r="F60" s="36"/>
      <c r="G60" s="36"/>
      <c r="H60" s="36"/>
      <c r="I60" s="10"/>
    </row>
    <row r="61" spans="2:15" s="2" customFormat="1" ht="12.75" customHeight="1" x14ac:dyDescent="0.25">
      <c r="C61" s="36"/>
      <c r="D61" s="36"/>
      <c r="E61" s="36"/>
      <c r="F61" s="36"/>
      <c r="G61" s="36"/>
      <c r="H61" s="36"/>
      <c r="I61" s="10"/>
      <c r="O61" s="367"/>
    </row>
    <row r="62" spans="2:15" s="2" customFormat="1" ht="18" customHeight="1" x14ac:dyDescent="0.25">
      <c r="B62" s="995" t="s">
        <v>637</v>
      </c>
      <c r="C62" s="999"/>
      <c r="D62" s="995" t="s">
        <v>562</v>
      </c>
      <c r="E62" s="996"/>
      <c r="F62" s="993" t="s">
        <v>204</v>
      </c>
      <c r="G62" s="994"/>
      <c r="H62" s="994"/>
      <c r="I62" s="994"/>
      <c r="J62" s="994"/>
      <c r="K62" s="994"/>
      <c r="L62" s="994"/>
      <c r="M62" s="994"/>
      <c r="N62" s="994"/>
      <c r="O62" s="367"/>
    </row>
    <row r="63" spans="2:15" s="2" customFormat="1" ht="13.2" x14ac:dyDescent="0.25">
      <c r="B63" s="995"/>
      <c r="C63" s="999"/>
      <c r="D63" s="995"/>
      <c r="E63" s="996"/>
      <c r="F63" s="119">
        <v>1</v>
      </c>
      <c r="G63" s="119">
        <v>2</v>
      </c>
      <c r="H63" s="119">
        <v>3</v>
      </c>
      <c r="I63" s="119">
        <v>4</v>
      </c>
      <c r="J63" s="119">
        <v>5</v>
      </c>
      <c r="K63" s="119" t="s">
        <v>54</v>
      </c>
      <c r="L63" s="119" t="s">
        <v>54</v>
      </c>
      <c r="M63" s="119" t="s">
        <v>54</v>
      </c>
      <c r="N63" s="433" t="s">
        <v>61</v>
      </c>
      <c r="O63" s="367"/>
    </row>
    <row r="64" spans="2:15" s="367" customFormat="1" ht="5.0999999999999996" customHeight="1" x14ac:dyDescent="0.25"/>
    <row r="65" spans="2:15" s="2" customFormat="1" ht="24.6" customHeight="1" x14ac:dyDescent="0.25">
      <c r="B65" s="1000" t="s">
        <v>208</v>
      </c>
      <c r="C65" s="1000"/>
      <c r="D65" s="988" t="s">
        <v>209</v>
      </c>
      <c r="E65" s="988"/>
      <c r="F65" s="434"/>
      <c r="G65" s="434"/>
      <c r="H65" s="434"/>
      <c r="I65" s="434"/>
      <c r="J65" s="434"/>
      <c r="K65" s="434"/>
      <c r="L65" s="434"/>
      <c r="M65" s="434"/>
      <c r="N65" s="434"/>
      <c r="O65" s="367"/>
    </row>
    <row r="66" spans="2:15" s="2" customFormat="1" ht="12.6" customHeight="1" x14ac:dyDescent="0.25">
      <c r="B66" s="1000"/>
      <c r="C66" s="1000"/>
      <c r="D66" s="988" t="s">
        <v>210</v>
      </c>
      <c r="E66" s="988"/>
      <c r="F66" s="434"/>
      <c r="G66" s="434"/>
      <c r="H66" s="434"/>
      <c r="I66" s="434"/>
      <c r="J66" s="434"/>
      <c r="K66" s="434"/>
      <c r="L66" s="434"/>
      <c r="M66" s="434"/>
      <c r="N66" s="434"/>
      <c r="O66" s="367"/>
    </row>
    <row r="67" spans="2:15" s="2" customFormat="1" ht="12.6" customHeight="1" x14ac:dyDescent="0.25">
      <c r="B67" s="1000"/>
      <c r="C67" s="1000"/>
      <c r="D67" s="988" t="s">
        <v>211</v>
      </c>
      <c r="E67" s="988"/>
      <c r="F67" s="434"/>
      <c r="G67" s="434"/>
      <c r="H67" s="434"/>
      <c r="I67" s="434"/>
      <c r="J67" s="434"/>
      <c r="K67" s="434"/>
      <c r="L67" s="434"/>
      <c r="M67" s="434"/>
      <c r="N67" s="434"/>
      <c r="O67" s="367"/>
    </row>
    <row r="68" spans="2:15" s="2" customFormat="1" ht="12.6" customHeight="1" x14ac:dyDescent="0.25">
      <c r="B68" s="1000"/>
      <c r="C68" s="1000"/>
      <c r="D68" s="988" t="s">
        <v>94</v>
      </c>
      <c r="E68" s="988"/>
      <c r="F68" s="434"/>
      <c r="G68" s="434"/>
      <c r="H68" s="434"/>
      <c r="I68" s="434"/>
      <c r="J68" s="434"/>
      <c r="K68" s="434"/>
      <c r="L68" s="434"/>
      <c r="M68" s="434"/>
      <c r="N68" s="434"/>
      <c r="O68" s="367"/>
    </row>
    <row r="69" spans="2:15" s="2" customFormat="1" ht="12.6" customHeight="1" x14ac:dyDescent="0.25">
      <c r="B69" s="1000"/>
      <c r="C69" s="1000"/>
      <c r="D69" s="988" t="s">
        <v>123</v>
      </c>
      <c r="E69" s="988"/>
      <c r="F69" s="434"/>
      <c r="G69" s="434"/>
      <c r="H69" s="434"/>
      <c r="I69" s="434"/>
      <c r="J69" s="434"/>
      <c r="K69" s="434"/>
      <c r="L69" s="434"/>
      <c r="M69" s="434"/>
      <c r="N69" s="434"/>
      <c r="O69" s="367"/>
    </row>
    <row r="70" spans="2:15" s="2" customFormat="1" ht="24.6" customHeight="1" x14ac:dyDescent="0.25">
      <c r="B70" s="1000"/>
      <c r="C70" s="1000"/>
      <c r="D70" s="988" t="s">
        <v>212</v>
      </c>
      <c r="E70" s="988"/>
      <c r="F70" s="434"/>
      <c r="G70" s="434"/>
      <c r="H70" s="434"/>
      <c r="I70" s="434"/>
      <c r="J70" s="434"/>
      <c r="K70" s="434"/>
      <c r="L70" s="434"/>
      <c r="M70" s="434"/>
      <c r="N70" s="434"/>
      <c r="O70" s="367"/>
    </row>
    <row r="71" spans="2:15" s="2" customFormat="1" ht="13.2" x14ac:dyDescent="0.25">
      <c r="B71" s="1000"/>
      <c r="C71" s="1000"/>
      <c r="D71" s="988" t="s">
        <v>213</v>
      </c>
      <c r="E71" s="988"/>
      <c r="F71" s="434"/>
      <c r="G71" s="434"/>
      <c r="H71" s="434"/>
      <c r="I71" s="434"/>
      <c r="J71" s="434"/>
      <c r="K71" s="434"/>
      <c r="L71" s="434"/>
      <c r="M71" s="434"/>
      <c r="N71" s="434"/>
      <c r="O71" s="367"/>
    </row>
    <row r="72" spans="2:15" s="2" customFormat="1" ht="24.6" customHeight="1" x14ac:dyDescent="0.25">
      <c r="B72" s="1000" t="s">
        <v>214</v>
      </c>
      <c r="C72" s="1000"/>
      <c r="D72" s="988" t="s">
        <v>209</v>
      </c>
      <c r="E72" s="988"/>
      <c r="F72" s="434"/>
      <c r="G72" s="434"/>
      <c r="H72" s="434"/>
      <c r="I72" s="434"/>
      <c r="J72" s="434"/>
      <c r="K72" s="434"/>
      <c r="L72" s="434"/>
      <c r="M72" s="434"/>
      <c r="N72" s="434"/>
      <c r="O72" s="367"/>
    </row>
    <row r="73" spans="2:15" s="2" customFormat="1" ht="12.6" customHeight="1" x14ac:dyDescent="0.25">
      <c r="B73" s="1000"/>
      <c r="C73" s="1000"/>
      <c r="D73" s="988" t="s">
        <v>210</v>
      </c>
      <c r="E73" s="988"/>
      <c r="F73" s="434"/>
      <c r="G73" s="434"/>
      <c r="H73" s="434"/>
      <c r="I73" s="434"/>
      <c r="J73" s="434"/>
      <c r="K73" s="434"/>
      <c r="L73" s="434"/>
      <c r="M73" s="434"/>
      <c r="N73" s="434"/>
      <c r="O73" s="367"/>
    </row>
    <row r="74" spans="2:15" s="2" customFormat="1" ht="12.6" customHeight="1" x14ac:dyDescent="0.25">
      <c r="B74" s="1000"/>
      <c r="C74" s="1000"/>
      <c r="D74" s="988" t="s">
        <v>211</v>
      </c>
      <c r="E74" s="988"/>
      <c r="F74" s="434"/>
      <c r="G74" s="434"/>
      <c r="H74" s="434"/>
      <c r="I74" s="434"/>
      <c r="J74" s="434"/>
      <c r="K74" s="434"/>
      <c r="L74" s="434"/>
      <c r="M74" s="434"/>
      <c r="N74" s="434"/>
      <c r="O74" s="367"/>
    </row>
    <row r="75" spans="2:15" s="2" customFormat="1" ht="12.6" customHeight="1" x14ac:dyDescent="0.25">
      <c r="B75" s="1000"/>
      <c r="C75" s="1000"/>
      <c r="D75" s="988" t="s">
        <v>94</v>
      </c>
      <c r="E75" s="988"/>
      <c r="F75" s="434"/>
      <c r="G75" s="434"/>
      <c r="H75" s="434"/>
      <c r="I75" s="434"/>
      <c r="J75" s="434"/>
      <c r="K75" s="434"/>
      <c r="L75" s="434"/>
      <c r="M75" s="434"/>
      <c r="N75" s="434"/>
      <c r="O75" s="367"/>
    </row>
    <row r="76" spans="2:15" s="2" customFormat="1" ht="12.6" customHeight="1" x14ac:dyDescent="0.25">
      <c r="B76" s="1000"/>
      <c r="C76" s="1000"/>
      <c r="D76" s="988" t="s">
        <v>123</v>
      </c>
      <c r="E76" s="988"/>
      <c r="F76" s="434"/>
      <c r="G76" s="434"/>
      <c r="H76" s="434"/>
      <c r="I76" s="434"/>
      <c r="J76" s="434"/>
      <c r="K76" s="434"/>
      <c r="L76" s="434"/>
      <c r="M76" s="434"/>
      <c r="N76" s="434"/>
      <c r="O76" s="367"/>
    </row>
    <row r="77" spans="2:15" s="2" customFormat="1" ht="24.6" customHeight="1" x14ac:dyDescent="0.25">
      <c r="B77" s="1000"/>
      <c r="C77" s="1000"/>
      <c r="D77" s="988" t="s">
        <v>212</v>
      </c>
      <c r="E77" s="988"/>
      <c r="F77" s="434"/>
      <c r="G77" s="434"/>
      <c r="H77" s="434"/>
      <c r="I77" s="434"/>
      <c r="J77" s="434"/>
      <c r="K77" s="434"/>
      <c r="L77" s="434"/>
      <c r="M77" s="434"/>
      <c r="N77" s="434"/>
      <c r="O77" s="367"/>
    </row>
    <row r="78" spans="2:15" s="2" customFormat="1" ht="13.8" thickBot="1" x14ac:dyDescent="0.3">
      <c r="B78" s="1010"/>
      <c r="C78" s="1010"/>
      <c r="D78" s="989" t="s">
        <v>213</v>
      </c>
      <c r="E78" s="989"/>
      <c r="F78" s="435"/>
      <c r="G78" s="435"/>
      <c r="H78" s="435"/>
      <c r="I78" s="435"/>
      <c r="J78" s="435"/>
      <c r="K78" s="435"/>
      <c r="L78" s="435"/>
      <c r="M78" s="435"/>
      <c r="N78" s="435"/>
      <c r="O78" s="367"/>
    </row>
    <row r="79" spans="2:15" s="2" customFormat="1" ht="24.6" customHeight="1" x14ac:dyDescent="0.25">
      <c r="B79" s="1004" t="s">
        <v>215</v>
      </c>
      <c r="C79" s="1005"/>
      <c r="D79" s="1008" t="s">
        <v>209</v>
      </c>
      <c r="E79" s="1008"/>
      <c r="F79" s="436"/>
      <c r="G79" s="436"/>
      <c r="H79" s="436"/>
      <c r="I79" s="436"/>
      <c r="J79" s="436"/>
      <c r="K79" s="436"/>
      <c r="L79" s="436"/>
      <c r="M79" s="436"/>
      <c r="N79" s="437"/>
      <c r="O79" s="367"/>
    </row>
    <row r="80" spans="2:15" s="2" customFormat="1" ht="24.6" customHeight="1" thickBot="1" x14ac:dyDescent="0.3">
      <c r="B80" s="1006"/>
      <c r="C80" s="1007"/>
      <c r="D80" s="1009" t="s">
        <v>212</v>
      </c>
      <c r="E80" s="1009"/>
      <c r="F80" s="438"/>
      <c r="G80" s="438"/>
      <c r="H80" s="438"/>
      <c r="I80" s="438"/>
      <c r="J80" s="438"/>
      <c r="K80" s="438"/>
      <c r="L80" s="438"/>
      <c r="M80" s="438"/>
      <c r="N80" s="439"/>
      <c r="O80" s="367"/>
    </row>
    <row r="81" spans="2:18" s="557" customFormat="1" ht="6" customHeight="1" x14ac:dyDescent="0.25"/>
    <row r="82" spans="2:18" s="650" customFormat="1" ht="13.5" customHeight="1" x14ac:dyDescent="0.25">
      <c r="B82" s="10" t="s">
        <v>638</v>
      </c>
    </row>
    <row r="83" spans="2:18" s="2" customFormat="1" ht="18" customHeight="1" x14ac:dyDescent="0.25">
      <c r="C83" s="36"/>
      <c r="D83" s="36"/>
      <c r="E83" s="36"/>
      <c r="F83" s="36"/>
      <c r="G83" s="36"/>
      <c r="H83" s="36"/>
      <c r="I83" s="36"/>
      <c r="J83" s="10"/>
      <c r="O83" s="367"/>
    </row>
    <row r="84" spans="2:18" s="9" customFormat="1" ht="34.5" customHeight="1" x14ac:dyDescent="0.3">
      <c r="B84" s="962" t="s">
        <v>804</v>
      </c>
      <c r="C84" s="962"/>
      <c r="D84" s="962"/>
      <c r="E84" s="962"/>
      <c r="F84" s="962"/>
      <c r="G84" s="962"/>
      <c r="H84" s="962"/>
      <c r="I84" s="428"/>
      <c r="J84" s="428"/>
      <c r="K84" s="428"/>
      <c r="L84" s="428"/>
      <c r="M84" s="428"/>
    </row>
    <row r="85" spans="2:18" s="2" customFormat="1" ht="13.2" x14ac:dyDescent="0.25"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2:18" s="2" customFormat="1" ht="13.2" x14ac:dyDescent="0.25">
      <c r="B86" s="53" t="s">
        <v>216</v>
      </c>
      <c r="C86" s="6"/>
      <c r="F86" s="975"/>
      <c r="G86" s="976"/>
      <c r="H86" s="40" t="s">
        <v>217</v>
      </c>
      <c r="K86" s="6"/>
      <c r="L86" s="6"/>
      <c r="M86" s="6"/>
    </row>
    <row r="87" spans="2:18" s="2" customFormat="1" ht="13.2" x14ac:dyDescent="0.25">
      <c r="B87" s="53" t="s">
        <v>218</v>
      </c>
      <c r="F87" s="975"/>
      <c r="G87" s="976"/>
      <c r="K87" s="6"/>
      <c r="L87" s="6"/>
      <c r="M87" s="6"/>
    </row>
    <row r="88" spans="2:18" s="2" customFormat="1" ht="13.2" x14ac:dyDescent="0.25">
      <c r="B88" s="53" t="s">
        <v>219</v>
      </c>
      <c r="F88" s="975"/>
      <c r="G88" s="976"/>
      <c r="H88" s="40" t="s">
        <v>220</v>
      </c>
      <c r="K88" s="6"/>
      <c r="L88" s="6"/>
      <c r="M88" s="6"/>
    </row>
    <row r="89" spans="2:18" s="2" customFormat="1" ht="13.2" x14ac:dyDescent="0.25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2:18" s="367" customFormat="1" ht="15" customHeight="1" x14ac:dyDescent="0.25">
      <c r="B90" s="796" t="s">
        <v>721</v>
      </c>
      <c r="C90" s="796"/>
      <c r="D90" s="796"/>
      <c r="E90" s="796"/>
      <c r="F90" s="796"/>
      <c r="G90" s="765" t="s">
        <v>178</v>
      </c>
      <c r="H90" s="765"/>
      <c r="I90" s="796" t="s">
        <v>221</v>
      </c>
      <c r="J90" s="796"/>
      <c r="K90" s="796"/>
      <c r="L90" s="796"/>
      <c r="M90" s="796"/>
      <c r="N90" s="796"/>
      <c r="O90" s="796"/>
      <c r="P90" s="796"/>
      <c r="Q90" s="765" t="s">
        <v>222</v>
      </c>
      <c r="R90" s="765"/>
    </row>
    <row r="91" spans="2:18" s="367" customFormat="1" ht="27" customHeight="1" x14ac:dyDescent="0.25">
      <c r="B91" s="765" t="s">
        <v>722</v>
      </c>
      <c r="C91" s="765"/>
      <c r="D91" s="765"/>
      <c r="E91" s="765" t="s">
        <v>177</v>
      </c>
      <c r="F91" s="765"/>
      <c r="G91" s="765"/>
      <c r="H91" s="765"/>
      <c r="I91" s="796">
        <v>1</v>
      </c>
      <c r="J91" s="796">
        <v>2</v>
      </c>
      <c r="K91" s="796">
        <v>3</v>
      </c>
      <c r="L91" s="796" t="s">
        <v>223</v>
      </c>
      <c r="M91" s="796" t="s">
        <v>223</v>
      </c>
      <c r="N91" s="796" t="s">
        <v>223</v>
      </c>
      <c r="O91" s="796" t="s">
        <v>223</v>
      </c>
      <c r="P91" s="796" t="s">
        <v>61</v>
      </c>
      <c r="Q91" s="765"/>
      <c r="R91" s="765"/>
    </row>
    <row r="92" spans="2:18" s="367" customFormat="1" ht="13.2" x14ac:dyDescent="0.25">
      <c r="B92" s="765"/>
      <c r="C92" s="765"/>
      <c r="D92" s="765"/>
      <c r="E92" s="765"/>
      <c r="F92" s="765"/>
      <c r="G92" s="765"/>
      <c r="H92" s="765"/>
      <c r="I92" s="796"/>
      <c r="J92" s="796"/>
      <c r="K92" s="796"/>
      <c r="L92" s="796"/>
      <c r="M92" s="796"/>
      <c r="N92" s="796"/>
      <c r="O92" s="796"/>
      <c r="P92" s="796"/>
      <c r="Q92" s="765"/>
      <c r="R92" s="765"/>
    </row>
    <row r="93" spans="2:18" s="367" customFormat="1" ht="8.1" customHeight="1" x14ac:dyDescent="0.25">
      <c r="I93" s="6"/>
      <c r="J93" s="6"/>
      <c r="K93" s="6"/>
      <c r="L93" s="6"/>
      <c r="M93" s="6"/>
    </row>
    <row r="94" spans="2:18" s="9" customFormat="1" ht="15.9" customHeight="1" x14ac:dyDescent="0.25">
      <c r="B94" s="978" t="s">
        <v>560</v>
      </c>
      <c r="C94" s="979"/>
      <c r="D94" s="980"/>
      <c r="E94" s="950"/>
      <c r="F94" s="951"/>
      <c r="G94" s="950"/>
      <c r="H94" s="951"/>
      <c r="I94" s="211"/>
      <c r="J94" s="211"/>
      <c r="K94" s="211"/>
      <c r="L94" s="211"/>
      <c r="M94" s="211"/>
      <c r="N94" s="211"/>
      <c r="O94" s="211"/>
      <c r="P94" s="211"/>
      <c r="Q94" s="950"/>
      <c r="R94" s="951"/>
    </row>
    <row r="95" spans="2:18" s="9" customFormat="1" ht="27.75" customHeight="1" x14ac:dyDescent="0.25">
      <c r="B95" s="937" t="s">
        <v>785</v>
      </c>
      <c r="C95" s="937"/>
      <c r="D95" s="937"/>
      <c r="E95" s="966" t="s">
        <v>829</v>
      </c>
      <c r="F95" s="967"/>
      <c r="G95" s="950"/>
      <c r="H95" s="951"/>
      <c r="I95" s="659"/>
      <c r="J95" s="659"/>
      <c r="K95" s="211"/>
      <c r="L95" s="211"/>
      <c r="M95" s="211"/>
      <c r="N95" s="211"/>
      <c r="O95" s="211"/>
      <c r="P95" s="211"/>
      <c r="Q95" s="958"/>
      <c r="R95" s="959"/>
    </row>
    <row r="96" spans="2:18" s="9" customFormat="1" ht="15.9" customHeight="1" x14ac:dyDescent="0.25">
      <c r="B96" s="968" t="s">
        <v>54</v>
      </c>
      <c r="C96" s="969"/>
      <c r="D96" s="970"/>
      <c r="E96" s="950"/>
      <c r="F96" s="951"/>
      <c r="G96" s="950"/>
      <c r="H96" s="951"/>
      <c r="I96" s="659"/>
      <c r="J96" s="659"/>
      <c r="K96" s="211"/>
      <c r="L96" s="211"/>
      <c r="M96" s="211"/>
      <c r="N96" s="211"/>
      <c r="O96" s="211"/>
      <c r="P96" s="211"/>
      <c r="Q96" s="958"/>
      <c r="R96" s="959"/>
    </row>
    <row r="97" spans="2:18" s="9" customFormat="1" ht="15.9" customHeight="1" x14ac:dyDescent="0.25">
      <c r="B97" s="978" t="s">
        <v>550</v>
      </c>
      <c r="C97" s="979"/>
      <c r="D97" s="980"/>
      <c r="E97" s="950"/>
      <c r="F97" s="951"/>
      <c r="G97" s="950"/>
      <c r="H97" s="951"/>
      <c r="I97" s="211"/>
      <c r="J97" s="211"/>
      <c r="K97" s="211"/>
      <c r="L97" s="211"/>
      <c r="M97" s="211"/>
      <c r="N97" s="211"/>
      <c r="O97" s="211"/>
      <c r="P97" s="211"/>
      <c r="Q97" s="950"/>
      <c r="R97" s="951"/>
    </row>
    <row r="98" spans="2:18" s="9" customFormat="1" ht="27.75" customHeight="1" x14ac:dyDescent="0.25">
      <c r="B98" s="937" t="s">
        <v>785</v>
      </c>
      <c r="C98" s="937"/>
      <c r="D98" s="937"/>
      <c r="E98" s="966" t="s">
        <v>829</v>
      </c>
      <c r="F98" s="967"/>
      <c r="G98" s="950"/>
      <c r="H98" s="951"/>
      <c r="I98" s="608"/>
      <c r="J98" s="608"/>
      <c r="K98" s="608"/>
      <c r="L98" s="608"/>
      <c r="M98" s="608"/>
      <c r="N98" s="608"/>
      <c r="O98" s="608"/>
      <c r="P98" s="608"/>
      <c r="Q98" s="950"/>
      <c r="R98" s="951"/>
    </row>
    <row r="99" spans="2:18" s="9" customFormat="1" ht="15.9" customHeight="1" x14ac:dyDescent="0.25">
      <c r="B99" s="968" t="s">
        <v>54</v>
      </c>
      <c r="C99" s="969"/>
      <c r="D99" s="970"/>
      <c r="E99" s="950"/>
      <c r="F99" s="951"/>
      <c r="G99" s="950"/>
      <c r="H99" s="951"/>
      <c r="I99" s="211"/>
      <c r="J99" s="211"/>
      <c r="K99" s="211"/>
      <c r="L99" s="211"/>
      <c r="M99" s="211"/>
      <c r="N99" s="211"/>
      <c r="O99" s="211"/>
      <c r="P99" s="211"/>
      <c r="Q99" s="950"/>
      <c r="R99" s="951"/>
    </row>
    <row r="100" spans="2:18" s="9" customFormat="1" ht="15.9" customHeight="1" x14ac:dyDescent="0.25">
      <c r="B100" s="978" t="s">
        <v>561</v>
      </c>
      <c r="C100" s="979"/>
      <c r="D100" s="980"/>
      <c r="E100" s="950"/>
      <c r="F100" s="951"/>
      <c r="G100" s="950"/>
      <c r="H100" s="951"/>
      <c r="I100" s="211"/>
      <c r="J100" s="211"/>
      <c r="K100" s="211"/>
      <c r="L100" s="211"/>
      <c r="M100" s="211"/>
      <c r="N100" s="211"/>
      <c r="O100" s="211"/>
      <c r="P100" s="211"/>
      <c r="Q100" s="950"/>
      <c r="R100" s="951"/>
    </row>
    <row r="101" spans="2:18" s="9" customFormat="1" ht="27.75" customHeight="1" x14ac:dyDescent="0.25">
      <c r="B101" s="937" t="s">
        <v>785</v>
      </c>
      <c r="C101" s="937"/>
      <c r="D101" s="937"/>
      <c r="E101" s="966" t="s">
        <v>829</v>
      </c>
      <c r="F101" s="967"/>
      <c r="G101" s="950"/>
      <c r="H101" s="951"/>
      <c r="I101" s="608"/>
      <c r="J101" s="608"/>
      <c r="K101" s="608"/>
      <c r="L101" s="608"/>
      <c r="M101" s="608"/>
      <c r="N101" s="608"/>
      <c r="O101" s="608"/>
      <c r="P101" s="608"/>
      <c r="Q101" s="950"/>
      <c r="R101" s="951"/>
    </row>
    <row r="102" spans="2:18" s="9" customFormat="1" ht="15.9" customHeight="1" x14ac:dyDescent="0.25">
      <c r="B102" s="968" t="s">
        <v>54</v>
      </c>
      <c r="C102" s="969"/>
      <c r="D102" s="970"/>
      <c r="E102" s="950"/>
      <c r="F102" s="951"/>
      <c r="G102" s="950"/>
      <c r="H102" s="951"/>
      <c r="I102" s="211"/>
      <c r="J102" s="211"/>
      <c r="K102" s="211"/>
      <c r="L102" s="211"/>
      <c r="M102" s="211"/>
      <c r="N102" s="211"/>
      <c r="O102" s="211"/>
      <c r="P102" s="211"/>
      <c r="Q102" s="950"/>
      <c r="R102" s="951"/>
    </row>
    <row r="103" spans="2:18" s="9" customFormat="1" ht="15.9" customHeight="1" x14ac:dyDescent="0.25">
      <c r="B103" s="654" t="s">
        <v>784</v>
      </c>
      <c r="C103" s="653"/>
      <c r="D103" s="653"/>
      <c r="E103" s="653"/>
      <c r="F103" s="653"/>
      <c r="G103" s="653"/>
      <c r="H103" s="653"/>
      <c r="I103" s="653"/>
      <c r="J103" s="653"/>
      <c r="K103" s="653"/>
      <c r="L103" s="653"/>
      <c r="M103" s="653"/>
      <c r="N103" s="656"/>
      <c r="O103" s="607"/>
      <c r="P103" s="607"/>
      <c r="Q103" s="607"/>
      <c r="R103" s="607"/>
    </row>
    <row r="104" spans="2:18" s="9" customFormat="1" ht="30.75" customHeight="1" thickBot="1" x14ac:dyDescent="0.35">
      <c r="B104" s="937" t="s">
        <v>785</v>
      </c>
      <c r="C104" s="937"/>
      <c r="D104" s="937"/>
      <c r="E104" s="966" t="s">
        <v>829</v>
      </c>
      <c r="F104" s="967"/>
      <c r="G104" s="977"/>
      <c r="H104" s="977"/>
      <c r="I104" s="210"/>
      <c r="J104" s="210"/>
      <c r="K104" s="210"/>
      <c r="L104" s="210"/>
      <c r="M104" s="210"/>
      <c r="N104" s="210"/>
      <c r="O104" s="655"/>
      <c r="P104" s="655"/>
      <c r="Q104" s="973"/>
      <c r="R104" s="974"/>
    </row>
    <row r="105" spans="2:18" s="2" customFormat="1" ht="36.6" customHeight="1" thickBot="1" x14ac:dyDescent="0.3">
      <c r="B105" s="956" t="s">
        <v>224</v>
      </c>
      <c r="C105" s="956"/>
      <c r="D105" s="956"/>
      <c r="E105" s="956"/>
      <c r="F105" s="956"/>
      <c r="G105" s="956"/>
      <c r="H105" s="956"/>
      <c r="I105" s="956"/>
      <c r="J105" s="956"/>
      <c r="K105" s="956"/>
      <c r="L105" s="956"/>
      <c r="M105" s="956"/>
      <c r="N105" s="956"/>
      <c r="O105" s="956"/>
      <c r="P105" s="957"/>
      <c r="Q105" s="963" t="s">
        <v>865</v>
      </c>
      <c r="R105" s="964"/>
    </row>
    <row r="106" spans="2:18" s="394" customFormat="1" ht="8.1" customHeight="1" x14ac:dyDescent="0.25">
      <c r="I106" s="6"/>
      <c r="J106" s="6"/>
      <c r="K106" s="6"/>
      <c r="L106" s="6"/>
      <c r="M106" s="6"/>
    </row>
    <row r="107" spans="2:18" s="2" customFormat="1" ht="40.5" customHeight="1" x14ac:dyDescent="0.25">
      <c r="B107" s="952" t="s">
        <v>196</v>
      </c>
      <c r="C107" s="953"/>
      <c r="D107" s="59">
        <v>1</v>
      </c>
      <c r="E107" s="59">
        <v>2</v>
      </c>
      <c r="F107" s="59">
        <v>3</v>
      </c>
      <c r="G107" s="59" t="s">
        <v>223</v>
      </c>
      <c r="H107" s="59" t="s">
        <v>223</v>
      </c>
      <c r="I107" s="59" t="s">
        <v>223</v>
      </c>
      <c r="J107" s="59" t="s">
        <v>223</v>
      </c>
      <c r="K107" s="59" t="s">
        <v>61</v>
      </c>
      <c r="L107" s="954" t="s">
        <v>563</v>
      </c>
      <c r="M107" s="955"/>
    </row>
    <row r="108" spans="2:18" s="394" customFormat="1" ht="8.1" customHeight="1" x14ac:dyDescent="0.25">
      <c r="I108" s="6"/>
      <c r="J108" s="6"/>
      <c r="K108" s="6"/>
      <c r="L108" s="6"/>
      <c r="M108" s="6"/>
    </row>
    <row r="109" spans="2:18" s="2" customFormat="1" ht="35.1" customHeight="1" x14ac:dyDescent="0.25">
      <c r="B109" s="849" t="s">
        <v>198</v>
      </c>
      <c r="C109" s="849"/>
      <c r="D109" s="210"/>
      <c r="E109" s="210"/>
      <c r="F109" s="210"/>
      <c r="G109" s="210"/>
      <c r="H109" s="210"/>
      <c r="I109" s="210"/>
      <c r="J109" s="210"/>
      <c r="K109" s="210"/>
      <c r="L109" s="762"/>
      <c r="M109" s="762"/>
    </row>
    <row r="110" spans="2:18" s="2" customFormat="1" ht="39" customHeight="1" x14ac:dyDescent="0.25">
      <c r="B110" s="849" t="s">
        <v>225</v>
      </c>
      <c r="C110" s="849"/>
      <c r="D110" s="210"/>
      <c r="E110" s="210"/>
      <c r="F110" s="210"/>
      <c r="G110" s="210"/>
      <c r="H110" s="210"/>
      <c r="I110" s="210"/>
      <c r="J110" s="210"/>
      <c r="K110" s="210"/>
      <c r="L110" s="762"/>
      <c r="M110" s="762"/>
    </row>
    <row r="111" spans="2:18" s="2" customFormat="1" ht="32.1" customHeight="1" x14ac:dyDescent="0.25">
      <c r="B111" s="849" t="s">
        <v>199</v>
      </c>
      <c r="C111" s="849"/>
      <c r="D111" s="210"/>
      <c r="E111" s="210"/>
      <c r="F111" s="210"/>
      <c r="G111" s="210"/>
      <c r="H111" s="210"/>
      <c r="I111" s="210"/>
      <c r="J111" s="210"/>
      <c r="K111" s="210"/>
      <c r="L111" s="762"/>
      <c r="M111" s="762"/>
    </row>
    <row r="112" spans="2:18" s="553" customFormat="1" ht="32.1" customHeight="1" x14ac:dyDescent="0.25">
      <c r="B112" s="849" t="s">
        <v>200</v>
      </c>
      <c r="C112" s="849"/>
      <c r="D112" s="210"/>
      <c r="E112" s="210"/>
      <c r="F112" s="210"/>
      <c r="G112" s="210"/>
      <c r="H112" s="210"/>
      <c r="I112" s="210"/>
      <c r="J112" s="210"/>
      <c r="K112" s="210"/>
      <c r="L112" s="965"/>
      <c r="M112" s="965"/>
    </row>
    <row r="113" spans="2:14" s="553" customFormat="1" ht="32.1" customHeight="1" thickBot="1" x14ac:dyDescent="0.3">
      <c r="B113" s="849" t="s">
        <v>624</v>
      </c>
      <c r="C113" s="849"/>
      <c r="D113" s="679"/>
      <c r="E113" s="679"/>
      <c r="F113" s="679"/>
      <c r="G113" s="679"/>
      <c r="H113" s="679"/>
      <c r="I113" s="679"/>
      <c r="J113" s="679"/>
      <c r="K113" s="679"/>
      <c r="L113" s="965"/>
      <c r="M113" s="965"/>
    </row>
    <row r="114" spans="2:14" s="680" customFormat="1" ht="32.1" customHeight="1" thickBot="1" x14ac:dyDescent="0.3">
      <c r="B114" s="1003" t="s">
        <v>224</v>
      </c>
      <c r="C114" s="1003"/>
      <c r="D114" s="1003"/>
      <c r="E114" s="1003"/>
      <c r="F114" s="1003"/>
      <c r="G114" s="1003"/>
      <c r="H114" s="1003"/>
      <c r="I114" s="1003"/>
      <c r="J114" s="1003"/>
      <c r="K114" s="1003"/>
      <c r="L114" s="963" t="s">
        <v>866</v>
      </c>
      <c r="M114" s="964"/>
    </row>
    <row r="115" spans="2:14" s="680" customFormat="1" ht="32.1" customHeight="1" thickBot="1" x14ac:dyDescent="0.3">
      <c r="B115" s="1003" t="s">
        <v>869</v>
      </c>
      <c r="C115" s="1003"/>
      <c r="D115" s="1003"/>
      <c r="E115" s="1003"/>
      <c r="F115" s="1003"/>
      <c r="G115" s="1003"/>
      <c r="H115" s="1003"/>
      <c r="I115" s="1003"/>
      <c r="J115" s="1003"/>
      <c r="K115" s="1003"/>
      <c r="L115" s="963" t="s">
        <v>867</v>
      </c>
      <c r="M115" s="964"/>
    </row>
    <row r="116" spans="2:14" s="681" customFormat="1" ht="32.1" customHeight="1" thickBot="1" x14ac:dyDescent="0.3">
      <c r="B116" s="682"/>
      <c r="C116" s="682"/>
      <c r="D116" s="682"/>
      <c r="E116" s="682"/>
      <c r="F116" s="682"/>
      <c r="G116" s="682"/>
      <c r="H116" s="682"/>
      <c r="I116" s="682"/>
      <c r="J116" s="682"/>
      <c r="K116" s="682"/>
    </row>
    <row r="117" spans="2:14" s="678" customFormat="1" ht="32.1" customHeight="1" thickBot="1" x14ac:dyDescent="0.3">
      <c r="B117" s="1003" t="s">
        <v>863</v>
      </c>
      <c r="C117" s="1003"/>
      <c r="D117" s="1003"/>
      <c r="E117" s="1003"/>
      <c r="F117" s="1003"/>
      <c r="G117" s="1003"/>
      <c r="H117" s="1003"/>
      <c r="I117" s="1003"/>
      <c r="J117" s="1003"/>
      <c r="K117" s="1003"/>
      <c r="L117" s="963" t="s">
        <v>868</v>
      </c>
      <c r="M117" s="964"/>
      <c r="N117" s="6"/>
    </row>
    <row r="118" spans="2:14" s="2" customFormat="1" ht="14.4" customHeight="1" x14ac:dyDescent="0.25">
      <c r="B118" s="1150" t="s">
        <v>831</v>
      </c>
      <c r="C118" s="1150"/>
      <c r="D118" s="1150"/>
      <c r="E118" s="1150"/>
      <c r="F118" s="1150"/>
      <c r="G118" s="1150"/>
      <c r="H118" s="1150"/>
      <c r="I118" s="1150"/>
      <c r="J118" s="1150"/>
      <c r="K118" s="1150"/>
      <c r="L118" s="1150"/>
      <c r="M118" s="1150"/>
      <c r="N118" s="1150"/>
    </row>
    <row r="119" spans="2:14" s="2" customFormat="1" x14ac:dyDescent="0.3">
      <c r="B119" s="1151" t="s">
        <v>864</v>
      </c>
      <c r="C119" s="620"/>
      <c r="D119" s="620"/>
      <c r="E119" s="620"/>
      <c r="F119" s="620"/>
      <c r="G119" s="620"/>
      <c r="H119" s="620"/>
      <c r="I119" s="6"/>
      <c r="J119" s="6"/>
      <c r="K119" s="6"/>
      <c r="L119" s="6"/>
      <c r="M119" s="6"/>
      <c r="N119" s="6"/>
    </row>
    <row r="120" spans="2:14" s="2" customFormat="1" ht="13.2" x14ac:dyDescent="0.25">
      <c r="B120" s="6"/>
      <c r="C120" s="7"/>
      <c r="D120" s="6"/>
      <c r="E120" s="6"/>
      <c r="F120" s="6"/>
      <c r="G120" s="6"/>
      <c r="H120" s="7"/>
      <c r="I120" s="7"/>
      <c r="J120" s="7"/>
      <c r="K120" s="6"/>
      <c r="L120" s="6"/>
      <c r="M120" s="6"/>
    </row>
    <row r="121" spans="2:14" s="2" customFormat="1" ht="13.2" x14ac:dyDescent="0.25">
      <c r="B121" s="10" t="s">
        <v>842</v>
      </c>
      <c r="C121" s="7"/>
      <c r="D121" s="7"/>
      <c r="E121" s="10"/>
      <c r="F121" s="7"/>
      <c r="G121" s="7"/>
      <c r="H121" s="7"/>
      <c r="I121" s="7"/>
      <c r="J121" s="7"/>
      <c r="K121" s="7"/>
      <c r="L121" s="7"/>
      <c r="M121" s="7"/>
    </row>
    <row r="122" spans="2:14" s="2" customFormat="1" ht="13.2" x14ac:dyDescent="0.25">
      <c r="B122" s="26" t="s">
        <v>226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</row>
    <row r="123" spans="2:14" s="2" customFormat="1" ht="13.2" x14ac:dyDescent="0.25">
      <c r="B123" s="26"/>
    </row>
    <row r="124" spans="2:14" s="2" customFormat="1" ht="13.2" x14ac:dyDescent="0.25">
      <c r="B124" s="26" t="s">
        <v>76</v>
      </c>
      <c r="C124" s="211"/>
      <c r="E124" s="743" t="s">
        <v>227</v>
      </c>
      <c r="F124" s="743"/>
      <c r="G124" s="972"/>
      <c r="H124" s="211"/>
      <c r="I124" s="10"/>
      <c r="J124" s="7"/>
    </row>
    <row r="125" spans="2:14" s="2" customFormat="1" ht="13.2" x14ac:dyDescent="0.25">
      <c r="B125" s="26"/>
      <c r="I125" s="7"/>
      <c r="J125" s="7"/>
    </row>
    <row r="126" spans="2:14" s="2" customFormat="1" ht="13.2" x14ac:dyDescent="0.25">
      <c r="B126" s="2" t="s">
        <v>77</v>
      </c>
      <c r="C126" s="211"/>
      <c r="E126" s="743" t="s">
        <v>843</v>
      </c>
      <c r="F126" s="743"/>
      <c r="G126" s="972"/>
      <c r="H126" s="211"/>
      <c r="J126" s="7"/>
    </row>
    <row r="127" spans="2:14" s="2" customFormat="1" ht="13.2" x14ac:dyDescent="0.25">
      <c r="C127" s="10"/>
      <c r="I127" s="7"/>
      <c r="J127" s="7"/>
    </row>
    <row r="128" spans="2:14" s="9" customFormat="1" ht="34.5" customHeight="1" x14ac:dyDescent="0.3">
      <c r="B128" s="962" t="s">
        <v>805</v>
      </c>
      <c r="C128" s="962"/>
      <c r="D128" s="962"/>
      <c r="E128" s="962"/>
      <c r="F128" s="962"/>
      <c r="G128" s="962"/>
      <c r="H128" s="962"/>
      <c r="I128" s="428"/>
      <c r="J128" s="428"/>
      <c r="K128" s="428"/>
      <c r="L128" s="428"/>
      <c r="M128" s="428"/>
    </row>
    <row r="129" spans="2:17" s="2" customFormat="1" ht="13.2" x14ac:dyDescent="0.25">
      <c r="B129" s="7"/>
    </row>
    <row r="130" spans="2:17" s="363" customFormat="1" ht="14.4" customHeight="1" x14ac:dyDescent="0.25">
      <c r="B130" s="765" t="s">
        <v>721</v>
      </c>
      <c r="C130" s="765"/>
      <c r="D130" s="765"/>
      <c r="E130" s="765"/>
      <c r="F130" s="961" t="s">
        <v>178</v>
      </c>
      <c r="G130" s="961"/>
      <c r="H130" s="961" t="s">
        <v>228</v>
      </c>
      <c r="I130" s="961"/>
      <c r="J130" s="961" t="s">
        <v>229</v>
      </c>
      <c r="K130" s="961"/>
      <c r="L130" s="961"/>
      <c r="M130" s="961"/>
      <c r="N130" s="961"/>
      <c r="O130" s="961"/>
      <c r="P130" s="961"/>
      <c r="Q130" s="961" t="s">
        <v>230</v>
      </c>
    </row>
    <row r="131" spans="2:17" s="2" customFormat="1" ht="12.75" customHeight="1" x14ac:dyDescent="0.25">
      <c r="B131" s="961" t="s">
        <v>176</v>
      </c>
      <c r="C131" s="961"/>
      <c r="D131" s="961" t="s">
        <v>177</v>
      </c>
      <c r="E131" s="961"/>
      <c r="F131" s="961"/>
      <c r="G131" s="961"/>
      <c r="H131" s="961"/>
      <c r="I131" s="961"/>
      <c r="J131" s="961"/>
      <c r="K131" s="961"/>
      <c r="L131" s="961"/>
      <c r="M131" s="961"/>
      <c r="N131" s="961"/>
      <c r="O131" s="961"/>
      <c r="P131" s="961"/>
      <c r="Q131" s="961"/>
    </row>
    <row r="132" spans="2:17" s="2" customFormat="1" ht="12.75" customHeight="1" x14ac:dyDescent="0.25">
      <c r="B132" s="961"/>
      <c r="C132" s="961"/>
      <c r="D132" s="961"/>
      <c r="E132" s="961"/>
      <c r="F132" s="961"/>
      <c r="G132" s="961"/>
      <c r="H132" s="961"/>
      <c r="I132" s="961"/>
      <c r="J132" s="457" t="s">
        <v>231</v>
      </c>
      <c r="K132" s="457" t="s">
        <v>232</v>
      </c>
      <c r="L132" s="457" t="s">
        <v>54</v>
      </c>
      <c r="M132" s="457" t="s">
        <v>54</v>
      </c>
      <c r="N132" s="457" t="s">
        <v>54</v>
      </c>
      <c r="O132" s="457" t="s">
        <v>54</v>
      </c>
      <c r="P132" s="457" t="s">
        <v>233</v>
      </c>
      <c r="Q132" s="961"/>
    </row>
    <row r="133" spans="2:17" s="2" customFormat="1" ht="13.2" x14ac:dyDescent="0.25">
      <c r="B133" s="961"/>
      <c r="C133" s="961"/>
      <c r="D133" s="961"/>
      <c r="E133" s="961"/>
      <c r="F133" s="961"/>
      <c r="G133" s="961"/>
      <c r="H133" s="961"/>
      <c r="I133" s="961"/>
      <c r="J133" s="457" t="s">
        <v>234</v>
      </c>
      <c r="K133" s="457" t="s">
        <v>234</v>
      </c>
      <c r="L133" s="457" t="s">
        <v>234</v>
      </c>
      <c r="M133" s="457" t="s">
        <v>234</v>
      </c>
      <c r="N133" s="457" t="s">
        <v>234</v>
      </c>
      <c r="O133" s="457" t="s">
        <v>234</v>
      </c>
      <c r="P133" s="457" t="s">
        <v>234</v>
      </c>
      <c r="Q133" s="961"/>
    </row>
    <row r="134" spans="2:17" s="394" customFormat="1" ht="8.1" customHeight="1" x14ac:dyDescent="0.25">
      <c r="I134" s="6"/>
      <c r="J134" s="6"/>
      <c r="K134" s="6"/>
      <c r="L134" s="6"/>
      <c r="M134" s="6"/>
    </row>
    <row r="135" spans="2:17" s="2" customFormat="1" ht="13.2" x14ac:dyDescent="0.25">
      <c r="B135" s="960"/>
      <c r="C135" s="960"/>
      <c r="D135" s="960"/>
      <c r="E135" s="960"/>
      <c r="F135" s="960"/>
      <c r="G135" s="960"/>
      <c r="H135" s="960"/>
      <c r="I135" s="960"/>
      <c r="J135" s="212"/>
      <c r="K135" s="212"/>
      <c r="L135" s="212"/>
      <c r="M135" s="212"/>
      <c r="N135" s="212"/>
      <c r="O135" s="212"/>
      <c r="P135" s="212"/>
      <c r="Q135" s="212"/>
    </row>
    <row r="136" spans="2:17" s="2" customFormat="1" ht="13.2" x14ac:dyDescent="0.25">
      <c r="B136" s="960"/>
      <c r="C136" s="960"/>
      <c r="D136" s="960"/>
      <c r="E136" s="960"/>
      <c r="F136" s="960"/>
      <c r="G136" s="960"/>
      <c r="H136" s="960"/>
      <c r="I136" s="960"/>
      <c r="J136" s="212"/>
      <c r="K136" s="212"/>
      <c r="L136" s="212"/>
      <c r="M136" s="212"/>
      <c r="N136" s="212"/>
      <c r="O136" s="212"/>
      <c r="P136" s="212"/>
      <c r="Q136" s="212"/>
    </row>
    <row r="137" spans="2:17" s="2" customFormat="1" ht="13.2" x14ac:dyDescent="0.25">
      <c r="B137" s="960"/>
      <c r="C137" s="960"/>
      <c r="D137" s="960"/>
      <c r="E137" s="960"/>
      <c r="F137" s="960"/>
      <c r="G137" s="960"/>
      <c r="H137" s="960"/>
      <c r="I137" s="960"/>
      <c r="J137" s="212"/>
      <c r="K137" s="212"/>
      <c r="L137" s="212"/>
      <c r="M137" s="212"/>
      <c r="N137" s="212"/>
      <c r="O137" s="212"/>
      <c r="P137" s="212"/>
      <c r="Q137" s="212"/>
    </row>
    <row r="138" spans="2:17" s="2" customFormat="1" ht="13.2" x14ac:dyDescent="0.25">
      <c r="B138" s="960"/>
      <c r="C138" s="960"/>
      <c r="D138" s="960"/>
      <c r="E138" s="960"/>
      <c r="F138" s="960"/>
      <c r="G138" s="960"/>
      <c r="H138" s="960"/>
      <c r="I138" s="960"/>
      <c r="J138" s="212"/>
      <c r="K138" s="212"/>
      <c r="L138" s="212"/>
      <c r="M138" s="212"/>
      <c r="N138" s="212"/>
      <c r="O138" s="212"/>
      <c r="P138" s="212"/>
      <c r="Q138" s="212"/>
    </row>
    <row r="139" spans="2:17" s="2" customFormat="1" ht="13.2" x14ac:dyDescent="0.25">
      <c r="B139" s="960"/>
      <c r="C139" s="960"/>
      <c r="D139" s="960"/>
      <c r="E139" s="960"/>
      <c r="F139" s="960"/>
      <c r="G139" s="960"/>
      <c r="H139" s="960"/>
      <c r="I139" s="960"/>
      <c r="J139" s="212"/>
      <c r="K139" s="212"/>
      <c r="L139" s="212"/>
      <c r="M139" s="212"/>
      <c r="N139" s="212"/>
      <c r="O139" s="212"/>
      <c r="P139" s="212"/>
      <c r="Q139" s="212"/>
    </row>
    <row r="140" spans="2:17" s="2" customFormat="1" ht="13.2" x14ac:dyDescent="0.25">
      <c r="B140" s="960"/>
      <c r="C140" s="960"/>
      <c r="D140" s="960"/>
      <c r="E140" s="960"/>
      <c r="F140" s="960"/>
      <c r="G140" s="960"/>
      <c r="H140" s="960"/>
      <c r="I140" s="960"/>
      <c r="J140" s="458"/>
      <c r="K140" s="213"/>
      <c r="L140" s="459"/>
      <c r="M140" s="459"/>
      <c r="N140" s="459"/>
      <c r="O140" s="459"/>
      <c r="P140" s="212"/>
      <c r="Q140" s="212"/>
    </row>
    <row r="141" spans="2:17" s="2" customFormat="1" ht="13.2" x14ac:dyDescent="0.25">
      <c r="B141" s="960"/>
      <c r="C141" s="960"/>
      <c r="D141" s="960"/>
      <c r="E141" s="960"/>
      <c r="F141" s="960"/>
      <c r="G141" s="960"/>
      <c r="H141" s="960"/>
      <c r="I141" s="960"/>
      <c r="J141" s="458"/>
      <c r="K141" s="213"/>
      <c r="L141" s="459"/>
      <c r="M141" s="459"/>
      <c r="N141" s="459"/>
      <c r="O141" s="459"/>
      <c r="P141" s="212"/>
      <c r="Q141" s="212"/>
    </row>
    <row r="142" spans="2:17" s="2" customFormat="1" ht="12.9" customHeight="1" x14ac:dyDescent="0.25">
      <c r="B142" s="971" t="s">
        <v>771</v>
      </c>
      <c r="C142" s="971"/>
      <c r="D142" s="971"/>
      <c r="E142" s="971"/>
      <c r="F142" s="971"/>
      <c r="G142" s="971"/>
      <c r="H142" s="971"/>
      <c r="I142" s="971"/>
      <c r="J142" s="971"/>
      <c r="K142" s="971"/>
      <c r="L142" s="971"/>
      <c r="M142" s="971"/>
      <c r="N142" s="971"/>
      <c r="O142" s="971"/>
      <c r="P142" s="971"/>
      <c r="Q142" s="971"/>
    </row>
    <row r="143" spans="2:17" s="2" customFormat="1" ht="12.9" customHeight="1" x14ac:dyDescent="0.25">
      <c r="B143" s="971"/>
      <c r="C143" s="971"/>
      <c r="D143" s="971"/>
      <c r="E143" s="971"/>
      <c r="F143" s="971"/>
      <c r="G143" s="971"/>
      <c r="H143" s="971"/>
      <c r="I143" s="971"/>
      <c r="J143" s="971"/>
      <c r="K143" s="971"/>
      <c r="L143" s="971"/>
      <c r="M143" s="971"/>
      <c r="N143" s="971"/>
      <c r="O143" s="971"/>
      <c r="P143" s="971"/>
      <c r="Q143" s="971"/>
    </row>
    <row r="144" spans="2:17" s="557" customFormat="1" ht="13.2" x14ac:dyDescent="0.25">
      <c r="B144" s="10"/>
      <c r="C144" s="36"/>
      <c r="D144" s="36"/>
      <c r="E144" s="36"/>
      <c r="F144" s="36"/>
      <c r="G144" s="36"/>
      <c r="H144" s="36"/>
      <c r="I144" s="36"/>
      <c r="J144" s="10"/>
    </row>
    <row r="203" spans="2:10" s="2" customFormat="1" ht="13.2" x14ac:dyDescent="0.25">
      <c r="B203" s="10"/>
      <c r="C203" s="62"/>
      <c r="D203" s="10"/>
      <c r="E203" s="116"/>
      <c r="F203" s="110"/>
      <c r="G203" s="117"/>
      <c r="H203" s="110"/>
      <c r="I203" s="118"/>
      <c r="J203" s="10"/>
    </row>
    <row r="204" spans="2:10" s="2" customFormat="1" ht="13.2" x14ac:dyDescent="0.25">
      <c r="B204" s="10"/>
      <c r="C204" s="62"/>
      <c r="D204" s="10"/>
      <c r="E204" s="116"/>
      <c r="F204" s="110"/>
      <c r="G204" s="117"/>
      <c r="H204" s="110"/>
      <c r="I204" s="118"/>
      <c r="J204" s="10"/>
    </row>
  </sheetData>
  <mergeCells count="204">
    <mergeCell ref="L114:M114"/>
    <mergeCell ref="B115:K115"/>
    <mergeCell ref="L115:M115"/>
    <mergeCell ref="B117:K117"/>
    <mergeCell ref="L117:M117"/>
    <mergeCell ref="D73:E73"/>
    <mergeCell ref="D74:E74"/>
    <mergeCell ref="D65:E65"/>
    <mergeCell ref="D66:E66"/>
    <mergeCell ref="D70:E70"/>
    <mergeCell ref="D71:E71"/>
    <mergeCell ref="D72:E72"/>
    <mergeCell ref="D75:E75"/>
    <mergeCell ref="D76:E76"/>
    <mergeCell ref="B79:C80"/>
    <mergeCell ref="D79:E79"/>
    <mergeCell ref="D80:E80"/>
    <mergeCell ref="D69:E69"/>
    <mergeCell ref="B72:C78"/>
    <mergeCell ref="G99:H99"/>
    <mergeCell ref="B84:H84"/>
    <mergeCell ref="L113:M113"/>
    <mergeCell ref="L111:M111"/>
    <mergeCell ref="D50:D51"/>
    <mergeCell ref="E50:E51"/>
    <mergeCell ref="B59:F59"/>
    <mergeCell ref="D67:E67"/>
    <mergeCell ref="D68:E68"/>
    <mergeCell ref="F62:N62"/>
    <mergeCell ref="D62:E63"/>
    <mergeCell ref="G59:H59"/>
    <mergeCell ref="G58:H58"/>
    <mergeCell ref="B62:C63"/>
    <mergeCell ref="B65:C71"/>
    <mergeCell ref="F50:N50"/>
    <mergeCell ref="B58:F58"/>
    <mergeCell ref="D77:E77"/>
    <mergeCell ref="D78:E78"/>
    <mergeCell ref="B41:D41"/>
    <mergeCell ref="K15:L15"/>
    <mergeCell ref="K16:K17"/>
    <mergeCell ref="L16:L17"/>
    <mergeCell ref="E46:F46"/>
    <mergeCell ref="E44:F44"/>
    <mergeCell ref="E36:F36"/>
    <mergeCell ref="E38:F38"/>
    <mergeCell ref="E39:F39"/>
    <mergeCell ref="B15:F15"/>
    <mergeCell ref="E16:F17"/>
    <mergeCell ref="E20:F20"/>
    <mergeCell ref="E21:F21"/>
    <mergeCell ref="E23:F23"/>
    <mergeCell ref="E24:F24"/>
    <mergeCell ref="B44:D44"/>
    <mergeCell ref="B46:D46"/>
    <mergeCell ref="B42:D42"/>
    <mergeCell ref="B50:C51"/>
    <mergeCell ref="B53:C53"/>
    <mergeCell ref="B54:C54"/>
    <mergeCell ref="B55:C55"/>
    <mergeCell ref="M29:N29"/>
    <mergeCell ref="B27:D27"/>
    <mergeCell ref="E27:F27"/>
    <mergeCell ref="G26:H26"/>
    <mergeCell ref="N15:N17"/>
    <mergeCell ref="G15:H17"/>
    <mergeCell ref="G19:H19"/>
    <mergeCell ref="G20:H20"/>
    <mergeCell ref="G21:H21"/>
    <mergeCell ref="I15:J15"/>
    <mergeCell ref="G23:H23"/>
    <mergeCell ref="G24:H24"/>
    <mergeCell ref="M15:M17"/>
    <mergeCell ref="B16:D17"/>
    <mergeCell ref="B20:D20"/>
    <mergeCell ref="B21:D21"/>
    <mergeCell ref="B23:D23"/>
    <mergeCell ref="B24:D24"/>
    <mergeCell ref="B26:D26"/>
    <mergeCell ref="Q90:R92"/>
    <mergeCell ref="B102:D102"/>
    <mergeCell ref="E102:F102"/>
    <mergeCell ref="G102:H102"/>
    <mergeCell ref="B100:D100"/>
    <mergeCell ref="E100:F100"/>
    <mergeCell ref="G100:H100"/>
    <mergeCell ref="B101:D101"/>
    <mergeCell ref="B14:F14"/>
    <mergeCell ref="B19:F19"/>
    <mergeCell ref="B22:F22"/>
    <mergeCell ref="B29:L29"/>
    <mergeCell ref="B49:F49"/>
    <mergeCell ref="B57:H57"/>
    <mergeCell ref="B36:D36"/>
    <mergeCell ref="B38:D38"/>
    <mergeCell ref="B39:D39"/>
    <mergeCell ref="B40:D40"/>
    <mergeCell ref="E40:F40"/>
    <mergeCell ref="E42:F42"/>
    <mergeCell ref="E26:F26"/>
    <mergeCell ref="I16:I17"/>
    <mergeCell ref="J16:J17"/>
    <mergeCell ref="G22:H22"/>
    <mergeCell ref="F86:G86"/>
    <mergeCell ref="F87:G87"/>
    <mergeCell ref="F88:G88"/>
    <mergeCell ref="B104:D104"/>
    <mergeCell ref="E104:F104"/>
    <mergeCell ref="G104:H104"/>
    <mergeCell ref="M91:M92"/>
    <mergeCell ref="B97:D97"/>
    <mergeCell ref="L91:L92"/>
    <mergeCell ref="B94:D94"/>
    <mergeCell ref="E94:F94"/>
    <mergeCell ref="G94:H94"/>
    <mergeCell ref="B95:D95"/>
    <mergeCell ref="E95:F95"/>
    <mergeCell ref="G95:H95"/>
    <mergeCell ref="F135:G135"/>
    <mergeCell ref="F136:G136"/>
    <mergeCell ref="D135:E135"/>
    <mergeCell ref="D136:E136"/>
    <mergeCell ref="B135:C135"/>
    <mergeCell ref="B136:C136"/>
    <mergeCell ref="B98:D98"/>
    <mergeCell ref="E98:F98"/>
    <mergeCell ref="G98:H98"/>
    <mergeCell ref="G101:H101"/>
    <mergeCell ref="B99:D99"/>
    <mergeCell ref="E99:F99"/>
    <mergeCell ref="B113:C113"/>
    <mergeCell ref="B114:K114"/>
    <mergeCell ref="B118:N118"/>
    <mergeCell ref="B142:Q143"/>
    <mergeCell ref="H137:I137"/>
    <mergeCell ref="H138:I138"/>
    <mergeCell ref="H139:I139"/>
    <mergeCell ref="H140:I140"/>
    <mergeCell ref="H141:I141"/>
    <mergeCell ref="B139:C139"/>
    <mergeCell ref="B140:C140"/>
    <mergeCell ref="B141:C141"/>
    <mergeCell ref="D139:E139"/>
    <mergeCell ref="D140:E140"/>
    <mergeCell ref="D141:E141"/>
    <mergeCell ref="F137:G137"/>
    <mergeCell ref="F138:G138"/>
    <mergeCell ref="D137:E137"/>
    <mergeCell ref="D138:E138"/>
    <mergeCell ref="F139:G139"/>
    <mergeCell ref="B137:C137"/>
    <mergeCell ref="F140:G140"/>
    <mergeCell ref="F141:G141"/>
    <mergeCell ref="B138:C138"/>
    <mergeCell ref="F130:G133"/>
    <mergeCell ref="H130:I133"/>
    <mergeCell ref="J130:P131"/>
    <mergeCell ref="Q130:Q133"/>
    <mergeCell ref="B109:C109"/>
    <mergeCell ref="L109:M109"/>
    <mergeCell ref="Q99:R99"/>
    <mergeCell ref="Q100:R100"/>
    <mergeCell ref="B128:H128"/>
    <mergeCell ref="D131:E133"/>
    <mergeCell ref="B131:C133"/>
    <mergeCell ref="Q101:R101"/>
    <mergeCell ref="Q102:R102"/>
    <mergeCell ref="Q105:R105"/>
    <mergeCell ref="L112:M112"/>
    <mergeCell ref="E101:F101"/>
    <mergeCell ref="H135:I135"/>
    <mergeCell ref="H136:I136"/>
    <mergeCell ref="B110:C110"/>
    <mergeCell ref="E126:G126"/>
    <mergeCell ref="E124:G124"/>
    <mergeCell ref="B130:E130"/>
    <mergeCell ref="B111:C111"/>
    <mergeCell ref="B107:C107"/>
    <mergeCell ref="L107:M107"/>
    <mergeCell ref="B112:C112"/>
    <mergeCell ref="B105:P105"/>
    <mergeCell ref="E97:F97"/>
    <mergeCell ref="G97:H97"/>
    <mergeCell ref="Q94:R94"/>
    <mergeCell ref="Q95:R95"/>
    <mergeCell ref="Q96:R96"/>
    <mergeCell ref="Q97:R97"/>
    <mergeCell ref="Q98:R98"/>
    <mergeCell ref="B96:D96"/>
    <mergeCell ref="E96:F96"/>
    <mergeCell ref="Q104:R104"/>
    <mergeCell ref="I90:P90"/>
    <mergeCell ref="J91:J92"/>
    <mergeCell ref="K91:K92"/>
    <mergeCell ref="G96:H96"/>
    <mergeCell ref="N91:N92"/>
    <mergeCell ref="O91:O92"/>
    <mergeCell ref="P91:P92"/>
    <mergeCell ref="B90:F90"/>
    <mergeCell ref="L110:M110"/>
    <mergeCell ref="I91:I92"/>
    <mergeCell ref="G90:H92"/>
    <mergeCell ref="B91:D92"/>
    <mergeCell ref="E91:F92"/>
  </mergeCells>
  <pageMargins left="0.7" right="0.7" top="0.75" bottom="0.75" header="0.3" footer="0.3"/>
  <pageSetup scale="41" orientation="portrait" r:id="rId1"/>
  <rowBreaks count="2" manualBreakCount="2">
    <brk id="105" min="1" max="17" man="1"/>
    <brk id="144" min="1" max="17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theme="0" tint="-0.14999847407452621"/>
  </sheetPr>
  <dimension ref="A1:AC152"/>
  <sheetViews>
    <sheetView showGridLines="0" zoomScale="85" zoomScaleNormal="85" zoomScaleSheetLayoutView="70" workbookViewId="0">
      <pane ySplit="9" topLeftCell="A10" activePane="bottomLeft" state="frozen"/>
      <selection activeCell="AC11" sqref="AC11"/>
      <selection pane="bottomLeft" activeCell="L31" sqref="L31"/>
    </sheetView>
  </sheetViews>
  <sheetFormatPr baseColWidth="10" defaultRowHeight="14.4" x14ac:dyDescent="0.3"/>
  <cols>
    <col min="2" max="2" width="36.88671875" customWidth="1"/>
    <col min="3" max="3" width="13.109375" customWidth="1"/>
  </cols>
  <sheetData>
    <row r="1" spans="1:29" s="455" customFormat="1" x14ac:dyDescent="0.3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 s="455" customFormat="1" x14ac:dyDescent="0.3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 s="455" customFormat="1" x14ac:dyDescent="0.3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 s="455" customFormat="1" x14ac:dyDescent="0.3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 s="455" customFormat="1" x14ac:dyDescent="0.3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 s="455" customFormat="1" x14ac:dyDescent="0.3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 s="455" customFormat="1" x14ac:dyDescent="0.3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 s="455" customFormat="1" x14ac:dyDescent="0.3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 s="455" customFormat="1" x14ac:dyDescent="0.3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s="649" customFormat="1" ht="18" x14ac:dyDescent="0.35">
      <c r="B10" s="649" t="s">
        <v>727</v>
      </c>
    </row>
    <row r="12" spans="1:29" ht="24" customHeight="1" x14ac:dyDescent="0.3">
      <c r="B12" s="745" t="s">
        <v>844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</row>
    <row r="13" spans="1:29" x14ac:dyDescent="0.3">
      <c r="B13" s="121"/>
      <c r="C13" s="122"/>
      <c r="D13" s="122"/>
      <c r="E13" s="123"/>
      <c r="F13" s="122"/>
      <c r="G13" s="122"/>
      <c r="H13" s="122"/>
      <c r="I13" s="122"/>
      <c r="J13" s="124"/>
      <c r="K13" s="122"/>
      <c r="L13" s="122"/>
      <c r="M13" s="122"/>
    </row>
    <row r="14" spans="1:29" ht="18.75" customHeight="1" x14ac:dyDescent="0.3">
      <c r="B14" s="1011" t="s">
        <v>728</v>
      </c>
      <c r="C14" s="1011"/>
      <c r="D14" s="1011"/>
      <c r="E14" s="1011"/>
      <c r="F14" s="1011"/>
      <c r="G14" s="1011"/>
      <c r="H14" s="1011"/>
      <c r="I14" s="1011"/>
      <c r="J14" s="1011"/>
      <c r="K14" s="1011"/>
      <c r="L14" s="1011"/>
      <c r="M14" s="1011"/>
    </row>
    <row r="15" spans="1:29" ht="15" customHeight="1" x14ac:dyDescent="0.3">
      <c r="B15" s="121"/>
      <c r="C15" s="122"/>
      <c r="D15" s="122"/>
      <c r="E15" s="123"/>
      <c r="F15" s="124"/>
      <c r="G15" s="124"/>
      <c r="H15" s="124"/>
      <c r="I15" s="124"/>
      <c r="J15" s="124"/>
      <c r="K15" s="122"/>
      <c r="L15" s="122"/>
      <c r="M15" s="122"/>
    </row>
    <row r="16" spans="1:29" ht="26.25" customHeight="1" x14ac:dyDescent="0.3">
      <c r="B16" s="215" t="s">
        <v>725</v>
      </c>
      <c r="C16" s="1012" t="s">
        <v>489</v>
      </c>
      <c r="D16" s="1012"/>
      <c r="E16" s="1012" t="s">
        <v>27</v>
      </c>
      <c r="F16" s="1012"/>
      <c r="G16" s="1012"/>
      <c r="H16" s="1012" t="s">
        <v>490</v>
      </c>
      <c r="I16" s="1012"/>
      <c r="J16" s="1012"/>
      <c r="K16" s="1012" t="s">
        <v>235</v>
      </c>
      <c r="L16" s="1012"/>
      <c r="M16" s="1012"/>
    </row>
    <row r="17" spans="2:13" ht="4.5" customHeight="1" x14ac:dyDescent="0.3"/>
    <row r="18" spans="2:13" x14ac:dyDescent="0.3">
      <c r="B18" s="467"/>
      <c r="C18" s="1047"/>
      <c r="D18" s="1047"/>
      <c r="E18" s="1044"/>
      <c r="F18" s="1045"/>
      <c r="G18" s="1046"/>
      <c r="H18" s="1044"/>
      <c r="I18" s="1045"/>
      <c r="J18" s="1046"/>
      <c r="K18" s="1044"/>
      <c r="L18" s="1045"/>
      <c r="M18" s="1046"/>
    </row>
    <row r="19" spans="2:13" x14ac:dyDescent="0.3">
      <c r="B19" s="467"/>
      <c r="C19" s="1047"/>
      <c r="D19" s="1047"/>
      <c r="E19" s="1044"/>
      <c r="F19" s="1045"/>
      <c r="G19" s="1046"/>
      <c r="H19" s="1044"/>
      <c r="I19" s="1045"/>
      <c r="J19" s="1046"/>
      <c r="K19" s="1044"/>
      <c r="L19" s="1045"/>
      <c r="M19" s="1046"/>
    </row>
    <row r="20" spans="2:13" x14ac:dyDescent="0.3">
      <c r="B20" s="468"/>
      <c r="C20" s="1047"/>
      <c r="D20" s="1047"/>
      <c r="E20" s="1044"/>
      <c r="F20" s="1045"/>
      <c r="G20" s="1046"/>
      <c r="H20" s="1044"/>
      <c r="I20" s="1045"/>
      <c r="J20" s="1046"/>
      <c r="K20" s="1044"/>
      <c r="L20" s="1045"/>
      <c r="M20" s="1046"/>
    </row>
    <row r="21" spans="2:13" x14ac:dyDescent="0.3">
      <c r="B21" s="468"/>
      <c r="C21" s="1047"/>
      <c r="D21" s="1047"/>
      <c r="E21" s="1044"/>
      <c r="F21" s="1045"/>
      <c r="G21" s="1046"/>
      <c r="H21" s="1044"/>
      <c r="I21" s="1045"/>
      <c r="J21" s="1046"/>
      <c r="K21" s="1044"/>
      <c r="L21" s="1045"/>
      <c r="M21" s="1046"/>
    </row>
    <row r="22" spans="2:13" x14ac:dyDescent="0.3">
      <c r="B22" s="469"/>
      <c r="C22" s="1047"/>
      <c r="D22" s="1047"/>
      <c r="E22" s="1044"/>
      <c r="F22" s="1045"/>
      <c r="G22" s="1046"/>
      <c r="H22" s="1044"/>
      <c r="I22" s="1045"/>
      <c r="J22" s="1046"/>
      <c r="K22" s="1044"/>
      <c r="L22" s="1045"/>
      <c r="M22" s="1046"/>
    </row>
    <row r="23" spans="2:13" x14ac:dyDescent="0.3">
      <c r="B23" s="469"/>
      <c r="C23" s="1047"/>
      <c r="D23" s="1047"/>
      <c r="E23" s="1044"/>
      <c r="F23" s="1045"/>
      <c r="G23" s="1046"/>
      <c r="H23" s="1044"/>
      <c r="I23" s="1045"/>
      <c r="J23" s="1046"/>
      <c r="K23" s="1044"/>
      <c r="L23" s="1045"/>
      <c r="M23" s="1046"/>
    </row>
    <row r="24" spans="2:13" x14ac:dyDescent="0.3">
      <c r="B24" s="469"/>
      <c r="C24" s="1047"/>
      <c r="D24" s="1047"/>
      <c r="E24" s="1044"/>
      <c r="F24" s="1045"/>
      <c r="G24" s="1046"/>
      <c r="H24" s="1044"/>
      <c r="I24" s="1045"/>
      <c r="J24" s="1046"/>
      <c r="K24" s="1044"/>
      <c r="L24" s="1045"/>
      <c r="M24" s="1046"/>
    </row>
    <row r="25" spans="2:13" x14ac:dyDescent="0.3">
      <c r="B25" s="121"/>
      <c r="C25" s="124"/>
      <c r="D25" s="122"/>
      <c r="E25" s="123"/>
      <c r="F25" s="122"/>
      <c r="G25" s="122"/>
      <c r="H25" s="122"/>
      <c r="I25" s="122"/>
      <c r="J25" s="124"/>
      <c r="K25" s="122"/>
      <c r="L25" s="122"/>
      <c r="M25" s="122"/>
    </row>
    <row r="26" spans="2:13" x14ac:dyDescent="0.3">
      <c r="B26" s="127"/>
      <c r="C26" s="124"/>
      <c r="D26" s="124"/>
      <c r="E26" s="123"/>
      <c r="F26" s="124"/>
      <c r="G26" s="124"/>
      <c r="H26" s="124"/>
      <c r="I26" s="124"/>
      <c r="J26" s="124"/>
      <c r="K26" s="122"/>
      <c r="L26" s="122"/>
      <c r="M26" s="122"/>
    </row>
    <row r="27" spans="2:13" ht="15.75" customHeight="1" x14ac:dyDescent="0.3">
      <c r="B27" s="159" t="s">
        <v>256</v>
      </c>
      <c r="C27" s="160">
        <v>1</v>
      </c>
      <c r="D27" s="160">
        <v>2</v>
      </c>
      <c r="E27" s="160">
        <v>3</v>
      </c>
      <c r="F27" s="160"/>
      <c r="G27" s="160"/>
      <c r="H27" s="160"/>
      <c r="I27" s="160" t="s">
        <v>54</v>
      </c>
      <c r="J27" s="160" t="s">
        <v>54</v>
      </c>
      <c r="K27" s="160" t="s">
        <v>54</v>
      </c>
      <c r="L27" s="160" t="s">
        <v>61</v>
      </c>
    </row>
    <row r="28" spans="2:13" x14ac:dyDescent="0.3">
      <c r="B28" s="365" t="s">
        <v>236</v>
      </c>
      <c r="C28" s="470"/>
      <c r="D28" s="471"/>
      <c r="E28" s="470"/>
      <c r="F28" s="470"/>
      <c r="G28" s="470"/>
      <c r="H28" s="470"/>
      <c r="I28" s="470"/>
      <c r="J28" s="470"/>
      <c r="K28" s="470"/>
      <c r="L28" s="470"/>
    </row>
    <row r="29" spans="2:13" x14ac:dyDescent="0.3">
      <c r="B29" s="365" t="s">
        <v>237</v>
      </c>
      <c r="C29" s="470"/>
      <c r="D29" s="471"/>
      <c r="E29" s="470"/>
      <c r="F29" s="470"/>
      <c r="G29" s="470"/>
      <c r="H29" s="470"/>
      <c r="I29" s="470"/>
      <c r="J29" s="470"/>
      <c r="K29" s="470"/>
      <c r="L29" s="470"/>
    </row>
    <row r="30" spans="2:13" x14ac:dyDescent="0.3">
      <c r="B30" s="365" t="s">
        <v>238</v>
      </c>
      <c r="C30" s="470"/>
      <c r="D30" s="471"/>
      <c r="E30" s="470"/>
      <c r="F30" s="470"/>
      <c r="G30" s="470"/>
      <c r="H30" s="470"/>
      <c r="I30" s="470"/>
      <c r="J30" s="470"/>
      <c r="K30" s="470"/>
      <c r="L30" s="470"/>
    </row>
    <row r="31" spans="2:13" s="521" customFormat="1" x14ac:dyDescent="0.3">
      <c r="B31" s="365" t="s">
        <v>334</v>
      </c>
      <c r="C31" s="470"/>
      <c r="D31" s="471"/>
      <c r="E31" s="470"/>
      <c r="F31" s="470"/>
      <c r="G31" s="470"/>
      <c r="H31" s="470"/>
      <c r="I31" s="470"/>
      <c r="J31" s="470"/>
      <c r="K31" s="470"/>
      <c r="L31" s="470"/>
    </row>
    <row r="32" spans="2:13" ht="15" x14ac:dyDescent="0.3">
      <c r="B32" s="126" t="s">
        <v>815</v>
      </c>
      <c r="C32" s="366"/>
      <c r="D32" s="366"/>
      <c r="E32" s="158"/>
      <c r="F32" s="366"/>
      <c r="G32" s="366"/>
      <c r="H32" s="366"/>
      <c r="I32" s="366"/>
      <c r="J32" s="366"/>
      <c r="K32" s="366"/>
      <c r="L32" s="366"/>
      <c r="M32" s="366"/>
    </row>
    <row r="33" spans="2:13" x14ac:dyDescent="0.3">
      <c r="B33" s="128"/>
      <c r="C33" s="124"/>
      <c r="D33" s="124"/>
      <c r="E33" s="123"/>
      <c r="F33" s="124"/>
      <c r="G33" s="124"/>
      <c r="H33" s="124"/>
      <c r="I33" s="124"/>
      <c r="J33" s="124"/>
      <c r="K33" s="122"/>
      <c r="L33" s="122"/>
      <c r="M33" s="122"/>
    </row>
    <row r="34" spans="2:13" ht="18" customHeight="1" x14ac:dyDescent="0.3">
      <c r="B34" s="1013" t="s">
        <v>729</v>
      </c>
      <c r="C34" s="1013"/>
      <c r="D34" s="1013"/>
      <c r="E34" s="1013"/>
      <c r="F34" s="1013"/>
      <c r="G34" s="1013"/>
      <c r="H34" s="1013"/>
      <c r="I34" s="1013"/>
      <c r="J34" s="1013"/>
      <c r="K34" s="1013"/>
      <c r="L34" s="1013"/>
      <c r="M34" s="1013"/>
    </row>
    <row r="35" spans="2:13" x14ac:dyDescent="0.3">
      <c r="B35" s="128"/>
      <c r="C35" s="124"/>
      <c r="D35" s="124"/>
      <c r="E35" s="123"/>
      <c r="F35" s="124"/>
      <c r="G35" s="124"/>
      <c r="H35" s="124"/>
      <c r="I35" s="124"/>
      <c r="J35" s="124"/>
      <c r="K35" s="122"/>
      <c r="L35" s="122"/>
      <c r="M35" s="122"/>
    </row>
    <row r="36" spans="2:13" x14ac:dyDescent="0.3">
      <c r="B36" s="133" t="s">
        <v>730</v>
      </c>
      <c r="C36" s="124"/>
      <c r="D36" s="124"/>
      <c r="E36" s="123"/>
      <c r="F36" s="124"/>
      <c r="G36" s="124"/>
      <c r="H36" s="124"/>
      <c r="I36" s="124"/>
      <c r="J36" s="124"/>
      <c r="K36" s="122"/>
      <c r="L36" s="122"/>
      <c r="M36" s="122"/>
    </row>
    <row r="37" spans="2:13" x14ac:dyDescent="0.3">
      <c r="B37" s="128"/>
      <c r="C37" s="124"/>
      <c r="D37" s="124"/>
      <c r="E37" s="123"/>
      <c r="F37" s="124"/>
      <c r="G37" s="124"/>
      <c r="H37" s="124"/>
      <c r="I37" s="124"/>
      <c r="J37" s="124"/>
      <c r="K37" s="122"/>
      <c r="L37" s="122"/>
      <c r="M37" s="122"/>
    </row>
    <row r="38" spans="2:13" x14ac:dyDescent="0.3">
      <c r="B38" s="128" t="s">
        <v>240</v>
      </c>
      <c r="C38" s="124"/>
      <c r="D38" s="124"/>
      <c r="E38" s="123"/>
      <c r="F38" s="124"/>
      <c r="G38" s="124"/>
      <c r="H38" s="124"/>
      <c r="I38" s="124"/>
      <c r="J38" s="124"/>
      <c r="K38" s="122"/>
      <c r="L38" s="122"/>
      <c r="M38" s="122"/>
    </row>
    <row r="39" spans="2:13" ht="6" customHeight="1" x14ac:dyDescent="0.3">
      <c r="B39" s="128"/>
      <c r="C39" s="124"/>
      <c r="D39" s="124"/>
      <c r="E39" s="123"/>
      <c r="F39" s="124"/>
      <c r="G39" s="124"/>
    </row>
    <row r="40" spans="2:13" ht="39.6" x14ac:dyDescent="0.3">
      <c r="B40" s="134" t="s">
        <v>85</v>
      </c>
      <c r="C40" s="135" t="s">
        <v>241</v>
      </c>
      <c r="D40" s="135" t="s">
        <v>242</v>
      </c>
      <c r="E40" s="135" t="s">
        <v>639</v>
      </c>
      <c r="F40" s="135" t="s">
        <v>244</v>
      </c>
    </row>
    <row r="41" spans="2:13" ht="6" customHeight="1" x14ac:dyDescent="0.3">
      <c r="E41" s="125"/>
    </row>
    <row r="42" spans="2:13" x14ac:dyDescent="0.3">
      <c r="B42" s="475" t="s">
        <v>245</v>
      </c>
      <c r="C42" s="136"/>
      <c r="D42" s="137"/>
      <c r="E42" s="138"/>
      <c r="F42" s="139"/>
    </row>
    <row r="43" spans="2:13" x14ac:dyDescent="0.3">
      <c r="B43" s="140" t="s">
        <v>246</v>
      </c>
      <c r="C43" s="472"/>
      <c r="D43" s="1015"/>
      <c r="E43" s="141">
        <f>1/1.18</f>
        <v>0.84745762711864414</v>
      </c>
      <c r="F43" s="139"/>
    </row>
    <row r="44" spans="2:13" x14ac:dyDescent="0.3">
      <c r="B44" s="140" t="s">
        <v>640</v>
      </c>
      <c r="C44" s="473"/>
      <c r="D44" s="1016"/>
      <c r="E44" s="478"/>
      <c r="F44" s="139"/>
    </row>
    <row r="45" spans="2:13" x14ac:dyDescent="0.3">
      <c r="B45" s="140" t="s">
        <v>247</v>
      </c>
      <c r="C45" s="473"/>
      <c r="D45" s="1016"/>
      <c r="E45" s="141">
        <v>1</v>
      </c>
      <c r="F45" s="139"/>
    </row>
    <row r="46" spans="2:13" x14ac:dyDescent="0.3">
      <c r="B46" s="140" t="s">
        <v>248</v>
      </c>
      <c r="C46" s="473"/>
      <c r="D46" s="1016"/>
      <c r="E46" s="478"/>
      <c r="F46" s="139"/>
    </row>
    <row r="47" spans="2:13" x14ac:dyDescent="0.3">
      <c r="B47" s="140" t="s">
        <v>641</v>
      </c>
      <c r="C47" s="473"/>
      <c r="D47" s="1016"/>
      <c r="E47" s="478"/>
      <c r="F47" s="139"/>
    </row>
    <row r="48" spans="2:13" x14ac:dyDescent="0.3">
      <c r="B48" s="140" t="s">
        <v>167</v>
      </c>
      <c r="C48" s="473"/>
      <c r="D48" s="1017"/>
      <c r="E48" s="141">
        <f>'[1]Parámetros de evaluación social'!E6</f>
        <v>0.66</v>
      </c>
      <c r="F48" s="139"/>
    </row>
    <row r="49" spans="2:13" x14ac:dyDescent="0.3">
      <c r="B49" s="476" t="s">
        <v>54</v>
      </c>
      <c r="C49" s="136"/>
      <c r="D49" s="137"/>
      <c r="E49" s="138"/>
      <c r="F49" s="139"/>
    </row>
    <row r="50" spans="2:13" x14ac:dyDescent="0.3">
      <c r="B50" s="144" t="s">
        <v>198</v>
      </c>
      <c r="C50" s="1018"/>
      <c r="D50" s="139"/>
      <c r="E50" s="141">
        <f>1/1.18</f>
        <v>0.84745762711864414</v>
      </c>
      <c r="F50" s="139"/>
      <c r="J50" s="124"/>
      <c r="K50" s="122"/>
      <c r="L50" s="122"/>
      <c r="M50" s="122"/>
    </row>
    <row r="51" spans="2:13" x14ac:dyDescent="0.3">
      <c r="B51" s="144" t="s">
        <v>225</v>
      </c>
      <c r="C51" s="1019"/>
      <c r="D51" s="139"/>
      <c r="E51" s="141">
        <f>1/1.18</f>
        <v>0.84745762711864414</v>
      </c>
      <c r="F51" s="139"/>
      <c r="J51" s="124"/>
      <c r="K51" s="122"/>
      <c r="L51" s="122"/>
      <c r="M51" s="122"/>
    </row>
    <row r="52" spans="2:13" x14ac:dyDescent="0.3">
      <c r="B52" s="139" t="s">
        <v>199</v>
      </c>
      <c r="C52" s="1020"/>
      <c r="D52" s="139"/>
      <c r="E52" s="141">
        <f>1/1.18</f>
        <v>0.84745762711864414</v>
      </c>
      <c r="F52" s="143"/>
      <c r="J52" s="124"/>
      <c r="K52" s="122"/>
      <c r="L52" s="122"/>
      <c r="M52" s="122"/>
    </row>
    <row r="53" spans="2:13" ht="15" thickBot="1" x14ac:dyDescent="0.35">
      <c r="B53" s="139" t="s">
        <v>200</v>
      </c>
      <c r="C53" s="1021"/>
      <c r="D53" s="139"/>
      <c r="E53" s="141">
        <f>1/1.18</f>
        <v>0.84745762711864414</v>
      </c>
      <c r="F53" s="143"/>
      <c r="J53" s="124"/>
      <c r="K53" s="122"/>
      <c r="L53" s="122"/>
      <c r="M53" s="122"/>
    </row>
    <row r="54" spans="2:13" ht="15" customHeight="1" thickBot="1" x14ac:dyDescent="0.35">
      <c r="B54" s="145" t="s">
        <v>249</v>
      </c>
      <c r="C54" s="146"/>
      <c r="D54" s="147"/>
      <c r="E54" s="592"/>
      <c r="F54" s="147"/>
      <c r="J54" s="124"/>
      <c r="K54" s="122"/>
      <c r="L54" s="122"/>
      <c r="M54" s="122"/>
    </row>
    <row r="55" spans="2:13" ht="6.75" customHeight="1" x14ac:dyDescent="0.3">
      <c r="E55" s="125"/>
      <c r="J55" s="124"/>
      <c r="K55" s="122"/>
      <c r="L55" s="122"/>
      <c r="M55" s="122"/>
    </row>
    <row r="56" spans="2:13" s="567" customFormat="1" ht="15" x14ac:dyDescent="0.3">
      <c r="B56" s="126" t="s">
        <v>644</v>
      </c>
      <c r="E56" s="125"/>
      <c r="J56" s="566"/>
      <c r="K56" s="122"/>
      <c r="L56" s="122"/>
      <c r="M56" s="122"/>
    </row>
    <row r="57" spans="2:13" ht="15" x14ac:dyDescent="0.3">
      <c r="B57" s="126" t="s">
        <v>642</v>
      </c>
      <c r="C57" s="124"/>
      <c r="D57" s="124"/>
      <c r="E57" s="123"/>
      <c r="F57" s="124"/>
      <c r="G57" s="124"/>
      <c r="H57" s="124"/>
      <c r="I57" s="124"/>
      <c r="J57" s="124"/>
      <c r="K57" s="122"/>
      <c r="L57" s="122"/>
      <c r="M57" s="122"/>
    </row>
    <row r="58" spans="2:13" ht="15" x14ac:dyDescent="0.3">
      <c r="B58" s="126" t="s">
        <v>643</v>
      </c>
      <c r="E58" s="125"/>
      <c r="J58" s="124"/>
      <c r="K58" s="122"/>
      <c r="L58" s="122"/>
      <c r="M58" s="122"/>
    </row>
    <row r="59" spans="2:13" ht="15" x14ac:dyDescent="0.3">
      <c r="B59" s="126"/>
      <c r="E59" s="125"/>
      <c r="J59" s="124"/>
      <c r="K59" s="122"/>
      <c r="L59" s="122"/>
      <c r="M59" s="122"/>
    </row>
    <row r="60" spans="2:13" x14ac:dyDescent="0.3">
      <c r="B60" s="133" t="s">
        <v>731</v>
      </c>
      <c r="E60" s="125"/>
      <c r="J60" s="124"/>
      <c r="K60" s="122"/>
      <c r="L60" s="122"/>
      <c r="M60" s="122"/>
    </row>
    <row r="61" spans="2:13" x14ac:dyDescent="0.3">
      <c r="E61" s="125"/>
      <c r="J61" s="124"/>
      <c r="K61" s="122"/>
      <c r="L61" s="122"/>
      <c r="M61" s="122"/>
    </row>
    <row r="62" spans="2:13" ht="39.6" x14ac:dyDescent="0.3">
      <c r="C62" s="135" t="s">
        <v>250</v>
      </c>
      <c r="D62" s="135" t="s">
        <v>242</v>
      </c>
      <c r="E62" s="148" t="s">
        <v>243</v>
      </c>
      <c r="F62" s="135" t="s">
        <v>244</v>
      </c>
      <c r="J62" s="124"/>
      <c r="K62" s="122"/>
      <c r="L62" s="122"/>
      <c r="M62" s="122"/>
    </row>
    <row r="63" spans="2:13" ht="8.25" customHeight="1" thickBot="1" x14ac:dyDescent="0.35">
      <c r="J63" s="124"/>
      <c r="K63" s="122"/>
      <c r="L63" s="122"/>
      <c r="M63" s="122"/>
    </row>
    <row r="64" spans="2:13" ht="15" thickBot="1" x14ac:dyDescent="0.35">
      <c r="B64" s="149" t="s">
        <v>251</v>
      </c>
      <c r="C64" s="150"/>
      <c r="D64" s="151"/>
      <c r="E64" s="152"/>
      <c r="F64" s="153"/>
      <c r="J64" s="124"/>
      <c r="K64" s="122"/>
      <c r="L64" s="122"/>
      <c r="M64" s="122"/>
    </row>
    <row r="65" spans="2:13" x14ac:dyDescent="0.3">
      <c r="B65" s="120" t="s">
        <v>210</v>
      </c>
      <c r="C65" s="154"/>
      <c r="D65" s="155"/>
      <c r="E65" s="478"/>
      <c r="F65" s="156"/>
      <c r="J65" s="124"/>
      <c r="K65" s="122"/>
      <c r="L65" s="122"/>
      <c r="M65" s="122"/>
    </row>
    <row r="66" spans="2:13" x14ac:dyDescent="0.3">
      <c r="B66" s="140" t="s">
        <v>247</v>
      </c>
      <c r="C66" s="477"/>
      <c r="D66" s="1019"/>
      <c r="E66" s="141">
        <v>1</v>
      </c>
      <c r="F66" s="139"/>
      <c r="J66" s="124"/>
      <c r="K66" s="122"/>
      <c r="L66" s="122"/>
      <c r="M66" s="122"/>
    </row>
    <row r="67" spans="2:13" x14ac:dyDescent="0.3">
      <c r="B67" s="140" t="s">
        <v>248</v>
      </c>
      <c r="C67" s="477"/>
      <c r="D67" s="1019"/>
      <c r="E67" s="478"/>
      <c r="F67" s="139"/>
      <c r="J67" s="124"/>
      <c r="K67" s="122"/>
      <c r="L67" s="122"/>
      <c r="M67" s="122"/>
    </row>
    <row r="68" spans="2:13" x14ac:dyDescent="0.3">
      <c r="B68" s="140" t="s">
        <v>252</v>
      </c>
      <c r="C68" s="477"/>
      <c r="D68" s="1019"/>
      <c r="E68" s="478"/>
      <c r="F68" s="139"/>
      <c r="J68" s="124"/>
      <c r="K68" s="122"/>
      <c r="L68" s="122"/>
      <c r="M68" s="122"/>
    </row>
    <row r="69" spans="2:13" x14ac:dyDescent="0.3">
      <c r="B69" s="120" t="s">
        <v>211</v>
      </c>
      <c r="C69" s="154"/>
      <c r="D69" s="142"/>
      <c r="E69" s="138"/>
      <c r="F69" s="139"/>
      <c r="J69" s="124"/>
      <c r="K69" s="122"/>
      <c r="L69" s="122"/>
      <c r="M69" s="122"/>
    </row>
    <row r="70" spans="2:13" x14ac:dyDescent="0.3">
      <c r="B70" s="140" t="s">
        <v>246</v>
      </c>
      <c r="C70" s="477"/>
      <c r="D70" s="1018"/>
      <c r="E70" s="141">
        <f>1/1.18</f>
        <v>0.84745762711864414</v>
      </c>
      <c r="F70" s="139"/>
      <c r="J70" s="124"/>
      <c r="K70" s="122"/>
      <c r="L70" s="122"/>
      <c r="M70" s="122"/>
    </row>
    <row r="71" spans="2:13" x14ac:dyDescent="0.3">
      <c r="B71" s="140" t="s">
        <v>253</v>
      </c>
      <c r="C71" s="477"/>
      <c r="D71" s="1019"/>
      <c r="E71" s="478"/>
      <c r="F71" s="139"/>
      <c r="J71" s="124"/>
      <c r="K71" s="122"/>
      <c r="L71" s="122"/>
      <c r="M71" s="122"/>
    </row>
    <row r="72" spans="2:13" x14ac:dyDescent="0.3">
      <c r="B72" s="140" t="s">
        <v>247</v>
      </c>
      <c r="C72" s="477"/>
      <c r="D72" s="1019"/>
      <c r="E72" s="141">
        <v>1</v>
      </c>
      <c r="F72" s="139"/>
      <c r="J72" s="124"/>
      <c r="K72" s="122"/>
      <c r="L72" s="122"/>
      <c r="M72" s="122"/>
    </row>
    <row r="73" spans="2:13" x14ac:dyDescent="0.3">
      <c r="B73" s="140" t="s">
        <v>248</v>
      </c>
      <c r="C73" s="477"/>
      <c r="D73" s="1019"/>
      <c r="E73" s="478"/>
      <c r="F73" s="139"/>
      <c r="J73" s="124"/>
      <c r="K73" s="122"/>
      <c r="L73" s="122"/>
      <c r="M73" s="122"/>
    </row>
    <row r="74" spans="2:13" x14ac:dyDescent="0.3">
      <c r="B74" s="140" t="s">
        <v>252</v>
      </c>
      <c r="C74" s="477"/>
      <c r="D74" s="1019"/>
      <c r="E74" s="478"/>
      <c r="F74" s="139"/>
      <c r="J74" s="124"/>
      <c r="K74" s="122"/>
      <c r="L74" s="122"/>
      <c r="M74" s="122"/>
    </row>
    <row r="75" spans="2:13" x14ac:dyDescent="0.3">
      <c r="B75" s="140" t="s">
        <v>167</v>
      </c>
      <c r="C75" s="477"/>
      <c r="D75" s="1022"/>
      <c r="E75" s="141">
        <f>'[1]Parámetros de evaluación social'!E6</f>
        <v>0.66</v>
      </c>
      <c r="F75" s="139"/>
      <c r="J75" s="124"/>
      <c r="K75" s="122"/>
      <c r="L75" s="122"/>
      <c r="M75" s="122"/>
    </row>
    <row r="76" spans="2:13" x14ac:dyDescent="0.3">
      <c r="B76" s="120" t="s">
        <v>94</v>
      </c>
      <c r="C76" s="154"/>
      <c r="D76" s="142"/>
      <c r="E76" s="138"/>
      <c r="F76" s="139"/>
      <c r="J76" s="124"/>
      <c r="K76" s="122"/>
      <c r="L76" s="122"/>
      <c r="M76" s="122"/>
    </row>
    <row r="77" spans="2:13" x14ac:dyDescent="0.3">
      <c r="B77" s="140" t="s">
        <v>246</v>
      </c>
      <c r="C77" s="477"/>
      <c r="D77" s="1018"/>
      <c r="E77" s="141">
        <f>1/1.18</f>
        <v>0.84745762711864414</v>
      </c>
      <c r="F77" s="139"/>
      <c r="J77" s="124"/>
      <c r="K77" s="122"/>
      <c r="L77" s="122"/>
      <c r="M77" s="122"/>
    </row>
    <row r="78" spans="2:13" x14ac:dyDescent="0.3">
      <c r="B78" s="140" t="s">
        <v>253</v>
      </c>
      <c r="C78" s="477"/>
      <c r="D78" s="1019"/>
      <c r="E78" s="478"/>
      <c r="F78" s="139"/>
      <c r="J78" s="124"/>
      <c r="K78" s="122"/>
      <c r="L78" s="122"/>
      <c r="M78" s="122"/>
    </row>
    <row r="79" spans="2:13" x14ac:dyDescent="0.3">
      <c r="B79" s="140" t="s">
        <v>247</v>
      </c>
      <c r="C79" s="477"/>
      <c r="D79" s="1019"/>
      <c r="E79" s="141">
        <v>1</v>
      </c>
      <c r="F79" s="139"/>
      <c r="J79" s="124"/>
      <c r="K79" s="122"/>
      <c r="L79" s="122"/>
      <c r="M79" s="122"/>
    </row>
    <row r="80" spans="2:13" x14ac:dyDescent="0.3">
      <c r="B80" s="140" t="s">
        <v>248</v>
      </c>
      <c r="C80" s="477"/>
      <c r="D80" s="1019"/>
      <c r="E80" s="478"/>
      <c r="F80" s="139"/>
      <c r="J80" s="124"/>
      <c r="K80" s="122"/>
      <c r="L80" s="122"/>
      <c r="M80" s="122"/>
    </row>
    <row r="81" spans="2:13" x14ac:dyDescent="0.3">
      <c r="B81" s="140" t="s">
        <v>252</v>
      </c>
      <c r="C81" s="477"/>
      <c r="D81" s="1019"/>
      <c r="E81" s="478"/>
      <c r="F81" s="139"/>
      <c r="J81" s="124"/>
      <c r="K81" s="122"/>
      <c r="L81" s="122"/>
      <c r="M81" s="122"/>
    </row>
    <row r="82" spans="2:13" x14ac:dyDescent="0.3">
      <c r="B82" s="140" t="s">
        <v>167</v>
      </c>
      <c r="C82" s="477"/>
      <c r="D82" s="1022"/>
      <c r="E82" s="141">
        <f>'[1]Parámetros de evaluación social'!E6</f>
        <v>0.66</v>
      </c>
      <c r="F82" s="139"/>
      <c r="J82" s="124"/>
      <c r="K82" s="122"/>
      <c r="L82" s="122"/>
      <c r="M82" s="122"/>
    </row>
    <row r="83" spans="2:13" x14ac:dyDescent="0.3">
      <c r="B83" s="120" t="s">
        <v>123</v>
      </c>
      <c r="C83" s="154"/>
      <c r="D83" s="142"/>
      <c r="E83" s="138"/>
      <c r="F83" s="139"/>
      <c r="J83" s="124"/>
      <c r="K83" s="122"/>
      <c r="L83" s="122"/>
      <c r="M83" s="122"/>
    </row>
    <row r="84" spans="2:13" x14ac:dyDescent="0.3">
      <c r="B84" s="140" t="s">
        <v>246</v>
      </c>
      <c r="C84" s="477"/>
      <c r="D84" s="1018"/>
      <c r="E84" s="141">
        <f>1/1.18</f>
        <v>0.84745762711864414</v>
      </c>
      <c r="F84" s="139"/>
      <c r="J84" s="124"/>
      <c r="K84" s="122"/>
      <c r="L84" s="122"/>
      <c r="M84" s="122"/>
    </row>
    <row r="85" spans="2:13" x14ac:dyDescent="0.3">
      <c r="B85" s="140" t="s">
        <v>253</v>
      </c>
      <c r="C85" s="477"/>
      <c r="D85" s="1019"/>
      <c r="E85" s="478"/>
      <c r="F85" s="139"/>
      <c r="J85" s="124"/>
      <c r="K85" s="122"/>
      <c r="L85" s="122"/>
      <c r="M85" s="122"/>
    </row>
    <row r="86" spans="2:13" x14ac:dyDescent="0.3">
      <c r="B86" s="140" t="s">
        <v>247</v>
      </c>
      <c r="C86" s="477"/>
      <c r="D86" s="1019"/>
      <c r="E86" s="141">
        <v>1</v>
      </c>
      <c r="F86" s="139"/>
      <c r="J86" s="124"/>
      <c r="K86" s="122"/>
      <c r="L86" s="122"/>
      <c r="M86" s="122"/>
    </row>
    <row r="87" spans="2:13" x14ac:dyDescent="0.3">
      <c r="B87" s="140" t="s">
        <v>248</v>
      </c>
      <c r="C87" s="477"/>
      <c r="D87" s="1019"/>
      <c r="E87" s="478"/>
      <c r="F87" s="139"/>
      <c r="J87" s="124"/>
      <c r="K87" s="122"/>
      <c r="L87" s="122"/>
      <c r="M87" s="122"/>
    </row>
    <row r="88" spans="2:13" x14ac:dyDescent="0.3">
      <c r="B88" s="140" t="s">
        <v>252</v>
      </c>
      <c r="C88" s="477"/>
      <c r="D88" s="1019"/>
      <c r="E88" s="478"/>
      <c r="F88" s="139"/>
      <c r="J88" s="124"/>
      <c r="K88" s="122"/>
      <c r="L88" s="122"/>
      <c r="M88" s="122"/>
    </row>
    <row r="89" spans="2:13" x14ac:dyDescent="0.3">
      <c r="B89" s="140" t="s">
        <v>167</v>
      </c>
      <c r="C89" s="477"/>
      <c r="D89" s="1022"/>
      <c r="E89" s="141">
        <f>'[1]Parámetros de evaluación social'!E6</f>
        <v>0.66</v>
      </c>
      <c r="F89" s="139"/>
      <c r="J89" s="124"/>
      <c r="K89" s="122"/>
      <c r="L89" s="122"/>
      <c r="M89" s="122"/>
    </row>
    <row r="90" spans="2:13" ht="28.5" customHeight="1" x14ac:dyDescent="0.3">
      <c r="B90" s="149" t="s">
        <v>254</v>
      </c>
      <c r="C90" s="139"/>
      <c r="D90" s="142"/>
      <c r="E90" s="141"/>
      <c r="F90" s="139"/>
      <c r="J90" s="124"/>
      <c r="K90" s="122"/>
      <c r="L90" s="122"/>
      <c r="M90" s="122"/>
    </row>
    <row r="91" spans="2:13" ht="18" customHeight="1" x14ac:dyDescent="0.3">
      <c r="B91" s="120" t="s">
        <v>255</v>
      </c>
      <c r="C91" s="154"/>
      <c r="D91" s="142"/>
      <c r="E91" s="138"/>
      <c r="F91" s="142"/>
      <c r="J91" s="124"/>
      <c r="K91" s="122"/>
      <c r="L91" s="122"/>
      <c r="M91" s="122"/>
    </row>
    <row r="92" spans="2:13" x14ac:dyDescent="0.3">
      <c r="B92" s="140" t="s">
        <v>246</v>
      </c>
      <c r="C92" s="477"/>
      <c r="D92" s="1018"/>
      <c r="E92" s="141">
        <f>1/1.18</f>
        <v>0.84745762711864414</v>
      </c>
      <c r="F92" s="142"/>
      <c r="J92" s="124"/>
      <c r="K92" s="122"/>
      <c r="L92" s="122"/>
      <c r="M92" s="122"/>
    </row>
    <row r="93" spans="2:13" x14ac:dyDescent="0.3">
      <c r="B93" s="140" t="s">
        <v>253</v>
      </c>
      <c r="C93" s="477"/>
      <c r="D93" s="1019"/>
      <c r="E93" s="478"/>
      <c r="F93" s="142"/>
      <c r="J93" s="124"/>
      <c r="K93" s="122"/>
      <c r="L93" s="122"/>
      <c r="M93" s="122"/>
    </row>
    <row r="94" spans="2:13" x14ac:dyDescent="0.3">
      <c r="B94" s="140" t="s">
        <v>247</v>
      </c>
      <c r="C94" s="477"/>
      <c r="D94" s="1019"/>
      <c r="E94" s="141">
        <v>1</v>
      </c>
      <c r="F94" s="142"/>
      <c r="J94" s="124"/>
      <c r="K94" s="122"/>
      <c r="L94" s="122"/>
      <c r="M94" s="122"/>
    </row>
    <row r="95" spans="2:13" x14ac:dyDescent="0.3">
      <c r="B95" s="140" t="s">
        <v>248</v>
      </c>
      <c r="C95" s="477"/>
      <c r="D95" s="1019"/>
      <c r="E95" s="478"/>
      <c r="F95" s="142"/>
      <c r="J95" s="124"/>
      <c r="K95" s="122"/>
      <c r="L95" s="122"/>
      <c r="M95" s="122"/>
    </row>
    <row r="96" spans="2:13" x14ac:dyDescent="0.3">
      <c r="B96" s="140" t="s">
        <v>252</v>
      </c>
      <c r="C96" s="477"/>
      <c r="D96" s="1019"/>
      <c r="E96" s="478"/>
      <c r="F96" s="142"/>
      <c r="J96" s="124"/>
      <c r="K96" s="122"/>
      <c r="L96" s="122"/>
      <c r="M96" s="122"/>
    </row>
    <row r="97" spans="2:13" x14ac:dyDescent="0.3">
      <c r="B97" s="140" t="s">
        <v>167</v>
      </c>
      <c r="C97" s="477"/>
      <c r="D97" s="1022"/>
      <c r="E97" s="141">
        <f>'[1]Parámetros de evaluación social'!E6</f>
        <v>0.66</v>
      </c>
      <c r="F97" s="142"/>
      <c r="J97" s="124"/>
      <c r="K97" s="122"/>
      <c r="L97" s="122"/>
      <c r="M97" s="122"/>
    </row>
    <row r="98" spans="2:13" x14ac:dyDescent="0.3">
      <c r="B98" s="128"/>
      <c r="C98" s="124"/>
      <c r="D98" s="124"/>
      <c r="E98" s="123"/>
      <c r="F98" s="124"/>
      <c r="G98" s="124"/>
      <c r="H98" s="124"/>
      <c r="I98" s="124"/>
      <c r="J98" s="124"/>
      <c r="K98" s="122"/>
      <c r="L98" s="122"/>
      <c r="M98" s="122"/>
    </row>
    <row r="99" spans="2:13" x14ac:dyDescent="0.3">
      <c r="B99" s="128"/>
      <c r="C99" s="124"/>
      <c r="D99" s="124"/>
      <c r="E99" s="123"/>
      <c r="F99" s="124"/>
      <c r="G99" s="124"/>
      <c r="H99" s="124"/>
      <c r="I99" s="124"/>
      <c r="J99" s="124"/>
      <c r="K99" s="122"/>
      <c r="L99" s="122"/>
      <c r="M99" s="122"/>
    </row>
    <row r="100" spans="2:13" s="605" customFormat="1" ht="18" customHeight="1" x14ac:dyDescent="0.3">
      <c r="B100" s="1013" t="s">
        <v>733</v>
      </c>
      <c r="C100" s="1013"/>
      <c r="D100" s="1013"/>
      <c r="E100" s="1013"/>
      <c r="F100" s="1013"/>
      <c r="G100" s="1013"/>
      <c r="H100" s="1013"/>
      <c r="I100" s="1013"/>
      <c r="J100" s="1013"/>
      <c r="K100" s="1013"/>
      <c r="L100" s="1013"/>
      <c r="M100" s="1013"/>
    </row>
    <row r="101" spans="2:13" x14ac:dyDescent="0.3">
      <c r="B101" s="157"/>
      <c r="C101" s="157"/>
      <c r="D101" s="157"/>
      <c r="E101" s="158"/>
      <c r="F101" s="157"/>
      <c r="G101" s="157"/>
      <c r="H101" s="157"/>
      <c r="I101" s="157"/>
      <c r="J101" s="157"/>
      <c r="K101" s="157"/>
      <c r="L101" s="157"/>
      <c r="M101" s="157"/>
    </row>
    <row r="102" spans="2:13" x14ac:dyDescent="0.3">
      <c r="B102" s="159" t="s">
        <v>256</v>
      </c>
      <c r="C102" s="159">
        <v>0</v>
      </c>
      <c r="D102" s="160">
        <v>1</v>
      </c>
      <c r="E102" s="160">
        <v>2</v>
      </c>
      <c r="F102" s="160">
        <v>3</v>
      </c>
      <c r="G102" s="160"/>
      <c r="H102" s="160"/>
      <c r="I102" s="160"/>
      <c r="J102" s="160" t="s">
        <v>54</v>
      </c>
      <c r="K102" s="160" t="s">
        <v>54</v>
      </c>
      <c r="L102" s="160" t="s">
        <v>54</v>
      </c>
      <c r="M102" s="160" t="s">
        <v>61</v>
      </c>
    </row>
    <row r="103" spans="2:13" ht="15.75" customHeight="1" x14ac:dyDescent="0.3">
      <c r="B103" s="1014" t="s">
        <v>257</v>
      </c>
      <c r="C103" s="1014"/>
      <c r="D103" s="1014"/>
      <c r="E103" s="1014"/>
      <c r="F103" s="1014"/>
      <c r="G103" s="1014"/>
      <c r="H103" s="1014"/>
      <c r="I103" s="1014"/>
      <c r="J103" s="1014"/>
      <c r="K103" s="1014"/>
      <c r="L103" s="1014"/>
      <c r="M103" s="1014"/>
    </row>
    <row r="104" spans="2:13" x14ac:dyDescent="0.3">
      <c r="B104" s="161" t="s">
        <v>236</v>
      </c>
      <c r="C104" s="470"/>
      <c r="D104" s="470"/>
      <c r="E104" s="471"/>
      <c r="F104" s="470"/>
      <c r="G104" s="470"/>
      <c r="H104" s="470"/>
      <c r="I104" s="470"/>
      <c r="J104" s="470"/>
      <c r="K104" s="470"/>
      <c r="L104" s="470"/>
      <c r="M104" s="470"/>
    </row>
    <row r="105" spans="2:13" x14ac:dyDescent="0.3">
      <c r="B105" s="161" t="s">
        <v>237</v>
      </c>
      <c r="C105" s="470"/>
      <c r="D105" s="470"/>
      <c r="E105" s="471"/>
      <c r="F105" s="470"/>
      <c r="G105" s="470"/>
      <c r="H105" s="470"/>
      <c r="I105" s="470"/>
      <c r="J105" s="470"/>
      <c r="K105" s="470"/>
      <c r="L105" s="470"/>
      <c r="M105" s="470"/>
    </row>
    <row r="106" spans="2:13" x14ac:dyDescent="0.3">
      <c r="B106" s="161" t="s">
        <v>238</v>
      </c>
      <c r="C106" s="470"/>
      <c r="D106" s="470"/>
      <c r="E106" s="471"/>
      <c r="F106" s="470"/>
      <c r="G106" s="470"/>
      <c r="H106" s="470"/>
      <c r="I106" s="470"/>
      <c r="J106" s="470"/>
      <c r="K106" s="470"/>
      <c r="L106" s="470"/>
      <c r="M106" s="470"/>
    </row>
    <row r="107" spans="2:13" x14ac:dyDescent="0.3">
      <c r="B107" s="162" t="s">
        <v>258</v>
      </c>
      <c r="C107" s="163"/>
      <c r="D107" s="163"/>
      <c r="E107" s="164"/>
      <c r="F107" s="163"/>
      <c r="G107" s="163"/>
      <c r="H107" s="163"/>
      <c r="I107" s="163"/>
      <c r="J107" s="163"/>
      <c r="K107" s="163"/>
      <c r="L107" s="163"/>
      <c r="M107" s="163"/>
    </row>
    <row r="108" spans="2:13" x14ac:dyDescent="0.3">
      <c r="B108" s="1023" t="s">
        <v>239</v>
      </c>
      <c r="C108" s="1023"/>
      <c r="D108" s="1023"/>
      <c r="E108" s="1023"/>
      <c r="F108" s="1023"/>
      <c r="G108" s="1023"/>
      <c r="H108" s="1023"/>
      <c r="I108" s="1023"/>
      <c r="J108" s="1023"/>
      <c r="K108" s="1023"/>
      <c r="L108" s="1023"/>
      <c r="M108" s="1023"/>
    </row>
    <row r="109" spans="2:13" ht="15" customHeight="1" x14ac:dyDescent="0.3">
      <c r="B109" s="1014" t="s">
        <v>259</v>
      </c>
      <c r="C109" s="1014"/>
      <c r="D109" s="1014"/>
      <c r="E109" s="1014"/>
      <c r="F109" s="1014"/>
      <c r="G109" s="1014"/>
      <c r="H109" s="1014"/>
      <c r="I109" s="1014"/>
      <c r="J109" s="1014"/>
      <c r="K109" s="1014"/>
      <c r="L109" s="1014"/>
      <c r="M109" s="1014"/>
    </row>
    <row r="110" spans="2:13" x14ac:dyDescent="0.3">
      <c r="B110" s="165" t="s">
        <v>260</v>
      </c>
      <c r="C110" s="470"/>
      <c r="D110" s="470"/>
      <c r="E110" s="471"/>
      <c r="F110" s="470"/>
      <c r="G110" s="470"/>
      <c r="H110" s="470"/>
      <c r="I110" s="470"/>
      <c r="J110" s="470"/>
      <c r="K110" s="470"/>
      <c r="L110" s="470"/>
      <c r="M110" s="470"/>
    </row>
    <row r="111" spans="2:13" s="596" customFormat="1" x14ac:dyDescent="0.3">
      <c r="B111" s="165" t="s">
        <v>655</v>
      </c>
      <c r="C111" s="470"/>
      <c r="D111" s="470"/>
      <c r="E111" s="471"/>
      <c r="F111" s="470"/>
      <c r="G111" s="470"/>
      <c r="H111" s="470"/>
      <c r="I111" s="470"/>
      <c r="J111" s="470"/>
      <c r="K111" s="470"/>
      <c r="L111" s="470"/>
      <c r="M111" s="470"/>
    </row>
    <row r="112" spans="2:13" x14ac:dyDescent="0.3">
      <c r="B112" s="165" t="s">
        <v>656</v>
      </c>
      <c r="C112" s="470"/>
      <c r="D112" s="470"/>
      <c r="E112" s="471"/>
      <c r="F112" s="470"/>
      <c r="G112" s="470"/>
      <c r="H112" s="470"/>
      <c r="I112" s="470"/>
      <c r="J112" s="470"/>
      <c r="K112" s="470"/>
      <c r="L112" s="470"/>
      <c r="M112" s="470"/>
    </row>
    <row r="113" spans="2:14" x14ac:dyDescent="0.3">
      <c r="B113" s="165" t="s">
        <v>657</v>
      </c>
      <c r="C113" s="470"/>
      <c r="D113" s="470"/>
      <c r="E113" s="471"/>
      <c r="F113" s="470"/>
      <c r="G113" s="470"/>
      <c r="H113" s="470"/>
      <c r="I113" s="470"/>
      <c r="J113" s="470"/>
      <c r="K113" s="470"/>
      <c r="L113" s="470"/>
      <c r="M113" s="470"/>
    </row>
    <row r="114" spans="2:14" s="605" customFormat="1" x14ac:dyDescent="0.3">
      <c r="B114" s="165" t="s">
        <v>734</v>
      </c>
      <c r="C114" s="470"/>
      <c r="D114" s="470"/>
      <c r="E114" s="471"/>
      <c r="F114" s="470"/>
      <c r="G114" s="470"/>
      <c r="H114" s="470"/>
      <c r="I114" s="470"/>
      <c r="J114" s="470"/>
      <c r="K114" s="470"/>
      <c r="L114" s="470"/>
      <c r="M114" s="470"/>
    </row>
    <row r="115" spans="2:14" ht="15" customHeight="1" x14ac:dyDescent="0.3">
      <c r="B115" s="162" t="s">
        <v>261</v>
      </c>
      <c r="C115" s="166"/>
      <c r="D115" s="166"/>
      <c r="E115" s="167"/>
      <c r="F115" s="166"/>
      <c r="G115" s="166"/>
      <c r="H115" s="166"/>
      <c r="I115" s="166"/>
      <c r="J115" s="166"/>
      <c r="K115" s="166"/>
      <c r="L115" s="166"/>
      <c r="M115" s="166"/>
    </row>
    <row r="116" spans="2:14" ht="32.25" customHeight="1" x14ac:dyDescent="0.3">
      <c r="B116" s="168" t="s">
        <v>739</v>
      </c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70"/>
    </row>
    <row r="117" spans="2:14" ht="15.75" customHeight="1" x14ac:dyDescent="0.3">
      <c r="B117" s="1024" t="s">
        <v>262</v>
      </c>
      <c r="C117" s="1024"/>
      <c r="D117" s="1024"/>
      <c r="E117" s="1024"/>
      <c r="F117" s="1024"/>
      <c r="G117" s="1024"/>
      <c r="H117" s="1024"/>
      <c r="I117" s="1024"/>
      <c r="J117" s="1024"/>
      <c r="K117" s="1024"/>
      <c r="L117" s="1024"/>
      <c r="M117" s="1024"/>
      <c r="N117" s="171"/>
    </row>
    <row r="118" spans="2:14" x14ac:dyDescent="0.3">
      <c r="B118" s="128"/>
      <c r="C118" s="124"/>
      <c r="D118" s="124"/>
      <c r="E118" s="123"/>
      <c r="F118" s="124"/>
      <c r="G118" s="124"/>
      <c r="H118" s="124"/>
      <c r="I118" s="124"/>
      <c r="J118" s="124"/>
      <c r="K118" s="122"/>
      <c r="L118" s="122"/>
      <c r="M118" s="122"/>
    </row>
    <row r="119" spans="2:14" ht="18.75" customHeight="1" x14ac:dyDescent="0.3">
      <c r="B119" s="1013" t="s">
        <v>735</v>
      </c>
      <c r="C119" s="1013"/>
      <c r="D119" s="1013"/>
      <c r="E119" s="1013"/>
      <c r="F119" s="1013"/>
      <c r="G119" s="1013"/>
      <c r="H119" s="1013"/>
      <c r="I119" s="1013"/>
      <c r="J119" s="1013"/>
      <c r="K119" s="1013"/>
      <c r="L119" s="1013"/>
      <c r="M119" s="1013"/>
    </row>
    <row r="120" spans="2:14" x14ac:dyDescent="0.3">
      <c r="B120" s="172"/>
      <c r="C120" s="172"/>
      <c r="D120" s="173"/>
      <c r="E120" s="173"/>
      <c r="F120" s="173"/>
      <c r="G120" s="121"/>
      <c r="H120" s="121"/>
      <c r="I120" s="121"/>
      <c r="J120" s="121"/>
      <c r="K120" s="121"/>
      <c r="L120" s="121"/>
      <c r="M120" s="121"/>
    </row>
    <row r="121" spans="2:14" ht="39" customHeight="1" x14ac:dyDescent="0.3">
      <c r="B121" s="174" t="s">
        <v>263</v>
      </c>
      <c r="C121" s="1025" t="s">
        <v>264</v>
      </c>
      <c r="D121" s="1026"/>
      <c r="E121" s="1027"/>
      <c r="F121" s="175" t="s">
        <v>132</v>
      </c>
      <c r="G121" s="176" t="s">
        <v>133</v>
      </c>
      <c r="H121" s="176" t="s">
        <v>134</v>
      </c>
      <c r="I121" s="121"/>
      <c r="J121" s="121"/>
      <c r="K121" s="121"/>
      <c r="L121" s="121"/>
      <c r="M121" s="121"/>
    </row>
    <row r="122" spans="2:14" ht="5.25" customHeight="1" x14ac:dyDescent="0.3">
      <c r="B122" s="121"/>
      <c r="C122" s="121"/>
      <c r="D122" s="121"/>
      <c r="E122" s="125"/>
      <c r="F122" s="121"/>
      <c r="G122" s="121"/>
      <c r="H122" s="121"/>
      <c r="I122" s="121"/>
      <c r="J122" s="121"/>
      <c r="K122" s="121"/>
      <c r="L122" s="121"/>
      <c r="M122" s="121"/>
    </row>
    <row r="123" spans="2:14" ht="27" customHeight="1" x14ac:dyDescent="0.3">
      <c r="B123" s="1028" t="s">
        <v>265</v>
      </c>
      <c r="C123" s="1031" t="s">
        <v>266</v>
      </c>
      <c r="D123" s="1032"/>
      <c r="E123" s="1033"/>
      <c r="F123" s="479"/>
      <c r="G123" s="480"/>
      <c r="H123" s="480"/>
      <c r="I123" s="177"/>
      <c r="J123" s="177"/>
      <c r="K123" s="121"/>
      <c r="L123" s="121"/>
      <c r="M123" s="121"/>
    </row>
    <row r="124" spans="2:14" ht="27" customHeight="1" x14ac:dyDescent="0.3">
      <c r="B124" s="1029"/>
      <c r="C124" s="1031" t="s">
        <v>267</v>
      </c>
      <c r="D124" s="1032"/>
      <c r="E124" s="1033"/>
      <c r="F124" s="479"/>
      <c r="G124" s="480"/>
      <c r="H124" s="480"/>
      <c r="I124" s="177"/>
      <c r="J124" s="177"/>
      <c r="K124" s="121"/>
      <c r="L124" s="121"/>
      <c r="M124" s="121"/>
    </row>
    <row r="125" spans="2:14" ht="27" customHeight="1" x14ac:dyDescent="0.3">
      <c r="B125" s="1030"/>
      <c r="C125" s="1031" t="s">
        <v>268</v>
      </c>
      <c r="D125" s="1032"/>
      <c r="E125" s="1033"/>
      <c r="F125" s="479"/>
      <c r="G125" s="480"/>
      <c r="H125" s="480"/>
      <c r="I125" s="177"/>
      <c r="J125" s="177"/>
      <c r="K125" s="121"/>
      <c r="L125" s="121"/>
      <c r="M125" s="121"/>
    </row>
    <row r="126" spans="2:14" ht="27" customHeight="1" x14ac:dyDescent="0.3">
      <c r="B126" s="1028" t="s">
        <v>269</v>
      </c>
      <c r="C126" s="1031" t="s">
        <v>270</v>
      </c>
      <c r="D126" s="1032"/>
      <c r="E126" s="1033"/>
      <c r="F126" s="479"/>
      <c r="G126" s="480"/>
      <c r="H126" s="480"/>
      <c r="I126" s="177"/>
      <c r="J126" s="177"/>
      <c r="K126" s="121"/>
      <c r="L126" s="121"/>
      <c r="M126" s="121"/>
    </row>
    <row r="127" spans="2:14" ht="27" customHeight="1" x14ac:dyDescent="0.3">
      <c r="B127" s="1029"/>
      <c r="C127" s="1031" t="s">
        <v>271</v>
      </c>
      <c r="D127" s="1032"/>
      <c r="E127" s="1033"/>
      <c r="F127" s="479"/>
      <c r="G127" s="480"/>
      <c r="H127" s="480"/>
      <c r="I127" s="177"/>
      <c r="J127" s="177"/>
      <c r="K127" s="121"/>
      <c r="L127" s="121"/>
      <c r="M127" s="121"/>
    </row>
    <row r="128" spans="2:14" ht="27" customHeight="1" x14ac:dyDescent="0.3">
      <c r="B128" s="1029"/>
      <c r="C128" s="1031" t="s">
        <v>272</v>
      </c>
      <c r="D128" s="1032"/>
      <c r="E128" s="1033"/>
      <c r="F128" s="479"/>
      <c r="G128" s="480"/>
      <c r="H128" s="480"/>
      <c r="I128" s="177"/>
      <c r="J128" s="177"/>
      <c r="K128" s="121"/>
      <c r="L128" s="121"/>
      <c r="M128" s="121"/>
    </row>
    <row r="129" spans="2:13" ht="27" customHeight="1" x14ac:dyDescent="0.3">
      <c r="B129" s="1030"/>
      <c r="C129" s="1031" t="s">
        <v>273</v>
      </c>
      <c r="D129" s="1032"/>
      <c r="E129" s="1033"/>
      <c r="F129" s="479"/>
      <c r="G129" s="480"/>
      <c r="H129" s="480"/>
      <c r="I129" s="177"/>
      <c r="J129" s="177"/>
      <c r="K129" s="121"/>
      <c r="L129" s="121"/>
      <c r="M129" s="122"/>
    </row>
    <row r="130" spans="2:13" ht="21" customHeight="1" x14ac:dyDescent="0.3">
      <c r="B130" s="178" t="s">
        <v>274</v>
      </c>
      <c r="C130" s="122"/>
      <c r="D130" s="122"/>
      <c r="E130" s="179"/>
      <c r="F130" s="122"/>
      <c r="G130" s="122"/>
      <c r="H130" s="122"/>
      <c r="I130" s="180"/>
      <c r="J130" s="122"/>
      <c r="K130" s="122"/>
      <c r="L130" s="122"/>
      <c r="M130" s="122"/>
    </row>
    <row r="131" spans="2:13" ht="28.5" customHeight="1" x14ac:dyDescent="0.3">
      <c r="B131" s="1034" t="s">
        <v>275</v>
      </c>
      <c r="C131" s="1034"/>
      <c r="D131" s="1034"/>
      <c r="E131" s="1034"/>
      <c r="F131" s="1034"/>
      <c r="G131" s="1034"/>
      <c r="H131" s="1034"/>
      <c r="I131" s="124"/>
      <c r="J131" s="181"/>
      <c r="K131" s="124"/>
      <c r="L131" s="122"/>
      <c r="M131" s="182"/>
    </row>
    <row r="132" spans="2:13" x14ac:dyDescent="0.3">
      <c r="B132" s="124"/>
      <c r="C132" s="124"/>
      <c r="D132" s="124"/>
      <c r="E132" s="123"/>
      <c r="F132" s="124"/>
      <c r="G132" s="124"/>
      <c r="H132" s="124"/>
      <c r="I132" s="124"/>
      <c r="J132" s="181"/>
      <c r="K132" s="124"/>
      <c r="L132" s="122"/>
      <c r="M132" s="182"/>
    </row>
    <row r="133" spans="2:13" s="605" customFormat="1" ht="18.75" customHeight="1" x14ac:dyDescent="0.3">
      <c r="B133" s="1013" t="s">
        <v>737</v>
      </c>
      <c r="C133" s="1013"/>
      <c r="D133" s="1013"/>
      <c r="E133" s="1013"/>
      <c r="F133" s="1013"/>
      <c r="G133" s="1013"/>
      <c r="H133" s="1013"/>
      <c r="I133" s="1013"/>
      <c r="J133" s="1013"/>
      <c r="K133" s="1013"/>
      <c r="L133" s="1013"/>
      <c r="M133" s="1013"/>
    </row>
    <row r="134" spans="2:13" x14ac:dyDescent="0.3">
      <c r="B134" s="1036"/>
      <c r="C134" s="1036"/>
      <c r="D134" s="1036"/>
      <c r="E134" s="1036"/>
      <c r="F134" s="1036"/>
      <c r="G134" s="1036"/>
      <c r="H134" s="1036"/>
      <c r="I134" s="1036"/>
      <c r="J134" s="1036"/>
      <c r="K134" s="1036"/>
      <c r="L134" s="1036"/>
      <c r="M134" s="1036"/>
    </row>
    <row r="135" spans="2:13" ht="17.25" customHeight="1" x14ac:dyDescent="0.3">
      <c r="B135" s="1037" t="s">
        <v>736</v>
      </c>
      <c r="C135" s="1037"/>
      <c r="D135" s="1037"/>
      <c r="E135" s="1037"/>
      <c r="F135" s="1037"/>
      <c r="G135" s="1037"/>
      <c r="H135" s="1037"/>
      <c r="I135" s="1037"/>
      <c r="J135" s="1037"/>
      <c r="K135" s="1037"/>
      <c r="L135" s="1037"/>
      <c r="M135" s="1037"/>
    </row>
    <row r="136" spans="2:13" ht="17.25" customHeight="1" x14ac:dyDescent="0.3">
      <c r="B136" s="1037"/>
      <c r="C136" s="1037"/>
      <c r="D136" s="1037"/>
      <c r="E136" s="1037"/>
      <c r="F136" s="1037"/>
      <c r="G136" s="1037"/>
      <c r="H136" s="1037"/>
      <c r="I136" s="1037"/>
      <c r="J136" s="1037"/>
      <c r="K136" s="1037"/>
      <c r="L136" s="1037"/>
      <c r="M136" s="1037"/>
    </row>
    <row r="137" spans="2:13" ht="17.25" customHeight="1" x14ac:dyDescent="0.3">
      <c r="B137" s="1037"/>
      <c r="C137" s="1037"/>
      <c r="D137" s="1037"/>
      <c r="E137" s="1037"/>
      <c r="F137" s="1037"/>
      <c r="G137" s="1037"/>
      <c r="H137" s="1037"/>
      <c r="I137" s="1037"/>
      <c r="J137" s="1037"/>
      <c r="K137" s="1037"/>
      <c r="L137" s="1037"/>
      <c r="M137" s="1037"/>
    </row>
    <row r="138" spans="2:13" x14ac:dyDescent="0.3">
      <c r="B138" s="183"/>
      <c r="C138" s="183"/>
      <c r="D138" s="183"/>
      <c r="E138" s="184"/>
      <c r="F138" s="183"/>
      <c r="G138" s="183"/>
      <c r="H138" s="183"/>
      <c r="I138" s="183"/>
      <c r="J138" s="183"/>
      <c r="K138" s="183"/>
      <c r="L138" s="183"/>
      <c r="M138" s="183"/>
    </row>
    <row r="139" spans="2:13" s="185" customFormat="1" ht="30" customHeight="1" x14ac:dyDescent="0.3">
      <c r="B139" s="1038" t="s">
        <v>276</v>
      </c>
      <c r="C139" s="1039"/>
      <c r="D139" s="1039"/>
      <c r="E139" s="1039"/>
      <c r="F139" s="1039"/>
      <c r="G139" s="1039"/>
      <c r="H139" s="1039"/>
      <c r="I139" s="1039"/>
      <c r="J139" s="1040"/>
    </row>
    <row r="140" spans="2:13" s="185" customFormat="1" x14ac:dyDescent="0.3">
      <c r="B140" s="1041" t="s">
        <v>277</v>
      </c>
      <c r="C140" s="1041"/>
      <c r="D140" s="1043" t="s">
        <v>738</v>
      </c>
      <c r="E140" s="1043"/>
      <c r="F140" s="1043"/>
      <c r="G140" s="1043"/>
      <c r="H140" s="1043"/>
      <c r="I140" s="1043"/>
      <c r="J140" s="1043"/>
    </row>
    <row r="141" spans="2:13" s="185" customFormat="1" x14ac:dyDescent="0.3">
      <c r="B141" s="1042"/>
      <c r="C141" s="1042"/>
      <c r="D141" s="186">
        <v>75</v>
      </c>
      <c r="E141" s="186">
        <v>50</v>
      </c>
      <c r="F141" s="186">
        <v>20</v>
      </c>
      <c r="G141" s="186">
        <v>0</v>
      </c>
      <c r="H141" s="186">
        <v>-20</v>
      </c>
      <c r="I141" s="186">
        <v>-50</v>
      </c>
      <c r="J141" s="186">
        <v>-75</v>
      </c>
    </row>
    <row r="142" spans="2:13" s="187" customFormat="1" ht="21" customHeight="1" x14ac:dyDescent="0.3">
      <c r="B142" s="1035" t="s">
        <v>278</v>
      </c>
      <c r="C142" s="186">
        <v>75</v>
      </c>
      <c r="D142" s="481"/>
      <c r="E142" s="481"/>
      <c r="F142" s="481"/>
      <c r="G142" s="481"/>
      <c r="H142" s="481"/>
      <c r="I142" s="481"/>
      <c r="J142" s="481"/>
    </row>
    <row r="143" spans="2:13" s="187" customFormat="1" ht="21" customHeight="1" x14ac:dyDescent="0.3">
      <c r="B143" s="1035"/>
      <c r="C143" s="186">
        <v>50</v>
      </c>
      <c r="D143" s="481"/>
      <c r="E143" s="481"/>
      <c r="F143" s="481"/>
      <c r="G143" s="481"/>
      <c r="H143" s="481"/>
      <c r="I143" s="481"/>
      <c r="J143" s="481"/>
    </row>
    <row r="144" spans="2:13" s="187" customFormat="1" ht="21" customHeight="1" x14ac:dyDescent="0.3">
      <c r="B144" s="1035"/>
      <c r="C144" s="186">
        <v>20</v>
      </c>
      <c r="D144" s="481"/>
      <c r="E144" s="481"/>
      <c r="F144" s="481"/>
      <c r="G144" s="481"/>
      <c r="H144" s="481"/>
      <c r="I144" s="481"/>
      <c r="J144" s="481"/>
    </row>
    <row r="145" spans="2:13" s="187" customFormat="1" ht="21" customHeight="1" x14ac:dyDescent="0.3">
      <c r="B145" s="1035"/>
      <c r="C145" s="186">
        <v>0</v>
      </c>
      <c r="D145" s="481"/>
      <c r="E145" s="481"/>
      <c r="F145" s="481"/>
      <c r="G145" s="481"/>
      <c r="H145" s="481"/>
      <c r="I145" s="481"/>
      <c r="J145" s="481"/>
    </row>
    <row r="146" spans="2:13" s="187" customFormat="1" ht="31.5" customHeight="1" x14ac:dyDescent="0.3">
      <c r="B146" s="1035"/>
      <c r="C146" s="186">
        <v>-20</v>
      </c>
      <c r="D146" s="481"/>
      <c r="E146" s="481"/>
      <c r="F146" s="481"/>
      <c r="G146" s="481"/>
      <c r="H146" s="481"/>
      <c r="I146" s="481"/>
      <c r="J146" s="481"/>
    </row>
    <row r="147" spans="2:13" s="187" customFormat="1" ht="27" customHeight="1" x14ac:dyDescent="0.3">
      <c r="B147" s="1035"/>
      <c r="C147" s="186">
        <v>-50</v>
      </c>
      <c r="D147" s="481"/>
      <c r="E147" s="481"/>
      <c r="F147" s="481"/>
      <c r="G147" s="481"/>
      <c r="H147" s="481"/>
      <c r="I147" s="481"/>
      <c r="J147" s="481"/>
    </row>
    <row r="148" spans="2:13" s="187" customFormat="1" ht="30" customHeight="1" x14ac:dyDescent="0.3">
      <c r="B148" s="1035"/>
      <c r="C148" s="186">
        <v>-75</v>
      </c>
      <c r="D148" s="481"/>
      <c r="E148" s="481"/>
      <c r="F148" s="481"/>
      <c r="G148" s="481"/>
      <c r="H148" s="481"/>
      <c r="I148" s="481"/>
      <c r="J148" s="481"/>
    </row>
    <row r="149" spans="2:13" x14ac:dyDescent="0.3">
      <c r="B149" s="183"/>
      <c r="C149" s="183"/>
      <c r="D149" s="183"/>
      <c r="E149" s="184"/>
      <c r="F149" s="183"/>
      <c r="G149" s="183"/>
      <c r="H149" s="183"/>
      <c r="I149" s="183"/>
      <c r="J149" s="183"/>
      <c r="K149" s="183"/>
      <c r="L149" s="183"/>
      <c r="M149" s="183"/>
    </row>
    <row r="151" spans="2:13" x14ac:dyDescent="0.3">
      <c r="C151" s="567"/>
      <c r="D151" s="567"/>
      <c r="E151" s="567"/>
    </row>
    <row r="152" spans="2:13" x14ac:dyDescent="0.3">
      <c r="C152" s="567"/>
      <c r="D152" s="567"/>
      <c r="E152" s="567"/>
    </row>
  </sheetData>
  <mergeCells count="66">
    <mergeCell ref="H24:J24"/>
    <mergeCell ref="K24:M24"/>
    <mergeCell ref="H21:J21"/>
    <mergeCell ref="K21:M21"/>
    <mergeCell ref="H22:J22"/>
    <mergeCell ref="K22:M22"/>
    <mergeCell ref="H23:J23"/>
    <mergeCell ref="K23:M23"/>
    <mergeCell ref="C21:D21"/>
    <mergeCell ref="C22:D22"/>
    <mergeCell ref="C23:D23"/>
    <mergeCell ref="C24:D24"/>
    <mergeCell ref="E18:G18"/>
    <mergeCell ref="E19:G19"/>
    <mergeCell ref="E20:G20"/>
    <mergeCell ref="E21:G21"/>
    <mergeCell ref="E22:G22"/>
    <mergeCell ref="E23:G23"/>
    <mergeCell ref="E24:G24"/>
    <mergeCell ref="C18:D18"/>
    <mergeCell ref="C19:D19"/>
    <mergeCell ref="C20:D20"/>
    <mergeCell ref="H18:J18"/>
    <mergeCell ref="K18:M18"/>
    <mergeCell ref="H19:J19"/>
    <mergeCell ref="K19:M19"/>
    <mergeCell ref="H20:J20"/>
    <mergeCell ref="K20:M20"/>
    <mergeCell ref="B131:H131"/>
    <mergeCell ref="B142:B148"/>
    <mergeCell ref="B133:M133"/>
    <mergeCell ref="B134:M134"/>
    <mergeCell ref="B135:M137"/>
    <mergeCell ref="B139:J139"/>
    <mergeCell ref="B140:C141"/>
    <mergeCell ref="D140:J140"/>
    <mergeCell ref="B126:B129"/>
    <mergeCell ref="C126:E126"/>
    <mergeCell ref="C127:E127"/>
    <mergeCell ref="C128:E128"/>
    <mergeCell ref="C129:E129"/>
    <mergeCell ref="B108:M108"/>
    <mergeCell ref="B109:M109"/>
    <mergeCell ref="B117:M117"/>
    <mergeCell ref="C121:E121"/>
    <mergeCell ref="B123:B125"/>
    <mergeCell ref="C123:E123"/>
    <mergeCell ref="C124:E124"/>
    <mergeCell ref="C125:E125"/>
    <mergeCell ref="B119:M119"/>
    <mergeCell ref="B34:M34"/>
    <mergeCell ref="B103:M103"/>
    <mergeCell ref="D43:D48"/>
    <mergeCell ref="C50:C53"/>
    <mergeCell ref="D66:D68"/>
    <mergeCell ref="D70:D75"/>
    <mergeCell ref="D77:D82"/>
    <mergeCell ref="D84:D89"/>
    <mergeCell ref="D92:D97"/>
    <mergeCell ref="B100:M100"/>
    <mergeCell ref="B12:M12"/>
    <mergeCell ref="B14:M14"/>
    <mergeCell ref="C16:D16"/>
    <mergeCell ref="E16:G16"/>
    <mergeCell ref="H16:J16"/>
    <mergeCell ref="K16:M16"/>
  </mergeCells>
  <conditionalFormatting sqref="D142:J148">
    <cfRule type="cellIs" dxfId="45" priority="1" operator="greaterThan">
      <formula>#REF!</formula>
    </cfRule>
  </conditionalFormatting>
  <pageMargins left="0.7" right="0.7" top="0.75" bottom="0.75" header="0.3" footer="0.3"/>
  <pageSetup paperSize="9" scale="40" orientation="portrait" r:id="rId1"/>
  <rowBreaks count="1" manualBreakCount="1">
    <brk id="58" min="1" max="12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AC106"/>
  <sheetViews>
    <sheetView showGridLines="0" zoomScale="85" zoomScaleNormal="85" zoomScaleSheetLayoutView="85" workbookViewId="0">
      <pane ySplit="9" topLeftCell="A10" activePane="bottomLeft" state="frozen"/>
      <selection activeCell="AC11" sqref="AC11"/>
      <selection pane="bottomLeft" activeCell="L85" sqref="L85:N85"/>
    </sheetView>
  </sheetViews>
  <sheetFormatPr baseColWidth="10" defaultColWidth="10.88671875" defaultRowHeight="14.4" x14ac:dyDescent="0.3"/>
  <sheetData>
    <row r="1" spans="1:29" s="455" customFormat="1" x14ac:dyDescent="0.3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</row>
    <row r="2" spans="1:29" s="455" customFormat="1" x14ac:dyDescent="0.3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</row>
    <row r="3" spans="1:29" s="455" customFormat="1" x14ac:dyDescent="0.3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  <c r="O3" s="488"/>
    </row>
    <row r="4" spans="1:29" s="455" customFormat="1" x14ac:dyDescent="0.3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8"/>
      <c r="O4" s="488"/>
    </row>
    <row r="5" spans="1:29" s="455" customFormat="1" x14ac:dyDescent="0.3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8"/>
    </row>
    <row r="6" spans="1:29" s="455" customFormat="1" x14ac:dyDescent="0.3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</row>
    <row r="7" spans="1:29" s="455" customFormat="1" x14ac:dyDescent="0.3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488"/>
      <c r="O7" s="488"/>
    </row>
    <row r="8" spans="1:29" s="455" customFormat="1" x14ac:dyDescent="0.3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488"/>
      <c r="O8" s="488"/>
    </row>
    <row r="9" spans="1:29" s="455" customFormat="1" x14ac:dyDescent="0.3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488"/>
      <c r="O9" s="488"/>
    </row>
    <row r="10" spans="1:29" s="649" customFormat="1" ht="18" x14ac:dyDescent="0.35">
      <c r="B10" s="649" t="s">
        <v>740</v>
      </c>
    </row>
    <row r="11" spans="1:29" x14ac:dyDescent="0.3">
      <c r="P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s="605" customFormat="1" ht="23.4" customHeight="1" x14ac:dyDescent="0.3">
      <c r="B12" s="383" t="s">
        <v>741</v>
      </c>
      <c r="C12" s="384"/>
      <c r="D12" s="384"/>
      <c r="E12" s="385"/>
      <c r="F12" s="384"/>
      <c r="G12" s="386"/>
      <c r="H12" s="386"/>
      <c r="J12" s="642" t="s">
        <v>36</v>
      </c>
      <c r="K12" s="642" t="s">
        <v>37</v>
      </c>
      <c r="L12" s="131"/>
      <c r="M12" s="131"/>
    </row>
    <row r="13" spans="1:29" ht="9" customHeight="1" x14ac:dyDescent="0.3">
      <c r="B13" s="131"/>
      <c r="C13" s="131"/>
      <c r="D13" s="131"/>
      <c r="E13" s="132"/>
      <c r="F13" s="131"/>
      <c r="G13" s="131"/>
      <c r="H13" s="131"/>
      <c r="I13" s="131"/>
      <c r="J13" s="131"/>
      <c r="K13" s="131"/>
      <c r="L13" s="131"/>
      <c r="M13" s="131"/>
    </row>
    <row r="14" spans="1:29" ht="27" customHeight="1" x14ac:dyDescent="0.3">
      <c r="B14" s="1050" t="s">
        <v>491</v>
      </c>
      <c r="C14" s="1050"/>
      <c r="D14" s="1050"/>
      <c r="E14" s="1050"/>
      <c r="F14" s="1050"/>
      <c r="G14" s="1050"/>
      <c r="H14" s="1050"/>
      <c r="I14" s="1050"/>
      <c r="J14" s="1050"/>
      <c r="K14" s="1050"/>
      <c r="L14" s="1050"/>
      <c r="M14" s="1050"/>
    </row>
    <row r="15" spans="1:29" x14ac:dyDescent="0.3">
      <c r="B15" s="357"/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</row>
    <row r="16" spans="1:29" ht="14.4" customHeight="1" x14ac:dyDescent="0.3">
      <c r="B16" s="489" t="s">
        <v>645</v>
      </c>
      <c r="C16" s="489"/>
      <c r="D16" s="357"/>
      <c r="E16" s="357"/>
      <c r="F16" s="357"/>
      <c r="G16" s="357"/>
      <c r="H16" s="357"/>
      <c r="I16" s="357"/>
      <c r="J16" s="357"/>
      <c r="K16" s="357"/>
      <c r="L16" s="357"/>
      <c r="M16" s="357"/>
    </row>
    <row r="17" spans="2:15" x14ac:dyDescent="0.3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</row>
    <row r="18" spans="2:15" ht="56.1" customHeight="1" x14ac:dyDescent="0.3">
      <c r="B18" s="1012" t="s">
        <v>94</v>
      </c>
      <c r="C18" s="1012"/>
      <c r="D18" s="1012"/>
      <c r="E18" s="454" t="s">
        <v>342</v>
      </c>
      <c r="F18" s="453"/>
      <c r="G18" s="216"/>
      <c r="H18" s="216"/>
      <c r="I18" s="216"/>
      <c r="J18" s="216"/>
      <c r="K18" s="216"/>
      <c r="L18" s="216"/>
      <c r="M18" s="216"/>
    </row>
    <row r="19" spans="2:15" s="455" customFormat="1" ht="9" customHeight="1" x14ac:dyDescent="0.3">
      <c r="B19" s="131"/>
      <c r="C19" s="131"/>
      <c r="D19" s="131"/>
      <c r="E19" s="132"/>
      <c r="F19" s="131"/>
      <c r="G19" s="131"/>
      <c r="H19" s="131"/>
      <c r="I19" s="131"/>
      <c r="J19" s="131"/>
      <c r="K19" s="131"/>
      <c r="L19" s="131"/>
      <c r="M19" s="131"/>
    </row>
    <row r="20" spans="2:15" ht="19.5" customHeight="1" x14ac:dyDescent="0.3">
      <c r="B20" s="1051" t="s">
        <v>100</v>
      </c>
      <c r="C20" s="1051"/>
      <c r="D20" s="1051"/>
      <c r="E20" s="487"/>
      <c r="F20" s="357"/>
      <c r="G20" s="357"/>
      <c r="H20" s="357"/>
      <c r="I20" s="357"/>
      <c r="J20" s="357"/>
      <c r="K20" s="357"/>
      <c r="L20" s="357"/>
      <c r="M20" s="357"/>
    </row>
    <row r="21" spans="2:15" ht="19.5" customHeight="1" x14ac:dyDescent="0.3">
      <c r="B21" s="1051" t="s">
        <v>101</v>
      </c>
      <c r="C21" s="1051"/>
      <c r="D21" s="1051"/>
      <c r="E21" s="487"/>
      <c r="F21" s="357"/>
      <c r="G21" s="357"/>
      <c r="H21" s="357"/>
      <c r="I21" s="357"/>
      <c r="J21" s="357"/>
      <c r="K21" s="357"/>
      <c r="L21" s="357"/>
      <c r="M21" s="357"/>
    </row>
    <row r="22" spans="2:15" ht="19.5" customHeight="1" x14ac:dyDescent="0.3">
      <c r="B22" s="1051" t="s">
        <v>54</v>
      </c>
      <c r="C22" s="1051"/>
      <c r="D22" s="1051"/>
      <c r="E22" s="487"/>
      <c r="F22" s="357"/>
      <c r="G22" s="357"/>
      <c r="H22" s="357"/>
      <c r="I22" s="357"/>
      <c r="J22" s="357"/>
      <c r="K22" s="357"/>
      <c r="L22" s="357"/>
      <c r="M22" s="357"/>
    </row>
    <row r="23" spans="2:15" ht="19.5" customHeight="1" x14ac:dyDescent="0.3">
      <c r="B23" s="1051" t="s">
        <v>102</v>
      </c>
      <c r="C23" s="1051"/>
      <c r="D23" s="1051"/>
      <c r="E23" s="487"/>
      <c r="F23" s="357"/>
      <c r="G23" s="357"/>
      <c r="H23" s="357"/>
      <c r="I23" s="357"/>
      <c r="J23" s="357"/>
      <c r="K23" s="357"/>
      <c r="L23" s="357"/>
      <c r="M23" s="357"/>
    </row>
    <row r="24" spans="2:15" x14ac:dyDescent="0.3"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</row>
    <row r="25" spans="2:15" x14ac:dyDescent="0.3">
      <c r="B25" s="489" t="s">
        <v>832</v>
      </c>
      <c r="C25" s="358"/>
      <c r="D25" s="358"/>
      <c r="E25" s="123"/>
      <c r="F25" s="358"/>
      <c r="G25" s="358"/>
      <c r="H25" s="358"/>
      <c r="I25" s="358"/>
      <c r="J25" s="181"/>
      <c r="K25" s="358"/>
      <c r="L25" s="122"/>
      <c r="M25" s="182"/>
    </row>
    <row r="26" spans="2:15" x14ac:dyDescent="0.3">
      <c r="B26" s="358"/>
      <c r="C26" s="358"/>
      <c r="D26" s="358"/>
      <c r="E26" s="123"/>
      <c r="F26" s="358"/>
      <c r="G26" s="358"/>
      <c r="H26" s="358"/>
      <c r="I26" s="358"/>
      <c r="J26" s="181"/>
      <c r="K26" s="358"/>
      <c r="L26" s="122"/>
      <c r="M26" s="182"/>
    </row>
    <row r="27" spans="2:15" s="197" customFormat="1" ht="19.5" customHeight="1" x14ac:dyDescent="0.3">
      <c r="B27" s="1053" t="s">
        <v>833</v>
      </c>
      <c r="C27" s="1053"/>
      <c r="D27" s="1053"/>
      <c r="E27" s="452">
        <v>0</v>
      </c>
      <c r="F27" s="452">
        <v>1</v>
      </c>
      <c r="G27" s="452">
        <v>2</v>
      </c>
      <c r="H27" s="452">
        <v>3</v>
      </c>
      <c r="I27" s="452">
        <v>4</v>
      </c>
      <c r="J27" s="452">
        <v>5</v>
      </c>
      <c r="K27" s="452" t="s">
        <v>54</v>
      </c>
      <c r="L27" s="452" t="s">
        <v>54</v>
      </c>
      <c r="M27" s="452" t="s">
        <v>54</v>
      </c>
      <c r="N27" s="452" t="s">
        <v>54</v>
      </c>
      <c r="O27" s="452" t="s">
        <v>61</v>
      </c>
    </row>
    <row r="28" spans="2:15" s="455" customFormat="1" ht="9" customHeight="1" x14ac:dyDescent="0.3">
      <c r="B28" s="131"/>
      <c r="C28" s="131"/>
      <c r="D28" s="131"/>
      <c r="E28" s="132"/>
      <c r="F28" s="131"/>
      <c r="G28" s="131"/>
      <c r="H28" s="131"/>
      <c r="I28" s="131"/>
      <c r="J28" s="131"/>
      <c r="K28" s="131"/>
      <c r="L28" s="131"/>
      <c r="M28" s="131"/>
    </row>
    <row r="29" spans="2:15" ht="33" customHeight="1" x14ac:dyDescent="0.3">
      <c r="B29" s="1052" t="s">
        <v>548</v>
      </c>
      <c r="C29" s="1052"/>
      <c r="D29" s="1052"/>
      <c r="E29" s="477"/>
      <c r="F29" s="477"/>
      <c r="G29" s="478"/>
      <c r="H29" s="477"/>
      <c r="I29" s="477"/>
      <c r="J29" s="477"/>
      <c r="K29" s="477"/>
      <c r="L29" s="490"/>
      <c r="M29" s="477"/>
      <c r="N29" s="477"/>
      <c r="O29" s="477"/>
    </row>
    <row r="30" spans="2:15" ht="33" customHeight="1" x14ac:dyDescent="0.3">
      <c r="B30" s="1052" t="s">
        <v>495</v>
      </c>
      <c r="C30" s="1052"/>
      <c r="D30" s="1052"/>
      <c r="E30" s="477"/>
      <c r="F30" s="477"/>
      <c r="G30" s="478"/>
      <c r="H30" s="477"/>
      <c r="I30" s="477"/>
      <c r="J30" s="477"/>
      <c r="K30" s="477"/>
      <c r="L30" s="490"/>
      <c r="M30" s="477"/>
      <c r="N30" s="477"/>
      <c r="O30" s="477"/>
    </row>
    <row r="31" spans="2:15" ht="33" customHeight="1" x14ac:dyDescent="0.3">
      <c r="B31" s="1052" t="s">
        <v>603</v>
      </c>
      <c r="C31" s="1052"/>
      <c r="D31" s="1052"/>
      <c r="E31" s="477"/>
      <c r="F31" s="477"/>
      <c r="G31" s="478"/>
      <c r="H31" s="477"/>
      <c r="I31" s="477"/>
      <c r="J31" s="477"/>
      <c r="K31" s="477"/>
      <c r="L31" s="490"/>
      <c r="M31" s="477"/>
      <c r="N31" s="477"/>
      <c r="O31" s="477"/>
    </row>
    <row r="32" spans="2:15" ht="33" customHeight="1" x14ac:dyDescent="0.3">
      <c r="B32" s="1052" t="s">
        <v>834</v>
      </c>
      <c r="C32" s="1052"/>
      <c r="D32" s="1052"/>
      <c r="E32" s="477"/>
      <c r="F32" s="477"/>
      <c r="G32" s="478"/>
      <c r="H32" s="477"/>
      <c r="I32" s="477"/>
      <c r="J32" s="477"/>
      <c r="K32" s="477"/>
      <c r="L32" s="490"/>
      <c r="M32" s="477"/>
      <c r="N32" s="477"/>
      <c r="O32" s="477"/>
    </row>
    <row r="33" spans="2:15" x14ac:dyDescent="0.3">
      <c r="B33" s="358"/>
      <c r="C33" s="358"/>
      <c r="D33" s="358"/>
      <c r="E33" s="123"/>
      <c r="F33" s="358"/>
      <c r="G33" s="358"/>
      <c r="H33" s="358"/>
      <c r="I33" s="358"/>
      <c r="J33" s="181"/>
      <c r="K33" s="358"/>
      <c r="L33" s="122"/>
      <c r="M33" s="182"/>
    </row>
    <row r="34" spans="2:15" x14ac:dyDescent="0.3">
      <c r="B34" s="496" t="s">
        <v>280</v>
      </c>
      <c r="C34" s="358"/>
      <c r="D34" s="358"/>
      <c r="E34" s="123"/>
      <c r="F34" s="358"/>
      <c r="G34" s="358"/>
      <c r="H34" s="358" t="s">
        <v>604</v>
      </c>
      <c r="I34" s="358"/>
      <c r="J34" s="181"/>
      <c r="K34" s="358"/>
      <c r="L34" s="122"/>
      <c r="M34" s="182"/>
    </row>
    <row r="35" spans="2:15" s="455" customFormat="1" ht="9" customHeight="1" x14ac:dyDescent="0.3">
      <c r="B35" s="131"/>
      <c r="C35" s="131"/>
      <c r="D35" s="131"/>
      <c r="E35" s="132"/>
      <c r="F35" s="131"/>
      <c r="G35" s="131"/>
      <c r="H35" s="131"/>
      <c r="I35" s="131"/>
      <c r="J35" s="131"/>
      <c r="K35" s="131"/>
      <c r="L35" s="131"/>
      <c r="M35" s="131"/>
    </row>
    <row r="36" spans="2:15" ht="42" customHeight="1" x14ac:dyDescent="0.3">
      <c r="B36" s="491"/>
      <c r="C36" s="492"/>
      <c r="D36" s="492"/>
      <c r="E36" s="493"/>
      <c r="F36" s="492"/>
      <c r="G36" s="492"/>
      <c r="H36" s="492"/>
      <c r="I36" s="492"/>
      <c r="J36" s="494"/>
      <c r="K36" s="492"/>
      <c r="L36" s="492"/>
      <c r="M36" s="495"/>
    </row>
    <row r="37" spans="2:15" x14ac:dyDescent="0.3">
      <c r="B37" s="358"/>
      <c r="C37" s="358"/>
      <c r="D37" s="358"/>
      <c r="E37" s="123"/>
      <c r="F37" s="358"/>
      <c r="G37" s="358"/>
      <c r="H37" s="358"/>
      <c r="I37" s="358"/>
      <c r="J37" s="181"/>
      <c r="K37" s="358"/>
      <c r="L37" s="122"/>
      <c r="M37" s="182"/>
    </row>
    <row r="38" spans="2:15" s="605" customFormat="1" ht="23.4" customHeight="1" x14ac:dyDescent="0.3">
      <c r="B38" s="383" t="s">
        <v>742</v>
      </c>
      <c r="C38" s="384"/>
      <c r="D38" s="384"/>
      <c r="E38" s="385"/>
      <c r="F38" s="384"/>
      <c r="G38" s="386"/>
      <c r="H38" s="386"/>
      <c r="I38" s="386"/>
      <c r="J38" s="642" t="s">
        <v>36</v>
      </c>
      <c r="K38" s="642" t="s">
        <v>37</v>
      </c>
      <c r="L38" s="180"/>
      <c r="M38" s="180"/>
    </row>
    <row r="39" spans="2:15" x14ac:dyDescent="0.3">
      <c r="B39" s="189"/>
      <c r="C39" s="358"/>
      <c r="D39" s="358"/>
      <c r="E39" s="123"/>
      <c r="F39" s="358"/>
      <c r="G39" s="358"/>
      <c r="H39" s="358"/>
      <c r="I39" s="358"/>
      <c r="J39" s="181"/>
      <c r="K39" s="358"/>
      <c r="L39" s="122"/>
      <c r="M39" s="182"/>
    </row>
    <row r="40" spans="2:15" ht="31.5" customHeight="1" x14ac:dyDescent="0.3">
      <c r="B40" s="1050" t="s">
        <v>492</v>
      </c>
      <c r="C40" s="1050"/>
      <c r="D40" s="1050"/>
      <c r="E40" s="1050"/>
      <c r="F40" s="1050"/>
      <c r="G40" s="1050"/>
      <c r="H40" s="1050"/>
      <c r="I40" s="1050"/>
      <c r="J40" s="1050"/>
      <c r="K40" s="1050"/>
      <c r="L40" s="1050"/>
      <c r="M40" s="1050"/>
    </row>
    <row r="41" spans="2:15" x14ac:dyDescent="0.3">
      <c r="B41" s="358"/>
      <c r="C41" s="358"/>
      <c r="D41" s="358"/>
      <c r="E41" s="123"/>
      <c r="F41" s="358"/>
      <c r="G41" s="358"/>
      <c r="H41" s="358"/>
      <c r="I41" s="358"/>
      <c r="J41" s="181"/>
      <c r="K41" s="358"/>
      <c r="L41" s="122"/>
      <c r="M41" s="182"/>
    </row>
    <row r="42" spans="2:15" ht="26.4" customHeight="1" x14ac:dyDescent="0.3">
      <c r="B42" s="1054" t="s">
        <v>496</v>
      </c>
      <c r="C42" s="1054"/>
      <c r="D42" s="1054"/>
      <c r="E42" s="452">
        <v>0</v>
      </c>
      <c r="F42" s="452">
        <v>1</v>
      </c>
      <c r="G42" s="452">
        <v>2</v>
      </c>
      <c r="H42" s="452">
        <v>3</v>
      </c>
      <c r="I42" s="452">
        <v>4</v>
      </c>
      <c r="J42" s="452">
        <v>5</v>
      </c>
      <c r="K42" s="452" t="s">
        <v>54</v>
      </c>
      <c r="L42" s="452" t="s">
        <v>54</v>
      </c>
      <c r="M42" s="452" t="s">
        <v>54</v>
      </c>
      <c r="N42" s="452" t="s">
        <v>54</v>
      </c>
      <c r="O42" s="452" t="s">
        <v>61</v>
      </c>
    </row>
    <row r="43" spans="2:15" ht="5.25" customHeight="1" x14ac:dyDescent="0.3">
      <c r="N43" s="455"/>
    </row>
    <row r="44" spans="2:15" s="497" customFormat="1" ht="21" customHeight="1" x14ac:dyDescent="0.3">
      <c r="B44" s="1051" t="s">
        <v>493</v>
      </c>
      <c r="C44" s="1051"/>
      <c r="D44" s="1051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</row>
    <row r="45" spans="2:15" s="497" customFormat="1" ht="21" customHeight="1" x14ac:dyDescent="0.3">
      <c r="B45" s="1051" t="s">
        <v>499</v>
      </c>
      <c r="C45" s="1051"/>
      <c r="D45" s="1051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</row>
    <row r="46" spans="2:15" s="497" customFormat="1" ht="21" customHeight="1" x14ac:dyDescent="0.3">
      <c r="B46" s="1051" t="s">
        <v>500</v>
      </c>
      <c r="C46" s="1051"/>
      <c r="D46" s="1051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</row>
    <row r="47" spans="2:15" s="497" customFormat="1" ht="21" customHeight="1" x14ac:dyDescent="0.3">
      <c r="B47" s="1051" t="s">
        <v>501</v>
      </c>
      <c r="C47" s="1051"/>
      <c r="D47" s="1051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</row>
    <row r="48" spans="2:15" ht="15.75" customHeight="1" x14ac:dyDescent="0.3">
      <c r="D48" s="199"/>
      <c r="E48" s="123"/>
      <c r="F48" s="199"/>
      <c r="G48" s="199"/>
      <c r="H48" s="199"/>
      <c r="I48" s="199"/>
      <c r="J48" s="359"/>
      <c r="K48" s="199"/>
      <c r="L48" s="199"/>
      <c r="M48" s="360"/>
    </row>
    <row r="49" spans="1:15" s="497" customFormat="1" ht="30.6" customHeight="1" x14ac:dyDescent="0.3">
      <c r="B49" s="1052" t="s">
        <v>502</v>
      </c>
      <c r="C49" s="1052"/>
      <c r="D49" s="1052"/>
      <c r="E49" s="500"/>
      <c r="F49" s="498"/>
      <c r="G49" s="498"/>
      <c r="H49" s="498"/>
      <c r="I49" s="498"/>
      <c r="J49" s="498"/>
      <c r="K49" s="498"/>
      <c r="L49" s="498"/>
      <c r="M49" s="499"/>
    </row>
    <row r="50" spans="1:15" s="497" customFormat="1" ht="30.6" customHeight="1" x14ac:dyDescent="0.3">
      <c r="B50" s="1052" t="s">
        <v>504</v>
      </c>
      <c r="C50" s="1052"/>
      <c r="D50" s="1052"/>
      <c r="E50" s="500"/>
      <c r="F50" s="498"/>
      <c r="G50" s="498"/>
      <c r="H50" s="498"/>
      <c r="I50" s="498"/>
      <c r="J50" s="498"/>
      <c r="K50" s="498"/>
      <c r="L50" s="498"/>
      <c r="M50" s="499"/>
    </row>
    <row r="51" spans="1:15" s="497" customFormat="1" ht="30.6" customHeight="1" x14ac:dyDescent="0.3">
      <c r="A51" s="498"/>
      <c r="B51" s="1052" t="s">
        <v>503</v>
      </c>
      <c r="C51" s="1052"/>
      <c r="D51" s="1052"/>
      <c r="E51" s="469"/>
      <c r="F51" s="498"/>
      <c r="G51" s="498"/>
      <c r="H51" s="498"/>
      <c r="I51" s="498"/>
      <c r="J51" s="498"/>
      <c r="K51" s="498"/>
      <c r="L51" s="498"/>
      <c r="M51" s="499"/>
    </row>
    <row r="52" spans="1:15" ht="15" x14ac:dyDescent="0.3">
      <c r="A52" s="358"/>
      <c r="B52" s="643" t="s">
        <v>498</v>
      </c>
      <c r="C52" s="358"/>
      <c r="D52" s="358"/>
      <c r="E52" s="123"/>
      <c r="F52" s="358"/>
      <c r="G52" s="358"/>
      <c r="H52" s="358"/>
      <c r="I52" s="358"/>
      <c r="J52" s="181"/>
      <c r="K52" s="358"/>
      <c r="L52" s="122"/>
      <c r="M52" s="182"/>
    </row>
    <row r="53" spans="1:15" x14ac:dyDescent="0.3">
      <c r="A53" s="358"/>
      <c r="B53" s="358"/>
      <c r="C53" s="358"/>
      <c r="D53" s="358"/>
      <c r="E53" s="123"/>
      <c r="F53" s="358"/>
      <c r="G53" s="358"/>
      <c r="H53" s="358"/>
      <c r="I53" s="358"/>
      <c r="J53" s="181"/>
      <c r="K53" s="358"/>
      <c r="L53" s="122"/>
      <c r="M53" s="182"/>
    </row>
    <row r="54" spans="1:15" ht="15" customHeight="1" x14ac:dyDescent="0.3">
      <c r="B54" s="502" t="s">
        <v>494</v>
      </c>
      <c r="C54" s="123"/>
      <c r="D54" s="124"/>
      <c r="E54" s="123"/>
      <c r="F54" s="124"/>
      <c r="G54" s="124"/>
      <c r="H54" s="124"/>
      <c r="I54" s="124"/>
      <c r="J54" s="124"/>
      <c r="K54" s="121"/>
      <c r="L54" s="182"/>
      <c r="M54" s="182"/>
    </row>
    <row r="55" spans="1:15" s="455" customFormat="1" ht="5.25" customHeight="1" x14ac:dyDescent="0.3"/>
    <row r="56" spans="1:15" ht="57" customHeight="1" x14ac:dyDescent="0.3">
      <c r="B56" s="501"/>
      <c r="C56" s="493"/>
      <c r="D56" s="492"/>
      <c r="E56" s="493"/>
      <c r="F56" s="492"/>
      <c r="G56" s="492"/>
      <c r="H56" s="492"/>
      <c r="I56" s="492"/>
      <c r="J56" s="492"/>
      <c r="K56" s="492"/>
      <c r="L56" s="492"/>
      <c r="M56" s="495"/>
    </row>
    <row r="57" spans="1:15" ht="5.25" customHeight="1" x14ac:dyDescent="0.3"/>
    <row r="58" spans="1:15" x14ac:dyDescent="0.3">
      <c r="B58" s="1055" t="s">
        <v>281</v>
      </c>
      <c r="C58" s="1056"/>
      <c r="D58" s="1059"/>
      <c r="E58" s="1059"/>
      <c r="F58" s="1059"/>
      <c r="G58" s="1059"/>
      <c r="H58" s="1059"/>
      <c r="I58" s="1059"/>
      <c r="J58" s="1059"/>
      <c r="K58" s="1059"/>
      <c r="L58" s="1059"/>
      <c r="M58" s="1060"/>
    </row>
    <row r="59" spans="1:15" x14ac:dyDescent="0.3">
      <c r="B59" s="124"/>
      <c r="C59" s="124"/>
      <c r="D59" s="124"/>
      <c r="E59" s="123"/>
      <c r="F59" s="124"/>
      <c r="G59" s="124"/>
      <c r="H59" s="124"/>
      <c r="I59" s="124"/>
      <c r="J59" s="181"/>
      <c r="K59" s="124"/>
      <c r="L59" s="122"/>
      <c r="M59" s="182"/>
    </row>
    <row r="60" spans="1:15" s="605" customFormat="1" ht="23.4" customHeight="1" x14ac:dyDescent="0.3">
      <c r="B60" s="383" t="s">
        <v>743</v>
      </c>
      <c r="C60" s="384"/>
      <c r="D60" s="384"/>
      <c r="E60" s="385"/>
      <c r="F60" s="384"/>
      <c r="G60" s="386"/>
      <c r="H60" s="386"/>
      <c r="I60" s="386"/>
      <c r="J60" s="387"/>
      <c r="K60" s="384"/>
      <c r="L60" s="384"/>
      <c r="M60" s="384"/>
    </row>
    <row r="61" spans="1:15" x14ac:dyDescent="0.3">
      <c r="B61" s="358"/>
      <c r="C61" s="358"/>
      <c r="D61" s="358"/>
      <c r="E61" s="123"/>
      <c r="F61" s="358"/>
      <c r="G61" s="358"/>
      <c r="H61" s="358"/>
      <c r="I61" s="358"/>
      <c r="J61" s="181"/>
      <c r="K61" s="358"/>
      <c r="L61" s="122"/>
      <c r="M61" s="182"/>
    </row>
    <row r="62" spans="1:15" x14ac:dyDescent="0.3">
      <c r="B62" s="1053" t="s">
        <v>833</v>
      </c>
      <c r="C62" s="1053"/>
      <c r="D62" s="1053"/>
      <c r="E62" s="188">
        <v>0</v>
      </c>
      <c r="F62" s="188">
        <v>1</v>
      </c>
      <c r="G62" s="188">
        <v>2</v>
      </c>
      <c r="H62" s="188">
        <v>3</v>
      </c>
      <c r="I62" s="188">
        <v>4</v>
      </c>
      <c r="J62" s="188">
        <v>5</v>
      </c>
      <c r="K62" s="188" t="s">
        <v>54</v>
      </c>
      <c r="L62" s="188" t="s">
        <v>54</v>
      </c>
      <c r="M62" s="188" t="s">
        <v>54</v>
      </c>
      <c r="N62" s="188" t="s">
        <v>54</v>
      </c>
      <c r="O62" s="188" t="s">
        <v>61</v>
      </c>
    </row>
    <row r="63" spans="1:15" s="455" customFormat="1" ht="5.25" customHeight="1" x14ac:dyDescent="0.3"/>
    <row r="64" spans="1:15" s="197" customFormat="1" ht="18" customHeight="1" x14ac:dyDescent="0.3">
      <c r="B64" s="1057" t="s">
        <v>505</v>
      </c>
      <c r="C64" s="1057"/>
      <c r="D64" s="1057"/>
      <c r="E64" s="503"/>
      <c r="F64" s="503"/>
      <c r="G64" s="504"/>
      <c r="H64" s="503"/>
      <c r="I64" s="503"/>
      <c r="J64" s="503"/>
      <c r="K64" s="503"/>
      <c r="L64" s="505"/>
      <c r="M64" s="503"/>
      <c r="N64" s="503"/>
      <c r="O64" s="503"/>
    </row>
    <row r="65" spans="1:15" s="197" customFormat="1" ht="18" customHeight="1" x14ac:dyDescent="0.3">
      <c r="B65" s="1057" t="s">
        <v>507</v>
      </c>
      <c r="C65" s="1057"/>
      <c r="D65" s="1057"/>
      <c r="E65" s="503"/>
      <c r="F65" s="503"/>
      <c r="G65" s="504"/>
      <c r="H65" s="503"/>
      <c r="I65" s="503"/>
      <c r="J65" s="503"/>
      <c r="K65" s="503"/>
      <c r="L65" s="505"/>
      <c r="M65" s="503"/>
      <c r="N65" s="503"/>
      <c r="O65" s="503"/>
    </row>
    <row r="66" spans="1:15" s="197" customFormat="1" ht="18" customHeight="1" x14ac:dyDescent="0.3">
      <c r="B66" s="1057" t="s">
        <v>493</v>
      </c>
      <c r="C66" s="1057"/>
      <c r="D66" s="1057"/>
      <c r="E66" s="503"/>
      <c r="F66" s="503"/>
      <c r="G66" s="504"/>
      <c r="H66" s="503"/>
      <c r="I66" s="503"/>
      <c r="J66" s="503"/>
      <c r="K66" s="503"/>
      <c r="L66" s="505"/>
      <c r="M66" s="503"/>
      <c r="N66" s="503"/>
      <c r="O66" s="503"/>
    </row>
    <row r="67" spans="1:15" s="197" customFormat="1" ht="18" customHeight="1" x14ac:dyDescent="0.3">
      <c r="B67" s="1057" t="s">
        <v>506</v>
      </c>
      <c r="C67" s="1057"/>
      <c r="D67" s="1057"/>
      <c r="E67" s="503"/>
      <c r="F67" s="503"/>
      <c r="G67" s="504"/>
      <c r="H67" s="503"/>
      <c r="I67" s="503"/>
      <c r="J67" s="503"/>
      <c r="K67" s="503"/>
      <c r="L67" s="505"/>
      <c r="M67" s="503"/>
      <c r="N67" s="503"/>
      <c r="O67" s="503"/>
    </row>
    <row r="68" spans="1:15" x14ac:dyDescent="0.3">
      <c r="B68" s="358"/>
      <c r="C68" s="358"/>
      <c r="D68" s="358"/>
      <c r="E68" s="123"/>
      <c r="F68" s="358"/>
      <c r="G68" s="358"/>
      <c r="H68" s="358"/>
      <c r="I68" s="358"/>
      <c r="J68" s="181"/>
      <c r="K68" s="358"/>
      <c r="L68" s="358"/>
      <c r="M68" s="121"/>
    </row>
    <row r="69" spans="1:15" ht="15" thickBot="1" x14ac:dyDescent="0.35">
      <c r="A69" s="171"/>
      <c r="B69" s="1061" t="s">
        <v>497</v>
      </c>
      <c r="C69" s="1062"/>
      <c r="D69" s="506"/>
      <c r="E69" s="123"/>
      <c r="F69" s="358"/>
      <c r="G69" s="358"/>
      <c r="H69" s="358"/>
      <c r="I69" s="358"/>
      <c r="J69" s="181"/>
      <c r="K69" s="358"/>
      <c r="L69" s="122"/>
      <c r="M69" s="182"/>
    </row>
    <row r="70" spans="1:15" ht="15" thickBot="1" x14ac:dyDescent="0.35">
      <c r="A70" s="171"/>
      <c r="B70" s="1058" t="s">
        <v>279</v>
      </c>
      <c r="C70" s="1058"/>
      <c r="D70" s="507"/>
      <c r="E70" s="123"/>
      <c r="F70" s="358"/>
      <c r="G70" s="358"/>
      <c r="H70" s="358"/>
      <c r="I70" s="358"/>
      <c r="J70" s="181"/>
      <c r="K70" s="358"/>
      <c r="L70" s="122"/>
      <c r="M70" s="182"/>
    </row>
    <row r="71" spans="1:15" x14ac:dyDescent="0.3">
      <c r="B71" s="358"/>
      <c r="C71" s="358"/>
      <c r="D71" s="358"/>
      <c r="E71" s="123"/>
      <c r="F71" s="358"/>
      <c r="G71" s="358"/>
      <c r="H71" s="358"/>
      <c r="I71" s="358"/>
      <c r="J71" s="181"/>
      <c r="K71" s="358"/>
      <c r="L71" s="122"/>
      <c r="M71" s="182"/>
    </row>
    <row r="72" spans="1:15" s="605" customFormat="1" ht="23.4" customHeight="1" x14ac:dyDescent="0.3">
      <c r="B72" s="383" t="s">
        <v>744</v>
      </c>
      <c r="C72" s="384"/>
      <c r="D72" s="384"/>
      <c r="E72" s="385"/>
      <c r="F72" s="384"/>
      <c r="G72" s="386"/>
      <c r="H72" s="386"/>
      <c r="I72" s="386"/>
      <c r="J72" s="387"/>
      <c r="K72" s="384"/>
      <c r="L72" s="384"/>
      <c r="M72" s="384"/>
    </row>
    <row r="73" spans="1:15" ht="18" customHeight="1" x14ac:dyDescent="0.3">
      <c r="K73" s="121"/>
      <c r="L73" s="182"/>
      <c r="M73" s="182"/>
    </row>
    <row r="74" spans="1:15" s="593" customFormat="1" ht="24.75" customHeight="1" x14ac:dyDescent="0.3">
      <c r="B74" s="1064" t="s">
        <v>649</v>
      </c>
      <c r="C74" s="1064"/>
      <c r="D74" s="1064"/>
      <c r="E74" s="1064"/>
      <c r="F74" s="1064"/>
      <c r="G74" s="1064" t="s">
        <v>27</v>
      </c>
      <c r="H74" s="1064"/>
      <c r="I74" s="1064"/>
      <c r="J74" s="1064"/>
      <c r="K74" s="1064" t="s">
        <v>28</v>
      </c>
      <c r="L74" s="1064"/>
      <c r="M74" s="1064"/>
      <c r="N74" s="1064"/>
    </row>
    <row r="75" spans="1:15" s="567" customFormat="1" ht="5.25" customHeight="1" x14ac:dyDescent="0.3"/>
    <row r="76" spans="1:15" ht="29.25" customHeight="1" x14ac:dyDescent="0.3">
      <c r="B76" s="1063" t="s">
        <v>646</v>
      </c>
      <c r="C76" s="1063"/>
      <c r="D76" s="1063"/>
      <c r="E76" s="1063"/>
      <c r="F76" s="1063"/>
      <c r="G76" s="1065"/>
      <c r="H76" s="1066"/>
      <c r="I76" s="1066"/>
      <c r="J76" s="1067"/>
      <c r="K76" s="1065"/>
      <c r="L76" s="1066"/>
      <c r="M76" s="1066"/>
      <c r="N76" s="1067"/>
      <c r="O76" s="567"/>
    </row>
    <row r="77" spans="1:15" s="567" customFormat="1" ht="29.25" customHeight="1" x14ac:dyDescent="0.3">
      <c r="B77" s="1063" t="s">
        <v>647</v>
      </c>
      <c r="C77" s="1063"/>
      <c r="D77" s="1063"/>
      <c r="E77" s="1063"/>
      <c r="F77" s="1063"/>
      <c r="G77" s="1065"/>
      <c r="H77" s="1066"/>
      <c r="I77" s="1066"/>
      <c r="J77" s="1067"/>
      <c r="K77" s="1065"/>
      <c r="L77" s="1066"/>
      <c r="M77" s="1066"/>
      <c r="N77" s="1067"/>
    </row>
    <row r="78" spans="1:15" s="567" customFormat="1" ht="29.25" customHeight="1" x14ac:dyDescent="0.3">
      <c r="B78" s="1063" t="s">
        <v>845</v>
      </c>
      <c r="C78" s="1063"/>
      <c r="D78" s="1063"/>
      <c r="E78" s="1063"/>
      <c r="F78" s="1063"/>
      <c r="G78" s="1065"/>
      <c r="H78" s="1066"/>
      <c r="I78" s="1066"/>
      <c r="J78" s="1067"/>
      <c r="K78" s="1065"/>
      <c r="L78" s="1066"/>
      <c r="M78" s="1066"/>
      <c r="N78" s="1067"/>
    </row>
    <row r="79" spans="1:15" s="567" customFormat="1" ht="29.25" customHeight="1" x14ac:dyDescent="0.3">
      <c r="B79" s="1063" t="s">
        <v>648</v>
      </c>
      <c r="C79" s="1063"/>
      <c r="D79" s="1063"/>
      <c r="E79" s="1063"/>
      <c r="F79" s="1063"/>
      <c r="G79" s="1065"/>
      <c r="H79" s="1066"/>
      <c r="I79" s="1066"/>
      <c r="J79" s="1067"/>
      <c r="K79" s="1065"/>
      <c r="L79" s="1066"/>
      <c r="M79" s="1066"/>
      <c r="N79" s="1067"/>
    </row>
    <row r="80" spans="1:15" ht="6.75" customHeight="1" x14ac:dyDescent="0.3"/>
    <row r="81" spans="2:16" ht="9" customHeight="1" x14ac:dyDescent="0.3">
      <c r="B81" s="455"/>
      <c r="C81" s="455"/>
      <c r="D81" s="455"/>
      <c r="E81" s="455"/>
      <c r="F81" s="455"/>
      <c r="G81" s="455"/>
      <c r="H81" s="455"/>
      <c r="I81" s="455"/>
      <c r="J81" s="455"/>
      <c r="K81" s="455"/>
      <c r="L81" s="455"/>
      <c r="M81" s="455"/>
    </row>
    <row r="82" spans="2:16" x14ac:dyDescent="0.3">
      <c r="B82" s="124"/>
      <c r="C82" s="123"/>
      <c r="D82" s="124"/>
      <c r="E82" s="123"/>
      <c r="F82" s="124"/>
      <c r="G82" s="124"/>
      <c r="H82" s="124"/>
      <c r="I82" s="124"/>
      <c r="J82" s="124"/>
      <c r="K82" s="121"/>
      <c r="L82" s="182"/>
      <c r="M82" s="182"/>
    </row>
    <row r="83" spans="2:16" ht="23.4" customHeight="1" x14ac:dyDescent="0.3">
      <c r="B83" s="383" t="s">
        <v>745</v>
      </c>
      <c r="C83" s="384"/>
      <c r="D83" s="384"/>
      <c r="E83" s="385"/>
      <c r="F83" s="384"/>
      <c r="G83" s="386"/>
      <c r="H83" s="386"/>
      <c r="I83" s="386"/>
      <c r="J83" s="387"/>
      <c r="K83" s="384"/>
      <c r="L83" s="384"/>
      <c r="M83" s="384"/>
    </row>
    <row r="84" spans="2:16" x14ac:dyDescent="0.3">
      <c r="B84" s="122"/>
      <c r="C84" s="122"/>
      <c r="D84" s="122"/>
      <c r="E84" s="179"/>
      <c r="F84" s="122"/>
      <c r="G84" s="122"/>
      <c r="H84" s="122"/>
      <c r="I84" s="124"/>
      <c r="J84" s="181"/>
      <c r="K84" s="122"/>
      <c r="L84" s="122"/>
      <c r="M84" s="122"/>
    </row>
    <row r="85" spans="2:16" ht="63" customHeight="1" x14ac:dyDescent="0.3">
      <c r="B85" s="1068" t="s">
        <v>282</v>
      </c>
      <c r="C85" s="1068"/>
      <c r="D85" s="1068"/>
      <c r="E85" s="1068" t="s">
        <v>283</v>
      </c>
      <c r="F85" s="1068"/>
      <c r="G85" s="1068"/>
      <c r="H85" s="1068" t="s">
        <v>284</v>
      </c>
      <c r="I85" s="1068"/>
      <c r="J85" s="1068" t="s">
        <v>285</v>
      </c>
      <c r="K85" s="1068"/>
      <c r="L85" s="1068" t="s">
        <v>286</v>
      </c>
      <c r="M85" s="1068"/>
      <c r="N85" s="1068"/>
      <c r="O85" s="190"/>
      <c r="P85" s="191"/>
    </row>
    <row r="86" spans="2:16" s="455" customFormat="1" ht="5.25" customHeight="1" x14ac:dyDescent="0.3"/>
    <row r="87" spans="2:16" ht="19.5" customHeight="1" x14ac:dyDescent="0.3">
      <c r="B87" s="1069"/>
      <c r="C87" s="1070"/>
      <c r="D87" s="1071"/>
      <c r="E87" s="1069"/>
      <c r="F87" s="1070"/>
      <c r="G87" s="1071"/>
      <c r="H87" s="1069"/>
      <c r="I87" s="1071"/>
      <c r="J87" s="1069"/>
      <c r="K87" s="1071"/>
      <c r="L87" s="1069"/>
      <c r="M87" s="1070"/>
      <c r="N87" s="1071"/>
      <c r="O87" s="1049"/>
      <c r="P87" s="192"/>
    </row>
    <row r="88" spans="2:16" ht="19.5" customHeight="1" x14ac:dyDescent="0.3">
      <c r="B88" s="1069"/>
      <c r="C88" s="1070"/>
      <c r="D88" s="1071"/>
      <c r="E88" s="1069"/>
      <c r="F88" s="1070"/>
      <c r="G88" s="1071"/>
      <c r="H88" s="1069"/>
      <c r="I88" s="1071"/>
      <c r="J88" s="1069"/>
      <c r="K88" s="1071"/>
      <c r="L88" s="1069"/>
      <c r="M88" s="1070"/>
      <c r="N88" s="1071"/>
      <c r="O88" s="1049"/>
      <c r="P88" s="192"/>
    </row>
    <row r="89" spans="2:16" ht="19.5" customHeight="1" x14ac:dyDescent="0.3">
      <c r="B89" s="1069"/>
      <c r="C89" s="1070"/>
      <c r="D89" s="1071"/>
      <c r="E89" s="1069"/>
      <c r="F89" s="1070"/>
      <c r="G89" s="1071"/>
      <c r="H89" s="1069"/>
      <c r="I89" s="1071"/>
      <c r="J89" s="1069"/>
      <c r="K89" s="1071"/>
      <c r="L89" s="1069"/>
      <c r="M89" s="1070"/>
      <c r="N89" s="1071"/>
      <c r="O89" s="1049"/>
      <c r="P89" s="192"/>
    </row>
    <row r="90" spans="2:16" ht="19.5" customHeight="1" x14ac:dyDescent="0.3">
      <c r="B90" s="1069"/>
      <c r="C90" s="1070"/>
      <c r="D90" s="1071"/>
      <c r="E90" s="1069"/>
      <c r="F90" s="1070"/>
      <c r="G90" s="1071"/>
      <c r="H90" s="1069"/>
      <c r="I90" s="1071"/>
      <c r="J90" s="1069"/>
      <c r="K90" s="1071"/>
      <c r="L90" s="1069"/>
      <c r="M90" s="1070"/>
      <c r="N90" s="1071"/>
      <c r="O90" s="1049"/>
      <c r="P90" s="193"/>
    </row>
    <row r="91" spans="2:16" ht="24" customHeight="1" x14ac:dyDescent="0.3">
      <c r="B91" s="1048" t="s">
        <v>287</v>
      </c>
      <c r="C91" s="1048"/>
      <c r="D91" s="1048"/>
      <c r="E91" s="1048"/>
      <c r="F91" s="1048"/>
      <c r="G91" s="1048"/>
      <c r="H91" s="1048"/>
      <c r="I91" s="1048"/>
      <c r="J91" s="1048"/>
      <c r="K91" s="1048"/>
      <c r="L91" s="1048"/>
      <c r="M91" s="1048"/>
      <c r="N91" s="1048"/>
      <c r="O91" s="194"/>
      <c r="P91" s="194"/>
    </row>
    <row r="92" spans="2:16" x14ac:dyDescent="0.3">
      <c r="B92" s="124"/>
      <c r="C92" s="124"/>
      <c r="D92" s="124"/>
      <c r="E92" s="123"/>
      <c r="F92" s="124"/>
      <c r="G92" s="124"/>
      <c r="H92" s="124"/>
      <c r="I92" s="124"/>
      <c r="J92" s="124"/>
      <c r="K92" s="122"/>
      <c r="L92" s="122"/>
      <c r="M92" s="122"/>
    </row>
    <row r="93" spans="2:16" ht="25.5" customHeight="1" x14ac:dyDescent="0.3"/>
    <row r="94" spans="2:16" ht="6.75" customHeight="1" x14ac:dyDescent="0.3"/>
    <row r="95" spans="2:16" ht="32.25" customHeight="1" x14ac:dyDescent="0.3"/>
    <row r="96" spans="2:16" ht="32.25" customHeight="1" x14ac:dyDescent="0.3"/>
    <row r="97" spans="2:13" ht="32.25" customHeight="1" x14ac:dyDescent="0.3"/>
    <row r="98" spans="2:13" ht="32.25" customHeight="1" x14ac:dyDescent="0.3"/>
    <row r="99" spans="2:13" ht="32.25" customHeight="1" x14ac:dyDescent="0.3"/>
    <row r="100" spans="2:13" ht="32.25" customHeight="1" x14ac:dyDescent="0.3"/>
    <row r="101" spans="2:13" x14ac:dyDescent="0.3">
      <c r="B101" s="124"/>
      <c r="C101" s="124"/>
      <c r="D101" s="124"/>
      <c r="E101" s="123"/>
      <c r="F101" s="124"/>
      <c r="G101" s="124"/>
      <c r="H101" s="124"/>
      <c r="I101" s="124"/>
      <c r="J101" s="124"/>
      <c r="K101" s="122"/>
      <c r="L101" s="122"/>
      <c r="M101" s="122"/>
    </row>
    <row r="102" spans="2:13" x14ac:dyDescent="0.3">
      <c r="B102" s="124"/>
      <c r="C102" s="124"/>
      <c r="D102" s="124"/>
      <c r="E102" s="123"/>
      <c r="F102" s="199"/>
      <c r="G102" s="199"/>
      <c r="H102" s="199"/>
      <c r="I102" s="199"/>
      <c r="J102" s="122"/>
      <c r="K102" s="122"/>
      <c r="L102" s="122"/>
      <c r="M102" s="122"/>
    </row>
    <row r="106" spans="2:13" x14ac:dyDescent="0.3">
      <c r="B106" s="124"/>
      <c r="C106" s="199"/>
      <c r="D106" s="199"/>
      <c r="E106" s="123"/>
      <c r="F106" s="199"/>
      <c r="G106" s="199"/>
      <c r="H106" s="199"/>
      <c r="I106" s="199"/>
      <c r="J106" s="122"/>
      <c r="K106" s="122"/>
      <c r="L106" s="122"/>
      <c r="M106" s="122"/>
    </row>
  </sheetData>
  <mergeCells count="71">
    <mergeCell ref="K79:N79"/>
    <mergeCell ref="L87:N87"/>
    <mergeCell ref="L88:N88"/>
    <mergeCell ref="L89:N89"/>
    <mergeCell ref="G74:J74"/>
    <mergeCell ref="K74:N74"/>
    <mergeCell ref="K76:N76"/>
    <mergeCell ref="K77:N77"/>
    <mergeCell ref="K78:N78"/>
    <mergeCell ref="G77:J77"/>
    <mergeCell ref="G78:J78"/>
    <mergeCell ref="L90:N90"/>
    <mergeCell ref="H87:I87"/>
    <mergeCell ref="H88:I88"/>
    <mergeCell ref="H89:I89"/>
    <mergeCell ref="H90:I90"/>
    <mergeCell ref="J87:K87"/>
    <mergeCell ref="J88:K88"/>
    <mergeCell ref="J89:K89"/>
    <mergeCell ref="J90:K90"/>
    <mergeCell ref="B87:D87"/>
    <mergeCell ref="B88:D88"/>
    <mergeCell ref="B89:D89"/>
    <mergeCell ref="B90:D90"/>
    <mergeCell ref="E87:G87"/>
    <mergeCell ref="E88:G88"/>
    <mergeCell ref="E89:G89"/>
    <mergeCell ref="E90:G90"/>
    <mergeCell ref="B85:D85"/>
    <mergeCell ref="E85:G85"/>
    <mergeCell ref="H85:I85"/>
    <mergeCell ref="J85:K85"/>
    <mergeCell ref="L85:N85"/>
    <mergeCell ref="B77:F77"/>
    <mergeCell ref="B78:F78"/>
    <mergeCell ref="B79:F79"/>
    <mergeCell ref="B74:F74"/>
    <mergeCell ref="G76:J76"/>
    <mergeCell ref="B76:F76"/>
    <mergeCell ref="G79:J79"/>
    <mergeCell ref="B51:D51"/>
    <mergeCell ref="B58:C58"/>
    <mergeCell ref="B64:D64"/>
    <mergeCell ref="B70:C70"/>
    <mergeCell ref="D58:M58"/>
    <mergeCell ref="B62:D62"/>
    <mergeCell ref="B65:D65"/>
    <mergeCell ref="B66:D66"/>
    <mergeCell ref="B67:D67"/>
    <mergeCell ref="B69:C69"/>
    <mergeCell ref="B45:D45"/>
    <mergeCell ref="B46:D46"/>
    <mergeCell ref="B42:D42"/>
    <mergeCell ref="B49:D49"/>
    <mergeCell ref="B50:D50"/>
    <mergeCell ref="B91:N91"/>
    <mergeCell ref="O87:O90"/>
    <mergeCell ref="B14:M14"/>
    <mergeCell ref="B40:M40"/>
    <mergeCell ref="B20:D20"/>
    <mergeCell ref="B21:D21"/>
    <mergeCell ref="B22:D22"/>
    <mergeCell ref="B23:D23"/>
    <mergeCell ref="B18:D18"/>
    <mergeCell ref="B29:D29"/>
    <mergeCell ref="B30:D30"/>
    <mergeCell ref="B31:D31"/>
    <mergeCell ref="B32:D32"/>
    <mergeCell ref="B27:D27"/>
    <mergeCell ref="B47:D47"/>
    <mergeCell ref="B44:D44"/>
  </mergeCells>
  <pageMargins left="0.7" right="0.7" top="0.75" bottom="0.75" header="0.3" footer="0.3"/>
  <pageSetup scale="51" orientation="portrait" r:id="rId1"/>
  <rowBreaks count="1" manualBreakCount="1">
    <brk id="71" min="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4" name="Check Box 3">
              <controlPr defaultSize="0" autoFill="0" autoLine="0" autoPict="0">
                <anchor moveWithCells="1">
                  <from>
                    <xdr:col>9</xdr:col>
                    <xdr:colOff>289560</xdr:colOff>
                    <xdr:row>11</xdr:row>
                    <xdr:rowOff>68580</xdr:rowOff>
                  </from>
                  <to>
                    <xdr:col>9</xdr:col>
                    <xdr:colOff>487680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5" name="Check Box 4">
              <controlPr defaultSize="0" autoFill="0" autoLine="0" autoPict="0">
                <anchor moveWithCells="1">
                  <from>
                    <xdr:col>10</xdr:col>
                    <xdr:colOff>350520</xdr:colOff>
                    <xdr:row>11</xdr:row>
                    <xdr:rowOff>45720</xdr:rowOff>
                  </from>
                  <to>
                    <xdr:col>10</xdr:col>
                    <xdr:colOff>556260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6" name="Check Box 5">
              <controlPr defaultSize="0" autoFill="0" autoLine="0" autoPict="0">
                <anchor moveWithCells="1">
                  <from>
                    <xdr:col>9</xdr:col>
                    <xdr:colOff>289560</xdr:colOff>
                    <xdr:row>37</xdr:row>
                    <xdr:rowOff>68580</xdr:rowOff>
                  </from>
                  <to>
                    <xdr:col>9</xdr:col>
                    <xdr:colOff>487680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7" name="Check Box 6">
              <controlPr defaultSize="0" autoFill="0" autoLine="0" autoPict="0">
                <anchor moveWithCells="1">
                  <from>
                    <xdr:col>10</xdr:col>
                    <xdr:colOff>350520</xdr:colOff>
                    <xdr:row>37</xdr:row>
                    <xdr:rowOff>45720</xdr:rowOff>
                  </from>
                  <to>
                    <xdr:col>10</xdr:col>
                    <xdr:colOff>556260</xdr:colOff>
                    <xdr:row>37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O102"/>
  <sheetViews>
    <sheetView showGridLines="0" zoomScaleNormal="100" zoomScaleSheetLayoutView="40" workbookViewId="0">
      <pane ySplit="9" topLeftCell="A10" activePane="bottomLeft" state="frozen"/>
      <selection activeCell="AC11" sqref="AC11"/>
      <selection pane="bottomLeft" activeCell="B88" sqref="B88:I88"/>
    </sheetView>
  </sheetViews>
  <sheetFormatPr baseColWidth="10" defaultColWidth="11.44140625" defaultRowHeight="14.4" x14ac:dyDescent="0.3"/>
  <cols>
    <col min="1" max="16384" width="11.44140625" style="455"/>
  </cols>
  <sheetData>
    <row r="1" spans="1:14" x14ac:dyDescent="0.3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</row>
    <row r="2" spans="1:14" x14ac:dyDescent="0.3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</row>
    <row r="3" spans="1:14" x14ac:dyDescent="0.3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</row>
    <row r="4" spans="1:14" x14ac:dyDescent="0.3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8"/>
    </row>
    <row r="5" spans="1:14" x14ac:dyDescent="0.3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</row>
    <row r="6" spans="1:14" x14ac:dyDescent="0.3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</row>
    <row r="7" spans="1:14" x14ac:dyDescent="0.3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488"/>
    </row>
    <row r="8" spans="1:14" x14ac:dyDescent="0.3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488"/>
    </row>
    <row r="9" spans="1:14" x14ac:dyDescent="0.3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488"/>
    </row>
    <row r="10" spans="1:14" s="649" customFormat="1" ht="18" x14ac:dyDescent="0.35">
      <c r="B10" s="649" t="s">
        <v>755</v>
      </c>
    </row>
    <row r="11" spans="1:14" x14ac:dyDescent="0.3">
      <c r="B11" s="358"/>
      <c r="C11" s="358"/>
      <c r="D11" s="358"/>
      <c r="E11" s="123"/>
      <c r="F11" s="358"/>
      <c r="G11" s="358"/>
      <c r="H11" s="358"/>
      <c r="I11" s="358"/>
      <c r="J11" s="358"/>
      <c r="K11" s="122"/>
      <c r="L11" s="122"/>
      <c r="M11" s="122"/>
    </row>
    <row r="12" spans="1:14" x14ac:dyDescent="0.3">
      <c r="B12" s="358"/>
      <c r="C12" s="358"/>
      <c r="D12" s="358"/>
      <c r="E12" s="123"/>
      <c r="F12" s="587" t="s">
        <v>256</v>
      </c>
      <c r="G12" s="587" t="s">
        <v>635</v>
      </c>
      <c r="J12" s="358"/>
      <c r="K12" s="122"/>
      <c r="L12" s="122"/>
      <c r="M12" s="122"/>
    </row>
    <row r="13" spans="1:14" x14ac:dyDescent="0.3">
      <c r="B13" s="646" t="s">
        <v>756</v>
      </c>
      <c r="C13" s="647"/>
      <c r="D13" s="647"/>
      <c r="E13" s="123"/>
      <c r="F13" s="586"/>
      <c r="G13" s="586"/>
      <c r="J13" s="358"/>
      <c r="K13" s="122"/>
      <c r="L13" s="122"/>
      <c r="M13" s="122"/>
    </row>
    <row r="14" spans="1:14" x14ac:dyDescent="0.3">
      <c r="B14" s="358"/>
      <c r="C14" s="358"/>
      <c r="D14" s="358"/>
      <c r="E14" s="123"/>
      <c r="F14" s="358"/>
      <c r="G14" s="358"/>
      <c r="H14" s="358"/>
      <c r="I14" s="358"/>
      <c r="J14" s="358"/>
      <c r="K14" s="122"/>
      <c r="L14" s="122"/>
      <c r="M14" s="122"/>
    </row>
    <row r="15" spans="1:14" x14ac:dyDescent="0.3">
      <c r="B15" s="1054" t="s">
        <v>814</v>
      </c>
      <c r="C15" s="1054"/>
      <c r="D15" s="1054"/>
      <c r="E15" s="1054"/>
      <c r="F15" s="1054" t="s">
        <v>288</v>
      </c>
      <c r="G15" s="1054"/>
      <c r="H15" s="1068" t="s">
        <v>835</v>
      </c>
      <c r="I15" s="1068"/>
      <c r="J15" s="1054" t="s">
        <v>229</v>
      </c>
      <c r="K15" s="1054"/>
      <c r="L15" s="1054"/>
      <c r="M15" s="1054"/>
      <c r="N15" s="1054"/>
    </row>
    <row r="16" spans="1:14" x14ac:dyDescent="0.3">
      <c r="B16" s="1054"/>
      <c r="C16" s="1054"/>
      <c r="D16" s="1054"/>
      <c r="E16" s="1054"/>
      <c r="F16" s="452" t="s">
        <v>289</v>
      </c>
      <c r="G16" s="452" t="s">
        <v>290</v>
      </c>
      <c r="H16" s="1068"/>
      <c r="I16" s="1068"/>
      <c r="J16" s="452">
        <v>1</v>
      </c>
      <c r="K16" s="452">
        <v>2</v>
      </c>
      <c r="L16" s="452">
        <v>3</v>
      </c>
      <c r="M16" s="452" t="s">
        <v>54</v>
      </c>
      <c r="N16" s="452" t="s">
        <v>61</v>
      </c>
    </row>
    <row r="18" spans="2:14" x14ac:dyDescent="0.3">
      <c r="B18" s="1076" t="s">
        <v>291</v>
      </c>
      <c r="C18" s="1076"/>
      <c r="D18" s="1076"/>
      <c r="E18" s="1076"/>
      <c r="F18" s="195"/>
      <c r="G18" s="195"/>
      <c r="H18" s="1077"/>
      <c r="I18" s="1077"/>
      <c r="J18" s="195"/>
      <c r="K18" s="195"/>
      <c r="L18" s="195"/>
      <c r="M18" s="195"/>
      <c r="N18" s="195"/>
    </row>
    <row r="19" spans="2:14" x14ac:dyDescent="0.3">
      <c r="B19" s="1078" t="s">
        <v>292</v>
      </c>
      <c r="C19" s="1078"/>
      <c r="D19" s="1078"/>
      <c r="E19" s="1078"/>
      <c r="F19" s="474"/>
      <c r="G19" s="474"/>
      <c r="H19" s="1079"/>
      <c r="I19" s="1079"/>
      <c r="J19" s="474"/>
      <c r="K19" s="474"/>
      <c r="L19" s="474"/>
      <c r="M19" s="474"/>
      <c r="N19" s="474"/>
    </row>
    <row r="20" spans="2:14" x14ac:dyDescent="0.3">
      <c r="B20" s="1078" t="s">
        <v>293</v>
      </c>
      <c r="C20" s="1078"/>
      <c r="D20" s="1078"/>
      <c r="E20" s="1078"/>
      <c r="F20" s="474"/>
      <c r="G20" s="474"/>
      <c r="H20" s="1079"/>
      <c r="I20" s="1079"/>
      <c r="J20" s="474"/>
      <c r="K20" s="474"/>
      <c r="L20" s="474"/>
      <c r="M20" s="474"/>
      <c r="N20" s="474"/>
    </row>
    <row r="21" spans="2:14" x14ac:dyDescent="0.3">
      <c r="B21" s="1078" t="s">
        <v>294</v>
      </c>
      <c r="C21" s="1078"/>
      <c r="D21" s="1078"/>
      <c r="E21" s="1078"/>
      <c r="F21" s="474"/>
      <c r="G21" s="474"/>
      <c r="H21" s="1079"/>
      <c r="I21" s="1079"/>
      <c r="J21" s="474"/>
      <c r="K21" s="474"/>
      <c r="L21" s="474"/>
      <c r="M21" s="474"/>
      <c r="N21" s="474"/>
    </row>
    <row r="22" spans="2:14" x14ac:dyDescent="0.3">
      <c r="B22" s="1078" t="s">
        <v>295</v>
      </c>
      <c r="C22" s="1078"/>
      <c r="D22" s="1078"/>
      <c r="E22" s="1078"/>
      <c r="F22" s="474"/>
      <c r="G22" s="474"/>
      <c r="H22" s="1079"/>
      <c r="I22" s="1079"/>
      <c r="J22" s="474"/>
      <c r="K22" s="474"/>
      <c r="L22" s="474"/>
      <c r="M22" s="474"/>
      <c r="N22" s="474"/>
    </row>
    <row r="23" spans="2:14" x14ac:dyDescent="0.3">
      <c r="B23" s="1078" t="s">
        <v>296</v>
      </c>
      <c r="C23" s="1078"/>
      <c r="D23" s="1078"/>
      <c r="E23" s="1078"/>
      <c r="F23" s="474"/>
      <c r="G23" s="474"/>
      <c r="H23" s="1079"/>
      <c r="I23" s="1079"/>
      <c r="J23" s="474"/>
      <c r="K23" s="474"/>
      <c r="L23" s="474"/>
      <c r="M23" s="474"/>
      <c r="N23" s="474"/>
    </row>
    <row r="24" spans="2:14" x14ac:dyDescent="0.3">
      <c r="B24" s="1078" t="s">
        <v>297</v>
      </c>
      <c r="C24" s="1078"/>
      <c r="D24" s="1078"/>
      <c r="E24" s="1078"/>
      <c r="F24" s="474"/>
      <c r="G24" s="474"/>
      <c r="H24" s="1079"/>
      <c r="I24" s="1079"/>
      <c r="J24" s="474"/>
      <c r="K24" s="474"/>
      <c r="L24" s="474"/>
      <c r="M24" s="474"/>
      <c r="N24" s="474"/>
    </row>
    <row r="25" spans="2:14" x14ac:dyDescent="0.3">
      <c r="B25" s="1076" t="s">
        <v>199</v>
      </c>
      <c r="C25" s="1076"/>
      <c r="D25" s="1076"/>
      <c r="E25" s="1076"/>
      <c r="F25" s="195"/>
      <c r="G25" s="195"/>
      <c r="H25" s="1077"/>
      <c r="I25" s="1077"/>
      <c r="J25" s="195"/>
      <c r="K25" s="195"/>
      <c r="L25" s="195"/>
      <c r="M25" s="195"/>
      <c r="N25" s="195"/>
    </row>
    <row r="26" spans="2:14" x14ac:dyDescent="0.3">
      <c r="B26" s="1078" t="s">
        <v>292</v>
      </c>
      <c r="C26" s="1078"/>
      <c r="D26" s="1078"/>
      <c r="E26" s="1078"/>
      <c r="F26" s="474"/>
      <c r="G26" s="474"/>
      <c r="H26" s="1079"/>
      <c r="I26" s="1079"/>
      <c r="J26" s="474"/>
      <c r="K26" s="474"/>
      <c r="L26" s="474"/>
      <c r="M26" s="474"/>
      <c r="N26" s="474"/>
    </row>
    <row r="27" spans="2:14" x14ac:dyDescent="0.3">
      <c r="B27" s="1078" t="s">
        <v>293</v>
      </c>
      <c r="C27" s="1078"/>
      <c r="D27" s="1078"/>
      <c r="E27" s="1078"/>
      <c r="F27" s="474"/>
      <c r="G27" s="474"/>
      <c r="H27" s="1079"/>
      <c r="I27" s="1079"/>
      <c r="J27" s="474"/>
      <c r="K27" s="474"/>
      <c r="L27" s="474"/>
      <c r="M27" s="474"/>
      <c r="N27" s="474"/>
    </row>
    <row r="28" spans="2:14" x14ac:dyDescent="0.3">
      <c r="B28" s="1078" t="s">
        <v>294</v>
      </c>
      <c r="C28" s="1078"/>
      <c r="D28" s="1078"/>
      <c r="E28" s="1078"/>
      <c r="F28" s="474"/>
      <c r="G28" s="474"/>
      <c r="H28" s="1079"/>
      <c r="I28" s="1079"/>
      <c r="J28" s="474"/>
      <c r="K28" s="474"/>
      <c r="L28" s="474"/>
      <c r="M28" s="474"/>
      <c r="N28" s="474"/>
    </row>
    <row r="29" spans="2:14" x14ac:dyDescent="0.3">
      <c r="B29" s="1078" t="s">
        <v>295</v>
      </c>
      <c r="C29" s="1078"/>
      <c r="D29" s="1078"/>
      <c r="E29" s="1078"/>
      <c r="F29" s="474"/>
      <c r="G29" s="474"/>
      <c r="H29" s="1079"/>
      <c r="I29" s="1079"/>
      <c r="J29" s="474"/>
      <c r="K29" s="474"/>
      <c r="L29" s="474"/>
      <c r="M29" s="474"/>
      <c r="N29" s="474"/>
    </row>
    <row r="30" spans="2:14" x14ac:dyDescent="0.3">
      <c r="B30" s="1078" t="s">
        <v>296</v>
      </c>
      <c r="C30" s="1078"/>
      <c r="D30" s="1078"/>
      <c r="E30" s="1078"/>
      <c r="F30" s="474"/>
      <c r="G30" s="474"/>
      <c r="H30" s="1079"/>
      <c r="I30" s="1079"/>
      <c r="J30" s="474"/>
      <c r="K30" s="474"/>
      <c r="L30" s="474"/>
      <c r="M30" s="474"/>
      <c r="N30" s="474"/>
    </row>
    <row r="31" spans="2:14" x14ac:dyDescent="0.3">
      <c r="B31" s="1078" t="s">
        <v>298</v>
      </c>
      <c r="C31" s="1078"/>
      <c r="D31" s="1078"/>
      <c r="E31" s="1078"/>
      <c r="F31" s="474"/>
      <c r="G31" s="474"/>
      <c r="H31" s="1079"/>
      <c r="I31" s="1079"/>
      <c r="J31" s="474"/>
      <c r="K31" s="474"/>
      <c r="L31" s="474"/>
      <c r="M31" s="474"/>
      <c r="N31" s="474"/>
    </row>
    <row r="32" spans="2:14" x14ac:dyDescent="0.3">
      <c r="B32" s="1076" t="s">
        <v>299</v>
      </c>
      <c r="C32" s="1076"/>
      <c r="D32" s="1076"/>
      <c r="E32" s="1076"/>
      <c r="F32" s="195"/>
      <c r="G32" s="195"/>
      <c r="H32" s="1077"/>
      <c r="I32" s="1077"/>
      <c r="J32" s="195"/>
      <c r="K32" s="195"/>
      <c r="L32" s="195"/>
      <c r="M32" s="195"/>
      <c r="N32" s="195"/>
    </row>
    <row r="33" spans="2:14" s="605" customFormat="1" x14ac:dyDescent="0.3">
      <c r="B33" s="1078" t="s">
        <v>757</v>
      </c>
      <c r="C33" s="1078"/>
      <c r="D33" s="1078"/>
      <c r="E33" s="1078"/>
      <c r="F33" s="604"/>
      <c r="G33" s="604"/>
      <c r="H33" s="1079"/>
      <c r="I33" s="1079"/>
      <c r="J33" s="604"/>
      <c r="K33" s="604"/>
      <c r="L33" s="604"/>
      <c r="M33" s="604"/>
      <c r="N33" s="604"/>
    </row>
    <row r="34" spans="2:14" x14ac:dyDescent="0.3">
      <c r="B34" s="1078" t="s">
        <v>293</v>
      </c>
      <c r="C34" s="1078"/>
      <c r="D34" s="1078"/>
      <c r="E34" s="1078"/>
      <c r="F34" s="474"/>
      <c r="G34" s="474"/>
      <c r="H34" s="1079"/>
      <c r="I34" s="1079"/>
      <c r="J34" s="474"/>
      <c r="K34" s="474"/>
      <c r="L34" s="474"/>
      <c r="M34" s="474"/>
      <c r="N34" s="474"/>
    </row>
    <row r="35" spans="2:14" x14ac:dyDescent="0.3">
      <c r="B35" s="1078" t="s">
        <v>294</v>
      </c>
      <c r="C35" s="1078"/>
      <c r="D35" s="1078"/>
      <c r="E35" s="1078"/>
      <c r="F35" s="474"/>
      <c r="G35" s="474"/>
      <c r="H35" s="1079"/>
      <c r="I35" s="1079"/>
      <c r="J35" s="474"/>
      <c r="K35" s="474"/>
      <c r="L35" s="474"/>
      <c r="M35" s="474"/>
      <c r="N35" s="474"/>
    </row>
    <row r="36" spans="2:14" x14ac:dyDescent="0.3">
      <c r="B36" s="1078" t="s">
        <v>295</v>
      </c>
      <c r="C36" s="1078"/>
      <c r="D36" s="1078"/>
      <c r="E36" s="1078"/>
      <c r="F36" s="474"/>
      <c r="G36" s="474"/>
      <c r="H36" s="1079"/>
      <c r="I36" s="1079"/>
      <c r="J36" s="474"/>
      <c r="K36" s="474"/>
      <c r="L36" s="474"/>
      <c r="M36" s="474"/>
      <c r="N36" s="474"/>
    </row>
    <row r="37" spans="2:14" x14ac:dyDescent="0.3">
      <c r="B37" s="1078" t="s">
        <v>296</v>
      </c>
      <c r="C37" s="1078"/>
      <c r="D37" s="1078"/>
      <c r="E37" s="1078"/>
      <c r="F37" s="474"/>
      <c r="G37" s="474"/>
      <c r="H37" s="1079"/>
      <c r="I37" s="1079"/>
      <c r="J37" s="474"/>
      <c r="K37" s="474"/>
      <c r="L37" s="474"/>
      <c r="M37" s="474"/>
      <c r="N37" s="474"/>
    </row>
    <row r="38" spans="2:14" x14ac:dyDescent="0.3">
      <c r="B38" s="1078" t="s">
        <v>300</v>
      </c>
      <c r="C38" s="1078"/>
      <c r="D38" s="1078"/>
      <c r="E38" s="1078"/>
      <c r="F38" s="474"/>
      <c r="G38" s="474"/>
      <c r="H38" s="1079"/>
      <c r="I38" s="1079"/>
      <c r="J38" s="474"/>
      <c r="K38" s="474"/>
      <c r="L38" s="474"/>
      <c r="M38" s="474"/>
      <c r="N38" s="474"/>
    </row>
    <row r="39" spans="2:14" x14ac:dyDescent="0.3">
      <c r="B39" s="1078" t="s">
        <v>245</v>
      </c>
      <c r="C39" s="1078"/>
      <c r="D39" s="1078"/>
      <c r="E39" s="1078"/>
      <c r="F39" s="474"/>
      <c r="G39" s="474"/>
      <c r="H39" s="1079"/>
      <c r="I39" s="1079"/>
      <c r="J39" s="474"/>
      <c r="K39" s="474"/>
      <c r="L39" s="474"/>
      <c r="M39" s="474"/>
      <c r="N39" s="474"/>
    </row>
    <row r="40" spans="2:14" x14ac:dyDescent="0.3">
      <c r="B40" s="1078" t="s">
        <v>54</v>
      </c>
      <c r="C40" s="1078"/>
      <c r="D40" s="1078"/>
      <c r="E40" s="1078"/>
      <c r="F40" s="474"/>
      <c r="G40" s="474"/>
      <c r="H40" s="1079"/>
      <c r="I40" s="1079"/>
      <c r="J40" s="474"/>
      <c r="K40" s="474"/>
      <c r="L40" s="474"/>
      <c r="M40" s="474"/>
      <c r="N40" s="474"/>
    </row>
    <row r="41" spans="2:14" x14ac:dyDescent="0.3">
      <c r="B41" s="1078" t="s">
        <v>559</v>
      </c>
      <c r="C41" s="1078"/>
      <c r="D41" s="1078"/>
      <c r="E41" s="1078"/>
      <c r="F41" s="474"/>
      <c r="G41" s="474"/>
      <c r="H41" s="1079"/>
      <c r="I41" s="1079"/>
      <c r="J41" s="474"/>
      <c r="K41" s="474"/>
      <c r="L41" s="474"/>
      <c r="M41" s="474"/>
      <c r="N41" s="474"/>
    </row>
    <row r="42" spans="2:14" x14ac:dyDescent="0.3">
      <c r="B42" s="1078" t="s">
        <v>301</v>
      </c>
      <c r="C42" s="1078"/>
      <c r="D42" s="1078"/>
      <c r="E42" s="1078"/>
      <c r="F42" s="474"/>
      <c r="G42" s="474"/>
      <c r="H42" s="1079"/>
      <c r="I42" s="1079"/>
      <c r="J42" s="474"/>
      <c r="K42" s="474"/>
      <c r="L42" s="474"/>
      <c r="M42" s="474"/>
      <c r="N42" s="474"/>
    </row>
    <row r="43" spans="2:14" x14ac:dyDescent="0.3">
      <c r="B43" s="1078" t="s">
        <v>302</v>
      </c>
      <c r="C43" s="1078"/>
      <c r="D43" s="1078"/>
      <c r="E43" s="1078"/>
      <c r="F43" s="474"/>
      <c r="G43" s="474"/>
      <c r="H43" s="1079"/>
      <c r="I43" s="1079"/>
      <c r="J43" s="474"/>
      <c r="K43" s="474"/>
      <c r="L43" s="474"/>
      <c r="M43" s="474"/>
      <c r="N43" s="474"/>
    </row>
    <row r="44" spans="2:14" x14ac:dyDescent="0.3">
      <c r="B44" s="1078" t="s">
        <v>303</v>
      </c>
      <c r="C44" s="1078"/>
      <c r="D44" s="1078"/>
      <c r="E44" s="1078"/>
      <c r="F44" s="474"/>
      <c r="G44" s="474"/>
      <c r="H44" s="1079"/>
      <c r="I44" s="1079"/>
      <c r="J44" s="474"/>
      <c r="K44" s="474"/>
      <c r="L44" s="474"/>
      <c r="M44" s="474"/>
      <c r="N44" s="474"/>
    </row>
    <row r="45" spans="2:14" x14ac:dyDescent="0.3">
      <c r="B45" s="358"/>
      <c r="C45" s="358"/>
      <c r="D45" s="358"/>
      <c r="E45" s="123"/>
      <c r="F45" s="358"/>
      <c r="G45" s="358"/>
      <c r="H45" s="358"/>
      <c r="I45" s="358"/>
      <c r="J45" s="358"/>
      <c r="K45" s="122"/>
      <c r="L45" s="122"/>
      <c r="M45" s="122"/>
    </row>
    <row r="46" spans="2:14" x14ac:dyDescent="0.3">
      <c r="B46" s="646" t="s">
        <v>806</v>
      </c>
      <c r="C46" s="358"/>
      <c r="D46" s="358"/>
      <c r="E46" s="123"/>
      <c r="F46" s="358"/>
      <c r="G46" s="358"/>
      <c r="H46" s="358"/>
      <c r="I46" s="358"/>
      <c r="J46" s="358"/>
      <c r="K46" s="122"/>
      <c r="L46" s="122"/>
      <c r="M46" s="122"/>
    </row>
    <row r="47" spans="2:14" x14ac:dyDescent="0.3">
      <c r="B47" s="358"/>
      <c r="C47" s="358"/>
      <c r="D47" s="358"/>
      <c r="E47" s="123"/>
      <c r="F47" s="358"/>
      <c r="G47" s="358"/>
      <c r="H47" s="358"/>
      <c r="I47" s="358"/>
      <c r="J47" s="358"/>
      <c r="K47" s="122"/>
      <c r="L47" s="122"/>
      <c r="M47" s="122"/>
    </row>
    <row r="48" spans="2:14" x14ac:dyDescent="0.3">
      <c r="B48" s="1080" t="s">
        <v>304</v>
      </c>
      <c r="C48" s="1080"/>
      <c r="D48" s="1080"/>
      <c r="E48" s="1080"/>
      <c r="F48" s="1080"/>
      <c r="G48" s="361" t="s">
        <v>305</v>
      </c>
      <c r="I48" s="358"/>
      <c r="J48" s="358"/>
      <c r="K48" s="122"/>
      <c r="L48" s="122"/>
      <c r="M48" s="122"/>
    </row>
    <row r="50" spans="2:15" x14ac:dyDescent="0.3">
      <c r="B50" s="1072" t="s">
        <v>306</v>
      </c>
      <c r="C50" s="1073"/>
      <c r="D50" s="1073"/>
      <c r="E50" s="1073"/>
      <c r="F50" s="1074"/>
      <c r="G50" s="508"/>
      <c r="I50" s="358"/>
      <c r="J50" s="358"/>
      <c r="K50" s="122"/>
      <c r="L50" s="122"/>
      <c r="M50" s="122"/>
    </row>
    <row r="51" spans="2:15" x14ac:dyDescent="0.3">
      <c r="B51" s="1072" t="s">
        <v>307</v>
      </c>
      <c r="C51" s="1073"/>
      <c r="D51" s="1073"/>
      <c r="E51" s="1073"/>
      <c r="F51" s="1074"/>
      <c r="G51" s="508"/>
      <c r="I51" s="358"/>
      <c r="J51" s="358"/>
      <c r="K51" s="122"/>
      <c r="L51" s="122"/>
      <c r="M51" s="122"/>
    </row>
    <row r="52" spans="2:15" x14ac:dyDescent="0.3">
      <c r="B52" s="1072" t="s">
        <v>846</v>
      </c>
      <c r="C52" s="1073"/>
      <c r="D52" s="1073"/>
      <c r="E52" s="1073"/>
      <c r="F52" s="1074"/>
      <c r="G52" s="508"/>
      <c r="I52" s="358"/>
      <c r="J52" s="358"/>
      <c r="K52" s="122"/>
      <c r="L52" s="122"/>
      <c r="M52" s="122"/>
    </row>
    <row r="53" spans="2:15" x14ac:dyDescent="0.3">
      <c r="B53" s="1072" t="s">
        <v>308</v>
      </c>
      <c r="C53" s="1073"/>
      <c r="D53" s="1073"/>
      <c r="E53" s="1073"/>
      <c r="F53" s="1074"/>
      <c r="G53" s="508"/>
      <c r="I53" s="358"/>
      <c r="J53" s="358"/>
      <c r="K53" s="122"/>
      <c r="L53" s="122"/>
      <c r="M53" s="122"/>
    </row>
    <row r="54" spans="2:15" x14ac:dyDescent="0.3">
      <c r="B54" s="1072" t="s">
        <v>847</v>
      </c>
      <c r="C54" s="1073"/>
      <c r="D54" s="1073"/>
      <c r="E54" s="1073"/>
      <c r="F54" s="1074"/>
      <c r="G54" s="508"/>
      <c r="I54" s="358"/>
      <c r="J54" s="358"/>
      <c r="K54" s="122"/>
      <c r="L54" s="122"/>
      <c r="M54" s="122"/>
    </row>
    <row r="55" spans="2:15" x14ac:dyDescent="0.3">
      <c r="B55" s="358"/>
      <c r="C55" s="358"/>
      <c r="D55" s="358"/>
      <c r="E55" s="123"/>
      <c r="F55" s="358"/>
      <c r="G55" s="358"/>
      <c r="H55" s="358"/>
      <c r="I55" s="358"/>
      <c r="J55" s="358"/>
      <c r="K55" s="122"/>
      <c r="L55" s="122"/>
      <c r="M55" s="122"/>
    </row>
    <row r="56" spans="2:15" s="605" customFormat="1" ht="21" customHeight="1" x14ac:dyDescent="0.3">
      <c r="B56" s="646" t="s">
        <v>807</v>
      </c>
      <c r="C56" s="603"/>
      <c r="D56" s="603"/>
      <c r="E56" s="123"/>
      <c r="F56" s="603"/>
      <c r="G56" s="603"/>
      <c r="H56" s="603"/>
      <c r="I56" s="603"/>
      <c r="J56" s="603"/>
      <c r="K56" s="122"/>
      <c r="L56" s="122"/>
      <c r="M56" s="122"/>
    </row>
    <row r="57" spans="2:15" ht="15" customHeight="1" x14ac:dyDescent="0.3">
      <c r="B57" s="1081" t="s">
        <v>309</v>
      </c>
      <c r="C57" s="1081"/>
      <c r="D57" s="1081"/>
      <c r="E57" s="1081"/>
      <c r="F57" s="1081"/>
      <c r="G57" s="1081"/>
      <c r="H57" s="1081"/>
      <c r="I57" s="1081"/>
      <c r="J57" s="1081"/>
      <c r="K57" s="1081"/>
      <c r="L57" s="196"/>
      <c r="M57" s="196"/>
    </row>
    <row r="58" spans="2:15" x14ac:dyDescent="0.3">
      <c r="B58" s="122"/>
      <c r="C58" s="128"/>
      <c r="D58" s="128"/>
      <c r="E58" s="130"/>
      <c r="F58" s="128"/>
      <c r="G58" s="128"/>
      <c r="H58" s="129"/>
      <c r="I58" s="129"/>
      <c r="J58" s="129"/>
      <c r="K58" s="129"/>
      <c r="L58" s="129"/>
      <c r="M58" s="129"/>
    </row>
    <row r="59" spans="2:15" s="197" customFormat="1" ht="15" customHeight="1" x14ac:dyDescent="0.3">
      <c r="B59" s="1082" t="s">
        <v>310</v>
      </c>
      <c r="C59" s="1083"/>
      <c r="D59" s="1083"/>
      <c r="E59" s="1083"/>
      <c r="F59" s="1083"/>
      <c r="G59" s="1083"/>
      <c r="H59" s="1083"/>
      <c r="I59" s="1083"/>
      <c r="J59" s="1083"/>
      <c r="L59" s="129"/>
      <c r="M59" s="129"/>
      <c r="N59" s="652"/>
      <c r="O59" s="652"/>
    </row>
    <row r="60" spans="2:15" ht="6" customHeight="1" x14ac:dyDescent="0.3">
      <c r="H60" s="652"/>
      <c r="L60" s="129"/>
      <c r="M60" s="129"/>
      <c r="N60" s="652"/>
      <c r="O60" s="652"/>
    </row>
    <row r="61" spans="2:15" s="652" customFormat="1" ht="16.5" customHeight="1" x14ac:dyDescent="0.3">
      <c r="B61" s="660" t="s">
        <v>803</v>
      </c>
      <c r="G61" s="661" t="s">
        <v>305</v>
      </c>
      <c r="H61" s="1075" t="s">
        <v>812</v>
      </c>
      <c r="I61" s="1075"/>
      <c r="J61" s="1075"/>
      <c r="L61" s="129"/>
      <c r="M61" s="129"/>
    </row>
    <row r="62" spans="2:15" s="497" customFormat="1" x14ac:dyDescent="0.3">
      <c r="B62" s="1072" t="s">
        <v>311</v>
      </c>
      <c r="C62" s="1073"/>
      <c r="D62" s="1073"/>
      <c r="E62" s="1073"/>
      <c r="F62" s="1074"/>
      <c r="G62" s="451"/>
      <c r="H62" s="1044"/>
      <c r="I62" s="1045"/>
      <c r="J62" s="1046"/>
      <c r="L62" s="129"/>
      <c r="M62" s="129"/>
      <c r="N62" s="652"/>
      <c r="O62" s="652"/>
    </row>
    <row r="63" spans="2:15" s="497" customFormat="1" x14ac:dyDescent="0.3">
      <c r="B63" s="1072" t="s">
        <v>312</v>
      </c>
      <c r="C63" s="1073"/>
      <c r="D63" s="1073"/>
      <c r="E63" s="1073"/>
      <c r="F63" s="1074"/>
      <c r="G63" s="451"/>
      <c r="H63" s="1044"/>
      <c r="I63" s="1045"/>
      <c r="J63" s="1046"/>
      <c r="L63" s="129"/>
      <c r="M63" s="129"/>
      <c r="N63" s="652"/>
      <c r="O63" s="652"/>
    </row>
    <row r="64" spans="2:15" s="497" customFormat="1" x14ac:dyDescent="0.3">
      <c r="B64" s="1072" t="s">
        <v>313</v>
      </c>
      <c r="C64" s="1073"/>
      <c r="D64" s="1073"/>
      <c r="E64" s="1073"/>
      <c r="F64" s="1074"/>
      <c r="G64" s="451"/>
      <c r="H64" s="1044"/>
      <c r="I64" s="1045"/>
      <c r="J64" s="1046"/>
      <c r="L64" s="129"/>
      <c r="M64" s="129"/>
      <c r="N64" s="652"/>
      <c r="O64" s="652"/>
    </row>
    <row r="65" spans="2:15" s="497" customFormat="1" x14ac:dyDescent="0.3">
      <c r="B65" s="1072" t="s">
        <v>314</v>
      </c>
      <c r="C65" s="1073"/>
      <c r="D65" s="1073"/>
      <c r="E65" s="1073"/>
      <c r="F65" s="1074"/>
      <c r="G65" s="451"/>
      <c r="H65" s="1044"/>
      <c r="I65" s="1045"/>
      <c r="J65" s="1046"/>
      <c r="L65" s="129"/>
      <c r="M65" s="129"/>
      <c r="N65" s="652"/>
      <c r="O65" s="652"/>
    </row>
    <row r="66" spans="2:15" s="497" customFormat="1" x14ac:dyDescent="0.3">
      <c r="B66" s="1072" t="s">
        <v>123</v>
      </c>
      <c r="C66" s="1073"/>
      <c r="D66" s="1073"/>
      <c r="E66" s="1073"/>
      <c r="F66" s="1074"/>
      <c r="G66" s="451"/>
      <c r="H66" s="1044"/>
      <c r="I66" s="1045"/>
      <c r="J66" s="1046"/>
      <c r="L66" s="129"/>
      <c r="M66" s="129"/>
      <c r="N66" s="652"/>
      <c r="O66" s="652"/>
    </row>
    <row r="67" spans="2:15" s="652" customFormat="1" ht="16.5" customHeight="1" x14ac:dyDescent="0.3">
      <c r="B67" s="660" t="s">
        <v>803</v>
      </c>
    </row>
    <row r="68" spans="2:15" s="497" customFormat="1" x14ac:dyDescent="0.3">
      <c r="B68" s="1072" t="s">
        <v>311</v>
      </c>
      <c r="C68" s="1073"/>
      <c r="D68" s="1073"/>
      <c r="E68" s="1073"/>
      <c r="F68" s="1074"/>
      <c r="G68" s="651"/>
      <c r="H68" s="1044"/>
      <c r="I68" s="1045"/>
      <c r="J68" s="1046"/>
      <c r="L68" s="129"/>
      <c r="M68" s="129"/>
      <c r="N68" s="652"/>
      <c r="O68" s="652"/>
    </row>
    <row r="69" spans="2:15" s="497" customFormat="1" x14ac:dyDescent="0.3">
      <c r="B69" s="1072" t="s">
        <v>312</v>
      </c>
      <c r="C69" s="1073"/>
      <c r="D69" s="1073"/>
      <c r="E69" s="1073"/>
      <c r="F69" s="1074"/>
      <c r="G69" s="651"/>
      <c r="H69" s="1044"/>
      <c r="I69" s="1045"/>
      <c r="J69" s="1046"/>
      <c r="L69" s="129"/>
      <c r="M69" s="129"/>
      <c r="N69" s="652"/>
      <c r="O69" s="652"/>
    </row>
    <row r="70" spans="2:15" s="497" customFormat="1" x14ac:dyDescent="0.3">
      <c r="B70" s="1072" t="s">
        <v>313</v>
      </c>
      <c r="C70" s="1073"/>
      <c r="D70" s="1073"/>
      <c r="E70" s="1073"/>
      <c r="F70" s="1074"/>
      <c r="G70" s="651"/>
      <c r="H70" s="1044"/>
      <c r="I70" s="1045"/>
      <c r="J70" s="1046"/>
      <c r="L70" s="129"/>
      <c r="M70" s="129"/>
      <c r="N70" s="652"/>
      <c r="O70" s="652"/>
    </row>
    <row r="71" spans="2:15" s="497" customFormat="1" x14ac:dyDescent="0.3">
      <c r="B71" s="1072" t="s">
        <v>314</v>
      </c>
      <c r="C71" s="1073"/>
      <c r="D71" s="1073"/>
      <c r="E71" s="1073"/>
      <c r="F71" s="1074"/>
      <c r="G71" s="651"/>
      <c r="H71" s="1044"/>
      <c r="I71" s="1045"/>
      <c r="J71" s="1046"/>
      <c r="L71" s="129"/>
      <c r="M71" s="129"/>
      <c r="N71" s="652"/>
      <c r="O71" s="652"/>
    </row>
    <row r="72" spans="2:15" s="497" customFormat="1" x14ac:dyDescent="0.3">
      <c r="B72" s="1072" t="s">
        <v>123</v>
      </c>
      <c r="C72" s="1073"/>
      <c r="D72" s="1073"/>
      <c r="E72" s="1073"/>
      <c r="F72" s="1074"/>
      <c r="G72" s="651"/>
      <c r="H72" s="1044"/>
      <c r="I72" s="1045"/>
      <c r="J72" s="1046"/>
      <c r="L72" s="129"/>
      <c r="M72" s="129"/>
      <c r="N72" s="652"/>
      <c r="O72" s="652"/>
    </row>
    <row r="73" spans="2:15" x14ac:dyDescent="0.3">
      <c r="B73" s="358"/>
      <c r="C73" s="358"/>
      <c r="D73" s="358"/>
      <c r="E73" s="123"/>
      <c r="F73" s="358"/>
      <c r="G73" s="358"/>
      <c r="H73" s="358"/>
      <c r="I73" s="358"/>
      <c r="J73" s="358"/>
      <c r="K73" s="122"/>
      <c r="L73" s="122"/>
      <c r="M73" s="122"/>
    </row>
    <row r="74" spans="2:15" s="605" customFormat="1" ht="21" customHeight="1" x14ac:dyDescent="0.3">
      <c r="B74" s="646" t="s">
        <v>813</v>
      </c>
      <c r="C74" s="603"/>
      <c r="D74" s="603"/>
      <c r="E74" s="123"/>
      <c r="F74" s="603"/>
      <c r="G74" s="603"/>
      <c r="H74" s="603"/>
      <c r="I74" s="603"/>
      <c r="J74" s="603"/>
      <c r="K74" s="122"/>
      <c r="L74" s="122"/>
      <c r="M74" s="122"/>
    </row>
    <row r="75" spans="2:15" ht="7.5" customHeight="1" x14ac:dyDescent="0.3"/>
    <row r="76" spans="2:15" x14ac:dyDescent="0.3">
      <c r="B76" s="509"/>
      <c r="C76" s="510"/>
      <c r="D76" s="510"/>
      <c r="E76" s="511"/>
      <c r="F76" s="510"/>
      <c r="G76" s="510"/>
      <c r="H76" s="510"/>
      <c r="I76" s="510"/>
      <c r="J76" s="512"/>
      <c r="K76" s="510"/>
      <c r="L76" s="510"/>
      <c r="M76" s="513"/>
    </row>
    <row r="77" spans="2:15" x14ac:dyDescent="0.3">
      <c r="B77" s="358"/>
      <c r="C77" s="358"/>
      <c r="D77" s="358"/>
      <c r="E77" s="123"/>
      <c r="F77" s="358"/>
      <c r="G77" s="358"/>
      <c r="H77" s="358"/>
      <c r="I77" s="358"/>
      <c r="J77" s="358"/>
      <c r="K77" s="122"/>
      <c r="L77" s="122"/>
      <c r="M77" s="122"/>
    </row>
    <row r="78" spans="2:15" s="605" customFormat="1" ht="21" customHeight="1" x14ac:dyDescent="0.3">
      <c r="B78" s="646" t="s">
        <v>808</v>
      </c>
      <c r="C78" s="603"/>
      <c r="D78" s="603"/>
      <c r="E78" s="123"/>
      <c r="F78" s="603"/>
      <c r="G78" s="603"/>
      <c r="H78" s="603"/>
      <c r="I78" s="603"/>
      <c r="J78" s="603"/>
      <c r="K78" s="122"/>
      <c r="L78" s="122"/>
      <c r="M78" s="122"/>
    </row>
    <row r="79" spans="2:15" x14ac:dyDescent="0.3">
      <c r="B79" s="358"/>
      <c r="C79" s="358"/>
      <c r="D79" s="358"/>
      <c r="E79" s="358"/>
      <c r="F79" s="358"/>
      <c r="G79" s="358"/>
      <c r="H79" s="358"/>
      <c r="I79" s="358"/>
      <c r="J79" s="358"/>
      <c r="K79" s="122"/>
      <c r="L79" s="122"/>
      <c r="M79" s="122"/>
    </row>
    <row r="80" spans="2:15" x14ac:dyDescent="0.3">
      <c r="B80" s="1084" t="s">
        <v>315</v>
      </c>
      <c r="C80" s="1085" t="s">
        <v>305</v>
      </c>
      <c r="D80" s="1085"/>
      <c r="E80" s="1085"/>
      <c r="F80" s="1086"/>
      <c r="G80" s="361" t="s">
        <v>305</v>
      </c>
      <c r="H80" s="358"/>
      <c r="I80" s="358"/>
      <c r="J80" s="358"/>
      <c r="K80" s="122"/>
      <c r="L80" s="122"/>
      <c r="M80" s="122"/>
    </row>
    <row r="82" spans="2:13" x14ac:dyDescent="0.3">
      <c r="B82" s="1072" t="s">
        <v>316</v>
      </c>
      <c r="C82" s="1073"/>
      <c r="D82" s="1073"/>
      <c r="E82" s="1073"/>
      <c r="F82" s="1074"/>
      <c r="G82" s="508"/>
      <c r="H82" s="358"/>
      <c r="I82" s="358"/>
      <c r="J82" s="358"/>
      <c r="K82" s="122"/>
      <c r="L82" s="122"/>
      <c r="M82" s="122"/>
    </row>
    <row r="83" spans="2:13" x14ac:dyDescent="0.3">
      <c r="B83" s="1072" t="s">
        <v>317</v>
      </c>
      <c r="C83" s="1073"/>
      <c r="D83" s="1073"/>
      <c r="E83" s="1073"/>
      <c r="F83" s="1074"/>
      <c r="G83" s="508"/>
      <c r="H83" s="358"/>
      <c r="I83" s="358"/>
      <c r="J83" s="358"/>
      <c r="K83" s="122"/>
      <c r="L83" s="122"/>
      <c r="M83" s="122"/>
    </row>
    <row r="84" spans="2:13" x14ac:dyDescent="0.3">
      <c r="B84" s="1072" t="s">
        <v>318</v>
      </c>
      <c r="C84" s="1073"/>
      <c r="D84" s="1073"/>
      <c r="E84" s="1073"/>
      <c r="F84" s="1074"/>
      <c r="G84" s="508"/>
      <c r="H84" s="358"/>
      <c r="I84" s="358"/>
      <c r="J84" s="358"/>
      <c r="K84" s="122"/>
      <c r="L84" s="122"/>
      <c r="M84" s="122"/>
    </row>
    <row r="85" spans="2:13" x14ac:dyDescent="0.3">
      <c r="B85" s="1072" t="s">
        <v>319</v>
      </c>
      <c r="C85" s="1073"/>
      <c r="D85" s="1073"/>
      <c r="E85" s="1073"/>
      <c r="F85" s="1074"/>
      <c r="G85" s="508"/>
      <c r="H85" s="358"/>
      <c r="I85" s="358"/>
      <c r="J85" s="358"/>
      <c r="K85" s="122"/>
      <c r="L85" s="122"/>
      <c r="M85" s="122"/>
    </row>
    <row r="86" spans="2:13" x14ac:dyDescent="0.3">
      <c r="B86" s="1072" t="s">
        <v>320</v>
      </c>
      <c r="C86" s="1073"/>
      <c r="D86" s="1073"/>
      <c r="E86" s="1073"/>
      <c r="F86" s="1074"/>
      <c r="G86" s="508"/>
      <c r="H86" s="358"/>
      <c r="I86" s="358"/>
      <c r="J86" s="358"/>
      <c r="K86" s="122"/>
      <c r="L86" s="122"/>
      <c r="M86" s="122"/>
    </row>
    <row r="87" spans="2:13" x14ac:dyDescent="0.3">
      <c r="B87" s="358"/>
      <c r="C87" s="358"/>
      <c r="D87" s="358"/>
      <c r="E87" s="123"/>
      <c r="F87" s="358"/>
      <c r="G87" s="358"/>
      <c r="H87" s="358"/>
      <c r="I87" s="358"/>
      <c r="J87" s="358"/>
      <c r="K87" s="122"/>
      <c r="L87" s="122"/>
      <c r="M87" s="122"/>
    </row>
    <row r="88" spans="2:13" x14ac:dyDescent="0.3">
      <c r="B88" s="1081" t="s">
        <v>321</v>
      </c>
      <c r="C88" s="1081"/>
      <c r="D88" s="1081"/>
      <c r="E88" s="1081"/>
      <c r="F88" s="1081"/>
      <c r="G88" s="1081"/>
      <c r="H88" s="1081"/>
      <c r="I88" s="1081"/>
      <c r="J88" s="358"/>
      <c r="K88" s="122"/>
      <c r="L88" s="122"/>
      <c r="M88" s="122"/>
    </row>
    <row r="89" spans="2:13" x14ac:dyDescent="0.3">
      <c r="B89" s="358"/>
      <c r="C89" s="358"/>
      <c r="D89" s="358"/>
      <c r="E89" s="123"/>
      <c r="F89" s="358"/>
      <c r="G89" s="358"/>
      <c r="H89" s="358"/>
      <c r="I89" s="358"/>
      <c r="J89" s="358"/>
      <c r="K89" s="122"/>
      <c r="L89" s="122"/>
      <c r="M89" s="122"/>
    </row>
    <row r="90" spans="2:13" x14ac:dyDescent="0.3">
      <c r="B90" s="358"/>
      <c r="C90" s="358"/>
      <c r="D90" s="358"/>
      <c r="E90" s="123"/>
      <c r="F90" s="358"/>
      <c r="G90" s="358"/>
      <c r="H90" s="358"/>
      <c r="I90" s="358"/>
      <c r="J90" s="358"/>
      <c r="K90" s="122"/>
      <c r="L90" s="122"/>
      <c r="M90" s="122"/>
    </row>
    <row r="97" spans="2:13" x14ac:dyDescent="0.3">
      <c r="B97" s="358"/>
      <c r="C97" s="358"/>
      <c r="D97" s="358"/>
      <c r="E97" s="123"/>
      <c r="F97" s="358"/>
      <c r="G97" s="358"/>
      <c r="H97" s="358"/>
      <c r="I97" s="358"/>
      <c r="J97" s="358"/>
      <c r="K97" s="122"/>
      <c r="L97" s="122"/>
      <c r="M97" s="122"/>
    </row>
    <row r="98" spans="2:13" x14ac:dyDescent="0.3">
      <c r="B98" s="358"/>
      <c r="C98" s="358"/>
      <c r="D98" s="358"/>
      <c r="E98" s="123"/>
      <c r="F98" s="199"/>
      <c r="G98" s="199"/>
      <c r="H98" s="199"/>
      <c r="I98" s="199"/>
      <c r="J98" s="122"/>
      <c r="K98" s="122"/>
      <c r="L98" s="122"/>
      <c r="M98" s="122"/>
    </row>
    <row r="102" spans="2:13" x14ac:dyDescent="0.3">
      <c r="B102" s="358"/>
      <c r="C102" s="199"/>
      <c r="D102" s="199"/>
      <c r="E102" s="123"/>
      <c r="F102" s="199"/>
      <c r="G102" s="199"/>
      <c r="H102" s="199"/>
      <c r="I102" s="199"/>
      <c r="J102" s="122"/>
      <c r="K102" s="122"/>
      <c r="L102" s="122"/>
      <c r="M102" s="122"/>
    </row>
  </sheetData>
  <mergeCells count="94">
    <mergeCell ref="B86:F86"/>
    <mergeCell ref="B88:I88"/>
    <mergeCell ref="B80:F80"/>
    <mergeCell ref="B82:F82"/>
    <mergeCell ref="B83:F83"/>
    <mergeCell ref="B84:F84"/>
    <mergeCell ref="B85:F85"/>
    <mergeCell ref="B50:F50"/>
    <mergeCell ref="B51:F51"/>
    <mergeCell ref="B52:F52"/>
    <mergeCell ref="B53:F53"/>
    <mergeCell ref="B66:F66"/>
    <mergeCell ref="B62:F62"/>
    <mergeCell ref="B63:F63"/>
    <mergeCell ref="B64:F64"/>
    <mergeCell ref="B65:F65"/>
    <mergeCell ref="B54:F54"/>
    <mergeCell ref="B57:K57"/>
    <mergeCell ref="B59:J59"/>
    <mergeCell ref="B43:E43"/>
    <mergeCell ref="H43:I43"/>
    <mergeCell ref="B44:E44"/>
    <mergeCell ref="H44:I44"/>
    <mergeCell ref="B48:F48"/>
    <mergeCell ref="B37:E37"/>
    <mergeCell ref="H37:I37"/>
    <mergeCell ref="B38:E38"/>
    <mergeCell ref="H38:I38"/>
    <mergeCell ref="B39:E39"/>
    <mergeCell ref="H39:I39"/>
    <mergeCell ref="B40:E40"/>
    <mergeCell ref="H40:I40"/>
    <mergeCell ref="B41:E41"/>
    <mergeCell ref="H41:I41"/>
    <mergeCell ref="B42:E42"/>
    <mergeCell ref="H42:I42"/>
    <mergeCell ref="B35:E35"/>
    <mergeCell ref="H35:I35"/>
    <mergeCell ref="B36:E36"/>
    <mergeCell ref="H36:I36"/>
    <mergeCell ref="B31:E31"/>
    <mergeCell ref="H31:I31"/>
    <mergeCell ref="B32:E32"/>
    <mergeCell ref="H32:I32"/>
    <mergeCell ref="B33:E33"/>
    <mergeCell ref="H33:I33"/>
    <mergeCell ref="H26:I26"/>
    <mergeCell ref="B27:E27"/>
    <mergeCell ref="H27:I27"/>
    <mergeCell ref="B34:E34"/>
    <mergeCell ref="H34:I34"/>
    <mergeCell ref="B28:E28"/>
    <mergeCell ref="H28:I28"/>
    <mergeCell ref="B29:E29"/>
    <mergeCell ref="H29:I29"/>
    <mergeCell ref="B30:E30"/>
    <mergeCell ref="H30:I30"/>
    <mergeCell ref="H24:I24"/>
    <mergeCell ref="B19:E19"/>
    <mergeCell ref="H19:I19"/>
    <mergeCell ref="B20:E20"/>
    <mergeCell ref="H20:I20"/>
    <mergeCell ref="B21:E21"/>
    <mergeCell ref="H21:I21"/>
    <mergeCell ref="J15:N15"/>
    <mergeCell ref="B18:E18"/>
    <mergeCell ref="H18:I18"/>
    <mergeCell ref="B69:F69"/>
    <mergeCell ref="B70:F70"/>
    <mergeCell ref="B25:E25"/>
    <mergeCell ref="H25:I25"/>
    <mergeCell ref="B26:E26"/>
    <mergeCell ref="B15:E16"/>
    <mergeCell ref="F15:G15"/>
    <mergeCell ref="H15:I16"/>
    <mergeCell ref="B22:E22"/>
    <mergeCell ref="H22:I22"/>
    <mergeCell ref="B23:E23"/>
    <mergeCell ref="H23:I23"/>
    <mergeCell ref="B24:E24"/>
    <mergeCell ref="B71:F71"/>
    <mergeCell ref="B72:F72"/>
    <mergeCell ref="H61:J61"/>
    <mergeCell ref="H62:J62"/>
    <mergeCell ref="H63:J63"/>
    <mergeCell ref="H64:J64"/>
    <mergeCell ref="H65:J65"/>
    <mergeCell ref="H66:J66"/>
    <mergeCell ref="H68:J68"/>
    <mergeCell ref="H69:J69"/>
    <mergeCell ref="H70:J70"/>
    <mergeCell ref="H71:J71"/>
    <mergeCell ref="H72:J72"/>
    <mergeCell ref="B68:F68"/>
  </mergeCells>
  <pageMargins left="0.7" right="0.7" top="0.75" bottom="0.75" header="0.3" footer="0.3"/>
  <pageSetup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6</xdr:col>
                    <xdr:colOff>304800</xdr:colOff>
                    <xdr:row>48</xdr:row>
                    <xdr:rowOff>144780</xdr:rowOff>
                  </from>
                  <to>
                    <xdr:col>6</xdr:col>
                    <xdr:colOff>594360</xdr:colOff>
                    <xdr:row>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6</xdr:col>
                    <xdr:colOff>304800</xdr:colOff>
                    <xdr:row>52</xdr:row>
                    <xdr:rowOff>0</xdr:rowOff>
                  </from>
                  <to>
                    <xdr:col>6</xdr:col>
                    <xdr:colOff>594360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6</xdr:col>
                    <xdr:colOff>304800</xdr:colOff>
                    <xdr:row>50</xdr:row>
                    <xdr:rowOff>0</xdr:rowOff>
                  </from>
                  <to>
                    <xdr:col>6</xdr:col>
                    <xdr:colOff>594360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6</xdr:col>
                    <xdr:colOff>304800</xdr:colOff>
                    <xdr:row>53</xdr:row>
                    <xdr:rowOff>0</xdr:rowOff>
                  </from>
                  <to>
                    <xdr:col>6</xdr:col>
                    <xdr:colOff>594360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Check Box 5">
              <controlPr defaultSize="0" autoFill="0" autoLine="0" autoPict="0">
                <anchor moveWithCells="1">
                  <from>
                    <xdr:col>6</xdr:col>
                    <xdr:colOff>304800</xdr:colOff>
                    <xdr:row>51</xdr:row>
                    <xdr:rowOff>0</xdr:rowOff>
                  </from>
                  <to>
                    <xdr:col>6</xdr:col>
                    <xdr:colOff>594360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Check Box 6">
              <controlPr defaultSize="0" autoFill="0" autoLine="0" autoPict="0">
                <anchor moveWithCells="1">
                  <from>
                    <xdr:col>6</xdr:col>
                    <xdr:colOff>304800</xdr:colOff>
                    <xdr:row>61</xdr:row>
                    <xdr:rowOff>7620</xdr:rowOff>
                  </from>
                  <to>
                    <xdr:col>6</xdr:col>
                    <xdr:colOff>594360</xdr:colOff>
                    <xdr:row>62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Check Box 7">
              <controlPr defaultSize="0" autoFill="0" autoLine="0" autoPict="0">
                <anchor moveWithCells="1">
                  <from>
                    <xdr:col>6</xdr:col>
                    <xdr:colOff>304800</xdr:colOff>
                    <xdr:row>63</xdr:row>
                    <xdr:rowOff>160020</xdr:rowOff>
                  </from>
                  <to>
                    <xdr:col>6</xdr:col>
                    <xdr:colOff>594360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Check Box 8">
              <controlPr defaultSize="0" autoFill="0" autoLine="0" autoPict="0">
                <anchor moveWithCells="1">
                  <from>
                    <xdr:col>6</xdr:col>
                    <xdr:colOff>304800</xdr:colOff>
                    <xdr:row>61</xdr:row>
                    <xdr:rowOff>160020</xdr:rowOff>
                  </from>
                  <to>
                    <xdr:col>6</xdr:col>
                    <xdr:colOff>594360</xdr:colOff>
                    <xdr:row>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Check Box 9">
              <controlPr defaultSize="0" autoFill="0" autoLine="0" autoPict="0">
                <anchor moveWithCells="1">
                  <from>
                    <xdr:col>6</xdr:col>
                    <xdr:colOff>304800</xdr:colOff>
                    <xdr:row>65</xdr:row>
                    <xdr:rowOff>0</xdr:rowOff>
                  </from>
                  <to>
                    <xdr:col>6</xdr:col>
                    <xdr:colOff>594360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Check Box 10">
              <controlPr defaultSize="0" autoFill="0" autoLine="0" autoPict="0">
                <anchor moveWithCells="1">
                  <from>
                    <xdr:col>6</xdr:col>
                    <xdr:colOff>304800</xdr:colOff>
                    <xdr:row>62</xdr:row>
                    <xdr:rowOff>160020</xdr:rowOff>
                  </from>
                  <to>
                    <xdr:col>6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6</xdr:col>
                    <xdr:colOff>297180</xdr:colOff>
                    <xdr:row>80</xdr:row>
                    <xdr:rowOff>160020</xdr:rowOff>
                  </from>
                  <to>
                    <xdr:col>6</xdr:col>
                    <xdr:colOff>579120</xdr:colOff>
                    <xdr:row>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6</xdr:col>
                    <xdr:colOff>304800</xdr:colOff>
                    <xdr:row>84</xdr:row>
                    <xdr:rowOff>0</xdr:rowOff>
                  </from>
                  <to>
                    <xdr:col>6</xdr:col>
                    <xdr:colOff>594360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6</xdr:col>
                    <xdr:colOff>304800</xdr:colOff>
                    <xdr:row>82</xdr:row>
                    <xdr:rowOff>0</xdr:rowOff>
                  </from>
                  <to>
                    <xdr:col>6</xdr:col>
                    <xdr:colOff>594360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6</xdr:col>
                    <xdr:colOff>304800</xdr:colOff>
                    <xdr:row>85</xdr:row>
                    <xdr:rowOff>0</xdr:rowOff>
                  </from>
                  <to>
                    <xdr:col>6</xdr:col>
                    <xdr:colOff>594360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6</xdr:col>
                    <xdr:colOff>304800</xdr:colOff>
                    <xdr:row>83</xdr:row>
                    <xdr:rowOff>0</xdr:rowOff>
                  </from>
                  <to>
                    <xdr:col>6</xdr:col>
                    <xdr:colOff>594360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19" name="Check Box 25">
              <controlPr defaultSize="0" autoFill="0" autoLine="0" autoPict="0">
                <anchor moveWithCells="1">
                  <from>
                    <xdr:col>6</xdr:col>
                    <xdr:colOff>304800</xdr:colOff>
                    <xdr:row>67</xdr:row>
                    <xdr:rowOff>7620</xdr:rowOff>
                  </from>
                  <to>
                    <xdr:col>6</xdr:col>
                    <xdr:colOff>594360</xdr:colOff>
                    <xdr:row>68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0" name="Check Box 26">
              <controlPr defaultSize="0" autoFill="0" autoLine="0" autoPict="0">
                <anchor moveWithCells="1">
                  <from>
                    <xdr:col>6</xdr:col>
                    <xdr:colOff>304800</xdr:colOff>
                    <xdr:row>69</xdr:row>
                    <xdr:rowOff>160020</xdr:rowOff>
                  </from>
                  <to>
                    <xdr:col>6</xdr:col>
                    <xdr:colOff>594360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1" name="Check Box 27">
              <controlPr defaultSize="0" autoFill="0" autoLine="0" autoPict="0">
                <anchor moveWithCells="1">
                  <from>
                    <xdr:col>6</xdr:col>
                    <xdr:colOff>304800</xdr:colOff>
                    <xdr:row>67</xdr:row>
                    <xdr:rowOff>160020</xdr:rowOff>
                  </from>
                  <to>
                    <xdr:col>6</xdr:col>
                    <xdr:colOff>594360</xdr:colOff>
                    <xdr:row>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2" name="Check Box 28">
              <controlPr defaultSize="0" autoFill="0" autoLine="0" autoPict="0">
                <anchor moveWithCells="1">
                  <from>
                    <xdr:col>6</xdr:col>
                    <xdr:colOff>304800</xdr:colOff>
                    <xdr:row>71</xdr:row>
                    <xdr:rowOff>0</xdr:rowOff>
                  </from>
                  <to>
                    <xdr:col>6</xdr:col>
                    <xdr:colOff>594360</xdr:colOff>
                    <xdr:row>72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3" name="Check Box 29">
              <controlPr defaultSize="0" autoFill="0" autoLine="0" autoPict="0">
                <anchor moveWithCells="1">
                  <from>
                    <xdr:col>6</xdr:col>
                    <xdr:colOff>304800</xdr:colOff>
                    <xdr:row>68</xdr:row>
                    <xdr:rowOff>160020</xdr:rowOff>
                  </from>
                  <to>
                    <xdr:col>6</xdr:col>
                    <xdr:colOff>594360</xdr:colOff>
                    <xdr:row>70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U39"/>
  <sheetViews>
    <sheetView showGridLines="0" zoomScale="85" zoomScaleNormal="85" zoomScaleSheetLayoutView="85" workbookViewId="0">
      <pane ySplit="9" topLeftCell="A10" activePane="bottomLeft" state="frozen"/>
      <selection activeCell="AC11" sqref="AC11"/>
      <selection pane="bottomLeft" activeCell="I26" sqref="I26"/>
    </sheetView>
  </sheetViews>
  <sheetFormatPr baseColWidth="10" defaultColWidth="10.88671875" defaultRowHeight="14.4" x14ac:dyDescent="0.3"/>
  <cols>
    <col min="1" max="16384" width="10.88671875" style="455"/>
  </cols>
  <sheetData>
    <row r="1" spans="1:21" x14ac:dyDescent="0.3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371"/>
      <c r="O1" s="371"/>
      <c r="P1" s="371"/>
      <c r="Q1" s="371"/>
      <c r="R1" s="371"/>
      <c r="S1" s="371"/>
      <c r="T1" s="371"/>
      <c r="U1" s="371"/>
    </row>
    <row r="2" spans="1:21" x14ac:dyDescent="0.3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371"/>
      <c r="O2" s="371"/>
      <c r="P2" s="371"/>
      <c r="Q2" s="371"/>
      <c r="R2" s="371"/>
      <c r="S2" s="371"/>
      <c r="T2" s="371"/>
      <c r="U2" s="371"/>
    </row>
    <row r="3" spans="1:21" x14ac:dyDescent="0.3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371"/>
      <c r="O3" s="371"/>
      <c r="P3" s="371"/>
      <c r="Q3" s="371"/>
      <c r="R3" s="371"/>
      <c r="S3" s="371"/>
      <c r="T3" s="371"/>
      <c r="U3" s="371"/>
    </row>
    <row r="4" spans="1:21" x14ac:dyDescent="0.3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371"/>
      <c r="O4" s="371"/>
      <c r="P4" s="371"/>
      <c r="Q4" s="371"/>
      <c r="R4" s="371"/>
      <c r="S4" s="371"/>
      <c r="T4" s="371"/>
      <c r="U4" s="371"/>
    </row>
    <row r="5" spans="1:21" x14ac:dyDescent="0.3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371"/>
      <c r="O5" s="371"/>
      <c r="P5" s="371"/>
      <c r="Q5" s="371"/>
      <c r="R5" s="371"/>
      <c r="S5" s="371"/>
      <c r="T5" s="371"/>
      <c r="U5" s="371"/>
    </row>
    <row r="6" spans="1:21" x14ac:dyDescent="0.3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371"/>
      <c r="O6" s="371"/>
      <c r="P6" s="371"/>
      <c r="Q6" s="371"/>
      <c r="R6" s="371"/>
      <c r="S6" s="371"/>
      <c r="T6" s="371"/>
      <c r="U6" s="371"/>
    </row>
    <row r="7" spans="1:21" x14ac:dyDescent="0.3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371"/>
      <c r="O7" s="371"/>
      <c r="P7" s="371"/>
      <c r="Q7" s="371"/>
      <c r="R7" s="371"/>
      <c r="S7" s="371"/>
      <c r="T7" s="371"/>
      <c r="U7" s="371"/>
    </row>
    <row r="8" spans="1:21" x14ac:dyDescent="0.3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371"/>
      <c r="O8" s="371"/>
      <c r="P8" s="371"/>
      <c r="Q8" s="371"/>
      <c r="R8" s="371"/>
      <c r="S8" s="371"/>
      <c r="T8" s="371"/>
      <c r="U8" s="371"/>
    </row>
    <row r="9" spans="1:21" x14ac:dyDescent="0.3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371"/>
      <c r="O9" s="371"/>
      <c r="P9" s="371"/>
      <c r="Q9" s="371"/>
      <c r="R9" s="371"/>
      <c r="S9" s="371"/>
      <c r="T9" s="371"/>
      <c r="U9" s="371"/>
    </row>
    <row r="10" spans="1:21" s="649" customFormat="1" ht="18" x14ac:dyDescent="0.35">
      <c r="B10" s="649" t="s">
        <v>760</v>
      </c>
    </row>
    <row r="12" spans="1:21" s="648" customFormat="1" ht="13.8" x14ac:dyDescent="0.25">
      <c r="B12" s="646" t="s">
        <v>795</v>
      </c>
      <c r="C12" s="603"/>
      <c r="D12" s="603"/>
      <c r="E12" s="123"/>
      <c r="F12" s="603"/>
      <c r="G12" s="603"/>
      <c r="H12" s="603"/>
      <c r="I12" s="603"/>
      <c r="J12" s="122"/>
      <c r="K12" s="122"/>
      <c r="L12" s="122"/>
      <c r="M12" s="122"/>
    </row>
    <row r="13" spans="1:21" s="611" customFormat="1" x14ac:dyDescent="0.3">
      <c r="B13" s="610"/>
      <c r="C13" s="610"/>
      <c r="D13" s="610"/>
      <c r="E13" s="123"/>
      <c r="F13" s="610"/>
      <c r="G13" s="610"/>
      <c r="H13" s="610"/>
      <c r="I13" s="610"/>
      <c r="J13" s="610"/>
      <c r="K13" s="122"/>
      <c r="L13" s="122"/>
      <c r="M13" s="122"/>
    </row>
    <row r="14" spans="1:21" s="611" customFormat="1" ht="27.75" customHeight="1" x14ac:dyDescent="0.3">
      <c r="B14" s="1068" t="s">
        <v>796</v>
      </c>
      <c r="C14" s="1068"/>
      <c r="D14" s="1068"/>
      <c r="E14" s="1068"/>
      <c r="F14" s="1090" t="s">
        <v>797</v>
      </c>
      <c r="G14" s="1091"/>
      <c r="H14" s="1092"/>
      <c r="I14" s="609" t="s">
        <v>798</v>
      </c>
    </row>
    <row r="15" spans="1:21" s="611" customFormat="1" ht="6" customHeight="1" x14ac:dyDescent="0.3">
      <c r="B15" s="610"/>
      <c r="C15" s="610"/>
      <c r="D15" s="610"/>
      <c r="E15" s="123"/>
      <c r="F15" s="610"/>
      <c r="H15" s="610"/>
      <c r="I15" s="610"/>
      <c r="J15" s="122"/>
      <c r="K15" s="122"/>
      <c r="L15" s="122"/>
      <c r="M15" s="122"/>
    </row>
    <row r="16" spans="1:21" s="611" customFormat="1" x14ac:dyDescent="0.3">
      <c r="B16" s="1093" t="s">
        <v>799</v>
      </c>
      <c r="C16" s="1094"/>
      <c r="D16" s="1094"/>
      <c r="E16" s="1095"/>
      <c r="F16" s="1065"/>
      <c r="G16" s="1066"/>
      <c r="H16" s="1067"/>
      <c r="I16" s="666"/>
    </row>
    <row r="17" spans="2:13" s="611" customFormat="1" x14ac:dyDescent="0.3">
      <c r="B17" s="1087" t="s">
        <v>800</v>
      </c>
      <c r="C17" s="1088"/>
      <c r="D17" s="1088"/>
      <c r="E17" s="1089"/>
      <c r="F17" s="1065"/>
      <c r="G17" s="1066"/>
      <c r="H17" s="1067"/>
      <c r="I17" s="666"/>
    </row>
    <row r="18" spans="2:13" s="611" customFormat="1" x14ac:dyDescent="0.3">
      <c r="B18" s="1087" t="s">
        <v>802</v>
      </c>
      <c r="C18" s="1088"/>
      <c r="D18" s="1088"/>
      <c r="E18" s="1089"/>
      <c r="F18" s="1065"/>
      <c r="G18" s="1066"/>
      <c r="H18" s="1067"/>
      <c r="I18" s="666"/>
    </row>
    <row r="19" spans="2:13" s="611" customFormat="1" x14ac:dyDescent="0.3">
      <c r="B19" s="667" t="s">
        <v>54</v>
      </c>
      <c r="C19" s="668"/>
      <c r="D19" s="668"/>
      <c r="E19" s="669"/>
      <c r="F19" s="663"/>
      <c r="G19" s="664"/>
      <c r="H19" s="665"/>
      <c r="I19" s="666"/>
    </row>
    <row r="20" spans="2:13" s="611" customFormat="1" x14ac:dyDescent="0.3">
      <c r="B20" s="1093" t="s">
        <v>801</v>
      </c>
      <c r="C20" s="1094"/>
      <c r="D20" s="1094"/>
      <c r="E20" s="1095"/>
      <c r="F20" s="1065"/>
      <c r="G20" s="1066"/>
      <c r="H20" s="1067"/>
      <c r="I20" s="666"/>
    </row>
    <row r="21" spans="2:13" s="611" customFormat="1" x14ac:dyDescent="0.3">
      <c r="B21" s="1087" t="s">
        <v>800</v>
      </c>
      <c r="C21" s="1088"/>
      <c r="D21" s="1088"/>
      <c r="E21" s="1089"/>
      <c r="F21" s="1065"/>
      <c r="G21" s="1066"/>
      <c r="H21" s="1067"/>
      <c r="I21" s="666"/>
    </row>
    <row r="22" spans="2:13" s="611" customFormat="1" x14ac:dyDescent="0.3">
      <c r="B22" s="1087" t="s">
        <v>802</v>
      </c>
      <c r="C22" s="1088"/>
      <c r="D22" s="1088"/>
      <c r="E22" s="1089"/>
      <c r="F22" s="1065"/>
      <c r="G22" s="1066"/>
      <c r="H22" s="1067"/>
      <c r="I22" s="666"/>
    </row>
    <row r="23" spans="2:13" x14ac:dyDescent="0.3">
      <c r="B23" s="1087" t="s">
        <v>54</v>
      </c>
      <c r="C23" s="1088"/>
      <c r="D23" s="1088"/>
      <c r="E23" s="1089"/>
      <c r="F23" s="1065"/>
      <c r="G23" s="1066"/>
      <c r="H23" s="1067"/>
      <c r="I23" s="666"/>
      <c r="J23" s="358"/>
      <c r="K23" s="122"/>
      <c r="L23" s="122"/>
      <c r="M23" s="122"/>
    </row>
    <row r="34" spans="2:13" x14ac:dyDescent="0.3">
      <c r="B34" s="358"/>
      <c r="C34" s="358"/>
      <c r="D34" s="358"/>
      <c r="E34" s="123"/>
      <c r="F34" s="358"/>
      <c r="G34" s="358"/>
      <c r="H34" s="358"/>
      <c r="I34" s="358"/>
      <c r="J34" s="358"/>
      <c r="K34" s="122"/>
      <c r="L34" s="122"/>
      <c r="M34" s="122"/>
    </row>
    <row r="35" spans="2:13" x14ac:dyDescent="0.3">
      <c r="B35" s="358"/>
      <c r="C35" s="358"/>
      <c r="D35" s="358"/>
      <c r="E35" s="123"/>
      <c r="F35" s="199"/>
      <c r="G35" s="199"/>
      <c r="H35" s="199"/>
      <c r="I35" s="199"/>
      <c r="J35" s="122"/>
      <c r="K35" s="122"/>
      <c r="L35" s="122"/>
      <c r="M35" s="122"/>
    </row>
    <row r="39" spans="2:13" x14ac:dyDescent="0.3">
      <c r="B39" s="358"/>
      <c r="C39" s="199"/>
      <c r="D39" s="199"/>
      <c r="E39" s="123"/>
      <c r="F39" s="199"/>
      <c r="G39" s="199"/>
      <c r="H39" s="199"/>
      <c r="I39" s="199"/>
      <c r="J39" s="122"/>
      <c r="K39" s="122"/>
      <c r="L39" s="122"/>
      <c r="M39" s="122"/>
    </row>
  </sheetData>
  <mergeCells count="16">
    <mergeCell ref="B23:E23"/>
    <mergeCell ref="F23:H23"/>
    <mergeCell ref="B14:E14"/>
    <mergeCell ref="F14:H14"/>
    <mergeCell ref="B16:E16"/>
    <mergeCell ref="B17:E17"/>
    <mergeCell ref="B18:E18"/>
    <mergeCell ref="B20:E20"/>
    <mergeCell ref="B21:E21"/>
    <mergeCell ref="B22:E22"/>
    <mergeCell ref="F22:H22"/>
    <mergeCell ref="F16:H16"/>
    <mergeCell ref="F21:H21"/>
    <mergeCell ref="F18:H18"/>
    <mergeCell ref="F17:H17"/>
    <mergeCell ref="F20:H20"/>
  </mergeCells>
  <pageMargins left="0.7" right="0.7" top="0.75" bottom="0.75" header="0.3" footer="0.3"/>
  <pageSetup scale="37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/>
  <dimension ref="A1:O23"/>
  <sheetViews>
    <sheetView showGridLines="0" zoomScaleNormal="100" zoomScaleSheetLayoutView="115" workbookViewId="0">
      <pane ySplit="9" topLeftCell="A10" activePane="bottomLeft" state="frozen"/>
      <selection activeCell="AC11" sqref="AC11"/>
      <selection pane="bottomLeft" activeCell="P16" sqref="P16"/>
    </sheetView>
  </sheetViews>
  <sheetFormatPr baseColWidth="10" defaultColWidth="8.88671875" defaultRowHeight="14.4" x14ac:dyDescent="0.3"/>
  <cols>
    <col min="1" max="1" width="8.88671875" customWidth="1"/>
  </cols>
  <sheetData>
    <row r="1" spans="1:15" s="455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5" s="455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s="455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s="455" customFormat="1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s="455" customFormat="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s="455" customFormat="1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s="455" customFormat="1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s="455" customFormat="1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s="455" customFormat="1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s="649" customFormat="1" ht="18" x14ac:dyDescent="0.35">
      <c r="B10" s="649" t="s">
        <v>761</v>
      </c>
    </row>
    <row r="12" spans="1:15" ht="25.5" customHeight="1" x14ac:dyDescent="0.3">
      <c r="B12" s="1099" t="s">
        <v>762</v>
      </c>
      <c r="C12" s="1099"/>
      <c r="D12" s="1099"/>
      <c r="E12" s="1099"/>
      <c r="F12" s="1099"/>
      <c r="G12" s="1099"/>
      <c r="H12" s="1099"/>
      <c r="I12" s="1099"/>
      <c r="J12" s="1099"/>
      <c r="K12" s="1099"/>
      <c r="L12" s="1099"/>
      <c r="M12" s="1099"/>
    </row>
    <row r="13" spans="1:15" x14ac:dyDescent="0.3">
      <c r="B13" s="124"/>
      <c r="C13" s="124"/>
      <c r="D13" s="124"/>
      <c r="E13" s="123"/>
      <c r="F13" s="199"/>
      <c r="G13" s="199"/>
      <c r="H13" s="199"/>
      <c r="I13" s="199"/>
      <c r="J13" s="122"/>
      <c r="K13" s="122"/>
      <c r="L13" s="122"/>
      <c r="M13" s="122"/>
    </row>
    <row r="14" spans="1:15" ht="34.5" customHeight="1" x14ac:dyDescent="0.3">
      <c r="B14" s="1068" t="s">
        <v>322</v>
      </c>
      <c r="C14" s="1068"/>
      <c r="D14" s="1068"/>
      <c r="E14" s="1068" t="s">
        <v>323</v>
      </c>
      <c r="F14" s="1068"/>
      <c r="G14" s="1068"/>
      <c r="H14" s="1068" t="s">
        <v>324</v>
      </c>
      <c r="I14" s="1068"/>
      <c r="J14" s="1068"/>
      <c r="K14" s="1068" t="s">
        <v>325</v>
      </c>
      <c r="L14" s="1068"/>
      <c r="M14" s="1068"/>
    </row>
    <row r="15" spans="1:15" ht="5.4" customHeight="1" x14ac:dyDescent="0.3"/>
    <row r="16" spans="1:15" ht="34.5" customHeight="1" x14ac:dyDescent="0.3">
      <c r="B16" s="1096" t="s">
        <v>290</v>
      </c>
      <c r="C16" s="1096"/>
      <c r="D16" s="1096"/>
      <c r="E16" s="1098"/>
      <c r="F16" s="1098"/>
      <c r="G16" s="1098"/>
      <c r="H16" s="1098"/>
      <c r="I16" s="1098"/>
      <c r="J16" s="1098"/>
      <c r="K16" s="1098"/>
      <c r="L16" s="1098"/>
      <c r="M16" s="1098"/>
    </row>
    <row r="17" spans="2:13" ht="34.5" customHeight="1" x14ac:dyDescent="0.3">
      <c r="B17" s="1096" t="s">
        <v>326</v>
      </c>
      <c r="C17" s="1096"/>
      <c r="D17" s="1096"/>
      <c r="E17" s="1098"/>
      <c r="F17" s="1098"/>
      <c r="G17" s="1098"/>
      <c r="H17" s="1098"/>
      <c r="I17" s="1098"/>
      <c r="J17" s="1098"/>
      <c r="K17" s="1098"/>
      <c r="L17" s="1098"/>
      <c r="M17" s="1098"/>
    </row>
    <row r="18" spans="2:13" ht="34.5" customHeight="1" x14ac:dyDescent="0.3">
      <c r="B18" s="1096" t="s">
        <v>623</v>
      </c>
      <c r="C18" s="1096"/>
      <c r="D18" s="1096"/>
      <c r="E18" s="1097" t="s">
        <v>552</v>
      </c>
      <c r="F18" s="1097"/>
      <c r="G18" s="1097"/>
      <c r="H18" s="1097"/>
      <c r="I18" s="1097"/>
      <c r="J18" s="1097"/>
      <c r="K18" s="1097"/>
      <c r="L18" s="1097"/>
      <c r="M18" s="1097"/>
    </row>
    <row r="19" spans="2:13" ht="34.5" customHeight="1" x14ac:dyDescent="0.3">
      <c r="B19" s="1096"/>
      <c r="C19" s="1096"/>
      <c r="D19" s="1096"/>
      <c r="E19" s="1097" t="s">
        <v>54</v>
      </c>
      <c r="F19" s="1097"/>
      <c r="G19" s="1097"/>
      <c r="H19" s="1097"/>
      <c r="I19" s="1097"/>
      <c r="J19" s="1097"/>
      <c r="K19" s="1097"/>
      <c r="L19" s="1097"/>
      <c r="M19" s="1097"/>
    </row>
    <row r="20" spans="2:13" ht="34.5" customHeight="1" x14ac:dyDescent="0.3">
      <c r="B20" s="1096"/>
      <c r="C20" s="1096"/>
      <c r="D20" s="1096"/>
      <c r="E20" s="1097" t="s">
        <v>551</v>
      </c>
      <c r="F20" s="1097"/>
      <c r="G20" s="1097"/>
      <c r="H20" s="1097"/>
      <c r="I20" s="1097"/>
      <c r="J20" s="1097"/>
      <c r="K20" s="1097"/>
      <c r="L20" s="1097"/>
      <c r="M20" s="1097"/>
    </row>
    <row r="21" spans="2:13" ht="34.5" customHeight="1" x14ac:dyDescent="0.3">
      <c r="B21" s="1096" t="s">
        <v>85</v>
      </c>
      <c r="C21" s="1096"/>
      <c r="D21" s="1096"/>
      <c r="E21" s="1097" t="s">
        <v>552</v>
      </c>
      <c r="F21" s="1097"/>
      <c r="G21" s="1097"/>
      <c r="H21" s="1097"/>
      <c r="I21" s="1097"/>
      <c r="J21" s="1097"/>
      <c r="K21" s="1097"/>
      <c r="L21" s="1097"/>
      <c r="M21" s="1097"/>
    </row>
    <row r="22" spans="2:13" ht="34.5" customHeight="1" x14ac:dyDescent="0.3">
      <c r="B22" s="1096"/>
      <c r="C22" s="1096"/>
      <c r="D22" s="1096"/>
      <c r="E22" s="1097" t="s">
        <v>54</v>
      </c>
      <c r="F22" s="1097"/>
      <c r="G22" s="1097"/>
      <c r="H22" s="1097"/>
      <c r="I22" s="1097"/>
      <c r="J22" s="1097"/>
      <c r="K22" s="1097"/>
      <c r="L22" s="1097"/>
      <c r="M22" s="1097"/>
    </row>
    <row r="23" spans="2:13" ht="34.5" customHeight="1" x14ac:dyDescent="0.3">
      <c r="B23" s="1096"/>
      <c r="C23" s="1096"/>
      <c r="D23" s="1096"/>
      <c r="E23" s="1097" t="s">
        <v>551</v>
      </c>
      <c r="F23" s="1097"/>
      <c r="G23" s="1097"/>
      <c r="H23" s="1097"/>
      <c r="I23" s="1097"/>
      <c r="J23" s="1097"/>
      <c r="K23" s="1097"/>
      <c r="L23" s="1097"/>
      <c r="M23" s="1097"/>
    </row>
  </sheetData>
  <mergeCells count="33">
    <mergeCell ref="B12:M12"/>
    <mergeCell ref="K14:M14"/>
    <mergeCell ref="K16:M16"/>
    <mergeCell ref="K17:M17"/>
    <mergeCell ref="K18:M18"/>
    <mergeCell ref="H14:J14"/>
    <mergeCell ref="H16:J16"/>
    <mergeCell ref="H17:J17"/>
    <mergeCell ref="H18:J18"/>
    <mergeCell ref="B14:D14"/>
    <mergeCell ref="B16:D16"/>
    <mergeCell ref="B17:D17"/>
    <mergeCell ref="B18:D20"/>
    <mergeCell ref="E20:G20"/>
    <mergeCell ref="K19:M19"/>
    <mergeCell ref="K20:M20"/>
    <mergeCell ref="K21:M21"/>
    <mergeCell ref="K22:M22"/>
    <mergeCell ref="K23:M23"/>
    <mergeCell ref="H19:J19"/>
    <mergeCell ref="E14:G14"/>
    <mergeCell ref="E16:G16"/>
    <mergeCell ref="E17:G17"/>
    <mergeCell ref="E18:G18"/>
    <mergeCell ref="E19:G19"/>
    <mergeCell ref="E21:G21"/>
    <mergeCell ref="H20:J20"/>
    <mergeCell ref="H21:J21"/>
    <mergeCell ref="B21:D23"/>
    <mergeCell ref="E22:G22"/>
    <mergeCell ref="E23:G23"/>
    <mergeCell ref="H22:J22"/>
    <mergeCell ref="H23:J23"/>
  </mergeCells>
  <pageMargins left="0.7" right="0.7" top="0.75" bottom="0.75" header="0.3" footer="0.3"/>
  <pageSetup scale="68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0"/>
  <dimension ref="A2:M9"/>
  <sheetViews>
    <sheetView showGridLines="0" zoomScaleNormal="100" workbookViewId="0">
      <selection activeCell="R11" sqref="R11"/>
    </sheetView>
  </sheetViews>
  <sheetFormatPr baseColWidth="10" defaultColWidth="8.33203125" defaultRowHeight="14.4" x14ac:dyDescent="0.3"/>
  <sheetData>
    <row r="2" spans="1:13" s="649" customFormat="1" ht="18" x14ac:dyDescent="0.35">
      <c r="A2" s="371"/>
      <c r="B2" s="649" t="s">
        <v>763</v>
      </c>
    </row>
    <row r="4" spans="1:13" ht="27.6" customHeight="1" x14ac:dyDescent="0.3">
      <c r="B4" s="1100" t="s">
        <v>764</v>
      </c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100"/>
    </row>
    <row r="5" spans="1:13" x14ac:dyDescent="0.3">
      <c r="B5" s="124"/>
      <c r="C5" s="124"/>
      <c r="D5" s="124"/>
      <c r="E5" s="123"/>
      <c r="F5" s="124"/>
      <c r="G5" s="124"/>
      <c r="H5" s="124"/>
      <c r="I5" s="124"/>
      <c r="J5" s="122"/>
      <c r="K5" s="122"/>
      <c r="L5" s="122"/>
      <c r="M5" s="122"/>
    </row>
    <row r="6" spans="1:13" ht="36" customHeight="1" x14ac:dyDescent="0.3">
      <c r="B6" s="1101" t="s">
        <v>553</v>
      </c>
      <c r="C6" s="1102"/>
      <c r="D6" s="1102"/>
      <c r="E6" s="1102"/>
      <c r="F6" s="1102"/>
      <c r="G6" s="1102"/>
      <c r="H6" s="1102"/>
      <c r="I6" s="1102"/>
      <c r="J6" s="1102"/>
      <c r="K6" s="1102"/>
      <c r="L6" s="1102"/>
      <c r="M6" s="1103"/>
    </row>
    <row r="7" spans="1:13" ht="36" customHeight="1" x14ac:dyDescent="0.3">
      <c r="B7" s="1104"/>
      <c r="C7" s="1105"/>
      <c r="D7" s="1105"/>
      <c r="E7" s="1105"/>
      <c r="F7" s="1105"/>
      <c r="G7" s="1105"/>
      <c r="H7" s="1105"/>
      <c r="I7" s="1105"/>
      <c r="J7" s="1105"/>
      <c r="K7" s="1105"/>
      <c r="L7" s="1105"/>
      <c r="M7" s="1106"/>
    </row>
    <row r="8" spans="1:13" ht="36" customHeight="1" x14ac:dyDescent="0.3">
      <c r="B8" s="1104"/>
      <c r="C8" s="1105"/>
      <c r="D8" s="1105"/>
      <c r="E8" s="1105"/>
      <c r="F8" s="1105"/>
      <c r="G8" s="1105"/>
      <c r="H8" s="1105"/>
      <c r="I8" s="1105"/>
      <c r="J8" s="1105"/>
      <c r="K8" s="1105"/>
      <c r="L8" s="1105"/>
      <c r="M8" s="1106"/>
    </row>
    <row r="9" spans="1:13" ht="36" customHeight="1" x14ac:dyDescent="0.3">
      <c r="B9" s="1107"/>
      <c r="C9" s="1108"/>
      <c r="D9" s="1108"/>
      <c r="E9" s="1108"/>
      <c r="F9" s="1108"/>
      <c r="G9" s="1108"/>
      <c r="H9" s="1108"/>
      <c r="I9" s="1108"/>
      <c r="J9" s="1108"/>
      <c r="K9" s="1108"/>
      <c r="L9" s="1108"/>
      <c r="M9" s="1109"/>
    </row>
  </sheetData>
  <mergeCells count="2">
    <mergeCell ref="B4:M4"/>
    <mergeCell ref="B6:M9"/>
  </mergeCells>
  <pageMargins left="0.7" right="0.7" top="0.75" bottom="0.75" header="0.3" footer="0.3"/>
  <pageSetup scale="7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/>
  <dimension ref="A2:N21"/>
  <sheetViews>
    <sheetView showGridLines="0" zoomScaleNormal="100" zoomScaleSheetLayoutView="100" workbookViewId="0">
      <selection activeCell="E19" sqref="E19"/>
    </sheetView>
  </sheetViews>
  <sheetFormatPr baseColWidth="10" defaultColWidth="9.44140625" defaultRowHeight="14.4" x14ac:dyDescent="0.3"/>
  <cols>
    <col min="5" max="8" width="11" customWidth="1"/>
  </cols>
  <sheetData>
    <row r="2" spans="1:14" s="649" customFormat="1" ht="20.25" customHeight="1" x14ac:dyDescent="0.35">
      <c r="A2" s="371"/>
      <c r="B2" s="649" t="s">
        <v>765</v>
      </c>
    </row>
    <row r="3" spans="1:14" s="605" customFormat="1" x14ac:dyDescent="0.3"/>
    <row r="4" spans="1:14" s="197" customFormat="1" ht="21.6" customHeight="1" x14ac:dyDescent="0.3">
      <c r="B4" s="1113" t="s">
        <v>768</v>
      </c>
      <c r="C4" s="1113"/>
      <c r="D4" s="1113"/>
      <c r="E4" s="1113"/>
      <c r="F4" s="1113"/>
      <c r="G4" s="1113"/>
      <c r="H4" s="1113"/>
      <c r="I4" s="1113"/>
      <c r="J4" s="1113"/>
      <c r="K4" s="1113"/>
      <c r="L4" s="1113"/>
      <c r="M4" s="1113"/>
    </row>
    <row r="5" spans="1:14" s="25" customFormat="1" x14ac:dyDescent="0.3"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</row>
    <row r="6" spans="1:14" s="25" customFormat="1" ht="17.399999999999999" customHeight="1" x14ac:dyDescent="0.3">
      <c r="B6" s="200"/>
      <c r="C6" s="200"/>
      <c r="D6" s="200"/>
      <c r="E6" s="413"/>
      <c r="F6" s="414"/>
      <c r="G6" s="414"/>
      <c r="H6" s="415"/>
      <c r="I6" s="200"/>
      <c r="J6" s="200"/>
      <c r="K6" s="200"/>
      <c r="L6" s="200"/>
      <c r="M6" s="200"/>
    </row>
    <row r="7" spans="1:14" s="25" customFormat="1" ht="17.399999999999999" customHeight="1" x14ac:dyDescent="0.3">
      <c r="B7" s="200"/>
      <c r="C7" s="200"/>
      <c r="D7" s="200"/>
      <c r="E7" s="416"/>
      <c r="F7" s="417"/>
      <c r="G7" s="417"/>
      <c r="H7" s="418"/>
      <c r="I7" s="200"/>
      <c r="J7" s="200"/>
      <c r="K7" s="200"/>
      <c r="L7" s="200"/>
      <c r="M7" s="200"/>
    </row>
    <row r="8" spans="1:14" s="25" customFormat="1" ht="17.399999999999999" customHeight="1" x14ac:dyDescent="0.3">
      <c r="B8" s="200"/>
      <c r="C8" s="200"/>
      <c r="D8" s="200"/>
      <c r="E8" s="416"/>
      <c r="F8" s="417"/>
      <c r="G8" s="417"/>
      <c r="H8" s="418"/>
      <c r="I8" s="200"/>
      <c r="J8" s="200"/>
      <c r="K8" s="200"/>
      <c r="L8" s="200"/>
      <c r="M8" s="200"/>
    </row>
    <row r="9" spans="1:14" ht="17.399999999999999" customHeight="1" x14ac:dyDescent="0.3">
      <c r="B9" s="122"/>
      <c r="C9" s="122"/>
      <c r="D9" s="122"/>
      <c r="E9" s="410"/>
      <c r="F9" s="411"/>
      <c r="G9" s="411"/>
      <c r="H9" s="412"/>
      <c r="I9" s="122"/>
      <c r="J9" s="122"/>
      <c r="K9" s="122"/>
      <c r="L9" s="122"/>
      <c r="M9" s="122"/>
    </row>
    <row r="10" spans="1:14" s="372" customFormat="1" ht="17.399999999999999" customHeight="1" x14ac:dyDescent="0.3">
      <c r="B10" s="1114" t="s">
        <v>554</v>
      </c>
      <c r="C10" s="1114"/>
      <c r="D10" s="1114"/>
      <c r="E10" s="1117" t="s">
        <v>327</v>
      </c>
      <c r="F10" s="1118"/>
      <c r="G10" s="1118"/>
      <c r="H10" s="1119"/>
      <c r="I10" s="179" t="s">
        <v>767</v>
      </c>
      <c r="J10" s="1120" t="s">
        <v>327</v>
      </c>
      <c r="K10" s="1120"/>
      <c r="L10" s="406"/>
      <c r="M10" s="406"/>
    </row>
    <row r="11" spans="1:14" ht="17.399999999999999" customHeight="1" x14ac:dyDescent="0.3">
      <c r="B11" s="403"/>
      <c r="C11" s="404"/>
      <c r="D11" s="404"/>
      <c r="E11" s="1110" t="s">
        <v>766</v>
      </c>
      <c r="F11" s="1111"/>
      <c r="G11" s="1111"/>
      <c r="H11" s="1112"/>
      <c r="J11" s="122"/>
      <c r="K11" s="179"/>
      <c r="L11" s="122"/>
      <c r="M11" s="122"/>
      <c r="N11" s="122"/>
    </row>
    <row r="12" spans="1:14" x14ac:dyDescent="0.3">
      <c r="B12" s="403"/>
      <c r="C12" s="403"/>
      <c r="D12" s="403"/>
      <c r="E12" s="179"/>
      <c r="F12" s="122"/>
      <c r="G12" s="122"/>
      <c r="H12" s="122"/>
      <c r="I12" s="122"/>
      <c r="J12" s="122"/>
      <c r="K12" s="122"/>
      <c r="L12" s="122"/>
      <c r="M12" s="122"/>
    </row>
    <row r="13" spans="1:14" ht="17.399999999999999" customHeight="1" x14ac:dyDescent="0.3">
      <c r="B13" s="403"/>
      <c r="C13" s="403"/>
      <c r="D13" s="403"/>
      <c r="E13" s="407"/>
      <c r="F13" s="408"/>
      <c r="G13" s="408"/>
      <c r="H13" s="409"/>
      <c r="I13" s="122"/>
      <c r="J13" s="122"/>
      <c r="K13" s="122"/>
      <c r="L13" s="122"/>
      <c r="M13" s="122"/>
    </row>
    <row r="14" spans="1:14" ht="17.399999999999999" customHeight="1" x14ac:dyDescent="0.3">
      <c r="B14" s="403"/>
      <c r="C14" s="403"/>
      <c r="D14" s="403"/>
      <c r="E14" s="410"/>
      <c r="F14" s="411"/>
      <c r="G14" s="411"/>
      <c r="H14" s="412"/>
      <c r="I14" s="122"/>
      <c r="J14" s="122"/>
      <c r="K14" s="122"/>
      <c r="L14" s="122"/>
      <c r="M14" s="122"/>
    </row>
    <row r="15" spans="1:14" ht="17.399999999999999" customHeight="1" x14ac:dyDescent="0.3">
      <c r="B15" s="403"/>
      <c r="C15" s="403"/>
      <c r="D15" s="403"/>
      <c r="E15" s="410"/>
      <c r="F15" s="411"/>
      <c r="G15" s="411"/>
      <c r="H15" s="412"/>
      <c r="I15" s="122"/>
      <c r="J15" s="122"/>
      <c r="K15" s="122"/>
      <c r="L15" s="122"/>
      <c r="M15" s="122"/>
    </row>
    <row r="16" spans="1:14" ht="17.399999999999999" customHeight="1" x14ac:dyDescent="0.3">
      <c r="B16" s="403"/>
      <c r="C16" s="403"/>
      <c r="D16" s="403"/>
      <c r="E16" s="410"/>
      <c r="F16" s="411"/>
      <c r="G16" s="411"/>
      <c r="H16" s="412"/>
      <c r="I16" s="122"/>
      <c r="J16" s="122"/>
      <c r="K16" s="122"/>
      <c r="L16" s="122"/>
      <c r="M16" s="122"/>
    </row>
    <row r="17" spans="2:14" ht="17.399999999999999" customHeight="1" x14ac:dyDescent="0.3">
      <c r="B17" s="1115" t="s">
        <v>555</v>
      </c>
      <c r="C17" s="1115"/>
      <c r="D17" s="1116"/>
      <c r="E17" s="1121" t="s">
        <v>327</v>
      </c>
      <c r="F17" s="1122"/>
      <c r="G17" s="1122"/>
      <c r="H17" s="1123"/>
      <c r="I17" s="179" t="s">
        <v>767</v>
      </c>
      <c r="J17" s="1124" t="s">
        <v>327</v>
      </c>
      <c r="K17" s="1124"/>
      <c r="L17" s="122"/>
      <c r="M17" s="122"/>
    </row>
    <row r="18" spans="2:14" ht="17.399999999999999" customHeight="1" x14ac:dyDescent="0.3">
      <c r="B18" s="403"/>
      <c r="C18" s="404"/>
      <c r="D18" s="404"/>
      <c r="E18" s="1110" t="s">
        <v>19</v>
      </c>
      <c r="F18" s="1111"/>
      <c r="G18" s="1111"/>
      <c r="H18" s="1112"/>
      <c r="J18" s="122"/>
      <c r="K18" s="179"/>
      <c r="L18" s="122"/>
      <c r="M18" s="122"/>
      <c r="N18" s="122"/>
    </row>
    <row r="19" spans="2:14" x14ac:dyDescent="0.3">
      <c r="B19" s="358"/>
      <c r="E19" s="405"/>
      <c r="F19" s="405"/>
      <c r="K19" s="123"/>
      <c r="L19" s="358"/>
      <c r="M19" s="358"/>
      <c r="N19" s="358"/>
    </row>
    <row r="20" spans="2:14" x14ac:dyDescent="0.3">
      <c r="B20" s="358"/>
      <c r="C20" s="199"/>
      <c r="D20" s="199"/>
      <c r="E20" s="123"/>
      <c r="F20" s="199"/>
      <c r="G20" s="199"/>
      <c r="H20" s="199"/>
      <c r="I20" s="201"/>
      <c r="J20" s="199"/>
      <c r="K20" s="122"/>
      <c r="L20" s="122"/>
      <c r="M20" s="122"/>
    </row>
    <row r="21" spans="2:14" x14ac:dyDescent="0.3">
      <c r="B21" s="122"/>
      <c r="C21" s="122"/>
      <c r="D21" s="122"/>
      <c r="E21" s="179"/>
      <c r="F21" s="122"/>
      <c r="G21" s="122"/>
      <c r="H21" s="122"/>
      <c r="I21" s="122"/>
      <c r="J21" s="122"/>
      <c r="K21" s="122"/>
      <c r="L21" s="122"/>
      <c r="M21" s="122"/>
    </row>
  </sheetData>
  <mergeCells count="9">
    <mergeCell ref="E18:H18"/>
    <mergeCell ref="B4:M4"/>
    <mergeCell ref="B10:D10"/>
    <mergeCell ref="B17:D17"/>
    <mergeCell ref="E10:H10"/>
    <mergeCell ref="E11:H11"/>
    <mergeCell ref="J10:K10"/>
    <mergeCell ref="E17:H17"/>
    <mergeCell ref="J17:K17"/>
  </mergeCells>
  <pageMargins left="0.7" right="0.7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2"/>
  <dimension ref="A1:O17"/>
  <sheetViews>
    <sheetView showGridLines="0" zoomScaleNormal="100" zoomScaleSheetLayoutView="100" workbookViewId="0">
      <pane ySplit="7" topLeftCell="A8" activePane="bottomLeft" state="frozen"/>
      <selection activeCell="AC11" sqref="AC11"/>
      <selection pane="bottomLeft" activeCell="C16" sqref="C16:O16"/>
    </sheetView>
  </sheetViews>
  <sheetFormatPr baseColWidth="10" defaultColWidth="8.5546875" defaultRowHeight="14.4" x14ac:dyDescent="0.3"/>
  <cols>
    <col min="16" max="16" width="9.5546875" customWidth="1"/>
  </cols>
  <sheetData>
    <row r="1" spans="1:15" s="649" customFormat="1" ht="20.25" customHeight="1" x14ac:dyDescent="0.35">
      <c r="A1" s="371"/>
      <c r="B1" s="649" t="s">
        <v>769</v>
      </c>
    </row>
    <row r="2" spans="1:15" ht="30" customHeight="1" x14ac:dyDescent="0.3"/>
    <row r="3" spans="1:15" ht="23.4" customHeight="1" x14ac:dyDescent="0.3">
      <c r="B3" s="1113" t="s">
        <v>770</v>
      </c>
      <c r="C3" s="1113"/>
      <c r="D3" s="1113"/>
      <c r="E3" s="1113"/>
      <c r="F3" s="1113"/>
      <c r="G3" s="1113"/>
      <c r="H3" s="1113"/>
      <c r="I3" s="1113"/>
      <c r="J3" s="1113"/>
      <c r="K3" s="1113"/>
      <c r="L3" s="1113"/>
      <c r="M3" s="1113"/>
      <c r="N3" s="1113"/>
      <c r="O3" s="1113"/>
    </row>
    <row r="4" spans="1:15" x14ac:dyDescent="0.3">
      <c r="B4" s="122"/>
      <c r="C4" s="122"/>
      <c r="D4" s="122"/>
      <c r="E4" s="179"/>
      <c r="F4" s="122"/>
      <c r="G4" s="122"/>
      <c r="H4" s="122"/>
      <c r="I4" s="122"/>
      <c r="J4" s="122"/>
      <c r="K4" s="122"/>
      <c r="L4" s="122"/>
      <c r="M4" s="122"/>
    </row>
    <row r="5" spans="1:15" s="197" customFormat="1" x14ac:dyDescent="0.3">
      <c r="B5" s="198" t="s">
        <v>650</v>
      </c>
      <c r="C5" s="198"/>
      <c r="D5" s="198"/>
      <c r="E5" s="388"/>
      <c r="F5" s="198"/>
      <c r="G5" s="198"/>
      <c r="H5" s="198"/>
      <c r="I5" s="198"/>
      <c r="J5" s="198"/>
      <c r="K5" s="198"/>
      <c r="L5" s="198"/>
      <c r="M5" s="198"/>
    </row>
    <row r="6" spans="1:15" s="197" customFormat="1" x14ac:dyDescent="0.3">
      <c r="B6" s="198"/>
      <c r="C6" s="198"/>
      <c r="D6" s="198"/>
      <c r="E6" s="388"/>
      <c r="F6" s="198"/>
      <c r="G6" s="198"/>
      <c r="H6" s="198"/>
      <c r="I6" s="198"/>
      <c r="J6" s="198"/>
      <c r="K6" s="198"/>
      <c r="L6" s="198"/>
      <c r="M6" s="198"/>
    </row>
    <row r="7" spans="1:15" s="197" customFormat="1" ht="19.5" customHeight="1" x14ac:dyDescent="0.3">
      <c r="B7" s="370" t="s">
        <v>556</v>
      </c>
      <c r="C7" s="1054" t="s">
        <v>836</v>
      </c>
      <c r="D7" s="1054"/>
      <c r="E7" s="1054"/>
      <c r="F7" s="1054"/>
      <c r="G7" s="1054"/>
      <c r="H7" s="1054"/>
      <c r="I7" s="1054"/>
      <c r="J7" s="1054"/>
      <c r="K7" s="1054"/>
      <c r="L7" s="1054"/>
      <c r="M7" s="1054"/>
      <c r="N7" s="1054"/>
      <c r="O7" s="1054"/>
    </row>
    <row r="8" spans="1:15" s="197" customFormat="1" ht="6.9" customHeight="1" x14ac:dyDescent="0.3"/>
    <row r="9" spans="1:15" s="598" customFormat="1" ht="36" customHeight="1" x14ac:dyDescent="0.3">
      <c r="B9" s="597">
        <v>1</v>
      </c>
      <c r="C9" s="1129" t="s">
        <v>663</v>
      </c>
      <c r="D9" s="1129"/>
      <c r="E9" s="1129"/>
      <c r="F9" s="1129"/>
      <c r="G9" s="1129"/>
      <c r="H9" s="1129"/>
      <c r="I9" s="1129"/>
      <c r="J9" s="1129"/>
      <c r="K9" s="1129"/>
      <c r="L9" s="1129"/>
      <c r="M9" s="1129"/>
      <c r="N9" s="1129"/>
      <c r="O9" s="1129"/>
    </row>
    <row r="10" spans="1:15" s="197" customFormat="1" ht="20.25" customHeight="1" x14ac:dyDescent="0.3">
      <c r="B10" s="369">
        <v>2</v>
      </c>
      <c r="C10" s="1130" t="s">
        <v>659</v>
      </c>
      <c r="D10" s="1130"/>
      <c r="E10" s="1130"/>
      <c r="F10" s="1130"/>
      <c r="G10" s="1130"/>
      <c r="H10" s="1130"/>
      <c r="I10" s="1130"/>
      <c r="J10" s="1130"/>
      <c r="K10" s="1130"/>
      <c r="L10" s="1130"/>
      <c r="M10" s="1130"/>
      <c r="N10" s="1130"/>
      <c r="O10" s="1130"/>
    </row>
    <row r="11" spans="1:15" s="197" customFormat="1" ht="30" customHeight="1" x14ac:dyDescent="0.3">
      <c r="B11" s="369">
        <v>3</v>
      </c>
      <c r="C11" s="1129" t="s">
        <v>848</v>
      </c>
      <c r="D11" s="1129"/>
      <c r="E11" s="1129"/>
      <c r="F11" s="1129"/>
      <c r="G11" s="1129"/>
      <c r="H11" s="1129"/>
      <c r="I11" s="1129"/>
      <c r="J11" s="1129"/>
      <c r="K11" s="1129"/>
      <c r="L11" s="1129"/>
      <c r="M11" s="1129"/>
      <c r="N11" s="1129"/>
      <c r="O11" s="1129"/>
    </row>
    <row r="12" spans="1:15" s="197" customFormat="1" ht="20.25" customHeight="1" x14ac:dyDescent="0.3">
      <c r="B12" s="369">
        <v>4</v>
      </c>
      <c r="C12" s="1128" t="s">
        <v>660</v>
      </c>
      <c r="D12" s="1128"/>
      <c r="E12" s="1128"/>
      <c r="F12" s="1128"/>
      <c r="G12" s="1128"/>
      <c r="H12" s="1128"/>
      <c r="I12" s="1128"/>
      <c r="J12" s="1128"/>
      <c r="K12" s="1128"/>
      <c r="L12" s="1128"/>
      <c r="M12" s="1128"/>
      <c r="N12" s="1128"/>
      <c r="O12" s="1128"/>
    </row>
    <row r="13" spans="1:15" s="197" customFormat="1" ht="20.25" customHeight="1" x14ac:dyDescent="0.3">
      <c r="B13" s="369">
        <v>5</v>
      </c>
      <c r="C13" s="1128" t="s">
        <v>661</v>
      </c>
      <c r="D13" s="1128"/>
      <c r="E13" s="1128"/>
      <c r="F13" s="1128"/>
      <c r="G13" s="1128"/>
      <c r="H13" s="1128"/>
      <c r="I13" s="1128"/>
      <c r="J13" s="1128"/>
      <c r="K13" s="1128"/>
      <c r="L13" s="1128"/>
      <c r="M13" s="1128"/>
      <c r="N13" s="1128"/>
      <c r="O13" s="1128"/>
    </row>
    <row r="14" spans="1:15" s="197" customFormat="1" ht="24.9" customHeight="1" x14ac:dyDescent="0.3">
      <c r="B14" s="369">
        <v>6</v>
      </c>
      <c r="C14" s="1128" t="s">
        <v>557</v>
      </c>
      <c r="D14" s="1128"/>
      <c r="E14" s="1128"/>
      <c r="F14" s="1128"/>
      <c r="G14" s="1128"/>
      <c r="H14" s="1128"/>
      <c r="I14" s="1128"/>
      <c r="J14" s="1128"/>
      <c r="K14" s="1128"/>
      <c r="L14" s="1128"/>
      <c r="M14" s="1128"/>
      <c r="N14" s="1128"/>
      <c r="O14" s="1128"/>
    </row>
    <row r="15" spans="1:15" s="197" customFormat="1" ht="36" customHeight="1" x14ac:dyDescent="0.3">
      <c r="B15" s="369">
        <v>7</v>
      </c>
      <c r="C15" s="1125" t="s">
        <v>772</v>
      </c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7"/>
    </row>
    <row r="16" spans="1:15" s="197" customFormat="1" ht="20.25" customHeight="1" x14ac:dyDescent="0.3">
      <c r="B16" s="369">
        <v>8</v>
      </c>
      <c r="C16" s="1128" t="s">
        <v>662</v>
      </c>
      <c r="D16" s="1128"/>
      <c r="E16" s="1128"/>
      <c r="F16" s="1128"/>
      <c r="G16" s="1128"/>
      <c r="H16" s="1128"/>
      <c r="I16" s="1128"/>
      <c r="J16" s="1128"/>
      <c r="K16" s="1128"/>
      <c r="L16" s="1128"/>
      <c r="M16" s="1128"/>
      <c r="N16" s="1128"/>
      <c r="O16" s="1128"/>
    </row>
    <row r="17" spans="5:5" x14ac:dyDescent="0.3">
      <c r="E17" s="125"/>
    </row>
  </sheetData>
  <mergeCells count="10">
    <mergeCell ref="C15:O15"/>
    <mergeCell ref="C14:O14"/>
    <mergeCell ref="C16:O16"/>
    <mergeCell ref="C13:O13"/>
    <mergeCell ref="B3:O3"/>
    <mergeCell ref="C11:O11"/>
    <mergeCell ref="C12:O12"/>
    <mergeCell ref="C7:O7"/>
    <mergeCell ref="C10:O10"/>
    <mergeCell ref="C9:O9"/>
  </mergeCells>
  <pageMargins left="0.7" right="0.7" top="0.75" bottom="0.75" header="0.3" footer="0.3"/>
  <pageSetup scale="65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1:AC48"/>
  <sheetViews>
    <sheetView showGridLines="0" view="pageBreakPreview" zoomScale="130" zoomScaleNormal="115" zoomScaleSheetLayoutView="130" workbookViewId="0">
      <pane ySplit="5" topLeftCell="A39" activePane="bottomLeft" state="frozen"/>
      <selection activeCell="AC11" sqref="AC11"/>
      <selection pane="bottomLeft" activeCell="C43" sqref="C43:I43"/>
    </sheetView>
  </sheetViews>
  <sheetFormatPr baseColWidth="10" defaultColWidth="10.33203125" defaultRowHeight="14.4" x14ac:dyDescent="0.3"/>
  <sheetData>
    <row r="1" spans="1:29" s="613" customFormat="1" ht="20.25" customHeight="1" x14ac:dyDescent="0.35">
      <c r="A1" s="605"/>
      <c r="B1" s="645" t="s">
        <v>773</v>
      </c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9"/>
      <c r="O1" s="649"/>
      <c r="P1" s="649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</row>
    <row r="3" spans="1:29" ht="20.399999999999999" customHeight="1" x14ac:dyDescent="0.3">
      <c r="B3" s="1113" t="s">
        <v>774</v>
      </c>
      <c r="C3" s="1113"/>
      <c r="D3" s="1113"/>
      <c r="E3" s="1113"/>
      <c r="F3" s="1113"/>
      <c r="G3" s="1113"/>
    </row>
    <row r="4" spans="1:29" ht="21" x14ac:dyDescent="0.4">
      <c r="B4" s="373"/>
      <c r="C4" s="373"/>
      <c r="D4" s="373"/>
      <c r="E4" s="373"/>
      <c r="F4" s="373"/>
      <c r="G4" s="373"/>
      <c r="H4" s="373"/>
    </row>
    <row r="5" spans="1:29" ht="20.100000000000001" customHeight="1" x14ac:dyDescent="0.3">
      <c r="B5" s="368" t="s">
        <v>544</v>
      </c>
      <c r="C5" s="1012" t="s">
        <v>546</v>
      </c>
      <c r="D5" s="1012"/>
      <c r="E5" s="1012"/>
      <c r="F5" s="1012"/>
      <c r="G5" s="1012"/>
      <c r="H5" s="1012"/>
      <c r="I5" s="1012"/>
      <c r="J5" s="368" t="s">
        <v>36</v>
      </c>
      <c r="K5" s="1012" t="s">
        <v>512</v>
      </c>
      <c r="L5" s="1012"/>
      <c r="M5" s="1012"/>
    </row>
    <row r="6" spans="1:29" ht="9" customHeight="1" x14ac:dyDescent="0.3">
      <c r="B6" s="419"/>
      <c r="C6" s="420"/>
      <c r="D6" s="420"/>
      <c r="E6" s="420"/>
      <c r="F6" s="420"/>
      <c r="J6" s="420"/>
      <c r="K6" s="420"/>
      <c r="L6" s="420"/>
      <c r="M6" s="420"/>
    </row>
    <row r="7" spans="1:29" ht="15.6" customHeight="1" x14ac:dyDescent="0.3">
      <c r="B7" s="421"/>
      <c r="C7" s="422" t="s">
        <v>545</v>
      </c>
      <c r="D7" s="423"/>
      <c r="E7" s="423"/>
      <c r="F7" s="423"/>
      <c r="G7" s="423"/>
      <c r="H7" s="423"/>
      <c r="I7" s="423"/>
      <c r="J7" s="423"/>
      <c r="K7" s="423"/>
      <c r="L7" s="423"/>
      <c r="M7" s="424"/>
    </row>
    <row r="8" spans="1:29" ht="30" customHeight="1" x14ac:dyDescent="0.3">
      <c r="B8" s="426">
        <v>1</v>
      </c>
      <c r="C8" s="1136" t="s">
        <v>533</v>
      </c>
      <c r="D8" s="1137"/>
      <c r="E8" s="1137"/>
      <c r="F8" s="1137"/>
      <c r="G8" s="1137"/>
      <c r="H8" s="1137"/>
      <c r="I8" s="1138"/>
      <c r="J8" s="425"/>
      <c r="K8" s="1135"/>
      <c r="L8" s="1135"/>
      <c r="M8" s="1135"/>
    </row>
    <row r="9" spans="1:29" ht="15.6" customHeight="1" x14ac:dyDescent="0.3">
      <c r="B9" s="421"/>
      <c r="C9" s="422" t="s">
        <v>532</v>
      </c>
      <c r="D9" s="423"/>
      <c r="E9" s="423"/>
      <c r="F9" s="423"/>
      <c r="G9" s="423"/>
      <c r="H9" s="423"/>
      <c r="I9" s="423"/>
      <c r="J9" s="423"/>
      <c r="K9" s="423"/>
      <c r="L9" s="423"/>
      <c r="M9" s="424"/>
    </row>
    <row r="10" spans="1:29" ht="30" customHeight="1" x14ac:dyDescent="0.3">
      <c r="B10" s="427">
        <v>2</v>
      </c>
      <c r="C10" s="1132" t="s">
        <v>510</v>
      </c>
      <c r="D10" s="1133"/>
      <c r="E10" s="1133"/>
      <c r="F10" s="1133"/>
      <c r="G10" s="1133"/>
      <c r="H10" s="1133"/>
      <c r="I10" s="1134"/>
      <c r="J10" s="425"/>
      <c r="K10" s="1131"/>
      <c r="L10" s="1131"/>
      <c r="M10" s="1131"/>
    </row>
    <row r="11" spans="1:29" ht="30" customHeight="1" x14ac:dyDescent="0.3">
      <c r="B11" s="427">
        <v>3</v>
      </c>
      <c r="C11" s="1132" t="s">
        <v>837</v>
      </c>
      <c r="D11" s="1133"/>
      <c r="E11" s="1133"/>
      <c r="F11" s="1133"/>
      <c r="G11" s="1133"/>
      <c r="H11" s="1133"/>
      <c r="I11" s="1134"/>
      <c r="J11" s="425"/>
      <c r="K11" s="1131"/>
      <c r="L11" s="1131"/>
      <c r="M11" s="1131"/>
    </row>
    <row r="12" spans="1:29" ht="30" customHeight="1" x14ac:dyDescent="0.3">
      <c r="B12" s="427">
        <v>4</v>
      </c>
      <c r="C12" s="1132" t="s">
        <v>511</v>
      </c>
      <c r="D12" s="1133"/>
      <c r="E12" s="1133"/>
      <c r="F12" s="1133"/>
      <c r="G12" s="1133"/>
      <c r="H12" s="1133"/>
      <c r="I12" s="1134"/>
      <c r="J12" s="425"/>
      <c r="K12" s="1131"/>
      <c r="L12" s="1131"/>
      <c r="M12" s="1131"/>
    </row>
    <row r="13" spans="1:29" ht="30" customHeight="1" x14ac:dyDescent="0.3">
      <c r="B13" s="427">
        <v>5</v>
      </c>
      <c r="C13" s="1132" t="s">
        <v>558</v>
      </c>
      <c r="D13" s="1133"/>
      <c r="E13" s="1133"/>
      <c r="F13" s="1133"/>
      <c r="G13" s="1133"/>
      <c r="H13" s="1133"/>
      <c r="I13" s="1134"/>
      <c r="J13" s="425"/>
      <c r="K13" s="1131"/>
      <c r="L13" s="1131"/>
      <c r="M13" s="1131"/>
    </row>
    <row r="14" spans="1:29" ht="30" customHeight="1" x14ac:dyDescent="0.3">
      <c r="B14" s="427">
        <v>7</v>
      </c>
      <c r="C14" s="1132" t="s">
        <v>513</v>
      </c>
      <c r="D14" s="1133"/>
      <c r="E14" s="1133"/>
      <c r="F14" s="1133"/>
      <c r="G14" s="1133"/>
      <c r="H14" s="1133"/>
      <c r="I14" s="1134"/>
      <c r="J14" s="425"/>
      <c r="K14" s="1131"/>
      <c r="L14" s="1131"/>
      <c r="M14" s="1131"/>
    </row>
    <row r="15" spans="1:29" ht="35.25" customHeight="1" x14ac:dyDescent="0.3">
      <c r="B15" s="427">
        <v>8</v>
      </c>
      <c r="C15" s="1132" t="s">
        <v>536</v>
      </c>
      <c r="D15" s="1133"/>
      <c r="E15" s="1133"/>
      <c r="F15" s="1133"/>
      <c r="G15" s="1133"/>
      <c r="H15" s="1133"/>
      <c r="I15" s="1134"/>
      <c r="J15" s="425"/>
      <c r="K15" s="1131"/>
      <c r="L15" s="1131"/>
      <c r="M15" s="1131"/>
    </row>
    <row r="16" spans="1:29" ht="30" customHeight="1" x14ac:dyDescent="0.3">
      <c r="B16" s="427">
        <v>9</v>
      </c>
      <c r="C16" s="1132" t="s">
        <v>537</v>
      </c>
      <c r="D16" s="1133"/>
      <c r="E16" s="1133"/>
      <c r="F16" s="1133"/>
      <c r="G16" s="1133"/>
      <c r="H16" s="1133"/>
      <c r="I16" s="1134"/>
      <c r="J16" s="425"/>
      <c r="K16" s="1131"/>
      <c r="L16" s="1131"/>
      <c r="M16" s="1131"/>
    </row>
    <row r="17" spans="2:13" ht="30" customHeight="1" x14ac:dyDescent="0.3">
      <c r="B17" s="427">
        <v>10</v>
      </c>
      <c r="C17" s="1132" t="s">
        <v>514</v>
      </c>
      <c r="D17" s="1133"/>
      <c r="E17" s="1133"/>
      <c r="F17" s="1133"/>
      <c r="G17" s="1133"/>
      <c r="H17" s="1133"/>
      <c r="I17" s="1134"/>
      <c r="J17" s="425"/>
      <c r="K17" s="1131"/>
      <c r="L17" s="1131"/>
      <c r="M17" s="1131"/>
    </row>
    <row r="18" spans="2:13" ht="30" customHeight="1" x14ac:dyDescent="0.3">
      <c r="B18" s="427">
        <v>11</v>
      </c>
      <c r="C18" s="1132" t="s">
        <v>515</v>
      </c>
      <c r="D18" s="1133"/>
      <c r="E18" s="1133"/>
      <c r="F18" s="1133"/>
      <c r="G18" s="1133"/>
      <c r="H18" s="1133"/>
      <c r="I18" s="1134"/>
      <c r="J18" s="425"/>
      <c r="K18" s="1131"/>
      <c r="L18" s="1131"/>
      <c r="M18" s="1131"/>
    </row>
    <row r="19" spans="2:13" ht="15.6" customHeight="1" x14ac:dyDescent="0.3">
      <c r="B19" s="421"/>
      <c r="C19" s="422" t="s">
        <v>534</v>
      </c>
      <c r="D19" s="423"/>
      <c r="E19" s="423"/>
      <c r="F19" s="423"/>
      <c r="G19" s="423"/>
      <c r="H19" s="423"/>
      <c r="I19" s="423"/>
      <c r="J19" s="423"/>
      <c r="K19" s="423"/>
      <c r="L19" s="423"/>
      <c r="M19" s="424"/>
    </row>
    <row r="20" spans="2:13" ht="30" customHeight="1" x14ac:dyDescent="0.3">
      <c r="B20" s="427">
        <v>12</v>
      </c>
      <c r="C20" s="1132" t="s">
        <v>516</v>
      </c>
      <c r="D20" s="1133"/>
      <c r="E20" s="1133"/>
      <c r="F20" s="1133"/>
      <c r="G20" s="1133"/>
      <c r="H20" s="1133"/>
      <c r="I20" s="1134"/>
      <c r="J20" s="425"/>
      <c r="K20" s="1131"/>
      <c r="L20" s="1131"/>
      <c r="M20" s="1131"/>
    </row>
    <row r="21" spans="2:13" ht="38.25" customHeight="1" x14ac:dyDescent="0.3">
      <c r="B21" s="427">
        <v>13</v>
      </c>
      <c r="C21" s="1132" t="s">
        <v>538</v>
      </c>
      <c r="D21" s="1133"/>
      <c r="E21" s="1133"/>
      <c r="F21" s="1133"/>
      <c r="G21" s="1133"/>
      <c r="H21" s="1133"/>
      <c r="I21" s="1134"/>
      <c r="J21" s="425"/>
      <c r="K21" s="1131"/>
      <c r="L21" s="1131"/>
      <c r="M21" s="1131"/>
    </row>
    <row r="22" spans="2:13" s="197" customFormat="1" ht="30" customHeight="1" x14ac:dyDescent="0.3">
      <c r="B22" s="427">
        <v>14</v>
      </c>
      <c r="C22" s="1132" t="s">
        <v>517</v>
      </c>
      <c r="D22" s="1133"/>
      <c r="E22" s="1133"/>
      <c r="F22" s="1133"/>
      <c r="G22" s="1133"/>
      <c r="H22" s="1133"/>
      <c r="I22" s="1134"/>
      <c r="J22" s="425"/>
      <c r="K22" s="1131"/>
      <c r="L22" s="1131"/>
      <c r="M22" s="1131"/>
    </row>
    <row r="23" spans="2:13" ht="30" customHeight="1" x14ac:dyDescent="0.3">
      <c r="B23" s="427">
        <v>15</v>
      </c>
      <c r="C23" s="1132" t="s">
        <v>518</v>
      </c>
      <c r="D23" s="1133"/>
      <c r="E23" s="1133"/>
      <c r="F23" s="1133"/>
      <c r="G23" s="1133"/>
      <c r="H23" s="1133"/>
      <c r="I23" s="1134"/>
      <c r="J23" s="425"/>
      <c r="K23" s="1131"/>
      <c r="L23" s="1131"/>
      <c r="M23" s="1131"/>
    </row>
    <row r="24" spans="2:13" ht="30" customHeight="1" x14ac:dyDescent="0.3">
      <c r="B24" s="427">
        <v>16</v>
      </c>
      <c r="C24" s="1132" t="s">
        <v>539</v>
      </c>
      <c r="D24" s="1133"/>
      <c r="E24" s="1133"/>
      <c r="F24" s="1133"/>
      <c r="G24" s="1133"/>
      <c r="H24" s="1133"/>
      <c r="I24" s="1134"/>
      <c r="J24" s="425"/>
      <c r="K24" s="1131"/>
      <c r="L24" s="1131"/>
      <c r="M24" s="1131"/>
    </row>
    <row r="25" spans="2:13" ht="30" customHeight="1" x14ac:dyDescent="0.3">
      <c r="B25" s="427">
        <v>17</v>
      </c>
      <c r="C25" s="1132" t="s">
        <v>521</v>
      </c>
      <c r="D25" s="1133"/>
      <c r="E25" s="1133"/>
      <c r="F25" s="1133"/>
      <c r="G25" s="1133"/>
      <c r="H25" s="1133"/>
      <c r="I25" s="1134"/>
      <c r="J25" s="425"/>
      <c r="K25" s="1131"/>
      <c r="L25" s="1131"/>
      <c r="M25" s="1131"/>
    </row>
    <row r="26" spans="2:13" ht="30" customHeight="1" x14ac:dyDescent="0.3">
      <c r="B26" s="427">
        <v>18</v>
      </c>
      <c r="C26" s="1132" t="s">
        <v>522</v>
      </c>
      <c r="D26" s="1133"/>
      <c r="E26" s="1133"/>
      <c r="F26" s="1133"/>
      <c r="G26" s="1133"/>
      <c r="H26" s="1133"/>
      <c r="I26" s="1134"/>
      <c r="J26" s="425"/>
      <c r="K26" s="1131"/>
      <c r="L26" s="1131"/>
      <c r="M26" s="1131"/>
    </row>
    <row r="27" spans="2:13" ht="30" customHeight="1" x14ac:dyDescent="0.3">
      <c r="B27" s="427">
        <v>19</v>
      </c>
      <c r="C27" s="1132" t="s">
        <v>540</v>
      </c>
      <c r="D27" s="1133"/>
      <c r="E27" s="1133"/>
      <c r="F27" s="1133"/>
      <c r="G27" s="1133"/>
      <c r="H27" s="1133"/>
      <c r="I27" s="1134"/>
      <c r="J27" s="425"/>
      <c r="K27" s="1131"/>
      <c r="L27" s="1131"/>
      <c r="M27" s="1131"/>
    </row>
    <row r="28" spans="2:13" ht="30" customHeight="1" x14ac:dyDescent="0.3">
      <c r="B28" s="427">
        <v>20</v>
      </c>
      <c r="C28" s="1132" t="s">
        <v>541</v>
      </c>
      <c r="D28" s="1133"/>
      <c r="E28" s="1133"/>
      <c r="F28" s="1133"/>
      <c r="G28" s="1133"/>
      <c r="H28" s="1133"/>
      <c r="I28" s="1134"/>
      <c r="J28" s="425"/>
      <c r="K28" s="1131"/>
      <c r="L28" s="1131"/>
      <c r="M28" s="1131"/>
    </row>
    <row r="29" spans="2:13" ht="30" customHeight="1" x14ac:dyDescent="0.3">
      <c r="B29" s="427">
        <v>21</v>
      </c>
      <c r="C29" s="1132" t="s">
        <v>519</v>
      </c>
      <c r="D29" s="1133"/>
      <c r="E29" s="1133"/>
      <c r="F29" s="1133"/>
      <c r="G29" s="1133"/>
      <c r="H29" s="1133"/>
      <c r="I29" s="1134"/>
      <c r="J29" s="425"/>
      <c r="K29" s="1131"/>
      <c r="L29" s="1131"/>
      <c r="M29" s="1131"/>
    </row>
    <row r="30" spans="2:13" ht="30" customHeight="1" x14ac:dyDescent="0.3">
      <c r="B30" s="427">
        <v>22</v>
      </c>
      <c r="C30" s="1132" t="s">
        <v>531</v>
      </c>
      <c r="D30" s="1133"/>
      <c r="E30" s="1133"/>
      <c r="F30" s="1133"/>
      <c r="G30" s="1133"/>
      <c r="H30" s="1133"/>
      <c r="I30" s="1134"/>
      <c r="J30" s="425"/>
      <c r="K30" s="1131"/>
      <c r="L30" s="1131"/>
      <c r="M30" s="1131"/>
    </row>
    <row r="31" spans="2:13" ht="30" customHeight="1" x14ac:dyDescent="0.3">
      <c r="B31" s="427">
        <v>23</v>
      </c>
      <c r="C31" s="1132" t="s">
        <v>520</v>
      </c>
      <c r="D31" s="1133"/>
      <c r="E31" s="1133"/>
      <c r="F31" s="1133"/>
      <c r="G31" s="1133"/>
      <c r="H31" s="1133"/>
      <c r="I31" s="1134"/>
      <c r="J31" s="425"/>
      <c r="K31" s="1131"/>
      <c r="L31" s="1131"/>
      <c r="M31" s="1131"/>
    </row>
    <row r="32" spans="2:13" ht="37.5" customHeight="1" x14ac:dyDescent="0.3">
      <c r="B32" s="427">
        <v>24</v>
      </c>
      <c r="C32" s="1132" t="s">
        <v>542</v>
      </c>
      <c r="D32" s="1133"/>
      <c r="E32" s="1133"/>
      <c r="F32" s="1133"/>
      <c r="G32" s="1133"/>
      <c r="H32" s="1133"/>
      <c r="I32" s="1134"/>
      <c r="J32" s="425"/>
      <c r="K32" s="1131"/>
      <c r="L32" s="1131"/>
      <c r="M32" s="1131"/>
    </row>
    <row r="33" spans="2:13" ht="30" customHeight="1" x14ac:dyDescent="0.3">
      <c r="B33" s="427">
        <v>25</v>
      </c>
      <c r="C33" s="1132" t="s">
        <v>527</v>
      </c>
      <c r="D33" s="1133"/>
      <c r="E33" s="1133"/>
      <c r="F33" s="1133"/>
      <c r="G33" s="1133"/>
      <c r="H33" s="1133"/>
      <c r="I33" s="1134"/>
      <c r="J33" s="425"/>
      <c r="K33" s="1131"/>
      <c r="L33" s="1131"/>
      <c r="M33" s="1131"/>
    </row>
    <row r="34" spans="2:13" ht="15.6" customHeight="1" x14ac:dyDescent="0.3">
      <c r="B34" s="421"/>
      <c r="C34" s="422" t="s">
        <v>535</v>
      </c>
      <c r="D34" s="423"/>
      <c r="E34" s="423"/>
      <c r="F34" s="423"/>
      <c r="G34" s="423"/>
      <c r="H34" s="423"/>
      <c r="I34" s="423"/>
      <c r="J34" s="423"/>
      <c r="K34" s="423"/>
      <c r="L34" s="423"/>
      <c r="M34" s="424"/>
    </row>
    <row r="35" spans="2:13" ht="30" customHeight="1" x14ac:dyDescent="0.3">
      <c r="B35" s="427">
        <v>26</v>
      </c>
      <c r="C35" s="1132" t="s">
        <v>543</v>
      </c>
      <c r="D35" s="1133"/>
      <c r="E35" s="1133"/>
      <c r="F35" s="1133"/>
      <c r="G35" s="1133"/>
      <c r="H35" s="1133"/>
      <c r="I35" s="1134"/>
      <c r="J35" s="425"/>
      <c r="K35" s="1131"/>
      <c r="L35" s="1131"/>
      <c r="M35" s="1131"/>
    </row>
    <row r="36" spans="2:13" ht="30" customHeight="1" x14ac:dyDescent="0.3">
      <c r="B36" s="427">
        <v>27</v>
      </c>
      <c r="C36" s="1132" t="s">
        <v>528</v>
      </c>
      <c r="D36" s="1133"/>
      <c r="E36" s="1133"/>
      <c r="F36" s="1133"/>
      <c r="G36" s="1133"/>
      <c r="H36" s="1133"/>
      <c r="I36" s="1134"/>
      <c r="J36" s="425"/>
      <c r="K36" s="1131"/>
      <c r="L36" s="1131"/>
      <c r="M36" s="1131"/>
    </row>
    <row r="37" spans="2:13" ht="30" customHeight="1" x14ac:dyDescent="0.3">
      <c r="B37" s="427">
        <v>28</v>
      </c>
      <c r="C37" s="1132" t="s">
        <v>529</v>
      </c>
      <c r="D37" s="1133"/>
      <c r="E37" s="1133"/>
      <c r="F37" s="1133"/>
      <c r="G37" s="1133"/>
      <c r="H37" s="1133"/>
      <c r="I37" s="1134"/>
      <c r="J37" s="425"/>
      <c r="K37" s="1131"/>
      <c r="L37" s="1131"/>
      <c r="M37" s="1131"/>
    </row>
    <row r="38" spans="2:13" ht="29.25" customHeight="1" x14ac:dyDescent="0.3">
      <c r="B38" s="427">
        <v>29</v>
      </c>
      <c r="C38" s="1132" t="s">
        <v>523</v>
      </c>
      <c r="D38" s="1133"/>
      <c r="E38" s="1133"/>
      <c r="F38" s="1133"/>
      <c r="G38" s="1133"/>
      <c r="H38" s="1133"/>
      <c r="I38" s="1134"/>
      <c r="J38" s="425"/>
      <c r="K38" s="1131"/>
      <c r="L38" s="1131"/>
      <c r="M38" s="1131"/>
    </row>
    <row r="39" spans="2:13" ht="30" customHeight="1" x14ac:dyDescent="0.3">
      <c r="B39" s="427">
        <v>30</v>
      </c>
      <c r="C39" s="1132" t="s">
        <v>524</v>
      </c>
      <c r="D39" s="1133"/>
      <c r="E39" s="1133"/>
      <c r="F39" s="1133"/>
      <c r="G39" s="1133"/>
      <c r="H39" s="1133"/>
      <c r="I39" s="1134"/>
      <c r="J39" s="425"/>
      <c r="K39" s="1131"/>
      <c r="L39" s="1131"/>
      <c r="M39" s="1131"/>
    </row>
    <row r="40" spans="2:13" ht="30" customHeight="1" x14ac:dyDescent="0.3">
      <c r="B40" s="427">
        <v>31</v>
      </c>
      <c r="C40" s="1132" t="s">
        <v>530</v>
      </c>
      <c r="D40" s="1133"/>
      <c r="E40" s="1133"/>
      <c r="F40" s="1133"/>
      <c r="G40" s="1133"/>
      <c r="H40" s="1133"/>
      <c r="I40" s="1134"/>
      <c r="J40" s="425"/>
      <c r="K40" s="1131"/>
      <c r="L40" s="1131"/>
      <c r="M40" s="1131"/>
    </row>
    <row r="41" spans="2:13" ht="30" customHeight="1" x14ac:dyDescent="0.3">
      <c r="B41" s="427">
        <v>32</v>
      </c>
      <c r="C41" s="1132" t="s">
        <v>525</v>
      </c>
      <c r="D41" s="1133"/>
      <c r="E41" s="1133"/>
      <c r="F41" s="1133"/>
      <c r="G41" s="1133"/>
      <c r="H41" s="1133"/>
      <c r="I41" s="1134"/>
      <c r="J41" s="425"/>
      <c r="K41" s="1131"/>
      <c r="L41" s="1131"/>
      <c r="M41" s="1131"/>
    </row>
    <row r="42" spans="2:13" ht="30" customHeight="1" x14ac:dyDescent="0.3">
      <c r="B42" s="427">
        <v>33</v>
      </c>
      <c r="C42" s="1132" t="s">
        <v>526</v>
      </c>
      <c r="D42" s="1133"/>
      <c r="E42" s="1133"/>
      <c r="F42" s="1133"/>
      <c r="G42" s="1133"/>
      <c r="H42" s="1133"/>
      <c r="I42" s="1134"/>
      <c r="J42" s="425"/>
      <c r="K42" s="1131"/>
      <c r="L42" s="1131"/>
      <c r="M42" s="1131"/>
    </row>
    <row r="43" spans="2:13" ht="30" customHeight="1" x14ac:dyDescent="0.3">
      <c r="B43" s="427">
        <v>34</v>
      </c>
      <c r="C43" s="1132" t="s">
        <v>547</v>
      </c>
      <c r="D43" s="1133"/>
      <c r="E43" s="1133"/>
      <c r="F43" s="1133"/>
      <c r="G43" s="1133"/>
      <c r="H43" s="1133"/>
      <c r="I43" s="1134"/>
      <c r="J43" s="425"/>
      <c r="K43" s="1131"/>
      <c r="L43" s="1131"/>
      <c r="M43" s="1131"/>
    </row>
    <row r="44" spans="2:13" ht="30" customHeight="1" x14ac:dyDescent="0.3">
      <c r="B44" s="364"/>
      <c r="C44" s="362"/>
      <c r="D44" s="362"/>
      <c r="E44" s="362"/>
      <c r="F44" s="362"/>
      <c r="G44" s="362"/>
    </row>
    <row r="45" spans="2:13" ht="30" customHeight="1" x14ac:dyDescent="0.3">
      <c r="B45" s="364"/>
      <c r="C45" s="362"/>
      <c r="D45" s="362"/>
      <c r="E45" s="362"/>
      <c r="F45" s="362"/>
      <c r="G45" s="362"/>
    </row>
    <row r="46" spans="2:13" ht="30" customHeight="1" x14ac:dyDescent="0.3">
      <c r="B46" s="364"/>
      <c r="C46" s="362"/>
      <c r="D46" s="362"/>
      <c r="E46" s="362"/>
      <c r="F46" s="362"/>
      <c r="G46" s="362"/>
    </row>
    <row r="47" spans="2:13" ht="30" customHeight="1" x14ac:dyDescent="0.3">
      <c r="B47" s="364"/>
      <c r="C47" s="362"/>
      <c r="D47" s="362"/>
      <c r="E47" s="362"/>
      <c r="F47" s="362"/>
      <c r="G47" s="362"/>
    </row>
    <row r="48" spans="2:13" ht="30" customHeight="1" x14ac:dyDescent="0.3"/>
  </sheetData>
  <mergeCells count="69">
    <mergeCell ref="C42:I42"/>
    <mergeCell ref="C43:I43"/>
    <mergeCell ref="C5:I5"/>
    <mergeCell ref="C8:I8"/>
    <mergeCell ref="C10:I10"/>
    <mergeCell ref="C11:I11"/>
    <mergeCell ref="C12:I12"/>
    <mergeCell ref="C13:I13"/>
    <mergeCell ref="C14:I14"/>
    <mergeCell ref="C15:I15"/>
    <mergeCell ref="C16:I16"/>
    <mergeCell ref="C17:I17"/>
    <mergeCell ref="C18:I18"/>
    <mergeCell ref="C37:I37"/>
    <mergeCell ref="C38:I38"/>
    <mergeCell ref="C39:I39"/>
    <mergeCell ref="C40:I40"/>
    <mergeCell ref="C41:I41"/>
    <mergeCell ref="C31:I31"/>
    <mergeCell ref="C32:I32"/>
    <mergeCell ref="C33:I33"/>
    <mergeCell ref="C35:I35"/>
    <mergeCell ref="C36:I36"/>
    <mergeCell ref="C26:I26"/>
    <mergeCell ref="C27:I27"/>
    <mergeCell ref="C28:I28"/>
    <mergeCell ref="C29:I29"/>
    <mergeCell ref="C30:I30"/>
    <mergeCell ref="C21:I21"/>
    <mergeCell ref="C22:I22"/>
    <mergeCell ref="C23:I23"/>
    <mergeCell ref="C24:I24"/>
    <mergeCell ref="C25:I25"/>
    <mergeCell ref="K20:M20"/>
    <mergeCell ref="K8:M8"/>
    <mergeCell ref="K10:M10"/>
    <mergeCell ref="K11:M11"/>
    <mergeCell ref="K12:M12"/>
    <mergeCell ref="K13:M13"/>
    <mergeCell ref="K14:M14"/>
    <mergeCell ref="K37:M37"/>
    <mergeCell ref="K38:M38"/>
    <mergeCell ref="K27:M27"/>
    <mergeCell ref="K28:M28"/>
    <mergeCell ref="K29:M29"/>
    <mergeCell ref="K30:M30"/>
    <mergeCell ref="K31:M31"/>
    <mergeCell ref="K32:M32"/>
    <mergeCell ref="B3:G3"/>
    <mergeCell ref="K33:M33"/>
    <mergeCell ref="K35:M35"/>
    <mergeCell ref="K36:M36"/>
    <mergeCell ref="K21:M21"/>
    <mergeCell ref="K22:M22"/>
    <mergeCell ref="K23:M23"/>
    <mergeCell ref="K24:M24"/>
    <mergeCell ref="K25:M25"/>
    <mergeCell ref="K26:M26"/>
    <mergeCell ref="K15:M15"/>
    <mergeCell ref="K16:M16"/>
    <mergeCell ref="K17:M17"/>
    <mergeCell ref="K18:M18"/>
    <mergeCell ref="K5:M5"/>
    <mergeCell ref="C20:I20"/>
    <mergeCell ref="K39:M39"/>
    <mergeCell ref="K40:M40"/>
    <mergeCell ref="K41:M41"/>
    <mergeCell ref="K42:M42"/>
    <mergeCell ref="K43:M43"/>
  </mergeCells>
  <pageMargins left="0.7" right="0.7" top="0.75" bottom="0.75" header="0.3" footer="0.3"/>
  <pageSetup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67" r:id="rId4" name="Check Box 67">
              <controlPr defaultSize="0" autoFill="0" autoLine="0" autoPict="0">
                <anchor moveWithCells="1">
                  <from>
                    <xdr:col>9</xdr:col>
                    <xdr:colOff>251460</xdr:colOff>
                    <xdr:row>7</xdr:row>
                    <xdr:rowOff>114300</xdr:rowOff>
                  </from>
                  <to>
                    <xdr:col>9</xdr:col>
                    <xdr:colOff>464820</xdr:colOff>
                    <xdr:row>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5" name="Check Box 101">
              <controlPr defaultSize="0" autoFill="0" autoLine="0" autoPict="0">
                <anchor moveWithCells="1">
                  <from>
                    <xdr:col>9</xdr:col>
                    <xdr:colOff>251460</xdr:colOff>
                    <xdr:row>9</xdr:row>
                    <xdr:rowOff>114300</xdr:rowOff>
                  </from>
                  <to>
                    <xdr:col>9</xdr:col>
                    <xdr:colOff>464820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6" name="Check Box 102">
              <controlPr defaultSize="0" autoFill="0" autoLine="0" autoPict="0">
                <anchor moveWithCells="1">
                  <from>
                    <xdr:col>9</xdr:col>
                    <xdr:colOff>251460</xdr:colOff>
                    <xdr:row>10</xdr:row>
                    <xdr:rowOff>114300</xdr:rowOff>
                  </from>
                  <to>
                    <xdr:col>9</xdr:col>
                    <xdr:colOff>464820</xdr:colOff>
                    <xdr:row>10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7" name="Check Box 103">
              <controlPr defaultSize="0" autoFill="0" autoLine="0" autoPict="0">
                <anchor moveWithCells="1">
                  <from>
                    <xdr:col>9</xdr:col>
                    <xdr:colOff>251460</xdr:colOff>
                    <xdr:row>11</xdr:row>
                    <xdr:rowOff>114300</xdr:rowOff>
                  </from>
                  <to>
                    <xdr:col>9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8" name="Check Box 104">
              <controlPr defaultSize="0" autoFill="0" autoLine="0" autoPict="0">
                <anchor moveWithCells="1">
                  <from>
                    <xdr:col>9</xdr:col>
                    <xdr:colOff>251460</xdr:colOff>
                    <xdr:row>12</xdr:row>
                    <xdr:rowOff>114300</xdr:rowOff>
                  </from>
                  <to>
                    <xdr:col>9</xdr:col>
                    <xdr:colOff>464820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9" name="Check Box 105">
              <controlPr defaultSize="0" autoFill="0" autoLine="0" autoPict="0">
                <anchor moveWithCells="1">
                  <from>
                    <xdr:col>9</xdr:col>
                    <xdr:colOff>251460</xdr:colOff>
                    <xdr:row>13</xdr:row>
                    <xdr:rowOff>114300</xdr:rowOff>
                  </from>
                  <to>
                    <xdr:col>9</xdr:col>
                    <xdr:colOff>464820</xdr:colOff>
                    <xdr:row>13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" name="Check Box 106">
              <controlPr defaultSize="0" autoFill="0" autoLine="0" autoPict="0">
                <anchor moveWithCells="1">
                  <from>
                    <xdr:col>9</xdr:col>
                    <xdr:colOff>251460</xdr:colOff>
                    <xdr:row>14</xdr:row>
                    <xdr:rowOff>114300</xdr:rowOff>
                  </from>
                  <to>
                    <xdr:col>9</xdr:col>
                    <xdr:colOff>464820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" name="Check Box 107">
              <controlPr defaultSize="0" autoFill="0" autoLine="0" autoPict="0">
                <anchor moveWithCells="1">
                  <from>
                    <xdr:col>9</xdr:col>
                    <xdr:colOff>251460</xdr:colOff>
                    <xdr:row>15</xdr:row>
                    <xdr:rowOff>114300</xdr:rowOff>
                  </from>
                  <to>
                    <xdr:col>9</xdr:col>
                    <xdr:colOff>464820</xdr:colOff>
                    <xdr:row>15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2" name="Check Box 108">
              <controlPr defaultSize="0" autoFill="0" autoLine="0" autoPict="0">
                <anchor moveWithCells="1">
                  <from>
                    <xdr:col>9</xdr:col>
                    <xdr:colOff>251460</xdr:colOff>
                    <xdr:row>16</xdr:row>
                    <xdr:rowOff>114300</xdr:rowOff>
                  </from>
                  <to>
                    <xdr:col>9</xdr:col>
                    <xdr:colOff>464820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3" name="Check Box 109">
              <controlPr defaultSize="0" autoFill="0" autoLine="0" autoPict="0">
                <anchor moveWithCells="1">
                  <from>
                    <xdr:col>9</xdr:col>
                    <xdr:colOff>251460</xdr:colOff>
                    <xdr:row>17</xdr:row>
                    <xdr:rowOff>114300</xdr:rowOff>
                  </from>
                  <to>
                    <xdr:col>9</xdr:col>
                    <xdr:colOff>464820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4" name="Check Box 110">
              <controlPr defaultSize="0" autoFill="0" autoLine="0" autoPict="0">
                <anchor moveWithCells="1">
                  <from>
                    <xdr:col>9</xdr:col>
                    <xdr:colOff>251460</xdr:colOff>
                    <xdr:row>19</xdr:row>
                    <xdr:rowOff>114300</xdr:rowOff>
                  </from>
                  <to>
                    <xdr:col>9</xdr:col>
                    <xdr:colOff>464820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5" name="Check Box 111">
              <controlPr defaultSize="0" autoFill="0" autoLine="0" autoPict="0">
                <anchor moveWithCells="1">
                  <from>
                    <xdr:col>9</xdr:col>
                    <xdr:colOff>251460</xdr:colOff>
                    <xdr:row>20</xdr:row>
                    <xdr:rowOff>114300</xdr:rowOff>
                  </from>
                  <to>
                    <xdr:col>9</xdr:col>
                    <xdr:colOff>464820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6" name="Check Box 112">
              <controlPr defaultSize="0" autoFill="0" autoLine="0" autoPict="0">
                <anchor moveWithCells="1">
                  <from>
                    <xdr:col>9</xdr:col>
                    <xdr:colOff>251460</xdr:colOff>
                    <xdr:row>21</xdr:row>
                    <xdr:rowOff>114300</xdr:rowOff>
                  </from>
                  <to>
                    <xdr:col>9</xdr:col>
                    <xdr:colOff>464820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7" name="Check Box 113">
              <controlPr defaultSize="0" autoFill="0" autoLine="0" autoPict="0">
                <anchor moveWithCells="1">
                  <from>
                    <xdr:col>9</xdr:col>
                    <xdr:colOff>251460</xdr:colOff>
                    <xdr:row>22</xdr:row>
                    <xdr:rowOff>114300</xdr:rowOff>
                  </from>
                  <to>
                    <xdr:col>9</xdr:col>
                    <xdr:colOff>464820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8" name="Check Box 114">
              <controlPr defaultSize="0" autoFill="0" autoLine="0" autoPict="0">
                <anchor moveWithCells="1">
                  <from>
                    <xdr:col>9</xdr:col>
                    <xdr:colOff>251460</xdr:colOff>
                    <xdr:row>23</xdr:row>
                    <xdr:rowOff>114300</xdr:rowOff>
                  </from>
                  <to>
                    <xdr:col>9</xdr:col>
                    <xdr:colOff>464820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9" name="Check Box 115">
              <controlPr defaultSize="0" autoFill="0" autoLine="0" autoPict="0">
                <anchor moveWithCells="1">
                  <from>
                    <xdr:col>9</xdr:col>
                    <xdr:colOff>251460</xdr:colOff>
                    <xdr:row>24</xdr:row>
                    <xdr:rowOff>114300</xdr:rowOff>
                  </from>
                  <to>
                    <xdr:col>9</xdr:col>
                    <xdr:colOff>464820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20" name="Check Box 116">
              <controlPr defaultSize="0" autoFill="0" autoLine="0" autoPict="0">
                <anchor moveWithCells="1">
                  <from>
                    <xdr:col>9</xdr:col>
                    <xdr:colOff>251460</xdr:colOff>
                    <xdr:row>25</xdr:row>
                    <xdr:rowOff>114300</xdr:rowOff>
                  </from>
                  <to>
                    <xdr:col>9</xdr:col>
                    <xdr:colOff>464820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21" name="Check Box 117">
              <controlPr defaultSize="0" autoFill="0" autoLine="0" autoPict="0">
                <anchor moveWithCells="1">
                  <from>
                    <xdr:col>9</xdr:col>
                    <xdr:colOff>251460</xdr:colOff>
                    <xdr:row>26</xdr:row>
                    <xdr:rowOff>114300</xdr:rowOff>
                  </from>
                  <to>
                    <xdr:col>9</xdr:col>
                    <xdr:colOff>464820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22" name="Check Box 118">
              <controlPr defaultSize="0" autoFill="0" autoLine="0" autoPict="0">
                <anchor moveWithCells="1">
                  <from>
                    <xdr:col>9</xdr:col>
                    <xdr:colOff>251460</xdr:colOff>
                    <xdr:row>27</xdr:row>
                    <xdr:rowOff>114300</xdr:rowOff>
                  </from>
                  <to>
                    <xdr:col>9</xdr:col>
                    <xdr:colOff>464820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23" name="Check Box 119">
              <controlPr defaultSize="0" autoFill="0" autoLine="0" autoPict="0">
                <anchor moveWithCells="1">
                  <from>
                    <xdr:col>9</xdr:col>
                    <xdr:colOff>251460</xdr:colOff>
                    <xdr:row>28</xdr:row>
                    <xdr:rowOff>114300</xdr:rowOff>
                  </from>
                  <to>
                    <xdr:col>9</xdr:col>
                    <xdr:colOff>464820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24" name="Check Box 120">
              <controlPr defaultSize="0" autoFill="0" autoLine="0" autoPict="0">
                <anchor moveWithCells="1">
                  <from>
                    <xdr:col>9</xdr:col>
                    <xdr:colOff>251460</xdr:colOff>
                    <xdr:row>29</xdr:row>
                    <xdr:rowOff>114300</xdr:rowOff>
                  </from>
                  <to>
                    <xdr:col>9</xdr:col>
                    <xdr:colOff>464820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25" name="Check Box 121">
              <controlPr defaultSize="0" autoFill="0" autoLine="0" autoPict="0">
                <anchor moveWithCells="1">
                  <from>
                    <xdr:col>9</xdr:col>
                    <xdr:colOff>251460</xdr:colOff>
                    <xdr:row>30</xdr:row>
                    <xdr:rowOff>114300</xdr:rowOff>
                  </from>
                  <to>
                    <xdr:col>9</xdr:col>
                    <xdr:colOff>464820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26" name="Check Box 122">
              <controlPr defaultSize="0" autoFill="0" autoLine="0" autoPict="0">
                <anchor moveWithCells="1">
                  <from>
                    <xdr:col>9</xdr:col>
                    <xdr:colOff>251460</xdr:colOff>
                    <xdr:row>31</xdr:row>
                    <xdr:rowOff>114300</xdr:rowOff>
                  </from>
                  <to>
                    <xdr:col>9</xdr:col>
                    <xdr:colOff>464820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27" name="Check Box 123">
              <controlPr defaultSize="0" autoFill="0" autoLine="0" autoPict="0">
                <anchor moveWithCells="1">
                  <from>
                    <xdr:col>9</xdr:col>
                    <xdr:colOff>251460</xdr:colOff>
                    <xdr:row>32</xdr:row>
                    <xdr:rowOff>114300</xdr:rowOff>
                  </from>
                  <to>
                    <xdr:col>9</xdr:col>
                    <xdr:colOff>464820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28" name="Check Box 124">
              <controlPr defaultSize="0" autoFill="0" autoLine="0" autoPict="0">
                <anchor moveWithCells="1">
                  <from>
                    <xdr:col>9</xdr:col>
                    <xdr:colOff>251460</xdr:colOff>
                    <xdr:row>34</xdr:row>
                    <xdr:rowOff>114300</xdr:rowOff>
                  </from>
                  <to>
                    <xdr:col>9</xdr:col>
                    <xdr:colOff>464820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29" name="Check Box 125">
              <controlPr defaultSize="0" autoFill="0" autoLine="0" autoPict="0">
                <anchor moveWithCells="1">
                  <from>
                    <xdr:col>9</xdr:col>
                    <xdr:colOff>251460</xdr:colOff>
                    <xdr:row>35</xdr:row>
                    <xdr:rowOff>114300</xdr:rowOff>
                  </from>
                  <to>
                    <xdr:col>9</xdr:col>
                    <xdr:colOff>464820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30" name="Check Box 126">
              <controlPr defaultSize="0" autoFill="0" autoLine="0" autoPict="0">
                <anchor moveWithCells="1">
                  <from>
                    <xdr:col>9</xdr:col>
                    <xdr:colOff>251460</xdr:colOff>
                    <xdr:row>36</xdr:row>
                    <xdr:rowOff>114300</xdr:rowOff>
                  </from>
                  <to>
                    <xdr:col>9</xdr:col>
                    <xdr:colOff>464820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31" name="Check Box 127">
              <controlPr defaultSize="0" autoFill="0" autoLine="0" autoPict="0">
                <anchor moveWithCells="1">
                  <from>
                    <xdr:col>9</xdr:col>
                    <xdr:colOff>251460</xdr:colOff>
                    <xdr:row>37</xdr:row>
                    <xdr:rowOff>114300</xdr:rowOff>
                  </from>
                  <to>
                    <xdr:col>9</xdr:col>
                    <xdr:colOff>464820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32" name="Check Box 128">
              <controlPr defaultSize="0" autoFill="0" autoLine="0" autoPict="0">
                <anchor moveWithCells="1">
                  <from>
                    <xdr:col>9</xdr:col>
                    <xdr:colOff>251460</xdr:colOff>
                    <xdr:row>38</xdr:row>
                    <xdr:rowOff>114300</xdr:rowOff>
                  </from>
                  <to>
                    <xdr:col>9</xdr:col>
                    <xdr:colOff>464820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33" name="Check Box 129">
              <controlPr defaultSize="0" autoFill="0" autoLine="0" autoPict="0">
                <anchor moveWithCells="1">
                  <from>
                    <xdr:col>9</xdr:col>
                    <xdr:colOff>251460</xdr:colOff>
                    <xdr:row>39</xdr:row>
                    <xdr:rowOff>114300</xdr:rowOff>
                  </from>
                  <to>
                    <xdr:col>9</xdr:col>
                    <xdr:colOff>464820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34" name="Check Box 130">
              <controlPr defaultSize="0" autoFill="0" autoLine="0" autoPict="0">
                <anchor moveWithCells="1">
                  <from>
                    <xdr:col>9</xdr:col>
                    <xdr:colOff>251460</xdr:colOff>
                    <xdr:row>40</xdr:row>
                    <xdr:rowOff>114300</xdr:rowOff>
                  </from>
                  <to>
                    <xdr:col>9</xdr:col>
                    <xdr:colOff>464820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35" name="Check Box 131">
              <controlPr defaultSize="0" autoFill="0" autoLine="0" autoPict="0">
                <anchor moveWithCells="1">
                  <from>
                    <xdr:col>9</xdr:col>
                    <xdr:colOff>251460</xdr:colOff>
                    <xdr:row>41</xdr:row>
                    <xdr:rowOff>114300</xdr:rowOff>
                  </from>
                  <to>
                    <xdr:col>9</xdr:col>
                    <xdr:colOff>464820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36" name="Check Box 132">
              <controlPr defaultSize="0" autoFill="0" autoLine="0" autoPict="0">
                <anchor moveWithCells="1">
                  <from>
                    <xdr:col>9</xdr:col>
                    <xdr:colOff>251460</xdr:colOff>
                    <xdr:row>42</xdr:row>
                    <xdr:rowOff>114300</xdr:rowOff>
                  </from>
                  <to>
                    <xdr:col>9</xdr:col>
                    <xdr:colOff>464820</xdr:colOff>
                    <xdr:row>42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B1:AW98"/>
  <sheetViews>
    <sheetView showGridLines="0" view="pageBreakPreview" topLeftCell="A7" zoomScale="40" zoomScaleNormal="115" zoomScaleSheetLayoutView="40" workbookViewId="0">
      <selection activeCell="C6" sqref="C6"/>
    </sheetView>
  </sheetViews>
  <sheetFormatPr baseColWidth="10" defaultColWidth="10.109375" defaultRowHeight="12" x14ac:dyDescent="0.25"/>
  <cols>
    <col min="1" max="1" width="9.6640625" style="226" customWidth="1"/>
    <col min="2" max="2" width="11.44140625" style="225" customWidth="1"/>
    <col min="3" max="3" width="10.6640625" style="225" customWidth="1"/>
    <col min="4" max="4" width="83" style="226" customWidth="1"/>
    <col min="5" max="6" width="10.109375" style="227" customWidth="1"/>
    <col min="7" max="7" width="8.6640625" style="228" customWidth="1"/>
    <col min="8" max="8" width="13" style="228" customWidth="1"/>
    <col min="9" max="9" width="8.6640625" style="228" customWidth="1"/>
    <col min="10" max="10" width="12.109375" style="228" customWidth="1"/>
    <col min="11" max="11" width="2.6640625" style="226" customWidth="1"/>
    <col min="12" max="19" width="5.6640625" style="226" customWidth="1"/>
    <col min="20" max="20" width="3.44140625" style="226" customWidth="1"/>
    <col min="21" max="21" width="0.6640625" style="226" customWidth="1"/>
    <col min="22" max="29" width="5.6640625" style="226" customWidth="1"/>
    <col min="30" max="30" width="1.5546875" style="226" customWidth="1"/>
    <col min="31" max="31" width="3.44140625" style="226" customWidth="1"/>
    <col min="32" max="32" width="7.44140625" style="226" customWidth="1"/>
    <col min="33" max="33" width="9.109375" style="226" customWidth="1"/>
    <col min="34" max="34" width="8.5546875" style="226" customWidth="1"/>
    <col min="35" max="35" width="9.33203125" style="226" customWidth="1"/>
    <col min="36" max="36" width="9.109375" style="226" customWidth="1"/>
    <col min="37" max="37" width="8.6640625" style="226" customWidth="1"/>
    <col min="38" max="38" width="7.44140625" style="226" customWidth="1"/>
    <col min="39" max="39" width="9.109375" style="226" customWidth="1"/>
    <col min="40" max="40" width="13.5546875" style="226" customWidth="1"/>
    <col min="41" max="41" width="9.109375" style="226" customWidth="1"/>
    <col min="42" max="42" width="9.6640625" style="226" customWidth="1"/>
    <col min="43" max="43" width="8.109375" style="226" customWidth="1"/>
    <col min="44" max="44" width="9.6640625" style="226" customWidth="1"/>
    <col min="45" max="45" width="8.109375" style="226" customWidth="1"/>
    <col min="46" max="46" width="9.88671875" style="226" customWidth="1"/>
    <col min="47" max="47" width="8.109375" style="226" customWidth="1"/>
    <col min="48" max="48" width="9.6640625" style="226" customWidth="1"/>
    <col min="49" max="16384" width="10.109375" style="226"/>
  </cols>
  <sheetData>
    <row r="1" spans="2:49" ht="12.6" thickBot="1" x14ac:dyDescent="0.3"/>
    <row r="2" spans="2:49" ht="15.9" customHeight="1" thickBot="1" x14ac:dyDescent="0.3">
      <c r="B2" s="1140" t="s">
        <v>27</v>
      </c>
      <c r="C2" s="1140"/>
      <c r="D2" s="1140"/>
      <c r="E2" s="1141" t="s">
        <v>95</v>
      </c>
      <c r="F2" s="1141" t="s">
        <v>345</v>
      </c>
      <c r="G2" s="1142" t="s">
        <v>346</v>
      </c>
      <c r="H2" s="229" t="s">
        <v>347</v>
      </c>
      <c r="I2" s="1142" t="s">
        <v>348</v>
      </c>
      <c r="J2" s="229" t="s">
        <v>347</v>
      </c>
      <c r="L2" s="1139" t="s">
        <v>349</v>
      </c>
      <c r="M2" s="1139"/>
      <c r="N2" s="1139"/>
      <c r="O2" s="1139"/>
      <c r="P2" s="1139"/>
      <c r="Q2" s="1139"/>
      <c r="R2" s="1139"/>
      <c r="S2" s="1139"/>
      <c r="U2" s="1139" t="s">
        <v>350</v>
      </c>
      <c r="V2" s="1139"/>
      <c r="W2" s="1139"/>
      <c r="X2" s="1139"/>
      <c r="Y2" s="1139"/>
      <c r="Z2" s="1139"/>
      <c r="AA2" s="1139"/>
      <c r="AB2" s="1139"/>
      <c r="AC2" s="1139"/>
      <c r="AD2" s="1139"/>
      <c r="AF2" s="1139" t="s">
        <v>351</v>
      </c>
      <c r="AG2" s="1139"/>
      <c r="AH2" s="1139"/>
      <c r="AI2" s="1139"/>
      <c r="AJ2" s="1139"/>
      <c r="AK2" s="1139"/>
      <c r="AL2" s="1139"/>
      <c r="AM2" s="1139"/>
      <c r="AO2" s="1139" t="s">
        <v>352</v>
      </c>
      <c r="AP2" s="1139"/>
      <c r="AQ2" s="1139"/>
      <c r="AR2" s="1139"/>
      <c r="AS2" s="1139"/>
      <c r="AT2" s="1139"/>
      <c r="AU2" s="1139"/>
      <c r="AV2" s="1139"/>
    </row>
    <row r="3" spans="2:49" ht="14.1" customHeight="1" thickBot="1" x14ac:dyDescent="0.3">
      <c r="B3" s="1140"/>
      <c r="C3" s="1140"/>
      <c r="D3" s="1140"/>
      <c r="E3" s="1141"/>
      <c r="F3" s="1141"/>
      <c r="G3" s="1142"/>
      <c r="H3" s="230" t="s">
        <v>353</v>
      </c>
      <c r="I3" s="1142"/>
      <c r="J3" s="230" t="s">
        <v>354</v>
      </c>
      <c r="L3" s="231">
        <v>1</v>
      </c>
      <c r="M3" s="231">
        <v>2</v>
      </c>
      <c r="N3" s="231">
        <v>3</v>
      </c>
      <c r="O3" s="231">
        <v>4</v>
      </c>
      <c r="P3" s="231">
        <v>5</v>
      </c>
      <c r="Q3" s="231">
        <v>6</v>
      </c>
      <c r="R3" s="231">
        <v>7</v>
      </c>
      <c r="S3" s="231">
        <v>8</v>
      </c>
      <c r="U3" s="1147">
        <v>1</v>
      </c>
      <c r="V3" s="1147"/>
      <c r="W3" s="231">
        <v>2</v>
      </c>
      <c r="X3" s="231">
        <v>3</v>
      </c>
      <c r="Y3" s="231">
        <v>4</v>
      </c>
      <c r="Z3" s="231">
        <v>5</v>
      </c>
      <c r="AA3" s="231">
        <v>6</v>
      </c>
      <c r="AB3" s="231">
        <v>7</v>
      </c>
      <c r="AC3" s="1147">
        <v>8</v>
      </c>
      <c r="AD3" s="1147"/>
      <c r="AF3" s="231">
        <v>1</v>
      </c>
      <c r="AG3" s="231">
        <v>2</v>
      </c>
      <c r="AH3" s="231">
        <v>3</v>
      </c>
      <c r="AI3" s="231">
        <v>4</v>
      </c>
      <c r="AJ3" s="231">
        <v>5</v>
      </c>
      <c r="AK3" s="231">
        <v>6</v>
      </c>
      <c r="AL3" s="231">
        <v>7</v>
      </c>
      <c r="AM3" s="231">
        <v>8</v>
      </c>
      <c r="AO3" s="231">
        <v>1</v>
      </c>
      <c r="AP3" s="231">
        <v>2</v>
      </c>
      <c r="AQ3" s="231">
        <v>3</v>
      </c>
      <c r="AR3" s="231">
        <v>4</v>
      </c>
      <c r="AS3" s="231">
        <v>5</v>
      </c>
      <c r="AT3" s="231">
        <v>6</v>
      </c>
      <c r="AU3" s="231">
        <v>7</v>
      </c>
      <c r="AV3" s="231">
        <v>8</v>
      </c>
    </row>
    <row r="4" spans="2:49" ht="2.1" customHeight="1" x14ac:dyDescent="0.25">
      <c r="B4" s="226"/>
      <c r="C4" s="226"/>
      <c r="E4" s="226"/>
      <c r="F4" s="226"/>
      <c r="G4" s="226"/>
      <c r="H4" s="226"/>
      <c r="I4" s="226"/>
      <c r="J4" s="226"/>
    </row>
    <row r="5" spans="2:49" s="238" customFormat="1" ht="15" customHeight="1" x14ac:dyDescent="0.3">
      <c r="B5" s="232" t="s">
        <v>484</v>
      </c>
      <c r="C5" s="233"/>
      <c r="D5" s="234"/>
      <c r="E5" s="235"/>
      <c r="F5" s="235"/>
      <c r="G5" s="236"/>
      <c r="H5" s="237">
        <f>+H6+H28</f>
        <v>665410.96</v>
      </c>
      <c r="I5" s="237"/>
      <c r="J5" s="237">
        <f>+J6+J28</f>
        <v>591763.86440677964</v>
      </c>
      <c r="L5" s="237"/>
      <c r="M5" s="237"/>
      <c r="N5" s="237"/>
      <c r="O5" s="237"/>
      <c r="P5" s="237"/>
      <c r="Q5" s="237"/>
      <c r="R5" s="237"/>
      <c r="S5" s="237"/>
      <c r="U5" s="1145"/>
      <c r="V5" s="1146"/>
      <c r="W5" s="237"/>
      <c r="X5" s="237"/>
      <c r="Y5" s="237"/>
      <c r="Z5" s="237"/>
      <c r="AA5" s="237"/>
      <c r="AB5" s="237"/>
      <c r="AC5" s="1143"/>
      <c r="AD5" s="1144"/>
      <c r="AF5" s="237">
        <f t="shared" ref="AF5:AM5" si="0">+AF6+AF28</f>
        <v>133090.96</v>
      </c>
      <c r="AG5" s="237">
        <f t="shared" si="0"/>
        <v>135136</v>
      </c>
      <c r="AH5" s="237">
        <f t="shared" si="0"/>
        <v>88944</v>
      </c>
      <c r="AI5" s="237">
        <f t="shared" si="0"/>
        <v>88944</v>
      </c>
      <c r="AJ5" s="237">
        <f t="shared" si="0"/>
        <v>75296</v>
      </c>
      <c r="AK5" s="237">
        <f t="shared" si="0"/>
        <v>48000</v>
      </c>
      <c r="AL5" s="237">
        <f t="shared" si="0"/>
        <v>48000</v>
      </c>
      <c r="AM5" s="237">
        <f t="shared" si="0"/>
        <v>48000</v>
      </c>
      <c r="AN5" s="239">
        <f>+H5-SUM(AF5:AM5)</f>
        <v>0</v>
      </c>
      <c r="AO5" s="237">
        <f t="shared" ref="AO5:AV5" si="1">+AO6+AO28</f>
        <v>116270.98305084747</v>
      </c>
      <c r="AP5" s="237">
        <f t="shared" si="1"/>
        <v>118004.06779661018</v>
      </c>
      <c r="AQ5" s="237">
        <f t="shared" si="1"/>
        <v>78858.305084745763</v>
      </c>
      <c r="AR5" s="237">
        <f t="shared" si="1"/>
        <v>78858.305084745763</v>
      </c>
      <c r="AS5" s="237">
        <f t="shared" si="1"/>
        <v>67292.203389830509</v>
      </c>
      <c r="AT5" s="237">
        <f t="shared" si="1"/>
        <v>44160</v>
      </c>
      <c r="AU5" s="237">
        <f t="shared" si="1"/>
        <v>44160</v>
      </c>
      <c r="AV5" s="237">
        <f t="shared" si="1"/>
        <v>44160</v>
      </c>
      <c r="AW5" s="239">
        <f>+J5-SUM(AO5:AV5)</f>
        <v>0</v>
      </c>
    </row>
    <row r="6" spans="2:49" ht="12" customHeight="1" x14ac:dyDescent="0.25">
      <c r="B6" s="240" t="s">
        <v>355</v>
      </c>
      <c r="C6" s="241" t="s">
        <v>54</v>
      </c>
      <c r="D6" s="242"/>
      <c r="E6" s="243"/>
      <c r="F6" s="243"/>
      <c r="G6" s="244"/>
      <c r="H6" s="245">
        <f>+SUM(H7:H27)</f>
        <v>528930.96</v>
      </c>
      <c r="I6" s="245"/>
      <c r="J6" s="245">
        <f>+SUM(J7:J27)</f>
        <v>476102.84745762707</v>
      </c>
      <c r="L6" s="245"/>
      <c r="M6" s="245"/>
      <c r="N6" s="245"/>
      <c r="O6" s="245"/>
      <c r="P6" s="245"/>
      <c r="Q6" s="245"/>
      <c r="R6" s="245"/>
      <c r="S6" s="245"/>
      <c r="T6" s="246"/>
      <c r="U6" s="247"/>
      <c r="V6" s="248"/>
      <c r="W6" s="248"/>
      <c r="X6" s="248"/>
      <c r="Y6" s="248"/>
      <c r="Z6" s="248"/>
      <c r="AA6" s="248"/>
      <c r="AB6" s="248"/>
      <c r="AC6" s="248"/>
      <c r="AD6" s="249"/>
      <c r="AF6" s="245">
        <f>+SUM(AF7:AF27)</f>
        <v>133090.96</v>
      </c>
      <c r="AG6" s="245">
        <f t="shared" ref="AG6:AM6" si="2">+SUM(AG7:AG27)</f>
        <v>107840</v>
      </c>
      <c r="AH6" s="245">
        <f t="shared" si="2"/>
        <v>48000</v>
      </c>
      <c r="AI6" s="245">
        <f t="shared" si="2"/>
        <v>48000</v>
      </c>
      <c r="AJ6" s="245">
        <f t="shared" si="2"/>
        <v>48000</v>
      </c>
      <c r="AK6" s="245">
        <f t="shared" si="2"/>
        <v>48000</v>
      </c>
      <c r="AL6" s="245">
        <f t="shared" si="2"/>
        <v>48000</v>
      </c>
      <c r="AM6" s="245">
        <f t="shared" si="2"/>
        <v>48000</v>
      </c>
      <c r="AN6" s="239">
        <f t="shared" ref="AN6:AN69" si="3">+H6-SUM(AF6:AM6)</f>
        <v>0</v>
      </c>
      <c r="AO6" s="245">
        <f>+SUM(AO7:AO27)</f>
        <v>116270.98305084747</v>
      </c>
      <c r="AP6" s="245">
        <f t="shared" ref="AP6:AV6" si="4">+SUM(AP7:AP27)</f>
        <v>94871.86440677967</v>
      </c>
      <c r="AQ6" s="245">
        <f t="shared" si="4"/>
        <v>44160</v>
      </c>
      <c r="AR6" s="245">
        <f t="shared" si="4"/>
        <v>44160</v>
      </c>
      <c r="AS6" s="245">
        <f t="shared" si="4"/>
        <v>44160</v>
      </c>
      <c r="AT6" s="245">
        <f t="shared" si="4"/>
        <v>44160</v>
      </c>
      <c r="AU6" s="245">
        <f t="shared" si="4"/>
        <v>44160</v>
      </c>
      <c r="AV6" s="245">
        <f t="shared" si="4"/>
        <v>44160</v>
      </c>
      <c r="AW6" s="239">
        <f t="shared" ref="AW6:AW69" si="5">+J6-SUM(AO6:AV6)</f>
        <v>0</v>
      </c>
    </row>
    <row r="7" spans="2:49" ht="12" customHeight="1" thickBot="1" x14ac:dyDescent="0.3">
      <c r="B7" s="250" t="s">
        <v>356</v>
      </c>
      <c r="C7" s="251" t="s">
        <v>357</v>
      </c>
      <c r="D7" s="252"/>
      <c r="E7" s="243"/>
      <c r="F7" s="243"/>
      <c r="G7" s="244"/>
      <c r="H7" s="244"/>
      <c r="I7" s="244"/>
      <c r="J7" s="244"/>
      <c r="L7" s="244"/>
      <c r="M7" s="244"/>
      <c r="N7" s="244"/>
      <c r="O7" s="244"/>
      <c r="P7" s="244"/>
      <c r="Q7" s="244"/>
      <c r="R7" s="244"/>
      <c r="S7" s="244"/>
      <c r="T7" s="246"/>
      <c r="U7" s="247"/>
      <c r="V7" s="253"/>
      <c r="W7" s="253"/>
      <c r="X7" s="253"/>
      <c r="Y7" s="253"/>
      <c r="Z7" s="253"/>
      <c r="AA7" s="253"/>
      <c r="AB7" s="253"/>
      <c r="AC7" s="253"/>
      <c r="AD7" s="254"/>
      <c r="AF7" s="244"/>
      <c r="AG7" s="244"/>
      <c r="AH7" s="244"/>
      <c r="AI7" s="244"/>
      <c r="AJ7" s="244"/>
      <c r="AK7" s="244"/>
      <c r="AL7" s="244"/>
      <c r="AM7" s="244"/>
      <c r="AN7" s="239">
        <f t="shared" si="3"/>
        <v>0</v>
      </c>
      <c r="AO7" s="244"/>
      <c r="AP7" s="244"/>
      <c r="AQ7" s="244"/>
      <c r="AR7" s="244"/>
      <c r="AS7" s="244"/>
      <c r="AT7" s="244"/>
      <c r="AU7" s="244"/>
      <c r="AV7" s="244"/>
      <c r="AW7" s="239">
        <f t="shared" si="5"/>
        <v>0</v>
      </c>
    </row>
    <row r="8" spans="2:49" ht="12" customHeight="1" thickTop="1" thickBot="1" x14ac:dyDescent="0.3">
      <c r="B8" s="250"/>
      <c r="C8" s="255" t="s">
        <v>358</v>
      </c>
      <c r="D8" s="256" t="s">
        <v>359</v>
      </c>
      <c r="E8" s="243" t="s">
        <v>360</v>
      </c>
      <c r="F8" s="243">
        <v>5</v>
      </c>
      <c r="G8" s="257">
        <v>4000</v>
      </c>
      <c r="H8" s="244">
        <f>+G8*F8</f>
        <v>20000</v>
      </c>
      <c r="I8" s="258">
        <f>1/(1.18)</f>
        <v>0.84745762711864414</v>
      </c>
      <c r="J8" s="244">
        <f>+I8*H8</f>
        <v>16949.152542372882</v>
      </c>
      <c r="L8" s="259">
        <v>1</v>
      </c>
      <c r="M8" s="244">
        <v>0</v>
      </c>
      <c r="N8" s="244">
        <v>0</v>
      </c>
      <c r="O8" s="244">
        <v>0</v>
      </c>
      <c r="P8" s="244">
        <v>0</v>
      </c>
      <c r="Q8" s="244">
        <v>0</v>
      </c>
      <c r="R8" s="244">
        <v>0</v>
      </c>
      <c r="S8" s="244">
        <v>0</v>
      </c>
      <c r="T8" s="246"/>
      <c r="U8" s="247"/>
      <c r="V8" s="260">
        <f t="shared" ref="V8:AC9" si="6">+L8</f>
        <v>1</v>
      </c>
      <c r="W8" s="260">
        <f t="shared" si="6"/>
        <v>0</v>
      </c>
      <c r="X8" s="260">
        <f t="shared" si="6"/>
        <v>0</v>
      </c>
      <c r="Y8" s="260">
        <f t="shared" si="6"/>
        <v>0</v>
      </c>
      <c r="Z8" s="260">
        <f t="shared" si="6"/>
        <v>0</v>
      </c>
      <c r="AA8" s="260">
        <f t="shared" si="6"/>
        <v>0</v>
      </c>
      <c r="AB8" s="260">
        <f t="shared" si="6"/>
        <v>0</v>
      </c>
      <c r="AC8" s="260">
        <f t="shared" si="6"/>
        <v>0</v>
      </c>
      <c r="AD8" s="261"/>
      <c r="AF8" s="257">
        <f t="shared" ref="AF8:AM9" si="7">+L8*$H8</f>
        <v>20000</v>
      </c>
      <c r="AG8" s="257">
        <f t="shared" si="7"/>
        <v>0</v>
      </c>
      <c r="AH8" s="257">
        <f t="shared" si="7"/>
        <v>0</v>
      </c>
      <c r="AI8" s="257">
        <f t="shared" si="7"/>
        <v>0</v>
      </c>
      <c r="AJ8" s="257">
        <f t="shared" si="7"/>
        <v>0</v>
      </c>
      <c r="AK8" s="257">
        <f t="shared" si="7"/>
        <v>0</v>
      </c>
      <c r="AL8" s="257">
        <f t="shared" si="7"/>
        <v>0</v>
      </c>
      <c r="AM8" s="257">
        <f t="shared" si="7"/>
        <v>0</v>
      </c>
      <c r="AN8" s="239">
        <f t="shared" si="3"/>
        <v>0</v>
      </c>
      <c r="AO8" s="257">
        <f>+L8*$J8</f>
        <v>16949.152542372882</v>
      </c>
      <c r="AP8" s="257">
        <f t="shared" ref="AP8:AV9" si="8">+M8*$J8</f>
        <v>0</v>
      </c>
      <c r="AQ8" s="257">
        <f t="shared" si="8"/>
        <v>0</v>
      </c>
      <c r="AR8" s="257">
        <f t="shared" si="8"/>
        <v>0</v>
      </c>
      <c r="AS8" s="257">
        <f t="shared" si="8"/>
        <v>0</v>
      </c>
      <c r="AT8" s="257">
        <f t="shared" si="8"/>
        <v>0</v>
      </c>
      <c r="AU8" s="257">
        <f t="shared" si="8"/>
        <v>0</v>
      </c>
      <c r="AV8" s="257">
        <f t="shared" si="8"/>
        <v>0</v>
      </c>
      <c r="AW8" s="239">
        <f t="shared" si="5"/>
        <v>0</v>
      </c>
    </row>
    <row r="9" spans="2:49" ht="12" customHeight="1" thickTop="1" thickBot="1" x14ac:dyDescent="0.3">
      <c r="B9" s="250"/>
      <c r="C9" s="255" t="s">
        <v>361</v>
      </c>
      <c r="D9" s="256" t="s">
        <v>362</v>
      </c>
      <c r="E9" s="243" t="s">
        <v>363</v>
      </c>
      <c r="F9" s="243">
        <v>1</v>
      </c>
      <c r="G9" s="244">
        <f>(1136*1.18)*2</f>
        <v>2680.96</v>
      </c>
      <c r="H9" s="244">
        <f>+G9*F9</f>
        <v>2680.96</v>
      </c>
      <c r="I9" s="258">
        <f>1/(1.18)</f>
        <v>0.84745762711864414</v>
      </c>
      <c r="J9" s="244">
        <f>+I9*H9</f>
        <v>2272.0000000000005</v>
      </c>
      <c r="L9" s="259">
        <v>1</v>
      </c>
      <c r="M9" s="244">
        <v>0</v>
      </c>
      <c r="N9" s="244">
        <v>0</v>
      </c>
      <c r="O9" s="244">
        <v>0</v>
      </c>
      <c r="P9" s="244">
        <v>0</v>
      </c>
      <c r="Q9" s="244">
        <v>0</v>
      </c>
      <c r="R9" s="244">
        <v>0</v>
      </c>
      <c r="S9" s="244">
        <v>0</v>
      </c>
      <c r="T9" s="246"/>
      <c r="U9" s="247"/>
      <c r="V9" s="260">
        <f t="shared" si="6"/>
        <v>1</v>
      </c>
      <c r="W9" s="260">
        <f t="shared" si="6"/>
        <v>0</v>
      </c>
      <c r="X9" s="260">
        <f t="shared" si="6"/>
        <v>0</v>
      </c>
      <c r="Y9" s="260">
        <f t="shared" si="6"/>
        <v>0</v>
      </c>
      <c r="Z9" s="260">
        <f t="shared" si="6"/>
        <v>0</v>
      </c>
      <c r="AA9" s="260">
        <f t="shared" si="6"/>
        <v>0</v>
      </c>
      <c r="AB9" s="260">
        <f t="shared" si="6"/>
        <v>0</v>
      </c>
      <c r="AC9" s="260">
        <f t="shared" si="6"/>
        <v>0</v>
      </c>
      <c r="AD9" s="254"/>
      <c r="AF9" s="257">
        <f t="shared" si="7"/>
        <v>2680.96</v>
      </c>
      <c r="AG9" s="257">
        <f t="shared" si="7"/>
        <v>0</v>
      </c>
      <c r="AH9" s="257">
        <f t="shared" si="7"/>
        <v>0</v>
      </c>
      <c r="AI9" s="257">
        <f t="shared" si="7"/>
        <v>0</v>
      </c>
      <c r="AJ9" s="257">
        <f t="shared" si="7"/>
        <v>0</v>
      </c>
      <c r="AK9" s="257">
        <f t="shared" si="7"/>
        <v>0</v>
      </c>
      <c r="AL9" s="257">
        <f t="shared" si="7"/>
        <v>0</v>
      </c>
      <c r="AM9" s="257">
        <f t="shared" si="7"/>
        <v>0</v>
      </c>
      <c r="AN9" s="239">
        <f t="shared" si="3"/>
        <v>0</v>
      </c>
      <c r="AO9" s="257">
        <f>+L9*$J9</f>
        <v>2272.0000000000005</v>
      </c>
      <c r="AP9" s="257">
        <f t="shared" si="8"/>
        <v>0</v>
      </c>
      <c r="AQ9" s="257">
        <f t="shared" si="8"/>
        <v>0</v>
      </c>
      <c r="AR9" s="257">
        <f t="shared" si="8"/>
        <v>0</v>
      </c>
      <c r="AS9" s="257">
        <f t="shared" si="8"/>
        <v>0</v>
      </c>
      <c r="AT9" s="257">
        <f t="shared" si="8"/>
        <v>0</v>
      </c>
      <c r="AU9" s="257">
        <f t="shared" si="8"/>
        <v>0</v>
      </c>
      <c r="AV9" s="257">
        <f t="shared" si="8"/>
        <v>0</v>
      </c>
      <c r="AW9" s="239">
        <f t="shared" si="5"/>
        <v>0</v>
      </c>
    </row>
    <row r="10" spans="2:49" ht="12" customHeight="1" thickTop="1" thickBot="1" x14ac:dyDescent="0.3">
      <c r="B10" s="250" t="s">
        <v>364</v>
      </c>
      <c r="C10" s="251" t="s">
        <v>365</v>
      </c>
      <c r="D10" s="252"/>
      <c r="E10" s="243"/>
      <c r="F10" s="243"/>
      <c r="G10" s="244"/>
      <c r="H10" s="244"/>
      <c r="I10" s="244"/>
      <c r="J10" s="244"/>
      <c r="L10" s="244"/>
      <c r="M10" s="244"/>
      <c r="N10" s="244"/>
      <c r="O10" s="244"/>
      <c r="P10" s="244"/>
      <c r="Q10" s="244"/>
      <c r="R10" s="244"/>
      <c r="S10" s="244"/>
      <c r="T10" s="246"/>
      <c r="U10" s="247"/>
      <c r="V10" s="253"/>
      <c r="W10" s="253"/>
      <c r="X10" s="253"/>
      <c r="Y10" s="253"/>
      <c r="Z10" s="253"/>
      <c r="AA10" s="253"/>
      <c r="AB10" s="253"/>
      <c r="AC10" s="253"/>
      <c r="AD10" s="254"/>
      <c r="AF10" s="257"/>
      <c r="AG10" s="257"/>
      <c r="AH10" s="257"/>
      <c r="AI10" s="257"/>
      <c r="AJ10" s="257"/>
      <c r="AK10" s="257"/>
      <c r="AL10" s="257"/>
      <c r="AM10" s="257"/>
      <c r="AN10" s="239">
        <f t="shared" si="3"/>
        <v>0</v>
      </c>
      <c r="AO10" s="257"/>
      <c r="AP10" s="257"/>
      <c r="AQ10" s="257"/>
      <c r="AR10" s="257"/>
      <c r="AS10" s="257"/>
      <c r="AT10" s="257"/>
      <c r="AU10" s="257"/>
      <c r="AV10" s="257"/>
      <c r="AW10" s="239">
        <f t="shared" si="5"/>
        <v>0</v>
      </c>
    </row>
    <row r="11" spans="2:49" ht="12" customHeight="1" thickTop="1" thickBot="1" x14ac:dyDescent="0.3">
      <c r="B11" s="250"/>
      <c r="C11" s="255" t="s">
        <v>366</v>
      </c>
      <c r="D11" s="256" t="s">
        <v>367</v>
      </c>
      <c r="E11" s="243" t="s">
        <v>368</v>
      </c>
      <c r="F11" s="262">
        <f>12*2</f>
        <v>24</v>
      </c>
      <c r="G11" s="244">
        <v>6000</v>
      </c>
      <c r="H11" s="244">
        <f t="shared" ref="H11:H13" si="9">+G11*F11</f>
        <v>144000</v>
      </c>
      <c r="I11" s="263">
        <v>0.92</v>
      </c>
      <c r="J11" s="244">
        <f t="shared" ref="J11:J13" si="10">+I11*H11</f>
        <v>132480</v>
      </c>
      <c r="L11" s="264">
        <v>0.125</v>
      </c>
      <c r="M11" s="264">
        <v>0.125</v>
      </c>
      <c r="N11" s="264">
        <v>0.125</v>
      </c>
      <c r="O11" s="264">
        <v>0.125</v>
      </c>
      <c r="P11" s="264">
        <v>0.125</v>
      </c>
      <c r="Q11" s="264">
        <v>0.125</v>
      </c>
      <c r="R11" s="264">
        <v>0.125</v>
      </c>
      <c r="S11" s="264">
        <v>0.125</v>
      </c>
      <c r="T11" s="246"/>
      <c r="U11" s="247"/>
      <c r="V11" s="260">
        <f t="shared" ref="V11:AC13" si="11">+L11</f>
        <v>0.125</v>
      </c>
      <c r="W11" s="260">
        <f t="shared" si="11"/>
        <v>0.125</v>
      </c>
      <c r="X11" s="260">
        <f t="shared" si="11"/>
        <v>0.125</v>
      </c>
      <c r="Y11" s="260">
        <f t="shared" si="11"/>
        <v>0.125</v>
      </c>
      <c r="Z11" s="260">
        <f t="shared" si="11"/>
        <v>0.125</v>
      </c>
      <c r="AA11" s="260">
        <f t="shared" si="11"/>
        <v>0.125</v>
      </c>
      <c r="AB11" s="260">
        <f t="shared" si="11"/>
        <v>0.125</v>
      </c>
      <c r="AC11" s="260">
        <f t="shared" si="11"/>
        <v>0.125</v>
      </c>
      <c r="AD11" s="265"/>
      <c r="AF11" s="257">
        <f t="shared" ref="AF11:AM13" si="12">+L11*$H11</f>
        <v>18000</v>
      </c>
      <c r="AG11" s="257">
        <f t="shared" si="12"/>
        <v>18000</v>
      </c>
      <c r="AH11" s="257">
        <f t="shared" si="12"/>
        <v>18000</v>
      </c>
      <c r="AI11" s="257">
        <f t="shared" si="12"/>
        <v>18000</v>
      </c>
      <c r="AJ11" s="257">
        <f t="shared" si="12"/>
        <v>18000</v>
      </c>
      <c r="AK11" s="257">
        <f t="shared" si="12"/>
        <v>18000</v>
      </c>
      <c r="AL11" s="257">
        <f t="shared" si="12"/>
        <v>18000</v>
      </c>
      <c r="AM11" s="257">
        <f t="shared" si="12"/>
        <v>18000</v>
      </c>
      <c r="AN11" s="239">
        <f t="shared" si="3"/>
        <v>0</v>
      </c>
      <c r="AO11" s="257">
        <f t="shared" ref="AO11:AV13" si="13">+L11*$J11</f>
        <v>16560</v>
      </c>
      <c r="AP11" s="257">
        <f t="shared" si="13"/>
        <v>16560</v>
      </c>
      <c r="AQ11" s="257">
        <f t="shared" si="13"/>
        <v>16560</v>
      </c>
      <c r="AR11" s="257">
        <f t="shared" si="13"/>
        <v>16560</v>
      </c>
      <c r="AS11" s="257">
        <f t="shared" si="13"/>
        <v>16560</v>
      </c>
      <c r="AT11" s="257">
        <f t="shared" si="13"/>
        <v>16560</v>
      </c>
      <c r="AU11" s="257">
        <f t="shared" si="13"/>
        <v>16560</v>
      </c>
      <c r="AV11" s="257">
        <f t="shared" si="13"/>
        <v>16560</v>
      </c>
      <c r="AW11" s="239">
        <f t="shared" si="5"/>
        <v>0</v>
      </c>
    </row>
    <row r="12" spans="2:49" ht="12" customHeight="1" thickTop="1" thickBot="1" x14ac:dyDescent="0.3">
      <c r="B12" s="247"/>
      <c r="C12" s="255" t="s">
        <v>369</v>
      </c>
      <c r="D12" s="256" t="s">
        <v>370</v>
      </c>
      <c r="E12" s="243" t="s">
        <v>368</v>
      </c>
      <c r="F12" s="262">
        <f>12*2</f>
        <v>24</v>
      </c>
      <c r="G12" s="244">
        <v>6000</v>
      </c>
      <c r="H12" s="244">
        <f t="shared" si="9"/>
        <v>144000</v>
      </c>
      <c r="I12" s="263">
        <v>0.92</v>
      </c>
      <c r="J12" s="244">
        <f t="shared" si="10"/>
        <v>132480</v>
      </c>
      <c r="L12" s="264">
        <v>0.125</v>
      </c>
      <c r="M12" s="264">
        <v>0.125</v>
      </c>
      <c r="N12" s="264">
        <v>0.125</v>
      </c>
      <c r="O12" s="264">
        <v>0.125</v>
      </c>
      <c r="P12" s="264">
        <v>0.125</v>
      </c>
      <c r="Q12" s="264">
        <v>0.125</v>
      </c>
      <c r="R12" s="264">
        <v>0.125</v>
      </c>
      <c r="S12" s="264">
        <v>0.125</v>
      </c>
      <c r="T12" s="246"/>
      <c r="U12" s="247"/>
      <c r="V12" s="260">
        <f t="shared" si="11"/>
        <v>0.125</v>
      </c>
      <c r="W12" s="260">
        <f t="shared" si="11"/>
        <v>0.125</v>
      </c>
      <c r="X12" s="260">
        <f t="shared" si="11"/>
        <v>0.125</v>
      </c>
      <c r="Y12" s="260">
        <f t="shared" si="11"/>
        <v>0.125</v>
      </c>
      <c r="Z12" s="260">
        <f t="shared" si="11"/>
        <v>0.125</v>
      </c>
      <c r="AA12" s="260">
        <f t="shared" si="11"/>
        <v>0.125</v>
      </c>
      <c r="AB12" s="260">
        <f t="shared" si="11"/>
        <v>0.125</v>
      </c>
      <c r="AC12" s="260">
        <f t="shared" si="11"/>
        <v>0.125</v>
      </c>
      <c r="AD12" s="265"/>
      <c r="AF12" s="257">
        <f t="shared" si="12"/>
        <v>18000</v>
      </c>
      <c r="AG12" s="257">
        <f t="shared" si="12"/>
        <v>18000</v>
      </c>
      <c r="AH12" s="257">
        <f t="shared" si="12"/>
        <v>18000</v>
      </c>
      <c r="AI12" s="257">
        <f t="shared" si="12"/>
        <v>18000</v>
      </c>
      <c r="AJ12" s="257">
        <f t="shared" si="12"/>
        <v>18000</v>
      </c>
      <c r="AK12" s="257">
        <f t="shared" si="12"/>
        <v>18000</v>
      </c>
      <c r="AL12" s="257">
        <f t="shared" si="12"/>
        <v>18000</v>
      </c>
      <c r="AM12" s="257">
        <f t="shared" si="12"/>
        <v>18000</v>
      </c>
      <c r="AN12" s="239">
        <f t="shared" si="3"/>
        <v>0</v>
      </c>
      <c r="AO12" s="257">
        <f t="shared" si="13"/>
        <v>16560</v>
      </c>
      <c r="AP12" s="257">
        <f t="shared" si="13"/>
        <v>16560</v>
      </c>
      <c r="AQ12" s="257">
        <f t="shared" si="13"/>
        <v>16560</v>
      </c>
      <c r="AR12" s="257">
        <f t="shared" si="13"/>
        <v>16560</v>
      </c>
      <c r="AS12" s="257">
        <f t="shared" si="13"/>
        <v>16560</v>
      </c>
      <c r="AT12" s="257">
        <f t="shared" si="13"/>
        <v>16560</v>
      </c>
      <c r="AU12" s="257">
        <f t="shared" si="13"/>
        <v>16560</v>
      </c>
      <c r="AV12" s="257">
        <f t="shared" si="13"/>
        <v>16560</v>
      </c>
      <c r="AW12" s="239">
        <f t="shared" si="5"/>
        <v>0</v>
      </c>
    </row>
    <row r="13" spans="2:49" ht="12" customHeight="1" thickTop="1" thickBot="1" x14ac:dyDescent="0.3">
      <c r="B13" s="250"/>
      <c r="C13" s="255" t="s">
        <v>371</v>
      </c>
      <c r="D13" s="256" t="s">
        <v>372</v>
      </c>
      <c r="E13" s="243" t="s">
        <v>368</v>
      </c>
      <c r="F13" s="262">
        <f>12*2</f>
        <v>24</v>
      </c>
      <c r="G13" s="244">
        <v>4000</v>
      </c>
      <c r="H13" s="244">
        <f t="shared" si="9"/>
        <v>96000</v>
      </c>
      <c r="I13" s="263">
        <v>0.92</v>
      </c>
      <c r="J13" s="244">
        <f t="shared" si="10"/>
        <v>88320</v>
      </c>
      <c r="L13" s="264">
        <v>0.125</v>
      </c>
      <c r="M13" s="264">
        <v>0.125</v>
      </c>
      <c r="N13" s="264">
        <v>0.125</v>
      </c>
      <c r="O13" s="264">
        <v>0.125</v>
      </c>
      <c r="P13" s="264">
        <v>0.125</v>
      </c>
      <c r="Q13" s="264">
        <v>0.125</v>
      </c>
      <c r="R13" s="264">
        <v>0.125</v>
      </c>
      <c r="S13" s="264">
        <v>0.125</v>
      </c>
      <c r="T13" s="246"/>
      <c r="U13" s="247"/>
      <c r="V13" s="260">
        <f t="shared" si="11"/>
        <v>0.125</v>
      </c>
      <c r="W13" s="260">
        <f t="shared" si="11"/>
        <v>0.125</v>
      </c>
      <c r="X13" s="260">
        <f t="shared" si="11"/>
        <v>0.125</v>
      </c>
      <c r="Y13" s="260">
        <f t="shared" si="11"/>
        <v>0.125</v>
      </c>
      <c r="Z13" s="260">
        <f t="shared" si="11"/>
        <v>0.125</v>
      </c>
      <c r="AA13" s="260">
        <f t="shared" si="11"/>
        <v>0.125</v>
      </c>
      <c r="AB13" s="260">
        <f t="shared" si="11"/>
        <v>0.125</v>
      </c>
      <c r="AC13" s="260">
        <f t="shared" si="11"/>
        <v>0.125</v>
      </c>
      <c r="AD13" s="265"/>
      <c r="AF13" s="257">
        <f t="shared" si="12"/>
        <v>12000</v>
      </c>
      <c r="AG13" s="257">
        <f t="shared" si="12"/>
        <v>12000</v>
      </c>
      <c r="AH13" s="257">
        <f t="shared" si="12"/>
        <v>12000</v>
      </c>
      <c r="AI13" s="257">
        <f t="shared" si="12"/>
        <v>12000</v>
      </c>
      <c r="AJ13" s="257">
        <f t="shared" si="12"/>
        <v>12000</v>
      </c>
      <c r="AK13" s="257">
        <f t="shared" si="12"/>
        <v>12000</v>
      </c>
      <c r="AL13" s="257">
        <f t="shared" si="12"/>
        <v>12000</v>
      </c>
      <c r="AM13" s="257">
        <f t="shared" si="12"/>
        <v>12000</v>
      </c>
      <c r="AN13" s="239">
        <f t="shared" si="3"/>
        <v>0</v>
      </c>
      <c r="AO13" s="257">
        <f t="shared" si="13"/>
        <v>11040</v>
      </c>
      <c r="AP13" s="257">
        <f t="shared" si="13"/>
        <v>11040</v>
      </c>
      <c r="AQ13" s="257">
        <f t="shared" si="13"/>
        <v>11040</v>
      </c>
      <c r="AR13" s="257">
        <f t="shared" si="13"/>
        <v>11040</v>
      </c>
      <c r="AS13" s="257">
        <f t="shared" si="13"/>
        <v>11040</v>
      </c>
      <c r="AT13" s="257">
        <f t="shared" si="13"/>
        <v>11040</v>
      </c>
      <c r="AU13" s="257">
        <f t="shared" si="13"/>
        <v>11040</v>
      </c>
      <c r="AV13" s="257">
        <f t="shared" si="13"/>
        <v>11040</v>
      </c>
      <c r="AW13" s="239">
        <f t="shared" si="5"/>
        <v>0</v>
      </c>
    </row>
    <row r="14" spans="2:49" ht="12.6" thickTop="1" x14ac:dyDescent="0.25">
      <c r="B14" s="250" t="s">
        <v>373</v>
      </c>
      <c r="C14" s="266" t="s">
        <v>54</v>
      </c>
      <c r="D14" s="252"/>
      <c r="E14" s="243"/>
      <c r="F14" s="243"/>
      <c r="G14" s="244"/>
      <c r="H14" s="244"/>
      <c r="I14" s="244"/>
      <c r="J14" s="244"/>
      <c r="L14" s="244"/>
      <c r="M14" s="244"/>
      <c r="N14" s="244"/>
      <c r="O14" s="244"/>
      <c r="P14" s="244"/>
      <c r="Q14" s="244"/>
      <c r="R14" s="244"/>
      <c r="S14" s="244"/>
      <c r="T14" s="246"/>
      <c r="U14" s="247"/>
      <c r="V14" s="253"/>
      <c r="W14" s="253"/>
      <c r="X14" s="253"/>
      <c r="Y14" s="253"/>
      <c r="Z14" s="253"/>
      <c r="AA14" s="253"/>
      <c r="AB14" s="253"/>
      <c r="AC14" s="253"/>
      <c r="AD14" s="254"/>
      <c r="AF14" s="244"/>
      <c r="AG14" s="244"/>
      <c r="AH14" s="244"/>
      <c r="AI14" s="244"/>
      <c r="AJ14" s="244"/>
      <c r="AK14" s="244"/>
      <c r="AL14" s="244"/>
      <c r="AM14" s="244"/>
      <c r="AN14" s="239">
        <f t="shared" si="3"/>
        <v>0</v>
      </c>
      <c r="AO14" s="244"/>
      <c r="AP14" s="244"/>
      <c r="AQ14" s="244"/>
      <c r="AR14" s="244"/>
      <c r="AS14" s="244"/>
      <c r="AT14" s="244"/>
      <c r="AU14" s="244"/>
      <c r="AV14" s="244"/>
      <c r="AW14" s="239">
        <f t="shared" si="5"/>
        <v>0</v>
      </c>
    </row>
    <row r="15" spans="2:49" ht="12" customHeight="1" thickBot="1" x14ac:dyDescent="0.3">
      <c r="B15" s="250"/>
      <c r="C15" s="255" t="s">
        <v>374</v>
      </c>
      <c r="D15" s="256" t="s">
        <v>54</v>
      </c>
      <c r="E15" s="243"/>
      <c r="F15" s="243"/>
      <c r="G15" s="244"/>
      <c r="H15" s="244"/>
      <c r="I15" s="244"/>
      <c r="J15" s="244"/>
      <c r="L15" s="244"/>
      <c r="M15" s="244"/>
      <c r="N15" s="244"/>
      <c r="O15" s="244"/>
      <c r="P15" s="244"/>
      <c r="Q15" s="244"/>
      <c r="R15" s="244"/>
      <c r="S15" s="244"/>
      <c r="T15" s="246"/>
      <c r="U15" s="247"/>
      <c r="V15" s="253"/>
      <c r="W15" s="253"/>
      <c r="X15" s="253"/>
      <c r="Y15" s="253"/>
      <c r="Z15" s="253"/>
      <c r="AA15" s="253"/>
      <c r="AB15" s="253"/>
      <c r="AC15" s="253"/>
      <c r="AD15" s="254"/>
      <c r="AF15" s="244"/>
      <c r="AG15" s="244"/>
      <c r="AH15" s="244"/>
      <c r="AI15" s="244"/>
      <c r="AJ15" s="244"/>
      <c r="AK15" s="244"/>
      <c r="AL15" s="244"/>
      <c r="AM15" s="244"/>
      <c r="AN15" s="239">
        <f t="shared" si="3"/>
        <v>0</v>
      </c>
      <c r="AO15" s="244"/>
      <c r="AP15" s="244"/>
      <c r="AQ15" s="244"/>
      <c r="AR15" s="244"/>
      <c r="AS15" s="244"/>
      <c r="AT15" s="244"/>
      <c r="AU15" s="244"/>
      <c r="AV15" s="244"/>
      <c r="AW15" s="239">
        <f t="shared" si="5"/>
        <v>0</v>
      </c>
    </row>
    <row r="16" spans="2:49" ht="12" customHeight="1" thickTop="1" thickBot="1" x14ac:dyDescent="0.3">
      <c r="B16" s="250"/>
      <c r="C16" s="255"/>
      <c r="D16" s="267" t="s">
        <v>54</v>
      </c>
      <c r="E16" s="243" t="s">
        <v>375</v>
      </c>
      <c r="F16" s="243">
        <v>1</v>
      </c>
      <c r="G16" s="244">
        <v>2000</v>
      </c>
      <c r="H16" s="244">
        <f>+G16*F16</f>
        <v>2000</v>
      </c>
      <c r="I16" s="258">
        <f t="shared" ref="I16:I23" si="14">1/(1.18)</f>
        <v>0.84745762711864414</v>
      </c>
      <c r="J16" s="244">
        <f t="shared" ref="J16:J34" si="15">+I16*H16</f>
        <v>1694.9152542372883</v>
      </c>
      <c r="L16" s="259">
        <v>1</v>
      </c>
      <c r="M16" s="244">
        <v>0</v>
      </c>
      <c r="N16" s="244">
        <v>0</v>
      </c>
      <c r="O16" s="244">
        <v>0</v>
      </c>
      <c r="P16" s="244">
        <v>0</v>
      </c>
      <c r="Q16" s="244">
        <v>0</v>
      </c>
      <c r="R16" s="244">
        <v>0</v>
      </c>
      <c r="S16" s="244">
        <v>0</v>
      </c>
      <c r="T16" s="246"/>
      <c r="U16" s="247"/>
      <c r="V16" s="260">
        <f t="shared" ref="V16:AC23" si="16">+L16</f>
        <v>1</v>
      </c>
      <c r="W16" s="260">
        <f t="shared" si="16"/>
        <v>0</v>
      </c>
      <c r="X16" s="260">
        <f t="shared" si="16"/>
        <v>0</v>
      </c>
      <c r="Y16" s="260">
        <f t="shared" si="16"/>
        <v>0</v>
      </c>
      <c r="Z16" s="260">
        <f t="shared" si="16"/>
        <v>0</v>
      </c>
      <c r="AA16" s="260">
        <f t="shared" si="16"/>
        <v>0</v>
      </c>
      <c r="AB16" s="260">
        <f t="shared" si="16"/>
        <v>0</v>
      </c>
      <c r="AC16" s="260">
        <f t="shared" si="16"/>
        <v>0</v>
      </c>
      <c r="AD16" s="254"/>
      <c r="AF16" s="257">
        <f t="shared" ref="AF16:AM23" si="17">+L16*$H16</f>
        <v>2000</v>
      </c>
      <c r="AG16" s="257">
        <f t="shared" si="17"/>
        <v>0</v>
      </c>
      <c r="AH16" s="257">
        <f t="shared" si="17"/>
        <v>0</v>
      </c>
      <c r="AI16" s="257">
        <f t="shared" si="17"/>
        <v>0</v>
      </c>
      <c r="AJ16" s="257">
        <f t="shared" si="17"/>
        <v>0</v>
      </c>
      <c r="AK16" s="257">
        <f t="shared" si="17"/>
        <v>0</v>
      </c>
      <c r="AL16" s="257">
        <f t="shared" si="17"/>
        <v>0</v>
      </c>
      <c r="AM16" s="257">
        <f t="shared" si="17"/>
        <v>0</v>
      </c>
      <c r="AN16" s="239">
        <f t="shared" si="3"/>
        <v>0</v>
      </c>
      <c r="AO16" s="257">
        <f t="shared" ref="AO16:AV23" si="18">+L16*$J16</f>
        <v>1694.9152542372883</v>
      </c>
      <c r="AP16" s="257">
        <f t="shared" si="18"/>
        <v>0</v>
      </c>
      <c r="AQ16" s="257">
        <f t="shared" si="18"/>
        <v>0</v>
      </c>
      <c r="AR16" s="257">
        <f t="shared" si="18"/>
        <v>0</v>
      </c>
      <c r="AS16" s="257">
        <f t="shared" si="18"/>
        <v>0</v>
      </c>
      <c r="AT16" s="257">
        <f t="shared" si="18"/>
        <v>0</v>
      </c>
      <c r="AU16" s="257">
        <f t="shared" si="18"/>
        <v>0</v>
      </c>
      <c r="AV16" s="257">
        <f t="shared" si="18"/>
        <v>0</v>
      </c>
      <c r="AW16" s="239">
        <f t="shared" si="5"/>
        <v>0</v>
      </c>
    </row>
    <row r="17" spans="2:49" ht="12" customHeight="1" thickTop="1" thickBot="1" x14ac:dyDescent="0.3">
      <c r="B17" s="250"/>
      <c r="C17" s="255"/>
      <c r="D17" s="267" t="s">
        <v>54</v>
      </c>
      <c r="E17" s="243" t="s">
        <v>375</v>
      </c>
      <c r="F17" s="243">
        <v>1</v>
      </c>
      <c r="G17" s="244">
        <v>2250</v>
      </c>
      <c r="H17" s="244">
        <f t="shared" ref="H17:H27" si="19">+G17*F17</f>
        <v>2250</v>
      </c>
      <c r="I17" s="258">
        <f t="shared" si="14"/>
        <v>0.84745762711864414</v>
      </c>
      <c r="J17" s="244">
        <f t="shared" si="15"/>
        <v>1906.7796610169494</v>
      </c>
      <c r="L17" s="259">
        <v>1</v>
      </c>
      <c r="M17" s="244">
        <v>0</v>
      </c>
      <c r="N17" s="244">
        <v>0</v>
      </c>
      <c r="O17" s="244">
        <v>0</v>
      </c>
      <c r="P17" s="244">
        <v>0</v>
      </c>
      <c r="Q17" s="244">
        <v>0</v>
      </c>
      <c r="R17" s="244">
        <v>0</v>
      </c>
      <c r="S17" s="244">
        <v>0</v>
      </c>
      <c r="T17" s="246"/>
      <c r="U17" s="247"/>
      <c r="V17" s="260">
        <f t="shared" si="16"/>
        <v>1</v>
      </c>
      <c r="W17" s="260">
        <f t="shared" si="16"/>
        <v>0</v>
      </c>
      <c r="X17" s="260">
        <f t="shared" si="16"/>
        <v>0</v>
      </c>
      <c r="Y17" s="260">
        <f t="shared" si="16"/>
        <v>0</v>
      </c>
      <c r="Z17" s="260">
        <f t="shared" si="16"/>
        <v>0</v>
      </c>
      <c r="AA17" s="260">
        <f t="shared" si="16"/>
        <v>0</v>
      </c>
      <c r="AB17" s="260">
        <f t="shared" si="16"/>
        <v>0</v>
      </c>
      <c r="AC17" s="260">
        <f t="shared" si="16"/>
        <v>0</v>
      </c>
      <c r="AD17" s="254"/>
      <c r="AF17" s="257">
        <f t="shared" si="17"/>
        <v>2250</v>
      </c>
      <c r="AG17" s="257">
        <f t="shared" si="17"/>
        <v>0</v>
      </c>
      <c r="AH17" s="257">
        <f t="shared" si="17"/>
        <v>0</v>
      </c>
      <c r="AI17" s="257">
        <f t="shared" si="17"/>
        <v>0</v>
      </c>
      <c r="AJ17" s="257">
        <f t="shared" si="17"/>
        <v>0</v>
      </c>
      <c r="AK17" s="257">
        <f t="shared" si="17"/>
        <v>0</v>
      </c>
      <c r="AL17" s="257">
        <f t="shared" si="17"/>
        <v>0</v>
      </c>
      <c r="AM17" s="257">
        <f t="shared" si="17"/>
        <v>0</v>
      </c>
      <c r="AN17" s="239">
        <f t="shared" si="3"/>
        <v>0</v>
      </c>
      <c r="AO17" s="257">
        <f t="shared" si="18"/>
        <v>1906.7796610169494</v>
      </c>
      <c r="AP17" s="257">
        <f t="shared" si="18"/>
        <v>0</v>
      </c>
      <c r="AQ17" s="257">
        <f t="shared" si="18"/>
        <v>0</v>
      </c>
      <c r="AR17" s="257">
        <f t="shared" si="18"/>
        <v>0</v>
      </c>
      <c r="AS17" s="257">
        <f t="shared" si="18"/>
        <v>0</v>
      </c>
      <c r="AT17" s="257">
        <f t="shared" si="18"/>
        <v>0</v>
      </c>
      <c r="AU17" s="257">
        <f t="shared" si="18"/>
        <v>0</v>
      </c>
      <c r="AV17" s="257">
        <f t="shared" si="18"/>
        <v>0</v>
      </c>
      <c r="AW17" s="239">
        <f t="shared" si="5"/>
        <v>0</v>
      </c>
    </row>
    <row r="18" spans="2:49" ht="12" customHeight="1" thickTop="1" thickBot="1" x14ac:dyDescent="0.3">
      <c r="B18" s="250"/>
      <c r="C18" s="255"/>
      <c r="D18" s="267" t="s">
        <v>54</v>
      </c>
      <c r="E18" s="243" t="s">
        <v>376</v>
      </c>
      <c r="F18" s="243">
        <v>1</v>
      </c>
      <c r="G18" s="244">
        <v>1000</v>
      </c>
      <c r="H18" s="244">
        <f t="shared" si="19"/>
        <v>1000</v>
      </c>
      <c r="I18" s="258">
        <f t="shared" si="14"/>
        <v>0.84745762711864414</v>
      </c>
      <c r="J18" s="244">
        <f t="shared" si="15"/>
        <v>847.45762711864415</v>
      </c>
      <c r="L18" s="259">
        <v>1</v>
      </c>
      <c r="M18" s="244">
        <v>0</v>
      </c>
      <c r="N18" s="244">
        <v>0</v>
      </c>
      <c r="O18" s="244">
        <v>0</v>
      </c>
      <c r="P18" s="244">
        <v>0</v>
      </c>
      <c r="Q18" s="244">
        <v>0</v>
      </c>
      <c r="R18" s="244">
        <v>0</v>
      </c>
      <c r="S18" s="244">
        <v>0</v>
      </c>
      <c r="T18" s="246"/>
      <c r="U18" s="247"/>
      <c r="V18" s="260">
        <f t="shared" si="16"/>
        <v>1</v>
      </c>
      <c r="W18" s="260">
        <f t="shared" si="16"/>
        <v>0</v>
      </c>
      <c r="X18" s="260">
        <f t="shared" si="16"/>
        <v>0</v>
      </c>
      <c r="Y18" s="260">
        <f t="shared" si="16"/>
        <v>0</v>
      </c>
      <c r="Z18" s="260">
        <f t="shared" si="16"/>
        <v>0</v>
      </c>
      <c r="AA18" s="260">
        <f t="shared" si="16"/>
        <v>0</v>
      </c>
      <c r="AB18" s="260">
        <f t="shared" si="16"/>
        <v>0</v>
      </c>
      <c r="AC18" s="260">
        <f t="shared" si="16"/>
        <v>0</v>
      </c>
      <c r="AD18" s="254"/>
      <c r="AF18" s="257">
        <f t="shared" si="17"/>
        <v>1000</v>
      </c>
      <c r="AG18" s="257">
        <f t="shared" si="17"/>
        <v>0</v>
      </c>
      <c r="AH18" s="257">
        <f t="shared" si="17"/>
        <v>0</v>
      </c>
      <c r="AI18" s="257">
        <f t="shared" si="17"/>
        <v>0</v>
      </c>
      <c r="AJ18" s="257">
        <f t="shared" si="17"/>
        <v>0</v>
      </c>
      <c r="AK18" s="257">
        <f t="shared" si="17"/>
        <v>0</v>
      </c>
      <c r="AL18" s="257">
        <f t="shared" si="17"/>
        <v>0</v>
      </c>
      <c r="AM18" s="257">
        <f t="shared" si="17"/>
        <v>0</v>
      </c>
      <c r="AN18" s="239">
        <f t="shared" si="3"/>
        <v>0</v>
      </c>
      <c r="AO18" s="257">
        <f t="shared" si="18"/>
        <v>847.45762711864415</v>
      </c>
      <c r="AP18" s="257">
        <f t="shared" si="18"/>
        <v>0</v>
      </c>
      <c r="AQ18" s="257">
        <f t="shared" si="18"/>
        <v>0</v>
      </c>
      <c r="AR18" s="257">
        <f t="shared" si="18"/>
        <v>0</v>
      </c>
      <c r="AS18" s="257">
        <f t="shared" si="18"/>
        <v>0</v>
      </c>
      <c r="AT18" s="257">
        <f t="shared" si="18"/>
        <v>0</v>
      </c>
      <c r="AU18" s="257">
        <f t="shared" si="18"/>
        <v>0</v>
      </c>
      <c r="AV18" s="257">
        <f t="shared" si="18"/>
        <v>0</v>
      </c>
      <c r="AW18" s="239">
        <f t="shared" si="5"/>
        <v>0</v>
      </c>
    </row>
    <row r="19" spans="2:49" ht="12" customHeight="1" thickTop="1" thickBot="1" x14ac:dyDescent="0.3">
      <c r="B19" s="250"/>
      <c r="C19" s="255"/>
      <c r="D19" s="267" t="s">
        <v>54</v>
      </c>
      <c r="E19" s="243" t="s">
        <v>376</v>
      </c>
      <c r="F19" s="243">
        <v>1</v>
      </c>
      <c r="G19" s="244">
        <v>1000</v>
      </c>
      <c r="H19" s="244">
        <f t="shared" si="19"/>
        <v>1000</v>
      </c>
      <c r="I19" s="258">
        <f t="shared" si="14"/>
        <v>0.84745762711864414</v>
      </c>
      <c r="J19" s="244">
        <f t="shared" si="15"/>
        <v>847.45762711864415</v>
      </c>
      <c r="L19" s="259">
        <v>1</v>
      </c>
      <c r="M19" s="244">
        <v>0</v>
      </c>
      <c r="N19" s="244">
        <v>0</v>
      </c>
      <c r="O19" s="244">
        <v>0</v>
      </c>
      <c r="P19" s="244">
        <v>0</v>
      </c>
      <c r="Q19" s="244">
        <v>0</v>
      </c>
      <c r="R19" s="244">
        <v>0</v>
      </c>
      <c r="S19" s="244">
        <v>0</v>
      </c>
      <c r="T19" s="246"/>
      <c r="U19" s="247"/>
      <c r="V19" s="260">
        <f t="shared" si="16"/>
        <v>1</v>
      </c>
      <c r="W19" s="260">
        <f t="shared" si="16"/>
        <v>0</v>
      </c>
      <c r="X19" s="260">
        <f t="shared" si="16"/>
        <v>0</v>
      </c>
      <c r="Y19" s="260">
        <f t="shared" si="16"/>
        <v>0</v>
      </c>
      <c r="Z19" s="260">
        <f t="shared" si="16"/>
        <v>0</v>
      </c>
      <c r="AA19" s="260">
        <f t="shared" si="16"/>
        <v>0</v>
      </c>
      <c r="AB19" s="260">
        <f t="shared" si="16"/>
        <v>0</v>
      </c>
      <c r="AC19" s="260">
        <f t="shared" si="16"/>
        <v>0</v>
      </c>
      <c r="AD19" s="254"/>
      <c r="AF19" s="257">
        <f t="shared" si="17"/>
        <v>1000</v>
      </c>
      <c r="AG19" s="257">
        <f t="shared" si="17"/>
        <v>0</v>
      </c>
      <c r="AH19" s="257">
        <f t="shared" si="17"/>
        <v>0</v>
      </c>
      <c r="AI19" s="257">
        <f t="shared" si="17"/>
        <v>0</v>
      </c>
      <c r="AJ19" s="257">
        <f t="shared" si="17"/>
        <v>0</v>
      </c>
      <c r="AK19" s="257">
        <f t="shared" si="17"/>
        <v>0</v>
      </c>
      <c r="AL19" s="257">
        <f t="shared" si="17"/>
        <v>0</v>
      </c>
      <c r="AM19" s="257">
        <f t="shared" si="17"/>
        <v>0</v>
      </c>
      <c r="AN19" s="239">
        <f t="shared" si="3"/>
        <v>0</v>
      </c>
      <c r="AO19" s="257">
        <f t="shared" si="18"/>
        <v>847.45762711864415</v>
      </c>
      <c r="AP19" s="257">
        <f t="shared" si="18"/>
        <v>0</v>
      </c>
      <c r="AQ19" s="257">
        <f t="shared" si="18"/>
        <v>0</v>
      </c>
      <c r="AR19" s="257">
        <f t="shared" si="18"/>
        <v>0</v>
      </c>
      <c r="AS19" s="257">
        <f t="shared" si="18"/>
        <v>0</v>
      </c>
      <c r="AT19" s="257">
        <f t="shared" si="18"/>
        <v>0</v>
      </c>
      <c r="AU19" s="257">
        <f t="shared" si="18"/>
        <v>0</v>
      </c>
      <c r="AV19" s="257">
        <f t="shared" si="18"/>
        <v>0</v>
      </c>
      <c r="AW19" s="239">
        <f t="shared" si="5"/>
        <v>0</v>
      </c>
    </row>
    <row r="20" spans="2:49" ht="12" customHeight="1" thickTop="1" thickBot="1" x14ac:dyDescent="0.3">
      <c r="B20" s="250"/>
      <c r="C20" s="255"/>
      <c r="D20" s="267" t="s">
        <v>54</v>
      </c>
      <c r="E20" s="243" t="s">
        <v>377</v>
      </c>
      <c r="F20" s="243">
        <v>10</v>
      </c>
      <c r="G20" s="244">
        <v>600</v>
      </c>
      <c r="H20" s="244">
        <f t="shared" si="19"/>
        <v>6000</v>
      </c>
      <c r="I20" s="258">
        <f t="shared" si="14"/>
        <v>0.84745762711864414</v>
      </c>
      <c r="J20" s="244">
        <f t="shared" si="15"/>
        <v>5084.7457627118647</v>
      </c>
      <c r="L20" s="259">
        <v>1</v>
      </c>
      <c r="M20" s="244">
        <v>0</v>
      </c>
      <c r="N20" s="244">
        <v>0</v>
      </c>
      <c r="O20" s="244">
        <v>0</v>
      </c>
      <c r="P20" s="244">
        <v>0</v>
      </c>
      <c r="Q20" s="244">
        <v>0</v>
      </c>
      <c r="R20" s="244">
        <v>0</v>
      </c>
      <c r="S20" s="244">
        <v>0</v>
      </c>
      <c r="T20" s="246"/>
      <c r="U20" s="247"/>
      <c r="V20" s="260">
        <f t="shared" si="16"/>
        <v>1</v>
      </c>
      <c r="W20" s="260">
        <f t="shared" si="16"/>
        <v>0</v>
      </c>
      <c r="X20" s="260">
        <f t="shared" si="16"/>
        <v>0</v>
      </c>
      <c r="Y20" s="260">
        <f t="shared" si="16"/>
        <v>0</v>
      </c>
      <c r="Z20" s="260">
        <f t="shared" si="16"/>
        <v>0</v>
      </c>
      <c r="AA20" s="260">
        <f t="shared" si="16"/>
        <v>0</v>
      </c>
      <c r="AB20" s="260">
        <f t="shared" si="16"/>
        <v>0</v>
      </c>
      <c r="AC20" s="260">
        <f t="shared" si="16"/>
        <v>0</v>
      </c>
      <c r="AD20" s="254"/>
      <c r="AF20" s="257">
        <f t="shared" si="17"/>
        <v>6000</v>
      </c>
      <c r="AG20" s="257">
        <f t="shared" si="17"/>
        <v>0</v>
      </c>
      <c r="AH20" s="257">
        <f t="shared" si="17"/>
        <v>0</v>
      </c>
      <c r="AI20" s="257">
        <f t="shared" si="17"/>
        <v>0</v>
      </c>
      <c r="AJ20" s="257">
        <f t="shared" si="17"/>
        <v>0</v>
      </c>
      <c r="AK20" s="257">
        <f t="shared" si="17"/>
        <v>0</v>
      </c>
      <c r="AL20" s="257">
        <f t="shared" si="17"/>
        <v>0</v>
      </c>
      <c r="AM20" s="257">
        <f t="shared" si="17"/>
        <v>0</v>
      </c>
      <c r="AN20" s="239">
        <f t="shared" si="3"/>
        <v>0</v>
      </c>
      <c r="AO20" s="257">
        <f t="shared" si="18"/>
        <v>5084.7457627118647</v>
      </c>
      <c r="AP20" s="257">
        <f t="shared" si="18"/>
        <v>0</v>
      </c>
      <c r="AQ20" s="257">
        <f t="shared" si="18"/>
        <v>0</v>
      </c>
      <c r="AR20" s="257">
        <f t="shared" si="18"/>
        <v>0</v>
      </c>
      <c r="AS20" s="257">
        <f t="shared" si="18"/>
        <v>0</v>
      </c>
      <c r="AT20" s="257">
        <f t="shared" si="18"/>
        <v>0</v>
      </c>
      <c r="AU20" s="257">
        <f t="shared" si="18"/>
        <v>0</v>
      </c>
      <c r="AV20" s="257">
        <f t="shared" si="18"/>
        <v>0</v>
      </c>
      <c r="AW20" s="239">
        <f t="shared" si="5"/>
        <v>0</v>
      </c>
    </row>
    <row r="21" spans="2:49" ht="12" customHeight="1" thickTop="1" thickBot="1" x14ac:dyDescent="0.3">
      <c r="B21" s="250"/>
      <c r="C21" s="255"/>
      <c r="D21" s="267" t="s">
        <v>54</v>
      </c>
      <c r="E21" s="243" t="s">
        <v>377</v>
      </c>
      <c r="F21" s="243">
        <v>10</v>
      </c>
      <c r="G21" s="244">
        <v>600</v>
      </c>
      <c r="H21" s="244">
        <f t="shared" si="19"/>
        <v>6000</v>
      </c>
      <c r="I21" s="258">
        <f t="shared" si="14"/>
        <v>0.84745762711864414</v>
      </c>
      <c r="J21" s="244">
        <f t="shared" si="15"/>
        <v>5084.7457627118647</v>
      </c>
      <c r="L21" s="259">
        <v>1</v>
      </c>
      <c r="M21" s="244">
        <v>0</v>
      </c>
      <c r="N21" s="244">
        <v>0</v>
      </c>
      <c r="O21" s="244">
        <v>0</v>
      </c>
      <c r="P21" s="244">
        <v>0</v>
      </c>
      <c r="Q21" s="244">
        <v>0</v>
      </c>
      <c r="R21" s="244">
        <v>0</v>
      </c>
      <c r="S21" s="244">
        <v>0</v>
      </c>
      <c r="T21" s="246"/>
      <c r="U21" s="247"/>
      <c r="V21" s="260">
        <f t="shared" si="16"/>
        <v>1</v>
      </c>
      <c r="W21" s="260">
        <f t="shared" si="16"/>
        <v>0</v>
      </c>
      <c r="X21" s="260">
        <f t="shared" si="16"/>
        <v>0</v>
      </c>
      <c r="Y21" s="260">
        <f t="shared" si="16"/>
        <v>0</v>
      </c>
      <c r="Z21" s="260">
        <f t="shared" si="16"/>
        <v>0</v>
      </c>
      <c r="AA21" s="260">
        <f t="shared" si="16"/>
        <v>0</v>
      </c>
      <c r="AB21" s="260">
        <f t="shared" si="16"/>
        <v>0</v>
      </c>
      <c r="AC21" s="260">
        <f t="shared" si="16"/>
        <v>0</v>
      </c>
      <c r="AD21" s="254"/>
      <c r="AF21" s="257">
        <f t="shared" si="17"/>
        <v>6000</v>
      </c>
      <c r="AG21" s="257">
        <f t="shared" si="17"/>
        <v>0</v>
      </c>
      <c r="AH21" s="257">
        <f t="shared" si="17"/>
        <v>0</v>
      </c>
      <c r="AI21" s="257">
        <f t="shared" si="17"/>
        <v>0</v>
      </c>
      <c r="AJ21" s="257">
        <f t="shared" si="17"/>
        <v>0</v>
      </c>
      <c r="AK21" s="257">
        <f t="shared" si="17"/>
        <v>0</v>
      </c>
      <c r="AL21" s="257">
        <f t="shared" si="17"/>
        <v>0</v>
      </c>
      <c r="AM21" s="257">
        <f t="shared" si="17"/>
        <v>0</v>
      </c>
      <c r="AN21" s="239">
        <f t="shared" si="3"/>
        <v>0</v>
      </c>
      <c r="AO21" s="257">
        <f t="shared" si="18"/>
        <v>5084.7457627118647</v>
      </c>
      <c r="AP21" s="257">
        <f t="shared" si="18"/>
        <v>0</v>
      </c>
      <c r="AQ21" s="257">
        <f t="shared" si="18"/>
        <v>0</v>
      </c>
      <c r="AR21" s="257">
        <f t="shared" si="18"/>
        <v>0</v>
      </c>
      <c r="AS21" s="257">
        <f t="shared" si="18"/>
        <v>0</v>
      </c>
      <c r="AT21" s="257">
        <f t="shared" si="18"/>
        <v>0</v>
      </c>
      <c r="AU21" s="257">
        <f t="shared" si="18"/>
        <v>0</v>
      </c>
      <c r="AV21" s="257">
        <f t="shared" si="18"/>
        <v>0</v>
      </c>
      <c r="AW21" s="239">
        <f t="shared" si="5"/>
        <v>0</v>
      </c>
    </row>
    <row r="22" spans="2:49" ht="12" customHeight="1" thickTop="1" thickBot="1" x14ac:dyDescent="0.3">
      <c r="B22" s="250"/>
      <c r="C22" s="255" t="s">
        <v>378</v>
      </c>
      <c r="D22" s="256" t="s">
        <v>54</v>
      </c>
      <c r="E22" s="243" t="s">
        <v>360</v>
      </c>
      <c r="F22" s="243">
        <v>3</v>
      </c>
      <c r="G22" s="244">
        <f>+G8</f>
        <v>4000</v>
      </c>
      <c r="H22" s="244">
        <f t="shared" si="19"/>
        <v>12000</v>
      </c>
      <c r="I22" s="258">
        <f t="shared" si="14"/>
        <v>0.84745762711864414</v>
      </c>
      <c r="J22" s="244">
        <f t="shared" si="15"/>
        <v>10169.491525423729</v>
      </c>
      <c r="L22" s="259">
        <v>1</v>
      </c>
      <c r="M22" s="244">
        <v>0</v>
      </c>
      <c r="N22" s="244">
        <v>0</v>
      </c>
      <c r="O22" s="244">
        <v>0</v>
      </c>
      <c r="P22" s="244">
        <v>0</v>
      </c>
      <c r="Q22" s="244">
        <v>0</v>
      </c>
      <c r="R22" s="244">
        <v>0</v>
      </c>
      <c r="S22" s="244">
        <v>0</v>
      </c>
      <c r="T22" s="246"/>
      <c r="U22" s="247"/>
      <c r="V22" s="260">
        <f t="shared" si="16"/>
        <v>1</v>
      </c>
      <c r="W22" s="260">
        <f t="shared" si="16"/>
        <v>0</v>
      </c>
      <c r="X22" s="260">
        <f t="shared" si="16"/>
        <v>0</v>
      </c>
      <c r="Y22" s="260">
        <f t="shared" si="16"/>
        <v>0</v>
      </c>
      <c r="Z22" s="260">
        <f t="shared" si="16"/>
        <v>0</v>
      </c>
      <c r="AA22" s="260">
        <f t="shared" si="16"/>
        <v>0</v>
      </c>
      <c r="AB22" s="260">
        <f t="shared" si="16"/>
        <v>0</v>
      </c>
      <c r="AC22" s="260">
        <f t="shared" si="16"/>
        <v>0</v>
      </c>
      <c r="AD22" s="254"/>
      <c r="AF22" s="257">
        <f t="shared" si="17"/>
        <v>12000</v>
      </c>
      <c r="AG22" s="257">
        <f t="shared" si="17"/>
        <v>0</v>
      </c>
      <c r="AH22" s="257">
        <f t="shared" si="17"/>
        <v>0</v>
      </c>
      <c r="AI22" s="257">
        <f t="shared" si="17"/>
        <v>0</v>
      </c>
      <c r="AJ22" s="257">
        <f t="shared" si="17"/>
        <v>0</v>
      </c>
      <c r="AK22" s="257">
        <f t="shared" si="17"/>
        <v>0</v>
      </c>
      <c r="AL22" s="257">
        <f t="shared" si="17"/>
        <v>0</v>
      </c>
      <c r="AM22" s="257">
        <f t="shared" si="17"/>
        <v>0</v>
      </c>
      <c r="AN22" s="239">
        <f t="shared" si="3"/>
        <v>0</v>
      </c>
      <c r="AO22" s="257">
        <f t="shared" si="18"/>
        <v>10169.491525423729</v>
      </c>
      <c r="AP22" s="257">
        <f t="shared" si="18"/>
        <v>0</v>
      </c>
      <c r="AQ22" s="257">
        <f t="shared" si="18"/>
        <v>0</v>
      </c>
      <c r="AR22" s="257">
        <f t="shared" si="18"/>
        <v>0</v>
      </c>
      <c r="AS22" s="257">
        <f t="shared" si="18"/>
        <v>0</v>
      </c>
      <c r="AT22" s="257">
        <f t="shared" si="18"/>
        <v>0</v>
      </c>
      <c r="AU22" s="257">
        <f t="shared" si="18"/>
        <v>0</v>
      </c>
      <c r="AV22" s="257">
        <f t="shared" si="18"/>
        <v>0</v>
      </c>
      <c r="AW22" s="239">
        <f t="shared" si="5"/>
        <v>0</v>
      </c>
    </row>
    <row r="23" spans="2:49" ht="12" customHeight="1" thickTop="1" thickBot="1" x14ac:dyDescent="0.3">
      <c r="B23" s="250"/>
      <c r="C23" s="255" t="s">
        <v>380</v>
      </c>
      <c r="D23" s="256" t="s">
        <v>54</v>
      </c>
      <c r="E23" s="243" t="s">
        <v>382</v>
      </c>
      <c r="F23" s="243">
        <f>20*F22</f>
        <v>60</v>
      </c>
      <c r="G23" s="257">
        <v>320</v>
      </c>
      <c r="H23" s="244">
        <f t="shared" si="19"/>
        <v>19200</v>
      </c>
      <c r="I23" s="258">
        <f t="shared" si="14"/>
        <v>0.84745762711864414</v>
      </c>
      <c r="J23" s="244">
        <f t="shared" si="15"/>
        <v>16271.186440677968</v>
      </c>
      <c r="L23" s="259">
        <v>1</v>
      </c>
      <c r="M23" s="244">
        <v>0</v>
      </c>
      <c r="N23" s="244">
        <v>0</v>
      </c>
      <c r="O23" s="244">
        <v>0</v>
      </c>
      <c r="P23" s="244">
        <v>0</v>
      </c>
      <c r="Q23" s="244">
        <v>0</v>
      </c>
      <c r="R23" s="244">
        <v>0</v>
      </c>
      <c r="S23" s="244">
        <v>0</v>
      </c>
      <c r="T23" s="246"/>
      <c r="U23" s="247"/>
      <c r="V23" s="260">
        <f t="shared" si="16"/>
        <v>1</v>
      </c>
      <c r="W23" s="260">
        <f t="shared" si="16"/>
        <v>0</v>
      </c>
      <c r="X23" s="260">
        <f t="shared" si="16"/>
        <v>0</v>
      </c>
      <c r="Y23" s="260">
        <f t="shared" si="16"/>
        <v>0</v>
      </c>
      <c r="Z23" s="260">
        <f t="shared" si="16"/>
        <v>0</v>
      </c>
      <c r="AA23" s="260">
        <f t="shared" si="16"/>
        <v>0</v>
      </c>
      <c r="AB23" s="260">
        <f t="shared" si="16"/>
        <v>0</v>
      </c>
      <c r="AC23" s="260">
        <f t="shared" si="16"/>
        <v>0</v>
      </c>
      <c r="AD23" s="254"/>
      <c r="AF23" s="257">
        <f t="shared" si="17"/>
        <v>19200</v>
      </c>
      <c r="AG23" s="257">
        <f t="shared" si="17"/>
        <v>0</v>
      </c>
      <c r="AH23" s="257">
        <f t="shared" si="17"/>
        <v>0</v>
      </c>
      <c r="AI23" s="257">
        <f t="shared" si="17"/>
        <v>0</v>
      </c>
      <c r="AJ23" s="257">
        <f t="shared" si="17"/>
        <v>0</v>
      </c>
      <c r="AK23" s="257">
        <f t="shared" si="17"/>
        <v>0</v>
      </c>
      <c r="AL23" s="257">
        <f t="shared" si="17"/>
        <v>0</v>
      </c>
      <c r="AM23" s="257">
        <f t="shared" si="17"/>
        <v>0</v>
      </c>
      <c r="AN23" s="239">
        <f t="shared" si="3"/>
        <v>0</v>
      </c>
      <c r="AO23" s="257">
        <f t="shared" si="18"/>
        <v>16271.186440677968</v>
      </c>
      <c r="AP23" s="257">
        <f t="shared" si="18"/>
        <v>0</v>
      </c>
      <c r="AQ23" s="257">
        <f t="shared" si="18"/>
        <v>0</v>
      </c>
      <c r="AR23" s="257">
        <f t="shared" si="18"/>
        <v>0</v>
      </c>
      <c r="AS23" s="257">
        <f t="shared" si="18"/>
        <v>0</v>
      </c>
      <c r="AT23" s="257">
        <f t="shared" si="18"/>
        <v>0</v>
      </c>
      <c r="AU23" s="257">
        <f t="shared" si="18"/>
        <v>0</v>
      </c>
      <c r="AV23" s="257">
        <f t="shared" si="18"/>
        <v>0</v>
      </c>
      <c r="AW23" s="239">
        <f t="shared" si="5"/>
        <v>0</v>
      </c>
    </row>
    <row r="24" spans="2:49" ht="12" customHeight="1" thickTop="1" thickBot="1" x14ac:dyDescent="0.3">
      <c r="B24" s="250" t="s">
        <v>383</v>
      </c>
      <c r="C24" s="268" t="s">
        <v>485</v>
      </c>
      <c r="D24" s="252"/>
      <c r="E24" s="243"/>
      <c r="F24" s="243"/>
      <c r="G24" s="244"/>
      <c r="H24" s="244"/>
      <c r="I24" s="244"/>
      <c r="J24" s="244"/>
      <c r="L24" s="244"/>
      <c r="M24" s="244"/>
      <c r="N24" s="244"/>
      <c r="O24" s="244"/>
      <c r="P24" s="244"/>
      <c r="Q24" s="244"/>
      <c r="R24" s="244"/>
      <c r="S24" s="244"/>
      <c r="T24" s="246"/>
      <c r="U24" s="247"/>
      <c r="V24" s="253"/>
      <c r="W24" s="253"/>
      <c r="X24" s="253"/>
      <c r="Y24" s="253"/>
      <c r="Z24" s="253"/>
      <c r="AA24" s="253"/>
      <c r="AB24" s="253"/>
      <c r="AC24" s="253"/>
      <c r="AD24" s="254"/>
      <c r="AF24" s="244"/>
      <c r="AG24" s="244"/>
      <c r="AH24" s="244"/>
      <c r="AI24" s="244"/>
      <c r="AJ24" s="244"/>
      <c r="AK24" s="244"/>
      <c r="AL24" s="244"/>
      <c r="AM24" s="244"/>
      <c r="AN24" s="239">
        <f t="shared" si="3"/>
        <v>0</v>
      </c>
      <c r="AO24" s="244"/>
      <c r="AP24" s="244"/>
      <c r="AQ24" s="244"/>
      <c r="AR24" s="244"/>
      <c r="AS24" s="244"/>
      <c r="AT24" s="244"/>
      <c r="AU24" s="244"/>
      <c r="AV24" s="244"/>
      <c r="AW24" s="239">
        <f t="shared" si="5"/>
        <v>0</v>
      </c>
    </row>
    <row r="25" spans="2:49" ht="12" customHeight="1" thickTop="1" thickBot="1" x14ac:dyDescent="0.3">
      <c r="B25" s="250"/>
      <c r="C25" s="255" t="s">
        <v>384</v>
      </c>
      <c r="D25" s="256" t="s">
        <v>486</v>
      </c>
      <c r="E25" s="243" t="s">
        <v>360</v>
      </c>
      <c r="F25" s="243">
        <v>5</v>
      </c>
      <c r="G25" s="244">
        <f>+G22</f>
        <v>4000</v>
      </c>
      <c r="H25" s="244">
        <f t="shared" si="19"/>
        <v>20000</v>
      </c>
      <c r="I25" s="258">
        <f t="shared" ref="I25:I27" si="20">1/(1.18)</f>
        <v>0.84745762711864414</v>
      </c>
      <c r="J25" s="244">
        <f t="shared" si="15"/>
        <v>16949.152542372882</v>
      </c>
      <c r="L25" s="259">
        <v>0.2</v>
      </c>
      <c r="M25" s="259">
        <v>0.8</v>
      </c>
      <c r="N25" s="244">
        <v>0</v>
      </c>
      <c r="O25" s="244">
        <v>0</v>
      </c>
      <c r="P25" s="244">
        <v>0</v>
      </c>
      <c r="Q25" s="244">
        <v>0</v>
      </c>
      <c r="R25" s="244">
        <v>0</v>
      </c>
      <c r="S25" s="244">
        <v>0</v>
      </c>
      <c r="T25" s="246"/>
      <c r="U25" s="247"/>
      <c r="V25" s="260">
        <f t="shared" ref="V25:AC27" si="21">+L25</f>
        <v>0.2</v>
      </c>
      <c r="W25" s="260">
        <f t="shared" si="21"/>
        <v>0.8</v>
      </c>
      <c r="X25" s="260">
        <f t="shared" si="21"/>
        <v>0</v>
      </c>
      <c r="Y25" s="260">
        <f t="shared" si="21"/>
        <v>0</v>
      </c>
      <c r="Z25" s="260">
        <f t="shared" si="21"/>
        <v>0</v>
      </c>
      <c r="AA25" s="260">
        <f t="shared" si="21"/>
        <v>0</v>
      </c>
      <c r="AB25" s="260">
        <f t="shared" si="21"/>
        <v>0</v>
      </c>
      <c r="AC25" s="260">
        <f t="shared" si="21"/>
        <v>0</v>
      </c>
      <c r="AD25" s="254"/>
      <c r="AF25" s="257">
        <f t="shared" ref="AF25:AM27" si="22">+L25*$H25</f>
        <v>4000</v>
      </c>
      <c r="AG25" s="257">
        <f t="shared" si="22"/>
        <v>16000</v>
      </c>
      <c r="AH25" s="257">
        <f t="shared" si="22"/>
        <v>0</v>
      </c>
      <c r="AI25" s="257">
        <f t="shared" si="22"/>
        <v>0</v>
      </c>
      <c r="AJ25" s="257">
        <f t="shared" si="22"/>
        <v>0</v>
      </c>
      <c r="AK25" s="257">
        <f t="shared" si="22"/>
        <v>0</v>
      </c>
      <c r="AL25" s="257">
        <f t="shared" si="22"/>
        <v>0</v>
      </c>
      <c r="AM25" s="257">
        <f t="shared" si="22"/>
        <v>0</v>
      </c>
      <c r="AN25" s="239">
        <f t="shared" si="3"/>
        <v>0</v>
      </c>
      <c r="AO25" s="257">
        <f t="shared" ref="AO25:AV27" si="23">+L25*$J25</f>
        <v>3389.8305084745766</v>
      </c>
      <c r="AP25" s="257">
        <f t="shared" si="23"/>
        <v>13559.322033898306</v>
      </c>
      <c r="AQ25" s="257">
        <f t="shared" si="23"/>
        <v>0</v>
      </c>
      <c r="AR25" s="257">
        <f t="shared" si="23"/>
        <v>0</v>
      </c>
      <c r="AS25" s="257">
        <f t="shared" si="23"/>
        <v>0</v>
      </c>
      <c r="AT25" s="257">
        <f t="shared" si="23"/>
        <v>0</v>
      </c>
      <c r="AU25" s="257">
        <f t="shared" si="23"/>
        <v>0</v>
      </c>
      <c r="AV25" s="257">
        <f t="shared" si="23"/>
        <v>0</v>
      </c>
      <c r="AW25" s="239">
        <f t="shared" si="5"/>
        <v>0</v>
      </c>
    </row>
    <row r="26" spans="2:49" ht="12" customHeight="1" thickTop="1" thickBot="1" x14ac:dyDescent="0.3">
      <c r="B26" s="250"/>
      <c r="C26" s="255" t="s">
        <v>385</v>
      </c>
      <c r="D26" s="256" t="s">
        <v>487</v>
      </c>
      <c r="E26" s="243" t="s">
        <v>360</v>
      </c>
      <c r="F26" s="243">
        <v>2</v>
      </c>
      <c r="G26" s="244">
        <f>+G25</f>
        <v>4000</v>
      </c>
      <c r="H26" s="244">
        <f t="shared" si="19"/>
        <v>8000</v>
      </c>
      <c r="I26" s="258">
        <f t="shared" si="20"/>
        <v>0.84745762711864414</v>
      </c>
      <c r="J26" s="244">
        <f t="shared" si="15"/>
        <v>6779.6610169491532</v>
      </c>
      <c r="L26" s="244">
        <v>0</v>
      </c>
      <c r="M26" s="259">
        <v>1</v>
      </c>
      <c r="N26" s="244">
        <v>0</v>
      </c>
      <c r="O26" s="244">
        <v>0</v>
      </c>
      <c r="P26" s="244">
        <v>0</v>
      </c>
      <c r="Q26" s="244">
        <v>0</v>
      </c>
      <c r="R26" s="244">
        <v>0</v>
      </c>
      <c r="S26" s="244">
        <v>0</v>
      </c>
      <c r="T26" s="246"/>
      <c r="U26" s="247"/>
      <c r="V26" s="260">
        <f t="shared" si="21"/>
        <v>0</v>
      </c>
      <c r="W26" s="260">
        <f t="shared" si="21"/>
        <v>1</v>
      </c>
      <c r="X26" s="260">
        <f t="shared" si="21"/>
        <v>0</v>
      </c>
      <c r="Y26" s="260">
        <f t="shared" si="21"/>
        <v>0</v>
      </c>
      <c r="Z26" s="260">
        <f t="shared" si="21"/>
        <v>0</v>
      </c>
      <c r="AA26" s="260">
        <f t="shared" si="21"/>
        <v>0</v>
      </c>
      <c r="AB26" s="260">
        <f t="shared" si="21"/>
        <v>0</v>
      </c>
      <c r="AC26" s="260">
        <f t="shared" si="21"/>
        <v>0</v>
      </c>
      <c r="AD26" s="254"/>
      <c r="AF26" s="257">
        <f t="shared" si="22"/>
        <v>0</v>
      </c>
      <c r="AG26" s="257">
        <f t="shared" si="22"/>
        <v>8000</v>
      </c>
      <c r="AH26" s="257">
        <f t="shared" si="22"/>
        <v>0</v>
      </c>
      <c r="AI26" s="257">
        <f t="shared" si="22"/>
        <v>0</v>
      </c>
      <c r="AJ26" s="257">
        <f t="shared" si="22"/>
        <v>0</v>
      </c>
      <c r="AK26" s="257">
        <f t="shared" si="22"/>
        <v>0</v>
      </c>
      <c r="AL26" s="257">
        <f t="shared" si="22"/>
        <v>0</v>
      </c>
      <c r="AM26" s="257">
        <f t="shared" si="22"/>
        <v>0</v>
      </c>
      <c r="AN26" s="239">
        <f t="shared" si="3"/>
        <v>0</v>
      </c>
      <c r="AO26" s="257">
        <f t="shared" si="23"/>
        <v>0</v>
      </c>
      <c r="AP26" s="257">
        <f t="shared" si="23"/>
        <v>6779.6610169491532</v>
      </c>
      <c r="AQ26" s="257">
        <f t="shared" si="23"/>
        <v>0</v>
      </c>
      <c r="AR26" s="257">
        <f t="shared" si="23"/>
        <v>0</v>
      </c>
      <c r="AS26" s="257">
        <f t="shared" si="23"/>
        <v>0</v>
      </c>
      <c r="AT26" s="257">
        <f t="shared" si="23"/>
        <v>0</v>
      </c>
      <c r="AU26" s="257">
        <f t="shared" si="23"/>
        <v>0</v>
      </c>
      <c r="AV26" s="257">
        <f t="shared" si="23"/>
        <v>0</v>
      </c>
      <c r="AW26" s="239">
        <f t="shared" si="5"/>
        <v>0</v>
      </c>
    </row>
    <row r="27" spans="2:49" ht="12" customHeight="1" thickTop="1" thickBot="1" x14ac:dyDescent="0.3">
      <c r="B27" s="250"/>
      <c r="C27" s="255" t="s">
        <v>386</v>
      </c>
      <c r="D27" s="256" t="s">
        <v>54</v>
      </c>
      <c r="E27" s="243" t="s">
        <v>382</v>
      </c>
      <c r="F27" s="243">
        <f>20*(F26+F25)</f>
        <v>140</v>
      </c>
      <c r="G27" s="244">
        <v>320</v>
      </c>
      <c r="H27" s="244">
        <f t="shared" si="19"/>
        <v>44800</v>
      </c>
      <c r="I27" s="258">
        <f t="shared" si="20"/>
        <v>0.84745762711864414</v>
      </c>
      <c r="J27" s="244">
        <f t="shared" si="15"/>
        <v>37966.101694915254</v>
      </c>
      <c r="L27" s="259">
        <v>0.2</v>
      </c>
      <c r="M27" s="259">
        <v>0.8</v>
      </c>
      <c r="N27" s="244">
        <v>0</v>
      </c>
      <c r="O27" s="244">
        <v>0</v>
      </c>
      <c r="P27" s="244">
        <v>0</v>
      </c>
      <c r="Q27" s="244">
        <v>0</v>
      </c>
      <c r="R27" s="244">
        <v>0</v>
      </c>
      <c r="S27" s="244">
        <v>0</v>
      </c>
      <c r="T27" s="246"/>
      <c r="U27" s="247"/>
      <c r="V27" s="260">
        <f t="shared" si="21"/>
        <v>0.2</v>
      </c>
      <c r="W27" s="260">
        <f t="shared" si="21"/>
        <v>0.8</v>
      </c>
      <c r="X27" s="260">
        <f t="shared" si="21"/>
        <v>0</v>
      </c>
      <c r="Y27" s="260">
        <f t="shared" si="21"/>
        <v>0</v>
      </c>
      <c r="Z27" s="260">
        <f t="shared" si="21"/>
        <v>0</v>
      </c>
      <c r="AA27" s="260">
        <f t="shared" si="21"/>
        <v>0</v>
      </c>
      <c r="AB27" s="260">
        <f t="shared" si="21"/>
        <v>0</v>
      </c>
      <c r="AC27" s="260">
        <f t="shared" si="21"/>
        <v>0</v>
      </c>
      <c r="AD27" s="254"/>
      <c r="AF27" s="257">
        <f t="shared" si="22"/>
        <v>8960</v>
      </c>
      <c r="AG27" s="257">
        <f t="shared" si="22"/>
        <v>35840</v>
      </c>
      <c r="AH27" s="257">
        <f t="shared" si="22"/>
        <v>0</v>
      </c>
      <c r="AI27" s="257">
        <f t="shared" si="22"/>
        <v>0</v>
      </c>
      <c r="AJ27" s="257">
        <f t="shared" si="22"/>
        <v>0</v>
      </c>
      <c r="AK27" s="257">
        <f t="shared" si="22"/>
        <v>0</v>
      </c>
      <c r="AL27" s="257">
        <f t="shared" si="22"/>
        <v>0</v>
      </c>
      <c r="AM27" s="257">
        <f t="shared" si="22"/>
        <v>0</v>
      </c>
      <c r="AN27" s="239">
        <f>+H27-SUM(AF27:AM27)</f>
        <v>0</v>
      </c>
      <c r="AO27" s="257">
        <f t="shared" si="23"/>
        <v>7593.2203389830511</v>
      </c>
      <c r="AP27" s="257">
        <f t="shared" si="23"/>
        <v>30372.881355932204</v>
      </c>
      <c r="AQ27" s="257">
        <f t="shared" si="23"/>
        <v>0</v>
      </c>
      <c r="AR27" s="257">
        <f t="shared" si="23"/>
        <v>0</v>
      </c>
      <c r="AS27" s="257">
        <f t="shared" si="23"/>
        <v>0</v>
      </c>
      <c r="AT27" s="257">
        <f t="shared" si="23"/>
        <v>0</v>
      </c>
      <c r="AU27" s="257">
        <f t="shared" si="23"/>
        <v>0</v>
      </c>
      <c r="AV27" s="257">
        <f t="shared" si="23"/>
        <v>0</v>
      </c>
      <c r="AW27" s="239">
        <f t="shared" si="5"/>
        <v>0</v>
      </c>
    </row>
    <row r="28" spans="2:49" ht="12" customHeight="1" thickTop="1" thickBot="1" x14ac:dyDescent="0.3">
      <c r="B28" s="269" t="s">
        <v>387</v>
      </c>
      <c r="C28" s="270" t="s">
        <v>54</v>
      </c>
      <c r="D28" s="252"/>
      <c r="E28" s="243"/>
      <c r="F28" s="243"/>
      <c r="G28" s="244"/>
      <c r="H28" s="245">
        <f>+SUM(H29:H34)</f>
        <v>136480</v>
      </c>
      <c r="I28" s="245"/>
      <c r="J28" s="245">
        <f>+SUM(J29:J34)</f>
        <v>115661.01694915254</v>
      </c>
      <c r="L28" s="245"/>
      <c r="M28" s="245"/>
      <c r="N28" s="245"/>
      <c r="O28" s="245"/>
      <c r="P28" s="245"/>
      <c r="Q28" s="245"/>
      <c r="R28" s="245"/>
      <c r="S28" s="245"/>
      <c r="T28" s="246"/>
      <c r="U28" s="247"/>
      <c r="V28" s="248"/>
      <c r="W28" s="248"/>
      <c r="X28" s="248"/>
      <c r="Y28" s="248"/>
      <c r="Z28" s="248"/>
      <c r="AA28" s="248"/>
      <c r="AB28" s="248"/>
      <c r="AC28" s="248"/>
      <c r="AD28" s="249"/>
      <c r="AF28" s="245">
        <f t="shared" ref="AF28:AM28" si="24">+SUM(AF29:AF34)</f>
        <v>0</v>
      </c>
      <c r="AG28" s="245">
        <f t="shared" si="24"/>
        <v>27296</v>
      </c>
      <c r="AH28" s="245">
        <f t="shared" si="24"/>
        <v>40944</v>
      </c>
      <c r="AI28" s="245">
        <f t="shared" si="24"/>
        <v>40944</v>
      </c>
      <c r="AJ28" s="245">
        <f t="shared" si="24"/>
        <v>27296</v>
      </c>
      <c r="AK28" s="245">
        <f t="shared" si="24"/>
        <v>0</v>
      </c>
      <c r="AL28" s="245">
        <f t="shared" si="24"/>
        <v>0</v>
      </c>
      <c r="AM28" s="245">
        <f t="shared" si="24"/>
        <v>0</v>
      </c>
      <c r="AN28" s="239">
        <f t="shared" si="3"/>
        <v>0</v>
      </c>
      <c r="AO28" s="245">
        <f t="shared" ref="AO28:AV28" si="25">+SUM(AO29:AO34)</f>
        <v>0</v>
      </c>
      <c r="AP28" s="245">
        <f t="shared" si="25"/>
        <v>23132.203389830513</v>
      </c>
      <c r="AQ28" s="245">
        <f t="shared" si="25"/>
        <v>34698.305084745763</v>
      </c>
      <c r="AR28" s="245">
        <f t="shared" si="25"/>
        <v>34698.305084745763</v>
      </c>
      <c r="AS28" s="245">
        <f t="shared" si="25"/>
        <v>23132.203389830513</v>
      </c>
      <c r="AT28" s="245">
        <f t="shared" si="25"/>
        <v>0</v>
      </c>
      <c r="AU28" s="245">
        <f t="shared" si="25"/>
        <v>0</v>
      </c>
      <c r="AV28" s="245">
        <f t="shared" si="25"/>
        <v>0</v>
      </c>
      <c r="AW28" s="239">
        <f t="shared" si="5"/>
        <v>0</v>
      </c>
    </row>
    <row r="29" spans="2:49" ht="12" customHeight="1" thickTop="1" thickBot="1" x14ac:dyDescent="0.3">
      <c r="B29" s="250" t="s">
        <v>388</v>
      </c>
      <c r="C29" s="266" t="s">
        <v>389</v>
      </c>
      <c r="D29" s="252"/>
      <c r="E29" s="243" t="s">
        <v>390</v>
      </c>
      <c r="F29" s="243">
        <v>12</v>
      </c>
      <c r="G29" s="244">
        <v>2000</v>
      </c>
      <c r="H29" s="244">
        <f t="shared" ref="H29:H30" si="26">+G29*F29</f>
        <v>24000</v>
      </c>
      <c r="I29" s="258">
        <f t="shared" ref="I29:I30" si="27">1/(1.18)</f>
        <v>0.84745762711864414</v>
      </c>
      <c r="J29" s="244">
        <f t="shared" si="15"/>
        <v>20338.983050847459</v>
      </c>
      <c r="L29" s="244">
        <v>0</v>
      </c>
      <c r="M29" s="259">
        <v>0.2</v>
      </c>
      <c r="N29" s="259">
        <v>0.3</v>
      </c>
      <c r="O29" s="259">
        <v>0.3</v>
      </c>
      <c r="P29" s="259">
        <v>0.2</v>
      </c>
      <c r="Q29" s="244">
        <v>0</v>
      </c>
      <c r="R29" s="244">
        <v>0</v>
      </c>
      <c r="S29" s="244">
        <v>0</v>
      </c>
      <c r="T29" s="246"/>
      <c r="U29" s="247"/>
      <c r="V29" s="260">
        <f t="shared" ref="V29:AC30" si="28">+L29</f>
        <v>0</v>
      </c>
      <c r="W29" s="260">
        <f t="shared" si="28"/>
        <v>0.2</v>
      </c>
      <c r="X29" s="260">
        <f t="shared" si="28"/>
        <v>0.3</v>
      </c>
      <c r="Y29" s="260">
        <f t="shared" si="28"/>
        <v>0.3</v>
      </c>
      <c r="Z29" s="260">
        <f t="shared" si="28"/>
        <v>0.2</v>
      </c>
      <c r="AA29" s="260">
        <f t="shared" si="28"/>
        <v>0</v>
      </c>
      <c r="AB29" s="260">
        <f t="shared" si="28"/>
        <v>0</v>
      </c>
      <c r="AC29" s="260">
        <f t="shared" si="28"/>
        <v>0</v>
      </c>
      <c r="AD29" s="254"/>
      <c r="AF29" s="257">
        <f t="shared" ref="AF29:AM30" si="29">+L29*$H29</f>
        <v>0</v>
      </c>
      <c r="AG29" s="257">
        <f t="shared" si="29"/>
        <v>4800</v>
      </c>
      <c r="AH29" s="257">
        <f t="shared" si="29"/>
        <v>7200</v>
      </c>
      <c r="AI29" s="257">
        <f t="shared" si="29"/>
        <v>7200</v>
      </c>
      <c r="AJ29" s="257">
        <f t="shared" si="29"/>
        <v>4800</v>
      </c>
      <c r="AK29" s="257">
        <f t="shared" si="29"/>
        <v>0</v>
      </c>
      <c r="AL29" s="257">
        <f t="shared" si="29"/>
        <v>0</v>
      </c>
      <c r="AM29" s="257">
        <f t="shared" si="29"/>
        <v>0</v>
      </c>
      <c r="AN29" s="239">
        <f t="shared" si="3"/>
        <v>0</v>
      </c>
      <c r="AO29" s="257">
        <f t="shared" ref="AO29:AV30" si="30">+L29*$J29</f>
        <v>0</v>
      </c>
      <c r="AP29" s="257">
        <f t="shared" si="30"/>
        <v>4067.7966101694919</v>
      </c>
      <c r="AQ29" s="257">
        <f t="shared" si="30"/>
        <v>6101.6949152542375</v>
      </c>
      <c r="AR29" s="257">
        <f t="shared" si="30"/>
        <v>6101.6949152542375</v>
      </c>
      <c r="AS29" s="257">
        <f t="shared" si="30"/>
        <v>4067.7966101694919</v>
      </c>
      <c r="AT29" s="257">
        <f t="shared" si="30"/>
        <v>0</v>
      </c>
      <c r="AU29" s="257">
        <f t="shared" si="30"/>
        <v>0</v>
      </c>
      <c r="AV29" s="257">
        <f t="shared" si="30"/>
        <v>0</v>
      </c>
      <c r="AW29" s="239">
        <f t="shared" si="5"/>
        <v>0</v>
      </c>
    </row>
    <row r="30" spans="2:49" ht="12" customHeight="1" thickTop="1" thickBot="1" x14ac:dyDescent="0.3">
      <c r="B30" s="250" t="s">
        <v>391</v>
      </c>
      <c r="C30" s="266" t="s">
        <v>392</v>
      </c>
      <c r="D30" s="252"/>
      <c r="E30" s="243" t="s">
        <v>376</v>
      </c>
      <c r="F30" s="243">
        <v>1</v>
      </c>
      <c r="G30" s="244">
        <v>10000</v>
      </c>
      <c r="H30" s="244">
        <f t="shared" si="26"/>
        <v>10000</v>
      </c>
      <c r="I30" s="258">
        <f t="shared" si="27"/>
        <v>0.84745762711864414</v>
      </c>
      <c r="J30" s="244">
        <f t="shared" si="15"/>
        <v>8474.5762711864409</v>
      </c>
      <c r="L30" s="244">
        <v>0</v>
      </c>
      <c r="M30" s="259">
        <v>0.2</v>
      </c>
      <c r="N30" s="259">
        <v>0.3</v>
      </c>
      <c r="O30" s="259">
        <v>0.3</v>
      </c>
      <c r="P30" s="259">
        <v>0.2</v>
      </c>
      <c r="Q30" s="244">
        <v>0</v>
      </c>
      <c r="R30" s="244">
        <v>0</v>
      </c>
      <c r="S30" s="244">
        <v>0</v>
      </c>
      <c r="T30" s="246"/>
      <c r="U30" s="247"/>
      <c r="V30" s="260">
        <f t="shared" si="28"/>
        <v>0</v>
      </c>
      <c r="W30" s="260">
        <f t="shared" si="28"/>
        <v>0.2</v>
      </c>
      <c r="X30" s="260">
        <f t="shared" si="28"/>
        <v>0.3</v>
      </c>
      <c r="Y30" s="260">
        <f t="shared" si="28"/>
        <v>0.3</v>
      </c>
      <c r="Z30" s="260">
        <f t="shared" si="28"/>
        <v>0.2</v>
      </c>
      <c r="AA30" s="260">
        <f t="shared" si="28"/>
        <v>0</v>
      </c>
      <c r="AB30" s="260">
        <f t="shared" si="28"/>
        <v>0</v>
      </c>
      <c r="AC30" s="260">
        <f t="shared" si="28"/>
        <v>0</v>
      </c>
      <c r="AD30" s="254"/>
      <c r="AF30" s="257">
        <f t="shared" si="29"/>
        <v>0</v>
      </c>
      <c r="AG30" s="257">
        <f t="shared" si="29"/>
        <v>2000</v>
      </c>
      <c r="AH30" s="257">
        <f t="shared" si="29"/>
        <v>3000</v>
      </c>
      <c r="AI30" s="257">
        <f t="shared" si="29"/>
        <v>3000</v>
      </c>
      <c r="AJ30" s="257">
        <f t="shared" si="29"/>
        <v>2000</v>
      </c>
      <c r="AK30" s="257">
        <f t="shared" si="29"/>
        <v>0</v>
      </c>
      <c r="AL30" s="257">
        <f t="shared" si="29"/>
        <v>0</v>
      </c>
      <c r="AM30" s="257">
        <f t="shared" si="29"/>
        <v>0</v>
      </c>
      <c r="AN30" s="239">
        <f t="shared" si="3"/>
        <v>0</v>
      </c>
      <c r="AO30" s="257">
        <f t="shared" si="30"/>
        <v>0</v>
      </c>
      <c r="AP30" s="257">
        <f t="shared" si="30"/>
        <v>1694.9152542372883</v>
      </c>
      <c r="AQ30" s="257">
        <f t="shared" si="30"/>
        <v>2542.3728813559323</v>
      </c>
      <c r="AR30" s="257">
        <f t="shared" si="30"/>
        <v>2542.3728813559323</v>
      </c>
      <c r="AS30" s="257">
        <f t="shared" si="30"/>
        <v>1694.9152542372883</v>
      </c>
      <c r="AT30" s="257">
        <f t="shared" si="30"/>
        <v>0</v>
      </c>
      <c r="AU30" s="257">
        <f t="shared" si="30"/>
        <v>0</v>
      </c>
      <c r="AV30" s="257">
        <f t="shared" si="30"/>
        <v>0</v>
      </c>
      <c r="AW30" s="239">
        <f t="shared" si="5"/>
        <v>0</v>
      </c>
    </row>
    <row r="31" spans="2:49" ht="12" customHeight="1" thickTop="1" thickBot="1" x14ac:dyDescent="0.3">
      <c r="B31" s="250" t="s">
        <v>393</v>
      </c>
      <c r="C31" s="266" t="s">
        <v>488</v>
      </c>
      <c r="D31" s="252"/>
      <c r="E31" s="243"/>
      <c r="F31" s="243"/>
      <c r="G31" s="244"/>
      <c r="H31" s="244"/>
      <c r="I31" s="244"/>
      <c r="J31" s="244"/>
      <c r="L31" s="244"/>
      <c r="M31" s="244"/>
      <c r="N31" s="244"/>
      <c r="O31" s="244"/>
      <c r="P31" s="244"/>
      <c r="Q31" s="244"/>
      <c r="R31" s="244"/>
      <c r="S31" s="244"/>
      <c r="T31" s="246"/>
      <c r="U31" s="247"/>
      <c r="V31" s="253"/>
      <c r="W31" s="253"/>
      <c r="X31" s="253"/>
      <c r="Y31" s="253"/>
      <c r="Z31" s="253"/>
      <c r="AA31" s="253"/>
      <c r="AB31" s="253"/>
      <c r="AC31" s="253"/>
      <c r="AD31" s="254"/>
      <c r="AF31" s="244"/>
      <c r="AG31" s="244"/>
      <c r="AH31" s="244"/>
      <c r="AI31" s="244"/>
      <c r="AJ31" s="244"/>
      <c r="AK31" s="244"/>
      <c r="AL31" s="244"/>
      <c r="AM31" s="244"/>
      <c r="AN31" s="239">
        <f t="shared" si="3"/>
        <v>0</v>
      </c>
      <c r="AO31" s="244"/>
      <c r="AP31" s="244"/>
      <c r="AQ31" s="244"/>
      <c r="AR31" s="244"/>
      <c r="AS31" s="244"/>
      <c r="AT31" s="244"/>
      <c r="AU31" s="244"/>
      <c r="AV31" s="244"/>
      <c r="AW31" s="239">
        <f t="shared" si="5"/>
        <v>0</v>
      </c>
    </row>
    <row r="32" spans="2:49" ht="12" customHeight="1" thickTop="1" thickBot="1" x14ac:dyDescent="0.3">
      <c r="B32" s="250"/>
      <c r="C32" s="255" t="s">
        <v>394</v>
      </c>
      <c r="D32" s="256" t="s">
        <v>395</v>
      </c>
      <c r="E32" s="243" t="s">
        <v>360</v>
      </c>
      <c r="F32" s="243">
        <v>12</v>
      </c>
      <c r="G32" s="244">
        <f>+G8</f>
        <v>4000</v>
      </c>
      <c r="H32" s="244">
        <f t="shared" ref="H32:H34" si="31">+G32*F32</f>
        <v>48000</v>
      </c>
      <c r="I32" s="258">
        <f t="shared" ref="I32:I34" si="32">1/(1.18)</f>
        <v>0.84745762711864414</v>
      </c>
      <c r="J32" s="244">
        <f t="shared" si="15"/>
        <v>40677.966101694918</v>
      </c>
      <c r="L32" s="244">
        <v>0</v>
      </c>
      <c r="M32" s="259">
        <v>0.2</v>
      </c>
      <c r="N32" s="259">
        <v>0.3</v>
      </c>
      <c r="O32" s="259">
        <v>0.3</v>
      </c>
      <c r="P32" s="259">
        <v>0.2</v>
      </c>
      <c r="Q32" s="244">
        <v>0</v>
      </c>
      <c r="R32" s="244">
        <v>0</v>
      </c>
      <c r="S32" s="244">
        <v>0</v>
      </c>
      <c r="T32" s="246"/>
      <c r="U32" s="247"/>
      <c r="V32" s="260">
        <f t="shared" ref="V32:AC34" si="33">+L32</f>
        <v>0</v>
      </c>
      <c r="W32" s="260">
        <f t="shared" si="33"/>
        <v>0.2</v>
      </c>
      <c r="X32" s="260">
        <f t="shared" si="33"/>
        <v>0.3</v>
      </c>
      <c r="Y32" s="260">
        <f t="shared" si="33"/>
        <v>0.3</v>
      </c>
      <c r="Z32" s="260">
        <f t="shared" si="33"/>
        <v>0.2</v>
      </c>
      <c r="AA32" s="260">
        <f t="shared" si="33"/>
        <v>0</v>
      </c>
      <c r="AB32" s="260">
        <f t="shared" si="33"/>
        <v>0</v>
      </c>
      <c r="AC32" s="260">
        <f t="shared" si="33"/>
        <v>0</v>
      </c>
      <c r="AD32" s="254"/>
      <c r="AF32" s="257">
        <f t="shared" ref="AF32:AM34" si="34">+L32*$H32</f>
        <v>0</v>
      </c>
      <c r="AG32" s="257">
        <f t="shared" si="34"/>
        <v>9600</v>
      </c>
      <c r="AH32" s="257">
        <f t="shared" si="34"/>
        <v>14400</v>
      </c>
      <c r="AI32" s="257">
        <f t="shared" si="34"/>
        <v>14400</v>
      </c>
      <c r="AJ32" s="257">
        <f t="shared" si="34"/>
        <v>9600</v>
      </c>
      <c r="AK32" s="257">
        <f t="shared" si="34"/>
        <v>0</v>
      </c>
      <c r="AL32" s="257">
        <f t="shared" si="34"/>
        <v>0</v>
      </c>
      <c r="AM32" s="257">
        <f t="shared" si="34"/>
        <v>0</v>
      </c>
      <c r="AN32" s="239">
        <f t="shared" si="3"/>
        <v>0</v>
      </c>
      <c r="AO32" s="257">
        <f t="shared" ref="AO32:AV34" si="35">+L32*$J32</f>
        <v>0</v>
      </c>
      <c r="AP32" s="257">
        <f t="shared" si="35"/>
        <v>8135.5932203389839</v>
      </c>
      <c r="AQ32" s="257">
        <f t="shared" si="35"/>
        <v>12203.389830508475</v>
      </c>
      <c r="AR32" s="257">
        <f t="shared" si="35"/>
        <v>12203.389830508475</v>
      </c>
      <c r="AS32" s="257">
        <f t="shared" si="35"/>
        <v>8135.5932203389839</v>
      </c>
      <c r="AT32" s="257">
        <f t="shared" si="35"/>
        <v>0</v>
      </c>
      <c r="AU32" s="257">
        <f t="shared" si="35"/>
        <v>0</v>
      </c>
      <c r="AV32" s="257">
        <f t="shared" si="35"/>
        <v>0</v>
      </c>
      <c r="AW32" s="239">
        <f t="shared" si="5"/>
        <v>0</v>
      </c>
    </row>
    <row r="33" spans="2:49" ht="12" customHeight="1" thickTop="1" thickBot="1" x14ac:dyDescent="0.3">
      <c r="B33" s="250"/>
      <c r="C33" s="255" t="s">
        <v>396</v>
      </c>
      <c r="D33" s="256" t="s">
        <v>397</v>
      </c>
      <c r="E33" s="243" t="s">
        <v>398</v>
      </c>
      <c r="F33" s="243">
        <f>4*F32</f>
        <v>48</v>
      </c>
      <c r="G33" s="244">
        <f>+G87</f>
        <v>495</v>
      </c>
      <c r="H33" s="244">
        <f t="shared" si="31"/>
        <v>23760</v>
      </c>
      <c r="I33" s="258">
        <f t="shared" si="32"/>
        <v>0.84745762711864414</v>
      </c>
      <c r="J33" s="244">
        <f t="shared" si="15"/>
        <v>20135.593220338986</v>
      </c>
      <c r="L33" s="244">
        <v>0</v>
      </c>
      <c r="M33" s="259">
        <v>0.2</v>
      </c>
      <c r="N33" s="259">
        <v>0.3</v>
      </c>
      <c r="O33" s="259">
        <v>0.3</v>
      </c>
      <c r="P33" s="259">
        <v>0.2</v>
      </c>
      <c r="Q33" s="244">
        <v>0</v>
      </c>
      <c r="R33" s="244">
        <v>0</v>
      </c>
      <c r="S33" s="244">
        <v>0</v>
      </c>
      <c r="T33" s="246"/>
      <c r="U33" s="247"/>
      <c r="V33" s="260">
        <f t="shared" si="33"/>
        <v>0</v>
      </c>
      <c r="W33" s="260">
        <f t="shared" si="33"/>
        <v>0.2</v>
      </c>
      <c r="X33" s="260">
        <f t="shared" si="33"/>
        <v>0.3</v>
      </c>
      <c r="Y33" s="260">
        <f t="shared" si="33"/>
        <v>0.3</v>
      </c>
      <c r="Z33" s="260">
        <f t="shared" si="33"/>
        <v>0.2</v>
      </c>
      <c r="AA33" s="260">
        <f t="shared" si="33"/>
        <v>0</v>
      </c>
      <c r="AB33" s="260">
        <f t="shared" si="33"/>
        <v>0</v>
      </c>
      <c r="AC33" s="260">
        <f t="shared" si="33"/>
        <v>0</v>
      </c>
      <c r="AD33" s="254"/>
      <c r="AF33" s="257">
        <f t="shared" si="34"/>
        <v>0</v>
      </c>
      <c r="AG33" s="257">
        <f t="shared" si="34"/>
        <v>4752</v>
      </c>
      <c r="AH33" s="257">
        <f t="shared" si="34"/>
        <v>7128</v>
      </c>
      <c r="AI33" s="257">
        <f t="shared" si="34"/>
        <v>7128</v>
      </c>
      <c r="AJ33" s="257">
        <f t="shared" si="34"/>
        <v>4752</v>
      </c>
      <c r="AK33" s="257">
        <f t="shared" si="34"/>
        <v>0</v>
      </c>
      <c r="AL33" s="257">
        <f t="shared" si="34"/>
        <v>0</v>
      </c>
      <c r="AM33" s="257">
        <f t="shared" si="34"/>
        <v>0</v>
      </c>
      <c r="AN33" s="239">
        <f t="shared" si="3"/>
        <v>0</v>
      </c>
      <c r="AO33" s="257">
        <f t="shared" si="35"/>
        <v>0</v>
      </c>
      <c r="AP33" s="257">
        <f t="shared" si="35"/>
        <v>4027.1186440677975</v>
      </c>
      <c r="AQ33" s="257">
        <f t="shared" si="35"/>
        <v>6040.6779661016953</v>
      </c>
      <c r="AR33" s="257">
        <f t="shared" si="35"/>
        <v>6040.6779661016953</v>
      </c>
      <c r="AS33" s="257">
        <f t="shared" si="35"/>
        <v>4027.1186440677975</v>
      </c>
      <c r="AT33" s="257">
        <f t="shared" si="35"/>
        <v>0</v>
      </c>
      <c r="AU33" s="257">
        <f t="shared" si="35"/>
        <v>0</v>
      </c>
      <c r="AV33" s="257">
        <f t="shared" si="35"/>
        <v>0</v>
      </c>
      <c r="AW33" s="239">
        <f t="shared" si="5"/>
        <v>0</v>
      </c>
    </row>
    <row r="34" spans="2:49" ht="12" customHeight="1" thickTop="1" thickBot="1" x14ac:dyDescent="0.3">
      <c r="B34" s="250"/>
      <c r="C34" s="255" t="s">
        <v>399</v>
      </c>
      <c r="D34" s="256" t="s">
        <v>381</v>
      </c>
      <c r="E34" s="243" t="s">
        <v>382</v>
      </c>
      <c r="F34" s="243">
        <f>4*2*12</f>
        <v>96</v>
      </c>
      <c r="G34" s="244">
        <v>320</v>
      </c>
      <c r="H34" s="244">
        <f t="shared" si="31"/>
        <v>30720</v>
      </c>
      <c r="I34" s="258">
        <f t="shared" si="32"/>
        <v>0.84745762711864414</v>
      </c>
      <c r="J34" s="244">
        <f t="shared" si="15"/>
        <v>26033.898305084749</v>
      </c>
      <c r="L34" s="244">
        <v>0</v>
      </c>
      <c r="M34" s="259">
        <v>0.2</v>
      </c>
      <c r="N34" s="259">
        <v>0.3</v>
      </c>
      <c r="O34" s="259">
        <v>0.3</v>
      </c>
      <c r="P34" s="259">
        <v>0.2</v>
      </c>
      <c r="Q34" s="244">
        <v>0</v>
      </c>
      <c r="R34" s="244">
        <v>0</v>
      </c>
      <c r="S34" s="244">
        <v>0</v>
      </c>
      <c r="T34" s="246"/>
      <c r="U34" s="247"/>
      <c r="V34" s="260">
        <f t="shared" si="33"/>
        <v>0</v>
      </c>
      <c r="W34" s="260">
        <f t="shared" si="33"/>
        <v>0.2</v>
      </c>
      <c r="X34" s="260">
        <f t="shared" si="33"/>
        <v>0.3</v>
      </c>
      <c r="Y34" s="260">
        <f t="shared" si="33"/>
        <v>0.3</v>
      </c>
      <c r="Z34" s="260">
        <f t="shared" si="33"/>
        <v>0.2</v>
      </c>
      <c r="AA34" s="260">
        <f t="shared" si="33"/>
        <v>0</v>
      </c>
      <c r="AB34" s="260">
        <f t="shared" si="33"/>
        <v>0</v>
      </c>
      <c r="AC34" s="260">
        <f t="shared" si="33"/>
        <v>0</v>
      </c>
      <c r="AD34" s="254"/>
      <c r="AF34" s="257">
        <f t="shared" si="34"/>
        <v>0</v>
      </c>
      <c r="AG34" s="257">
        <f t="shared" si="34"/>
        <v>6144</v>
      </c>
      <c r="AH34" s="257">
        <f t="shared" si="34"/>
        <v>9216</v>
      </c>
      <c r="AI34" s="257">
        <f t="shared" si="34"/>
        <v>9216</v>
      </c>
      <c r="AJ34" s="257">
        <f t="shared" si="34"/>
        <v>6144</v>
      </c>
      <c r="AK34" s="257">
        <f t="shared" si="34"/>
        <v>0</v>
      </c>
      <c r="AL34" s="257">
        <f t="shared" si="34"/>
        <v>0</v>
      </c>
      <c r="AM34" s="257">
        <f t="shared" si="34"/>
        <v>0</v>
      </c>
      <c r="AN34" s="239">
        <f t="shared" si="3"/>
        <v>0</v>
      </c>
      <c r="AO34" s="257">
        <f t="shared" si="35"/>
        <v>0</v>
      </c>
      <c r="AP34" s="257">
        <f t="shared" si="35"/>
        <v>5206.7796610169498</v>
      </c>
      <c r="AQ34" s="257">
        <f t="shared" si="35"/>
        <v>7810.1694915254247</v>
      </c>
      <c r="AR34" s="257">
        <f t="shared" si="35"/>
        <v>7810.1694915254247</v>
      </c>
      <c r="AS34" s="257">
        <f t="shared" si="35"/>
        <v>5206.7796610169498</v>
      </c>
      <c r="AT34" s="257">
        <f t="shared" si="35"/>
        <v>0</v>
      </c>
      <c r="AU34" s="257">
        <f t="shared" si="35"/>
        <v>0</v>
      </c>
      <c r="AV34" s="257">
        <f t="shared" si="35"/>
        <v>0</v>
      </c>
      <c r="AW34" s="239">
        <f t="shared" si="5"/>
        <v>0</v>
      </c>
    </row>
    <row r="35" spans="2:49" s="238" customFormat="1" ht="15" customHeight="1" thickTop="1" x14ac:dyDescent="0.3">
      <c r="B35" s="232" t="s">
        <v>400</v>
      </c>
      <c r="C35" s="233"/>
      <c r="D35" s="234"/>
      <c r="E35" s="235"/>
      <c r="F35" s="235"/>
      <c r="G35" s="236"/>
      <c r="H35" s="237">
        <f>+H36+H40</f>
        <v>452462</v>
      </c>
      <c r="I35" s="237"/>
      <c r="J35" s="237">
        <f>+J36+J40</f>
        <v>383442.37288135593</v>
      </c>
      <c r="L35" s="237"/>
      <c r="M35" s="237"/>
      <c r="N35" s="237"/>
      <c r="O35" s="237"/>
      <c r="P35" s="237"/>
      <c r="Q35" s="237"/>
      <c r="R35" s="237"/>
      <c r="S35" s="237"/>
      <c r="T35" s="271"/>
      <c r="U35" s="272"/>
      <c r="V35" s="273"/>
      <c r="W35" s="273"/>
      <c r="X35" s="273"/>
      <c r="Y35" s="273"/>
      <c r="Z35" s="273"/>
      <c r="AA35" s="273"/>
      <c r="AB35" s="273"/>
      <c r="AC35" s="273"/>
      <c r="AD35" s="274"/>
      <c r="AF35" s="237">
        <f t="shared" ref="AF35:AM35" si="36">+AF36+AF40</f>
        <v>0</v>
      </c>
      <c r="AG35" s="237">
        <f t="shared" si="36"/>
        <v>278308</v>
      </c>
      <c r="AH35" s="237">
        <f t="shared" si="36"/>
        <v>0</v>
      </c>
      <c r="AI35" s="237">
        <f t="shared" si="36"/>
        <v>0</v>
      </c>
      <c r="AJ35" s="237">
        <f t="shared" si="36"/>
        <v>0</v>
      </c>
      <c r="AK35" s="237">
        <f t="shared" si="36"/>
        <v>0</v>
      </c>
      <c r="AL35" s="237">
        <f t="shared" si="36"/>
        <v>0</v>
      </c>
      <c r="AM35" s="237">
        <f t="shared" si="36"/>
        <v>174154</v>
      </c>
      <c r="AN35" s="239">
        <f t="shared" si="3"/>
        <v>0</v>
      </c>
      <c r="AO35" s="237">
        <f t="shared" ref="AO35:AV35" si="37">+AO36+AO40</f>
        <v>0</v>
      </c>
      <c r="AP35" s="237">
        <f t="shared" si="37"/>
        <v>235854.2372881356</v>
      </c>
      <c r="AQ35" s="237">
        <f t="shared" si="37"/>
        <v>0</v>
      </c>
      <c r="AR35" s="237">
        <f t="shared" si="37"/>
        <v>0</v>
      </c>
      <c r="AS35" s="237">
        <f t="shared" si="37"/>
        <v>0</v>
      </c>
      <c r="AT35" s="237">
        <f t="shared" si="37"/>
        <v>0</v>
      </c>
      <c r="AU35" s="237">
        <f t="shared" si="37"/>
        <v>0</v>
      </c>
      <c r="AV35" s="237">
        <f t="shared" si="37"/>
        <v>147588.13559322036</v>
      </c>
      <c r="AW35" s="239">
        <f t="shared" si="5"/>
        <v>0</v>
      </c>
    </row>
    <row r="36" spans="2:49" ht="12" customHeight="1" thickTop="1" thickBot="1" x14ac:dyDescent="0.3">
      <c r="B36" s="275" t="s">
        <v>401</v>
      </c>
      <c r="C36" s="276" t="s">
        <v>54</v>
      </c>
      <c r="D36" s="252"/>
      <c r="E36" s="243"/>
      <c r="F36" s="243"/>
      <c r="G36" s="244"/>
      <c r="H36" s="245">
        <f>+SUM(H37:H39)</f>
        <v>278308</v>
      </c>
      <c r="I36" s="245"/>
      <c r="J36" s="245">
        <f>+SUM(J37:J39)</f>
        <v>235854.2372881356</v>
      </c>
      <c r="L36" s="245"/>
      <c r="M36" s="245"/>
      <c r="N36" s="245"/>
      <c r="O36" s="245"/>
      <c r="P36" s="245"/>
      <c r="Q36" s="245"/>
      <c r="R36" s="245"/>
      <c r="S36" s="245"/>
      <c r="T36" s="246"/>
      <c r="U36" s="247"/>
      <c r="V36" s="248"/>
      <c r="W36" s="248"/>
      <c r="X36" s="248"/>
      <c r="Y36" s="248"/>
      <c r="Z36" s="248"/>
      <c r="AA36" s="248"/>
      <c r="AB36" s="248"/>
      <c r="AC36" s="248"/>
      <c r="AD36" s="249"/>
      <c r="AF36" s="245">
        <f t="shared" ref="AF36:AM36" si="38">+SUM(AF37:AF39)</f>
        <v>0</v>
      </c>
      <c r="AG36" s="245">
        <f t="shared" si="38"/>
        <v>278308</v>
      </c>
      <c r="AH36" s="245">
        <f t="shared" si="38"/>
        <v>0</v>
      </c>
      <c r="AI36" s="245">
        <f t="shared" si="38"/>
        <v>0</v>
      </c>
      <c r="AJ36" s="245">
        <f t="shared" si="38"/>
        <v>0</v>
      </c>
      <c r="AK36" s="245">
        <f t="shared" si="38"/>
        <v>0</v>
      </c>
      <c r="AL36" s="245">
        <f t="shared" si="38"/>
        <v>0</v>
      </c>
      <c r="AM36" s="245">
        <f t="shared" si="38"/>
        <v>0</v>
      </c>
      <c r="AN36" s="239">
        <f t="shared" si="3"/>
        <v>0</v>
      </c>
      <c r="AO36" s="245">
        <f t="shared" ref="AO36:AV36" si="39">+SUM(AO37:AO39)</f>
        <v>0</v>
      </c>
      <c r="AP36" s="245">
        <f t="shared" si="39"/>
        <v>235854.2372881356</v>
      </c>
      <c r="AQ36" s="245">
        <f t="shared" si="39"/>
        <v>0</v>
      </c>
      <c r="AR36" s="245">
        <f t="shared" si="39"/>
        <v>0</v>
      </c>
      <c r="AS36" s="245">
        <f t="shared" si="39"/>
        <v>0</v>
      </c>
      <c r="AT36" s="245">
        <f t="shared" si="39"/>
        <v>0</v>
      </c>
      <c r="AU36" s="245">
        <f t="shared" si="39"/>
        <v>0</v>
      </c>
      <c r="AV36" s="245">
        <f t="shared" si="39"/>
        <v>0</v>
      </c>
      <c r="AW36" s="239">
        <f t="shared" si="5"/>
        <v>0</v>
      </c>
    </row>
    <row r="37" spans="2:49" ht="12" customHeight="1" thickTop="1" thickBot="1" x14ac:dyDescent="0.3">
      <c r="B37" s="250" t="s">
        <v>402</v>
      </c>
      <c r="C37" s="255" t="s">
        <v>403</v>
      </c>
      <c r="D37" s="252"/>
      <c r="E37" s="243" t="s">
        <v>376</v>
      </c>
      <c r="F37" s="243">
        <v>1</v>
      </c>
      <c r="G37" s="244">
        <v>100000</v>
      </c>
      <c r="H37" s="244">
        <f t="shared" ref="H37:H42" si="40">+G37*F37</f>
        <v>100000</v>
      </c>
      <c r="I37" s="258">
        <f t="shared" ref="I37:I39" si="41">1/(1.18)</f>
        <v>0.84745762711864414</v>
      </c>
      <c r="J37" s="244">
        <f t="shared" ref="J37:J39" si="42">+I37*H37</f>
        <v>84745.762711864416</v>
      </c>
      <c r="L37" s="244">
        <v>0</v>
      </c>
      <c r="M37" s="259">
        <v>1</v>
      </c>
      <c r="N37" s="244">
        <v>0</v>
      </c>
      <c r="O37" s="244">
        <v>0</v>
      </c>
      <c r="P37" s="244">
        <v>0</v>
      </c>
      <c r="Q37" s="244">
        <v>0</v>
      </c>
      <c r="R37" s="244">
        <v>0</v>
      </c>
      <c r="S37" s="244">
        <v>0</v>
      </c>
      <c r="T37" s="246"/>
      <c r="U37" s="247"/>
      <c r="V37" s="277">
        <f t="shared" ref="V37:AC39" si="43">+L37</f>
        <v>0</v>
      </c>
      <c r="W37" s="277">
        <f t="shared" si="43"/>
        <v>1</v>
      </c>
      <c r="X37" s="277">
        <f t="shared" si="43"/>
        <v>0</v>
      </c>
      <c r="Y37" s="277">
        <f t="shared" si="43"/>
        <v>0</v>
      </c>
      <c r="Z37" s="277">
        <f t="shared" si="43"/>
        <v>0</v>
      </c>
      <c r="AA37" s="277">
        <f t="shared" si="43"/>
        <v>0</v>
      </c>
      <c r="AB37" s="277">
        <f t="shared" si="43"/>
        <v>0</v>
      </c>
      <c r="AC37" s="277">
        <f t="shared" si="43"/>
        <v>0</v>
      </c>
      <c r="AD37" s="254"/>
      <c r="AF37" s="257">
        <f t="shared" ref="AF37:AM39" si="44">+L37*$H37</f>
        <v>0</v>
      </c>
      <c r="AG37" s="257">
        <f t="shared" si="44"/>
        <v>100000</v>
      </c>
      <c r="AH37" s="257">
        <f t="shared" si="44"/>
        <v>0</v>
      </c>
      <c r="AI37" s="257">
        <f t="shared" si="44"/>
        <v>0</v>
      </c>
      <c r="AJ37" s="257">
        <f t="shared" si="44"/>
        <v>0</v>
      </c>
      <c r="AK37" s="257">
        <f t="shared" si="44"/>
        <v>0</v>
      </c>
      <c r="AL37" s="257">
        <f t="shared" si="44"/>
        <v>0</v>
      </c>
      <c r="AM37" s="257">
        <f t="shared" si="44"/>
        <v>0</v>
      </c>
      <c r="AN37" s="239">
        <f t="shared" si="3"/>
        <v>0</v>
      </c>
      <c r="AO37" s="257">
        <f t="shared" ref="AO37:AV39" si="45">+L37*$J37</f>
        <v>0</v>
      </c>
      <c r="AP37" s="257">
        <f t="shared" si="45"/>
        <v>84745.762711864416</v>
      </c>
      <c r="AQ37" s="257">
        <f t="shared" si="45"/>
        <v>0</v>
      </c>
      <c r="AR37" s="257">
        <f t="shared" si="45"/>
        <v>0</v>
      </c>
      <c r="AS37" s="257">
        <f t="shared" si="45"/>
        <v>0</v>
      </c>
      <c r="AT37" s="257">
        <f t="shared" si="45"/>
        <v>0</v>
      </c>
      <c r="AU37" s="257">
        <f t="shared" si="45"/>
        <v>0</v>
      </c>
      <c r="AV37" s="257">
        <f t="shared" si="45"/>
        <v>0</v>
      </c>
      <c r="AW37" s="239">
        <f t="shared" si="5"/>
        <v>0</v>
      </c>
    </row>
    <row r="38" spans="2:49" ht="12" customHeight="1" thickTop="1" thickBot="1" x14ac:dyDescent="0.3">
      <c r="B38" s="250" t="s">
        <v>404</v>
      </c>
      <c r="C38" s="266" t="s">
        <v>405</v>
      </c>
      <c r="D38" s="252"/>
      <c r="E38" s="243" t="s">
        <v>406</v>
      </c>
      <c r="F38" s="243">
        <v>2</v>
      </c>
      <c r="G38" s="244">
        <f>74154</f>
        <v>74154</v>
      </c>
      <c r="H38" s="244">
        <f t="shared" si="40"/>
        <v>148308</v>
      </c>
      <c r="I38" s="258">
        <f t="shared" si="41"/>
        <v>0.84745762711864414</v>
      </c>
      <c r="J38" s="244">
        <f t="shared" si="42"/>
        <v>125684.74576271187</v>
      </c>
      <c r="L38" s="244">
        <v>0</v>
      </c>
      <c r="M38" s="259">
        <v>1</v>
      </c>
      <c r="N38" s="244">
        <v>0</v>
      </c>
      <c r="O38" s="244">
        <v>0</v>
      </c>
      <c r="P38" s="244">
        <v>0</v>
      </c>
      <c r="Q38" s="244">
        <v>0</v>
      </c>
      <c r="R38" s="244">
        <v>0</v>
      </c>
      <c r="S38" s="244">
        <v>0</v>
      </c>
      <c r="T38" s="246"/>
      <c r="U38" s="247"/>
      <c r="V38" s="277">
        <f t="shared" si="43"/>
        <v>0</v>
      </c>
      <c r="W38" s="277">
        <f t="shared" si="43"/>
        <v>1</v>
      </c>
      <c r="X38" s="277">
        <f t="shared" si="43"/>
        <v>0</v>
      </c>
      <c r="Y38" s="277">
        <f t="shared" si="43"/>
        <v>0</v>
      </c>
      <c r="Z38" s="277">
        <f t="shared" si="43"/>
        <v>0</v>
      </c>
      <c r="AA38" s="277">
        <f t="shared" si="43"/>
        <v>0</v>
      </c>
      <c r="AB38" s="277">
        <f t="shared" si="43"/>
        <v>0</v>
      </c>
      <c r="AC38" s="277">
        <f t="shared" si="43"/>
        <v>0</v>
      </c>
      <c r="AD38" s="254"/>
      <c r="AF38" s="257">
        <f t="shared" si="44"/>
        <v>0</v>
      </c>
      <c r="AG38" s="257">
        <f t="shared" si="44"/>
        <v>148308</v>
      </c>
      <c r="AH38" s="257">
        <f t="shared" si="44"/>
        <v>0</v>
      </c>
      <c r="AI38" s="257">
        <f t="shared" si="44"/>
        <v>0</v>
      </c>
      <c r="AJ38" s="257">
        <f t="shared" si="44"/>
        <v>0</v>
      </c>
      <c r="AK38" s="257">
        <f t="shared" si="44"/>
        <v>0</v>
      </c>
      <c r="AL38" s="257">
        <f t="shared" si="44"/>
        <v>0</v>
      </c>
      <c r="AM38" s="257">
        <f t="shared" si="44"/>
        <v>0</v>
      </c>
      <c r="AN38" s="239">
        <f t="shared" si="3"/>
        <v>0</v>
      </c>
      <c r="AO38" s="257">
        <f t="shared" si="45"/>
        <v>0</v>
      </c>
      <c r="AP38" s="257">
        <f t="shared" si="45"/>
        <v>125684.74576271187</v>
      </c>
      <c r="AQ38" s="257">
        <f t="shared" si="45"/>
        <v>0</v>
      </c>
      <c r="AR38" s="257">
        <f t="shared" si="45"/>
        <v>0</v>
      </c>
      <c r="AS38" s="257">
        <f t="shared" si="45"/>
        <v>0</v>
      </c>
      <c r="AT38" s="257">
        <f t="shared" si="45"/>
        <v>0</v>
      </c>
      <c r="AU38" s="257">
        <f t="shared" si="45"/>
        <v>0</v>
      </c>
      <c r="AV38" s="257">
        <f t="shared" si="45"/>
        <v>0</v>
      </c>
      <c r="AW38" s="239">
        <f t="shared" si="5"/>
        <v>0</v>
      </c>
    </row>
    <row r="39" spans="2:49" ht="12" customHeight="1" thickTop="1" thickBot="1" x14ac:dyDescent="0.3">
      <c r="B39" s="250" t="s">
        <v>407</v>
      </c>
      <c r="C39" s="266" t="s">
        <v>408</v>
      </c>
      <c r="D39" s="252"/>
      <c r="E39" s="243" t="s">
        <v>376</v>
      </c>
      <c r="F39" s="243">
        <v>1</v>
      </c>
      <c r="G39" s="244">
        <v>30000</v>
      </c>
      <c r="H39" s="244">
        <f t="shared" si="40"/>
        <v>30000</v>
      </c>
      <c r="I39" s="258">
        <f t="shared" si="41"/>
        <v>0.84745762711864414</v>
      </c>
      <c r="J39" s="244">
        <f t="shared" si="42"/>
        <v>25423.728813559323</v>
      </c>
      <c r="L39" s="244">
        <v>0</v>
      </c>
      <c r="M39" s="259">
        <v>1</v>
      </c>
      <c r="N39" s="244">
        <v>0</v>
      </c>
      <c r="O39" s="244">
        <v>0</v>
      </c>
      <c r="P39" s="244">
        <v>0</v>
      </c>
      <c r="Q39" s="244">
        <v>0</v>
      </c>
      <c r="R39" s="244">
        <v>0</v>
      </c>
      <c r="S39" s="244">
        <v>0</v>
      </c>
      <c r="T39" s="246"/>
      <c r="U39" s="247"/>
      <c r="V39" s="277">
        <f t="shared" si="43"/>
        <v>0</v>
      </c>
      <c r="W39" s="277">
        <f t="shared" si="43"/>
        <v>1</v>
      </c>
      <c r="X39" s="277">
        <f t="shared" si="43"/>
        <v>0</v>
      </c>
      <c r="Y39" s="277">
        <f t="shared" si="43"/>
        <v>0</v>
      </c>
      <c r="Z39" s="277">
        <f t="shared" si="43"/>
        <v>0</v>
      </c>
      <c r="AA39" s="277">
        <f t="shared" si="43"/>
        <v>0</v>
      </c>
      <c r="AB39" s="277">
        <f t="shared" si="43"/>
        <v>0</v>
      </c>
      <c r="AC39" s="277">
        <f t="shared" si="43"/>
        <v>0</v>
      </c>
      <c r="AD39" s="254"/>
      <c r="AF39" s="257">
        <f t="shared" si="44"/>
        <v>0</v>
      </c>
      <c r="AG39" s="257">
        <f t="shared" si="44"/>
        <v>30000</v>
      </c>
      <c r="AH39" s="257">
        <f t="shared" si="44"/>
        <v>0</v>
      </c>
      <c r="AI39" s="257">
        <f t="shared" si="44"/>
        <v>0</v>
      </c>
      <c r="AJ39" s="257">
        <f t="shared" si="44"/>
        <v>0</v>
      </c>
      <c r="AK39" s="257">
        <f t="shared" si="44"/>
        <v>0</v>
      </c>
      <c r="AL39" s="257">
        <f t="shared" si="44"/>
        <v>0</v>
      </c>
      <c r="AM39" s="257">
        <f t="shared" si="44"/>
        <v>0</v>
      </c>
      <c r="AN39" s="239">
        <f t="shared" si="3"/>
        <v>0</v>
      </c>
      <c r="AO39" s="257">
        <f t="shared" si="45"/>
        <v>0</v>
      </c>
      <c r="AP39" s="257">
        <f t="shared" si="45"/>
        <v>25423.728813559323</v>
      </c>
      <c r="AQ39" s="257">
        <f t="shared" si="45"/>
        <v>0</v>
      </c>
      <c r="AR39" s="257">
        <f t="shared" si="45"/>
        <v>0</v>
      </c>
      <c r="AS39" s="257">
        <f t="shared" si="45"/>
        <v>0</v>
      </c>
      <c r="AT39" s="257">
        <f t="shared" si="45"/>
        <v>0</v>
      </c>
      <c r="AU39" s="257">
        <f t="shared" si="45"/>
        <v>0</v>
      </c>
      <c r="AV39" s="257">
        <f t="shared" si="45"/>
        <v>0</v>
      </c>
      <c r="AW39" s="239">
        <f t="shared" si="5"/>
        <v>0</v>
      </c>
    </row>
    <row r="40" spans="2:49" ht="13.2" thickTop="1" thickBot="1" x14ac:dyDescent="0.3">
      <c r="B40" s="275" t="s">
        <v>409</v>
      </c>
      <c r="C40" s="276" t="s">
        <v>54</v>
      </c>
      <c r="D40" s="252"/>
      <c r="E40" s="243"/>
      <c r="F40" s="243"/>
      <c r="G40" s="244"/>
      <c r="H40" s="245">
        <f>+H41+H42</f>
        <v>174154</v>
      </c>
      <c r="I40" s="245"/>
      <c r="J40" s="245">
        <f>+J41+J42</f>
        <v>147588.13559322036</v>
      </c>
      <c r="L40" s="245"/>
      <c r="M40" s="245"/>
      <c r="N40" s="245"/>
      <c r="O40" s="245"/>
      <c r="P40" s="245"/>
      <c r="Q40" s="245"/>
      <c r="R40" s="245"/>
      <c r="S40" s="245"/>
      <c r="T40" s="246"/>
      <c r="U40" s="247"/>
      <c r="V40" s="248"/>
      <c r="W40" s="248"/>
      <c r="X40" s="248"/>
      <c r="Y40" s="248"/>
      <c r="Z40" s="248"/>
      <c r="AA40" s="248"/>
      <c r="AB40" s="248"/>
      <c r="AC40" s="248"/>
      <c r="AD40" s="249"/>
      <c r="AF40" s="245">
        <f t="shared" ref="AF40:AM40" si="46">+AF41+AF42</f>
        <v>0</v>
      </c>
      <c r="AG40" s="245">
        <f t="shared" si="46"/>
        <v>0</v>
      </c>
      <c r="AH40" s="245">
        <f t="shared" si="46"/>
        <v>0</v>
      </c>
      <c r="AI40" s="245">
        <f t="shared" si="46"/>
        <v>0</v>
      </c>
      <c r="AJ40" s="245">
        <f t="shared" si="46"/>
        <v>0</v>
      </c>
      <c r="AK40" s="245">
        <f t="shared" si="46"/>
        <v>0</v>
      </c>
      <c r="AL40" s="245">
        <f t="shared" si="46"/>
        <v>0</v>
      </c>
      <c r="AM40" s="245">
        <f t="shared" si="46"/>
        <v>174154</v>
      </c>
      <c r="AN40" s="239">
        <f t="shared" si="3"/>
        <v>0</v>
      </c>
      <c r="AO40" s="245">
        <f t="shared" ref="AO40:AV40" si="47">+AO41+AO42</f>
        <v>0</v>
      </c>
      <c r="AP40" s="245">
        <f t="shared" si="47"/>
        <v>0</v>
      </c>
      <c r="AQ40" s="245">
        <f t="shared" si="47"/>
        <v>0</v>
      </c>
      <c r="AR40" s="245">
        <f t="shared" si="47"/>
        <v>0</v>
      </c>
      <c r="AS40" s="245">
        <f t="shared" si="47"/>
        <v>0</v>
      </c>
      <c r="AT40" s="245">
        <f t="shared" si="47"/>
        <v>0</v>
      </c>
      <c r="AU40" s="245">
        <f t="shared" si="47"/>
        <v>0</v>
      </c>
      <c r="AV40" s="245">
        <f t="shared" si="47"/>
        <v>147588.13559322036</v>
      </c>
      <c r="AW40" s="239">
        <f t="shared" si="5"/>
        <v>0</v>
      </c>
    </row>
    <row r="41" spans="2:49" ht="11.1" customHeight="1" thickTop="1" thickBot="1" x14ac:dyDescent="0.3">
      <c r="B41" s="250" t="s">
        <v>402</v>
      </c>
      <c r="C41" s="255" t="s">
        <v>403</v>
      </c>
      <c r="D41" s="252"/>
      <c r="E41" s="243" t="s">
        <v>376</v>
      </c>
      <c r="F41" s="243">
        <v>1</v>
      </c>
      <c r="G41" s="244">
        <v>100000</v>
      </c>
      <c r="H41" s="244">
        <f t="shared" si="40"/>
        <v>100000</v>
      </c>
      <c r="I41" s="258">
        <f t="shared" ref="I41:I42" si="48">1/(1.18)</f>
        <v>0.84745762711864414</v>
      </c>
      <c r="J41" s="244">
        <f t="shared" ref="J41:J42" si="49">+I41*H41</f>
        <v>84745.762711864416</v>
      </c>
      <c r="L41" s="244">
        <v>0</v>
      </c>
      <c r="M41" s="244">
        <v>0</v>
      </c>
      <c r="N41" s="244">
        <v>0</v>
      </c>
      <c r="O41" s="244">
        <v>0</v>
      </c>
      <c r="P41" s="244">
        <v>0</v>
      </c>
      <c r="Q41" s="244">
        <v>0</v>
      </c>
      <c r="R41" s="244">
        <v>0</v>
      </c>
      <c r="S41" s="259">
        <v>1</v>
      </c>
      <c r="T41" s="246"/>
      <c r="U41" s="247"/>
      <c r="V41" s="277">
        <f t="shared" ref="V41:AC42" si="50">+L41</f>
        <v>0</v>
      </c>
      <c r="W41" s="277">
        <f t="shared" si="50"/>
        <v>0</v>
      </c>
      <c r="X41" s="277">
        <f t="shared" si="50"/>
        <v>0</v>
      </c>
      <c r="Y41" s="277">
        <f t="shared" si="50"/>
        <v>0</v>
      </c>
      <c r="Z41" s="277">
        <f t="shared" si="50"/>
        <v>0</v>
      </c>
      <c r="AA41" s="277">
        <f t="shared" si="50"/>
        <v>0</v>
      </c>
      <c r="AB41" s="277">
        <f t="shared" si="50"/>
        <v>0</v>
      </c>
      <c r="AC41" s="277">
        <f t="shared" si="50"/>
        <v>1</v>
      </c>
      <c r="AD41" s="278"/>
      <c r="AF41" s="257">
        <f t="shared" ref="AF41:AM42" si="51">+L41*$H41</f>
        <v>0</v>
      </c>
      <c r="AG41" s="257">
        <f t="shared" si="51"/>
        <v>0</v>
      </c>
      <c r="AH41" s="257">
        <f t="shared" si="51"/>
        <v>0</v>
      </c>
      <c r="AI41" s="257">
        <f t="shared" si="51"/>
        <v>0</v>
      </c>
      <c r="AJ41" s="257">
        <f t="shared" si="51"/>
        <v>0</v>
      </c>
      <c r="AK41" s="257">
        <f t="shared" si="51"/>
        <v>0</v>
      </c>
      <c r="AL41" s="257">
        <f t="shared" si="51"/>
        <v>0</v>
      </c>
      <c r="AM41" s="257">
        <f t="shared" si="51"/>
        <v>100000</v>
      </c>
      <c r="AN41" s="239">
        <f t="shared" si="3"/>
        <v>0</v>
      </c>
      <c r="AO41" s="257">
        <f t="shared" ref="AO41:AV42" si="52">+L41*$J41</f>
        <v>0</v>
      </c>
      <c r="AP41" s="257">
        <f t="shared" si="52"/>
        <v>0</v>
      </c>
      <c r="AQ41" s="257">
        <f t="shared" si="52"/>
        <v>0</v>
      </c>
      <c r="AR41" s="257">
        <f t="shared" si="52"/>
        <v>0</v>
      </c>
      <c r="AS41" s="257">
        <f t="shared" si="52"/>
        <v>0</v>
      </c>
      <c r="AT41" s="257">
        <f t="shared" si="52"/>
        <v>0</v>
      </c>
      <c r="AU41" s="257">
        <f t="shared" si="52"/>
        <v>0</v>
      </c>
      <c r="AV41" s="257">
        <f t="shared" si="52"/>
        <v>84745.762711864416</v>
      </c>
      <c r="AW41" s="239">
        <f t="shared" si="5"/>
        <v>0</v>
      </c>
    </row>
    <row r="42" spans="2:49" ht="12" customHeight="1" thickTop="1" thickBot="1" x14ac:dyDescent="0.3">
      <c r="B42" s="250" t="s">
        <v>404</v>
      </c>
      <c r="C42" s="266" t="s">
        <v>405</v>
      </c>
      <c r="D42" s="252"/>
      <c r="E42" s="243" t="s">
        <v>406</v>
      </c>
      <c r="F42" s="243">
        <v>1</v>
      </c>
      <c r="G42" s="244">
        <f>+G38</f>
        <v>74154</v>
      </c>
      <c r="H42" s="244">
        <f t="shared" si="40"/>
        <v>74154</v>
      </c>
      <c r="I42" s="258">
        <f t="shared" si="48"/>
        <v>0.84745762711864414</v>
      </c>
      <c r="J42" s="244">
        <f t="shared" si="49"/>
        <v>62842.372881355936</v>
      </c>
      <c r="L42" s="244">
        <v>0</v>
      </c>
      <c r="M42" s="244">
        <v>0</v>
      </c>
      <c r="N42" s="244">
        <v>0</v>
      </c>
      <c r="O42" s="244">
        <v>0</v>
      </c>
      <c r="P42" s="244">
        <v>0</v>
      </c>
      <c r="Q42" s="244">
        <v>0</v>
      </c>
      <c r="R42" s="244">
        <v>0</v>
      </c>
      <c r="S42" s="259">
        <v>1</v>
      </c>
      <c r="T42" s="246"/>
      <c r="U42" s="247"/>
      <c r="V42" s="277">
        <f t="shared" si="50"/>
        <v>0</v>
      </c>
      <c r="W42" s="277">
        <f t="shared" si="50"/>
        <v>0</v>
      </c>
      <c r="X42" s="277">
        <f t="shared" si="50"/>
        <v>0</v>
      </c>
      <c r="Y42" s="277">
        <f t="shared" si="50"/>
        <v>0</v>
      </c>
      <c r="Z42" s="277">
        <f t="shared" si="50"/>
        <v>0</v>
      </c>
      <c r="AA42" s="277">
        <f t="shared" si="50"/>
        <v>0</v>
      </c>
      <c r="AB42" s="277">
        <f t="shared" si="50"/>
        <v>0</v>
      </c>
      <c r="AC42" s="277">
        <f t="shared" si="50"/>
        <v>1</v>
      </c>
      <c r="AD42" s="278"/>
      <c r="AF42" s="257">
        <f t="shared" si="51"/>
        <v>0</v>
      </c>
      <c r="AG42" s="257">
        <f t="shared" si="51"/>
        <v>0</v>
      </c>
      <c r="AH42" s="257">
        <f t="shared" si="51"/>
        <v>0</v>
      </c>
      <c r="AI42" s="257">
        <f t="shared" si="51"/>
        <v>0</v>
      </c>
      <c r="AJ42" s="257">
        <f t="shared" si="51"/>
        <v>0</v>
      </c>
      <c r="AK42" s="257">
        <f t="shared" si="51"/>
        <v>0</v>
      </c>
      <c r="AL42" s="257">
        <f t="shared" si="51"/>
        <v>0</v>
      </c>
      <c r="AM42" s="257">
        <f t="shared" si="51"/>
        <v>74154</v>
      </c>
      <c r="AN42" s="239">
        <f t="shared" si="3"/>
        <v>0</v>
      </c>
      <c r="AO42" s="257">
        <f t="shared" si="52"/>
        <v>0</v>
      </c>
      <c r="AP42" s="257">
        <f t="shared" si="52"/>
        <v>0</v>
      </c>
      <c r="AQ42" s="257">
        <f t="shared" si="52"/>
        <v>0</v>
      </c>
      <c r="AR42" s="257">
        <f t="shared" si="52"/>
        <v>0</v>
      </c>
      <c r="AS42" s="257">
        <f t="shared" si="52"/>
        <v>0</v>
      </c>
      <c r="AT42" s="257">
        <f t="shared" si="52"/>
        <v>0</v>
      </c>
      <c r="AU42" s="257">
        <f t="shared" si="52"/>
        <v>0</v>
      </c>
      <c r="AV42" s="257">
        <f t="shared" si="52"/>
        <v>62842.372881355936</v>
      </c>
      <c r="AW42" s="239">
        <f t="shared" si="5"/>
        <v>0</v>
      </c>
    </row>
    <row r="43" spans="2:49" s="238" customFormat="1" ht="15" customHeight="1" thickTop="1" x14ac:dyDescent="0.3">
      <c r="B43" s="232" t="s">
        <v>410</v>
      </c>
      <c r="C43" s="233"/>
      <c r="D43" s="234"/>
      <c r="E43" s="235"/>
      <c r="F43" s="235"/>
      <c r="G43" s="236"/>
      <c r="H43" s="237">
        <f>+H44</f>
        <v>1898751</v>
      </c>
      <c r="I43" s="237"/>
      <c r="J43" s="237">
        <f>+J44</f>
        <v>1609111.0169491526</v>
      </c>
      <c r="L43" s="237"/>
      <c r="M43" s="237"/>
      <c r="N43" s="237"/>
      <c r="O43" s="237"/>
      <c r="P43" s="237"/>
      <c r="Q43" s="237"/>
      <c r="R43" s="237"/>
      <c r="S43" s="237"/>
      <c r="T43" s="271"/>
      <c r="U43" s="272"/>
      <c r="V43" s="273"/>
      <c r="W43" s="273"/>
      <c r="X43" s="273"/>
      <c r="Y43" s="273"/>
      <c r="Z43" s="273"/>
      <c r="AA43" s="273"/>
      <c r="AB43" s="273"/>
      <c r="AC43" s="273"/>
      <c r="AD43" s="274"/>
      <c r="AF43" s="237">
        <f t="shared" ref="AF43:AM43" si="53">+AF44</f>
        <v>148511</v>
      </c>
      <c r="AG43" s="237">
        <f t="shared" si="53"/>
        <v>364450</v>
      </c>
      <c r="AH43" s="237">
        <f t="shared" si="53"/>
        <v>341666.66666666669</v>
      </c>
      <c r="AI43" s="237">
        <f t="shared" si="53"/>
        <v>447061.66666666669</v>
      </c>
      <c r="AJ43" s="237">
        <f t="shared" si="53"/>
        <v>522061.66666666669</v>
      </c>
      <c r="AK43" s="237">
        <f t="shared" si="53"/>
        <v>75000</v>
      </c>
      <c r="AL43" s="237">
        <f t="shared" si="53"/>
        <v>0</v>
      </c>
      <c r="AM43" s="237">
        <f t="shared" si="53"/>
        <v>0</v>
      </c>
      <c r="AN43" s="239">
        <f t="shared" si="3"/>
        <v>0</v>
      </c>
      <c r="AO43" s="237">
        <f t="shared" ref="AO43:AV43" si="54">+AO44</f>
        <v>125856.77966101696</v>
      </c>
      <c r="AP43" s="237">
        <f t="shared" si="54"/>
        <v>308855.93220338988</v>
      </c>
      <c r="AQ43" s="237">
        <f t="shared" si="54"/>
        <v>289548.0225988701</v>
      </c>
      <c r="AR43" s="237">
        <f t="shared" si="54"/>
        <v>378865.81920903962</v>
      </c>
      <c r="AS43" s="237">
        <f t="shared" si="54"/>
        <v>442425.14124293794</v>
      </c>
      <c r="AT43" s="237">
        <f t="shared" si="54"/>
        <v>63559.322033898308</v>
      </c>
      <c r="AU43" s="237">
        <f t="shared" si="54"/>
        <v>0</v>
      </c>
      <c r="AV43" s="237">
        <f t="shared" si="54"/>
        <v>0</v>
      </c>
      <c r="AW43" s="239">
        <f t="shared" si="5"/>
        <v>0</v>
      </c>
    </row>
    <row r="44" spans="2:49" ht="12" customHeight="1" thickTop="1" thickBot="1" x14ac:dyDescent="0.3">
      <c r="B44" s="279" t="s">
        <v>411</v>
      </c>
      <c r="C44" s="280" t="s">
        <v>54</v>
      </c>
      <c r="D44" s="242"/>
      <c r="E44" s="281"/>
      <c r="F44" s="282"/>
      <c r="G44" s="253"/>
      <c r="H44" s="283">
        <f>+SUM(H45:H52)</f>
        <v>1898751</v>
      </c>
      <c r="I44" s="248"/>
      <c r="J44" s="283">
        <f>+SUM(J45:J52)</f>
        <v>1609111.0169491526</v>
      </c>
      <c r="L44" s="244"/>
      <c r="M44" s="244"/>
      <c r="N44" s="244"/>
      <c r="O44" s="244"/>
      <c r="P44" s="244"/>
      <c r="Q44" s="244"/>
      <c r="R44" s="244"/>
      <c r="S44" s="244"/>
      <c r="T44" s="246"/>
      <c r="U44" s="247"/>
      <c r="V44" s="253"/>
      <c r="W44" s="253"/>
      <c r="X44" s="253"/>
      <c r="Y44" s="253"/>
      <c r="Z44" s="253"/>
      <c r="AA44" s="253"/>
      <c r="AB44" s="253"/>
      <c r="AC44" s="253"/>
      <c r="AD44" s="254"/>
      <c r="AF44" s="245">
        <f t="shared" ref="AF44:AM44" si="55">+SUM(AF45:AF52)</f>
        <v>148511</v>
      </c>
      <c r="AG44" s="245">
        <f t="shared" si="55"/>
        <v>364450</v>
      </c>
      <c r="AH44" s="245">
        <f t="shared" si="55"/>
        <v>341666.66666666669</v>
      </c>
      <c r="AI44" s="245">
        <f t="shared" si="55"/>
        <v>447061.66666666669</v>
      </c>
      <c r="AJ44" s="245">
        <f t="shared" si="55"/>
        <v>522061.66666666669</v>
      </c>
      <c r="AK44" s="245">
        <f t="shared" si="55"/>
        <v>75000</v>
      </c>
      <c r="AL44" s="245">
        <f t="shared" si="55"/>
        <v>0</v>
      </c>
      <c r="AM44" s="245">
        <f t="shared" si="55"/>
        <v>0</v>
      </c>
      <c r="AN44" s="239">
        <f t="shared" si="3"/>
        <v>0</v>
      </c>
      <c r="AO44" s="245">
        <f t="shared" ref="AO44:AV44" si="56">+SUM(AO45:AO52)</f>
        <v>125856.77966101696</v>
      </c>
      <c r="AP44" s="245">
        <f t="shared" si="56"/>
        <v>308855.93220338988</v>
      </c>
      <c r="AQ44" s="245">
        <f t="shared" si="56"/>
        <v>289548.0225988701</v>
      </c>
      <c r="AR44" s="245">
        <f t="shared" si="56"/>
        <v>378865.81920903962</v>
      </c>
      <c r="AS44" s="245">
        <f t="shared" si="56"/>
        <v>442425.14124293794</v>
      </c>
      <c r="AT44" s="245">
        <f t="shared" si="56"/>
        <v>63559.322033898308</v>
      </c>
      <c r="AU44" s="245">
        <f t="shared" si="56"/>
        <v>0</v>
      </c>
      <c r="AV44" s="245">
        <f t="shared" si="56"/>
        <v>0</v>
      </c>
      <c r="AW44" s="239">
        <f t="shared" si="5"/>
        <v>0</v>
      </c>
    </row>
    <row r="45" spans="2:49" ht="12" customHeight="1" thickTop="1" thickBot="1" x14ac:dyDescent="0.3">
      <c r="B45" s="284" t="s">
        <v>412</v>
      </c>
      <c r="C45" s="246" t="s">
        <v>413</v>
      </c>
      <c r="D45" s="252"/>
      <c r="E45" s="281" t="s">
        <v>390</v>
      </c>
      <c r="F45" s="243">
        <v>1</v>
      </c>
      <c r="G45" s="253">
        <f>+'[2]M1. Mapa Base'!H34</f>
        <v>148511</v>
      </c>
      <c r="H45" s="244">
        <f>+G45*F45</f>
        <v>148511</v>
      </c>
      <c r="I45" s="285">
        <f t="shared" ref="I45:I52" si="57">1/(1.18)</f>
        <v>0.84745762711864414</v>
      </c>
      <c r="J45" s="286">
        <f>+I45*H45</f>
        <v>125856.77966101696</v>
      </c>
      <c r="L45" s="259">
        <v>1</v>
      </c>
      <c r="M45" s="244">
        <v>0</v>
      </c>
      <c r="N45" s="244">
        <v>0</v>
      </c>
      <c r="O45" s="244">
        <v>0</v>
      </c>
      <c r="P45" s="244">
        <v>0</v>
      </c>
      <c r="Q45" s="244">
        <v>0</v>
      </c>
      <c r="R45" s="244">
        <v>0</v>
      </c>
      <c r="S45" s="244">
        <v>0</v>
      </c>
      <c r="T45" s="246"/>
      <c r="U45" s="247"/>
      <c r="V45" s="277">
        <f t="shared" ref="V45:AC52" si="58">+L45</f>
        <v>1</v>
      </c>
      <c r="W45" s="277">
        <f t="shared" si="58"/>
        <v>0</v>
      </c>
      <c r="X45" s="277">
        <f t="shared" si="58"/>
        <v>0</v>
      </c>
      <c r="Y45" s="277">
        <f t="shared" si="58"/>
        <v>0</v>
      </c>
      <c r="Z45" s="277">
        <f t="shared" si="58"/>
        <v>0</v>
      </c>
      <c r="AA45" s="277">
        <f t="shared" si="58"/>
        <v>0</v>
      </c>
      <c r="AB45" s="277">
        <f t="shared" si="58"/>
        <v>0</v>
      </c>
      <c r="AC45" s="277">
        <f t="shared" si="58"/>
        <v>0</v>
      </c>
      <c r="AD45" s="278"/>
      <c r="AF45" s="257">
        <f t="shared" ref="AF45:AM52" si="59">+L45*$H45</f>
        <v>148511</v>
      </c>
      <c r="AG45" s="257">
        <f t="shared" si="59"/>
        <v>0</v>
      </c>
      <c r="AH45" s="257">
        <f t="shared" si="59"/>
        <v>0</v>
      </c>
      <c r="AI45" s="257">
        <f t="shared" si="59"/>
        <v>0</v>
      </c>
      <c r="AJ45" s="257">
        <f t="shared" si="59"/>
        <v>0</v>
      </c>
      <c r="AK45" s="257">
        <f t="shared" si="59"/>
        <v>0</v>
      </c>
      <c r="AL45" s="257">
        <f t="shared" si="59"/>
        <v>0</v>
      </c>
      <c r="AM45" s="257">
        <f t="shared" si="59"/>
        <v>0</v>
      </c>
      <c r="AN45" s="239">
        <f t="shared" si="3"/>
        <v>0</v>
      </c>
      <c r="AO45" s="257">
        <f t="shared" ref="AO45:AV52" si="60">+L45*$J45</f>
        <v>125856.77966101696</v>
      </c>
      <c r="AP45" s="257">
        <f t="shared" si="60"/>
        <v>0</v>
      </c>
      <c r="AQ45" s="257">
        <f t="shared" si="60"/>
        <v>0</v>
      </c>
      <c r="AR45" s="257">
        <f t="shared" si="60"/>
        <v>0</v>
      </c>
      <c r="AS45" s="257">
        <f t="shared" si="60"/>
        <v>0</v>
      </c>
      <c r="AT45" s="257">
        <f t="shared" si="60"/>
        <v>0</v>
      </c>
      <c r="AU45" s="257">
        <f t="shared" si="60"/>
        <v>0</v>
      </c>
      <c r="AV45" s="257">
        <f t="shared" si="60"/>
        <v>0</v>
      </c>
      <c r="AW45" s="239">
        <f t="shared" si="5"/>
        <v>0</v>
      </c>
    </row>
    <row r="46" spans="2:49" ht="12" customHeight="1" thickTop="1" thickBot="1" x14ac:dyDescent="0.3">
      <c r="B46" s="284" t="s">
        <v>414</v>
      </c>
      <c r="C46" s="287" t="s">
        <v>415</v>
      </c>
      <c r="D46" s="288"/>
      <c r="E46" s="281" t="s">
        <v>390</v>
      </c>
      <c r="F46" s="243">
        <v>1</v>
      </c>
      <c r="G46" s="253">
        <f>+'[2]M2. Centros Poblados'!H39</f>
        <v>128660</v>
      </c>
      <c r="H46" s="244">
        <f>+G46*F46</f>
        <v>128660</v>
      </c>
      <c r="I46" s="285">
        <f t="shared" si="57"/>
        <v>0.84745762711864414</v>
      </c>
      <c r="J46" s="286">
        <f t="shared" ref="J46:J52" si="61">+I46*H46</f>
        <v>109033.89830508476</v>
      </c>
      <c r="L46" s="244">
        <v>0</v>
      </c>
      <c r="M46" s="259">
        <v>1</v>
      </c>
      <c r="N46" s="244">
        <v>0</v>
      </c>
      <c r="O46" s="244">
        <v>0</v>
      </c>
      <c r="P46" s="244">
        <v>0</v>
      </c>
      <c r="Q46" s="244">
        <v>0</v>
      </c>
      <c r="R46" s="244">
        <v>0</v>
      </c>
      <c r="S46" s="244">
        <v>0</v>
      </c>
      <c r="T46" s="246"/>
      <c r="U46" s="247"/>
      <c r="V46" s="277">
        <f t="shared" si="58"/>
        <v>0</v>
      </c>
      <c r="W46" s="277">
        <f t="shared" si="58"/>
        <v>1</v>
      </c>
      <c r="X46" s="277">
        <f t="shared" si="58"/>
        <v>0</v>
      </c>
      <c r="Y46" s="277">
        <f t="shared" si="58"/>
        <v>0</v>
      </c>
      <c r="Z46" s="277">
        <f t="shared" si="58"/>
        <v>0</v>
      </c>
      <c r="AA46" s="277">
        <f t="shared" si="58"/>
        <v>0</v>
      </c>
      <c r="AB46" s="277">
        <f t="shared" si="58"/>
        <v>0</v>
      </c>
      <c r="AC46" s="277">
        <f t="shared" si="58"/>
        <v>0</v>
      </c>
      <c r="AD46" s="254"/>
      <c r="AF46" s="257">
        <f t="shared" si="59"/>
        <v>0</v>
      </c>
      <c r="AG46" s="257">
        <f t="shared" si="59"/>
        <v>128660</v>
      </c>
      <c r="AH46" s="257">
        <f t="shared" si="59"/>
        <v>0</v>
      </c>
      <c r="AI46" s="257">
        <f t="shared" si="59"/>
        <v>0</v>
      </c>
      <c r="AJ46" s="257">
        <f t="shared" si="59"/>
        <v>0</v>
      </c>
      <c r="AK46" s="257">
        <f t="shared" si="59"/>
        <v>0</v>
      </c>
      <c r="AL46" s="257">
        <f t="shared" si="59"/>
        <v>0</v>
      </c>
      <c r="AM46" s="257">
        <f t="shared" si="59"/>
        <v>0</v>
      </c>
      <c r="AN46" s="239">
        <f t="shared" si="3"/>
        <v>0</v>
      </c>
      <c r="AO46" s="257">
        <f t="shared" si="60"/>
        <v>0</v>
      </c>
      <c r="AP46" s="257">
        <f t="shared" si="60"/>
        <v>109033.89830508476</v>
      </c>
      <c r="AQ46" s="257">
        <f t="shared" si="60"/>
        <v>0</v>
      </c>
      <c r="AR46" s="257">
        <f t="shared" si="60"/>
        <v>0</v>
      </c>
      <c r="AS46" s="257">
        <f t="shared" si="60"/>
        <v>0</v>
      </c>
      <c r="AT46" s="257">
        <f t="shared" si="60"/>
        <v>0</v>
      </c>
      <c r="AU46" s="257">
        <f t="shared" si="60"/>
        <v>0</v>
      </c>
      <c r="AV46" s="257">
        <f t="shared" si="60"/>
        <v>0</v>
      </c>
      <c r="AW46" s="239">
        <f t="shared" si="5"/>
        <v>0</v>
      </c>
    </row>
    <row r="47" spans="2:49" ht="12" customHeight="1" thickTop="1" thickBot="1" x14ac:dyDescent="0.3">
      <c r="B47" s="284" t="s">
        <v>416</v>
      </c>
      <c r="C47" s="246" t="s">
        <v>417</v>
      </c>
      <c r="D47" s="289"/>
      <c r="E47" s="281" t="s">
        <v>390</v>
      </c>
      <c r="F47" s="243">
        <v>1</v>
      </c>
      <c r="G47" s="290">
        <v>200000</v>
      </c>
      <c r="H47" s="244">
        <f>+G47*F47</f>
        <v>200000</v>
      </c>
      <c r="I47" s="285">
        <f t="shared" si="57"/>
        <v>0.84745762711864414</v>
      </c>
      <c r="J47" s="286">
        <f t="shared" si="61"/>
        <v>169491.52542372883</v>
      </c>
      <c r="L47" s="244">
        <v>0</v>
      </c>
      <c r="M47" s="244">
        <v>0</v>
      </c>
      <c r="N47" s="244">
        <v>0</v>
      </c>
      <c r="O47" s="291">
        <v>0.5</v>
      </c>
      <c r="P47" s="291">
        <v>0.5</v>
      </c>
      <c r="Q47" s="244">
        <v>0</v>
      </c>
      <c r="R47" s="244">
        <v>0</v>
      </c>
      <c r="S47" s="244">
        <v>0</v>
      </c>
      <c r="T47" s="246"/>
      <c r="U47" s="247"/>
      <c r="V47" s="277">
        <f t="shared" si="58"/>
        <v>0</v>
      </c>
      <c r="W47" s="277">
        <f t="shared" si="58"/>
        <v>0</v>
      </c>
      <c r="X47" s="277">
        <f t="shared" si="58"/>
        <v>0</v>
      </c>
      <c r="Y47" s="277">
        <f t="shared" si="58"/>
        <v>0.5</v>
      </c>
      <c r="Z47" s="277">
        <f t="shared" si="58"/>
        <v>0.5</v>
      </c>
      <c r="AA47" s="277">
        <f t="shared" si="58"/>
        <v>0</v>
      </c>
      <c r="AB47" s="277">
        <f t="shared" si="58"/>
        <v>0</v>
      </c>
      <c r="AC47" s="277">
        <f t="shared" si="58"/>
        <v>0</v>
      </c>
      <c r="AD47" s="254"/>
      <c r="AF47" s="257">
        <f t="shared" si="59"/>
        <v>0</v>
      </c>
      <c r="AG47" s="257">
        <f t="shared" si="59"/>
        <v>0</v>
      </c>
      <c r="AH47" s="257">
        <f t="shared" si="59"/>
        <v>0</v>
      </c>
      <c r="AI47" s="257">
        <f t="shared" si="59"/>
        <v>100000</v>
      </c>
      <c r="AJ47" s="257">
        <f t="shared" si="59"/>
        <v>100000</v>
      </c>
      <c r="AK47" s="257">
        <f t="shared" si="59"/>
        <v>0</v>
      </c>
      <c r="AL47" s="257">
        <f t="shared" si="59"/>
        <v>0</v>
      </c>
      <c r="AM47" s="257">
        <f t="shared" si="59"/>
        <v>0</v>
      </c>
      <c r="AN47" s="239">
        <f t="shared" si="3"/>
        <v>0</v>
      </c>
      <c r="AO47" s="257">
        <f t="shared" si="60"/>
        <v>0</v>
      </c>
      <c r="AP47" s="257">
        <f t="shared" si="60"/>
        <v>0</v>
      </c>
      <c r="AQ47" s="257">
        <f t="shared" si="60"/>
        <v>0</v>
      </c>
      <c r="AR47" s="257">
        <f t="shared" si="60"/>
        <v>84745.762711864416</v>
      </c>
      <c r="AS47" s="257">
        <f t="shared" si="60"/>
        <v>84745.762711864416</v>
      </c>
      <c r="AT47" s="257">
        <f t="shared" si="60"/>
        <v>0</v>
      </c>
      <c r="AU47" s="257">
        <f t="shared" si="60"/>
        <v>0</v>
      </c>
      <c r="AV47" s="257">
        <f t="shared" si="60"/>
        <v>0</v>
      </c>
      <c r="AW47" s="239">
        <f t="shared" si="5"/>
        <v>0</v>
      </c>
    </row>
    <row r="48" spans="2:49" ht="12" customHeight="1" thickTop="1" thickBot="1" x14ac:dyDescent="0.3">
      <c r="B48" s="284" t="s">
        <v>418</v>
      </c>
      <c r="C48" s="292" t="s">
        <v>419</v>
      </c>
      <c r="D48" s="252"/>
      <c r="E48" s="281" t="s">
        <v>390</v>
      </c>
      <c r="F48" s="243">
        <v>1</v>
      </c>
      <c r="G48" s="290">
        <v>800000</v>
      </c>
      <c r="H48" s="244">
        <f t="shared" ref="H48:H52" si="62">+G48*F48</f>
        <v>800000</v>
      </c>
      <c r="I48" s="285">
        <f t="shared" si="57"/>
        <v>0.84745762711864414</v>
      </c>
      <c r="J48" s="286">
        <f t="shared" si="61"/>
        <v>677966.10169491533</v>
      </c>
      <c r="L48" s="244">
        <v>0</v>
      </c>
      <c r="M48" s="244">
        <v>0</v>
      </c>
      <c r="N48" s="291">
        <v>0.33333333333333337</v>
      </c>
      <c r="O48" s="291">
        <v>0.33333333333333337</v>
      </c>
      <c r="P48" s="291">
        <v>0.33333333333333337</v>
      </c>
      <c r="Q48" s="244">
        <v>0</v>
      </c>
      <c r="R48" s="244">
        <v>0</v>
      </c>
      <c r="S48" s="244">
        <v>0</v>
      </c>
      <c r="T48" s="246"/>
      <c r="U48" s="247"/>
      <c r="V48" s="277">
        <f t="shared" si="58"/>
        <v>0</v>
      </c>
      <c r="W48" s="277">
        <f t="shared" si="58"/>
        <v>0</v>
      </c>
      <c r="X48" s="277">
        <f t="shared" si="58"/>
        <v>0.33333333333333337</v>
      </c>
      <c r="Y48" s="277">
        <f t="shared" si="58"/>
        <v>0.33333333333333337</v>
      </c>
      <c r="Z48" s="277">
        <f t="shared" si="58"/>
        <v>0.33333333333333337</v>
      </c>
      <c r="AA48" s="277">
        <f t="shared" si="58"/>
        <v>0</v>
      </c>
      <c r="AB48" s="277">
        <f t="shared" si="58"/>
        <v>0</v>
      </c>
      <c r="AC48" s="277">
        <f t="shared" si="58"/>
        <v>0</v>
      </c>
      <c r="AD48" s="254"/>
      <c r="AF48" s="257">
        <f t="shared" si="59"/>
        <v>0</v>
      </c>
      <c r="AG48" s="257">
        <f t="shared" si="59"/>
        <v>0</v>
      </c>
      <c r="AH48" s="257">
        <f t="shared" si="59"/>
        <v>266666.66666666669</v>
      </c>
      <c r="AI48" s="257">
        <f t="shared" si="59"/>
        <v>266666.66666666669</v>
      </c>
      <c r="AJ48" s="257">
        <f t="shared" si="59"/>
        <v>266666.66666666669</v>
      </c>
      <c r="AK48" s="257">
        <f t="shared" si="59"/>
        <v>0</v>
      </c>
      <c r="AL48" s="257">
        <f t="shared" si="59"/>
        <v>0</v>
      </c>
      <c r="AM48" s="257">
        <f t="shared" si="59"/>
        <v>0</v>
      </c>
      <c r="AN48" s="239">
        <f t="shared" si="3"/>
        <v>0</v>
      </c>
      <c r="AO48" s="257">
        <f t="shared" si="60"/>
        <v>0</v>
      </c>
      <c r="AP48" s="257">
        <f t="shared" si="60"/>
        <v>0</v>
      </c>
      <c r="AQ48" s="257">
        <f t="shared" si="60"/>
        <v>225988.7005649718</v>
      </c>
      <c r="AR48" s="257">
        <f t="shared" si="60"/>
        <v>225988.7005649718</v>
      </c>
      <c r="AS48" s="257">
        <f t="shared" si="60"/>
        <v>225988.7005649718</v>
      </c>
      <c r="AT48" s="257">
        <f t="shared" si="60"/>
        <v>0</v>
      </c>
      <c r="AU48" s="257">
        <f t="shared" si="60"/>
        <v>0</v>
      </c>
      <c r="AV48" s="257">
        <f t="shared" si="60"/>
        <v>0</v>
      </c>
      <c r="AW48" s="239">
        <f t="shared" si="5"/>
        <v>0</v>
      </c>
    </row>
    <row r="49" spans="2:49" ht="12" customHeight="1" thickTop="1" thickBot="1" x14ac:dyDescent="0.3">
      <c r="B49" s="284" t="s">
        <v>420</v>
      </c>
      <c r="C49" s="246" t="s">
        <v>421</v>
      </c>
      <c r="D49" s="252"/>
      <c r="E49" s="281" t="s">
        <v>390</v>
      </c>
      <c r="F49" s="243">
        <v>1</v>
      </c>
      <c r="G49" s="253">
        <f>+'[2]M5. EPC'!H109</f>
        <v>160790</v>
      </c>
      <c r="H49" s="244">
        <f t="shared" si="62"/>
        <v>160790</v>
      </c>
      <c r="I49" s="285">
        <f t="shared" si="57"/>
        <v>0.84745762711864414</v>
      </c>
      <c r="J49" s="286">
        <f t="shared" si="61"/>
        <v>136262.7118644068</v>
      </c>
      <c r="L49" s="244"/>
      <c r="M49" s="259">
        <v>1</v>
      </c>
      <c r="N49" s="244">
        <v>0</v>
      </c>
      <c r="O49" s="244">
        <v>0</v>
      </c>
      <c r="P49" s="244">
        <v>0</v>
      </c>
      <c r="Q49" s="244">
        <v>0</v>
      </c>
      <c r="R49" s="244">
        <v>0</v>
      </c>
      <c r="S49" s="244">
        <v>0</v>
      </c>
      <c r="T49" s="246"/>
      <c r="U49" s="247"/>
      <c r="V49" s="277">
        <f t="shared" si="58"/>
        <v>0</v>
      </c>
      <c r="W49" s="277">
        <f t="shared" si="58"/>
        <v>1</v>
      </c>
      <c r="X49" s="277">
        <f t="shared" si="58"/>
        <v>0</v>
      </c>
      <c r="Y49" s="277">
        <f t="shared" si="58"/>
        <v>0</v>
      </c>
      <c r="Z49" s="277">
        <f t="shared" si="58"/>
        <v>0</v>
      </c>
      <c r="AA49" s="277">
        <f t="shared" si="58"/>
        <v>0</v>
      </c>
      <c r="AB49" s="277">
        <f t="shared" si="58"/>
        <v>0</v>
      </c>
      <c r="AC49" s="277">
        <f t="shared" si="58"/>
        <v>0</v>
      </c>
      <c r="AD49" s="254"/>
      <c r="AF49" s="257">
        <f t="shared" si="59"/>
        <v>0</v>
      </c>
      <c r="AG49" s="257">
        <f t="shared" si="59"/>
        <v>160790</v>
      </c>
      <c r="AH49" s="257">
        <f t="shared" si="59"/>
        <v>0</v>
      </c>
      <c r="AI49" s="257">
        <f t="shared" si="59"/>
        <v>0</v>
      </c>
      <c r="AJ49" s="257">
        <f t="shared" si="59"/>
        <v>0</v>
      </c>
      <c r="AK49" s="257">
        <f t="shared" si="59"/>
        <v>0</v>
      </c>
      <c r="AL49" s="257">
        <f t="shared" si="59"/>
        <v>0</v>
      </c>
      <c r="AM49" s="257">
        <f t="shared" si="59"/>
        <v>0</v>
      </c>
      <c r="AN49" s="239">
        <f t="shared" si="3"/>
        <v>0</v>
      </c>
      <c r="AO49" s="257">
        <f t="shared" si="60"/>
        <v>0</v>
      </c>
      <c r="AP49" s="257">
        <f t="shared" si="60"/>
        <v>136262.7118644068</v>
      </c>
      <c r="AQ49" s="257">
        <f t="shared" si="60"/>
        <v>0</v>
      </c>
      <c r="AR49" s="257">
        <f t="shared" si="60"/>
        <v>0</v>
      </c>
      <c r="AS49" s="257">
        <f t="shared" si="60"/>
        <v>0</v>
      </c>
      <c r="AT49" s="257">
        <f t="shared" si="60"/>
        <v>0</v>
      </c>
      <c r="AU49" s="257">
        <f t="shared" si="60"/>
        <v>0</v>
      </c>
      <c r="AV49" s="257">
        <f t="shared" si="60"/>
        <v>0</v>
      </c>
      <c r="AW49" s="239">
        <f t="shared" si="5"/>
        <v>0</v>
      </c>
    </row>
    <row r="50" spans="2:49" ht="12" customHeight="1" thickTop="1" thickBot="1" x14ac:dyDescent="0.3">
      <c r="B50" s="284" t="s">
        <v>422</v>
      </c>
      <c r="C50" s="246" t="s">
        <v>423</v>
      </c>
      <c r="D50" s="288"/>
      <c r="E50" s="281" t="s">
        <v>390</v>
      </c>
      <c r="F50" s="243">
        <v>1</v>
      </c>
      <c r="G50" s="293">
        <f>+'[2]M5. EPC'!H109</f>
        <v>160790</v>
      </c>
      <c r="H50" s="244">
        <f t="shared" si="62"/>
        <v>160790</v>
      </c>
      <c r="I50" s="285">
        <f t="shared" si="57"/>
        <v>0.84745762711864414</v>
      </c>
      <c r="J50" s="286">
        <f t="shared" si="61"/>
        <v>136262.7118644068</v>
      </c>
      <c r="L50" s="244">
        <v>0</v>
      </c>
      <c r="M50" s="244">
        <v>0</v>
      </c>
      <c r="N50" s="244">
        <v>0</v>
      </c>
      <c r="O50" s="259">
        <v>0.5</v>
      </c>
      <c r="P50" s="259">
        <v>0.5</v>
      </c>
      <c r="Q50" s="244">
        <v>0</v>
      </c>
      <c r="R50" s="244">
        <v>0</v>
      </c>
      <c r="S50" s="244">
        <v>0</v>
      </c>
      <c r="T50" s="246"/>
      <c r="U50" s="247"/>
      <c r="V50" s="277">
        <f t="shared" si="58"/>
        <v>0</v>
      </c>
      <c r="W50" s="277">
        <f t="shared" si="58"/>
        <v>0</v>
      </c>
      <c r="X50" s="277">
        <f t="shared" si="58"/>
        <v>0</v>
      </c>
      <c r="Y50" s="277">
        <f t="shared" si="58"/>
        <v>0.5</v>
      </c>
      <c r="Z50" s="277">
        <f t="shared" si="58"/>
        <v>0.5</v>
      </c>
      <c r="AA50" s="277">
        <f t="shared" si="58"/>
        <v>0</v>
      </c>
      <c r="AB50" s="277">
        <f t="shared" si="58"/>
        <v>0</v>
      </c>
      <c r="AC50" s="277">
        <f t="shared" si="58"/>
        <v>0</v>
      </c>
      <c r="AD50" s="254"/>
      <c r="AF50" s="257">
        <f t="shared" si="59"/>
        <v>0</v>
      </c>
      <c r="AG50" s="257">
        <f t="shared" si="59"/>
        <v>0</v>
      </c>
      <c r="AH50" s="257">
        <f t="shared" si="59"/>
        <v>0</v>
      </c>
      <c r="AI50" s="257">
        <f t="shared" si="59"/>
        <v>80395</v>
      </c>
      <c r="AJ50" s="257">
        <f t="shared" si="59"/>
        <v>80395</v>
      </c>
      <c r="AK50" s="257">
        <f t="shared" si="59"/>
        <v>0</v>
      </c>
      <c r="AL50" s="257">
        <f t="shared" si="59"/>
        <v>0</v>
      </c>
      <c r="AM50" s="257">
        <f t="shared" si="59"/>
        <v>0</v>
      </c>
      <c r="AN50" s="239">
        <f t="shared" si="3"/>
        <v>0</v>
      </c>
      <c r="AO50" s="257">
        <f t="shared" si="60"/>
        <v>0</v>
      </c>
      <c r="AP50" s="257">
        <f t="shared" si="60"/>
        <v>0</v>
      </c>
      <c r="AQ50" s="257">
        <f t="shared" si="60"/>
        <v>0</v>
      </c>
      <c r="AR50" s="257">
        <f t="shared" si="60"/>
        <v>68131.355932203398</v>
      </c>
      <c r="AS50" s="257">
        <f t="shared" si="60"/>
        <v>68131.355932203398</v>
      </c>
      <c r="AT50" s="257">
        <f t="shared" si="60"/>
        <v>0</v>
      </c>
      <c r="AU50" s="257">
        <f t="shared" si="60"/>
        <v>0</v>
      </c>
      <c r="AV50" s="257">
        <f t="shared" si="60"/>
        <v>0</v>
      </c>
      <c r="AW50" s="239">
        <f t="shared" si="5"/>
        <v>0</v>
      </c>
    </row>
    <row r="51" spans="2:49" ht="12" customHeight="1" thickTop="1" thickBot="1" x14ac:dyDescent="0.3">
      <c r="B51" s="284" t="s">
        <v>424</v>
      </c>
      <c r="C51" s="246" t="s">
        <v>425</v>
      </c>
      <c r="D51" s="288"/>
      <c r="E51" s="281" t="s">
        <v>390</v>
      </c>
      <c r="F51" s="243">
        <v>1</v>
      </c>
      <c r="G51" s="290">
        <v>150000</v>
      </c>
      <c r="H51" s="244">
        <f t="shared" si="62"/>
        <v>150000</v>
      </c>
      <c r="I51" s="285">
        <f t="shared" si="57"/>
        <v>0.84745762711864414</v>
      </c>
      <c r="J51" s="286">
        <f t="shared" si="61"/>
        <v>127118.64406779662</v>
      </c>
      <c r="L51" s="244"/>
      <c r="M51" s="259">
        <v>0.5</v>
      </c>
      <c r="N51" s="259">
        <v>0.5</v>
      </c>
      <c r="O51" s="244">
        <v>0</v>
      </c>
      <c r="P51" s="244">
        <v>0</v>
      </c>
      <c r="Q51" s="244">
        <v>0</v>
      </c>
      <c r="R51" s="244">
        <v>0</v>
      </c>
      <c r="S51" s="244">
        <v>0</v>
      </c>
      <c r="T51" s="246"/>
      <c r="U51" s="247"/>
      <c r="V51" s="277">
        <f t="shared" si="58"/>
        <v>0</v>
      </c>
      <c r="W51" s="277">
        <f t="shared" si="58"/>
        <v>0.5</v>
      </c>
      <c r="X51" s="277">
        <f t="shared" si="58"/>
        <v>0.5</v>
      </c>
      <c r="Y51" s="277">
        <f t="shared" si="58"/>
        <v>0</v>
      </c>
      <c r="Z51" s="277">
        <f t="shared" si="58"/>
        <v>0</v>
      </c>
      <c r="AA51" s="277">
        <f t="shared" si="58"/>
        <v>0</v>
      </c>
      <c r="AB51" s="277">
        <f t="shared" si="58"/>
        <v>0</v>
      </c>
      <c r="AC51" s="277">
        <f t="shared" si="58"/>
        <v>0</v>
      </c>
      <c r="AD51" s="254"/>
      <c r="AF51" s="257">
        <f t="shared" si="59"/>
        <v>0</v>
      </c>
      <c r="AG51" s="257">
        <f t="shared" si="59"/>
        <v>75000</v>
      </c>
      <c r="AH51" s="257">
        <f t="shared" si="59"/>
        <v>75000</v>
      </c>
      <c r="AI51" s="257">
        <f t="shared" si="59"/>
        <v>0</v>
      </c>
      <c r="AJ51" s="257">
        <f t="shared" si="59"/>
        <v>0</v>
      </c>
      <c r="AK51" s="257">
        <f t="shared" si="59"/>
        <v>0</v>
      </c>
      <c r="AL51" s="257">
        <f t="shared" si="59"/>
        <v>0</v>
      </c>
      <c r="AM51" s="257">
        <f t="shared" si="59"/>
        <v>0</v>
      </c>
      <c r="AN51" s="239">
        <f t="shared" si="3"/>
        <v>0</v>
      </c>
      <c r="AO51" s="257">
        <f t="shared" si="60"/>
        <v>0</v>
      </c>
      <c r="AP51" s="257">
        <f t="shared" si="60"/>
        <v>63559.322033898308</v>
      </c>
      <c r="AQ51" s="257">
        <f t="shared" si="60"/>
        <v>63559.322033898308</v>
      </c>
      <c r="AR51" s="257">
        <f t="shared" si="60"/>
        <v>0</v>
      </c>
      <c r="AS51" s="257">
        <f t="shared" si="60"/>
        <v>0</v>
      </c>
      <c r="AT51" s="257">
        <f t="shared" si="60"/>
        <v>0</v>
      </c>
      <c r="AU51" s="257">
        <f t="shared" si="60"/>
        <v>0</v>
      </c>
      <c r="AV51" s="257">
        <f t="shared" si="60"/>
        <v>0</v>
      </c>
      <c r="AW51" s="239">
        <f t="shared" si="5"/>
        <v>0</v>
      </c>
    </row>
    <row r="52" spans="2:49" ht="12" customHeight="1" thickTop="1" thickBot="1" x14ac:dyDescent="0.3">
      <c r="B52" s="284" t="s">
        <v>426</v>
      </c>
      <c r="C52" s="246" t="s">
        <v>427</v>
      </c>
      <c r="D52" s="288"/>
      <c r="E52" s="281" t="s">
        <v>390</v>
      </c>
      <c r="F52" s="243">
        <v>1</v>
      </c>
      <c r="G52" s="290">
        <v>150000</v>
      </c>
      <c r="H52" s="244">
        <f t="shared" si="62"/>
        <v>150000</v>
      </c>
      <c r="I52" s="285">
        <f t="shared" si="57"/>
        <v>0.84745762711864414</v>
      </c>
      <c r="J52" s="286">
        <f t="shared" si="61"/>
        <v>127118.64406779662</v>
      </c>
      <c r="L52" s="244">
        <v>0</v>
      </c>
      <c r="M52" s="244">
        <v>0</v>
      </c>
      <c r="N52" s="244">
        <v>0</v>
      </c>
      <c r="O52" s="244"/>
      <c r="P52" s="291">
        <v>0.5</v>
      </c>
      <c r="Q52" s="291">
        <v>0.5</v>
      </c>
      <c r="R52" s="244">
        <v>0</v>
      </c>
      <c r="S52" s="244">
        <v>0</v>
      </c>
      <c r="T52" s="246"/>
      <c r="U52" s="247"/>
      <c r="V52" s="277">
        <f t="shared" si="58"/>
        <v>0</v>
      </c>
      <c r="W52" s="277">
        <f t="shared" si="58"/>
        <v>0</v>
      </c>
      <c r="X52" s="277">
        <f t="shared" si="58"/>
        <v>0</v>
      </c>
      <c r="Y52" s="277">
        <f t="shared" si="58"/>
        <v>0</v>
      </c>
      <c r="Z52" s="277">
        <f t="shared" si="58"/>
        <v>0.5</v>
      </c>
      <c r="AA52" s="277">
        <f t="shared" si="58"/>
        <v>0.5</v>
      </c>
      <c r="AB52" s="277">
        <f t="shared" si="58"/>
        <v>0</v>
      </c>
      <c r="AC52" s="277">
        <f t="shared" si="58"/>
        <v>0</v>
      </c>
      <c r="AD52" s="254"/>
      <c r="AF52" s="257">
        <f t="shared" si="59"/>
        <v>0</v>
      </c>
      <c r="AG52" s="257">
        <f t="shared" si="59"/>
        <v>0</v>
      </c>
      <c r="AH52" s="257">
        <f t="shared" si="59"/>
        <v>0</v>
      </c>
      <c r="AI52" s="257">
        <f t="shared" si="59"/>
        <v>0</v>
      </c>
      <c r="AJ52" s="257">
        <f t="shared" si="59"/>
        <v>75000</v>
      </c>
      <c r="AK52" s="257">
        <f t="shared" si="59"/>
        <v>75000</v>
      </c>
      <c r="AL52" s="257">
        <f t="shared" si="59"/>
        <v>0</v>
      </c>
      <c r="AM52" s="257">
        <f t="shared" si="59"/>
        <v>0</v>
      </c>
      <c r="AN52" s="239">
        <f t="shared" si="3"/>
        <v>0</v>
      </c>
      <c r="AO52" s="257">
        <f t="shared" si="60"/>
        <v>0</v>
      </c>
      <c r="AP52" s="257">
        <f t="shared" si="60"/>
        <v>0</v>
      </c>
      <c r="AQ52" s="257">
        <f t="shared" si="60"/>
        <v>0</v>
      </c>
      <c r="AR52" s="257">
        <f t="shared" si="60"/>
        <v>0</v>
      </c>
      <c r="AS52" s="257">
        <f t="shared" si="60"/>
        <v>63559.322033898308</v>
      </c>
      <c r="AT52" s="257">
        <f t="shared" si="60"/>
        <v>63559.322033898308</v>
      </c>
      <c r="AU52" s="257">
        <f t="shared" si="60"/>
        <v>0</v>
      </c>
      <c r="AV52" s="257">
        <f t="shared" si="60"/>
        <v>0</v>
      </c>
      <c r="AW52" s="239">
        <f t="shared" si="5"/>
        <v>0</v>
      </c>
    </row>
    <row r="53" spans="2:49" s="238" customFormat="1" ht="15" customHeight="1" thickTop="1" x14ac:dyDescent="0.3">
      <c r="B53" s="232" t="s">
        <v>428</v>
      </c>
      <c r="C53" s="233"/>
      <c r="D53" s="234"/>
      <c r="E53" s="235"/>
      <c r="F53" s="235"/>
      <c r="G53" s="236"/>
      <c r="H53" s="237">
        <f>+H54+H63</f>
        <v>179500</v>
      </c>
      <c r="I53" s="237"/>
      <c r="J53" s="237">
        <f>+J54+J63</f>
        <v>154446.25</v>
      </c>
      <c r="L53" s="237"/>
      <c r="M53" s="237"/>
      <c r="N53" s="237"/>
      <c r="O53" s="237"/>
      <c r="P53" s="237"/>
      <c r="Q53" s="237"/>
      <c r="R53" s="237"/>
      <c r="S53" s="237"/>
      <c r="T53" s="271"/>
      <c r="U53" s="272"/>
      <c r="V53" s="273"/>
      <c r="W53" s="273"/>
      <c r="X53" s="273"/>
      <c r="Y53" s="273"/>
      <c r="Z53" s="273"/>
      <c r="AA53" s="273"/>
      <c r="AB53" s="273"/>
      <c r="AC53" s="273"/>
      <c r="AD53" s="274"/>
      <c r="AF53" s="237">
        <f t="shared" ref="AF53:AM53" si="63">+AF54+AF63</f>
        <v>0</v>
      </c>
      <c r="AG53" s="237">
        <f t="shared" si="63"/>
        <v>0</v>
      </c>
      <c r="AH53" s="237">
        <f t="shared" si="63"/>
        <v>0</v>
      </c>
      <c r="AI53" s="237">
        <f t="shared" si="63"/>
        <v>45500</v>
      </c>
      <c r="AJ53" s="237">
        <f t="shared" si="63"/>
        <v>33500</v>
      </c>
      <c r="AK53" s="237">
        <f t="shared" si="63"/>
        <v>50250</v>
      </c>
      <c r="AL53" s="237">
        <f t="shared" si="63"/>
        <v>50250</v>
      </c>
      <c r="AM53" s="237">
        <f t="shared" si="63"/>
        <v>0</v>
      </c>
      <c r="AN53" s="239">
        <f t="shared" si="3"/>
        <v>0</v>
      </c>
      <c r="AO53" s="237">
        <f t="shared" ref="AO53:AV53" si="64">+AO54+AO63</f>
        <v>0</v>
      </c>
      <c r="AP53" s="237">
        <f t="shared" si="64"/>
        <v>0</v>
      </c>
      <c r="AQ53" s="237">
        <f t="shared" si="64"/>
        <v>0</v>
      </c>
      <c r="AR53" s="237">
        <f t="shared" si="64"/>
        <v>39025.25</v>
      </c>
      <c r="AS53" s="237">
        <f t="shared" si="64"/>
        <v>28855.25</v>
      </c>
      <c r="AT53" s="237">
        <f t="shared" si="64"/>
        <v>43282.875</v>
      </c>
      <c r="AU53" s="237">
        <f t="shared" si="64"/>
        <v>43282.875</v>
      </c>
      <c r="AV53" s="237">
        <f t="shared" si="64"/>
        <v>0</v>
      </c>
      <c r="AW53" s="239">
        <f t="shared" si="5"/>
        <v>0</v>
      </c>
    </row>
    <row r="54" spans="2:49" s="238" customFormat="1" ht="12" customHeight="1" thickTop="1" x14ac:dyDescent="0.25">
      <c r="B54" s="269" t="s">
        <v>429</v>
      </c>
      <c r="C54" s="294" t="s">
        <v>54</v>
      </c>
      <c r="D54" s="295"/>
      <c r="E54" s="243"/>
      <c r="F54" s="243"/>
      <c r="G54" s="244"/>
      <c r="H54" s="245">
        <f>+SUM(H55:H62)</f>
        <v>51500</v>
      </c>
      <c r="I54" s="245"/>
      <c r="J54" s="245">
        <f>+SUM(J55:J62)</f>
        <v>43646.25</v>
      </c>
      <c r="K54" s="226"/>
      <c r="L54" s="245"/>
      <c r="M54" s="245"/>
      <c r="N54" s="245"/>
      <c r="O54" s="245"/>
      <c r="P54" s="245"/>
      <c r="Q54" s="245"/>
      <c r="R54" s="245"/>
      <c r="S54" s="245"/>
      <c r="T54" s="271"/>
      <c r="U54" s="296"/>
      <c r="V54" s="248"/>
      <c r="W54" s="248"/>
      <c r="X54" s="248"/>
      <c r="Y54" s="248"/>
      <c r="Z54" s="248"/>
      <c r="AA54" s="248"/>
      <c r="AB54" s="248"/>
      <c r="AC54" s="248"/>
      <c r="AD54" s="249"/>
      <c r="AF54" s="245">
        <f t="shared" ref="AF54:AM54" si="65">+SUM(AF55:AF62)</f>
        <v>0</v>
      </c>
      <c r="AG54" s="245">
        <f t="shared" si="65"/>
        <v>0</v>
      </c>
      <c r="AH54" s="245">
        <f t="shared" si="65"/>
        <v>0</v>
      </c>
      <c r="AI54" s="245">
        <f t="shared" si="65"/>
        <v>19900</v>
      </c>
      <c r="AJ54" s="245">
        <f t="shared" si="65"/>
        <v>7900</v>
      </c>
      <c r="AK54" s="245">
        <f t="shared" si="65"/>
        <v>11850</v>
      </c>
      <c r="AL54" s="245">
        <f t="shared" si="65"/>
        <v>11850</v>
      </c>
      <c r="AM54" s="245">
        <f t="shared" si="65"/>
        <v>0</v>
      </c>
      <c r="AN54" s="239">
        <f t="shared" si="3"/>
        <v>0</v>
      </c>
      <c r="AO54" s="245">
        <f t="shared" ref="AO54:AV54" si="66">+SUM(AO55:AO62)</f>
        <v>0</v>
      </c>
      <c r="AP54" s="245">
        <f t="shared" si="66"/>
        <v>0</v>
      </c>
      <c r="AQ54" s="245">
        <f t="shared" si="66"/>
        <v>0</v>
      </c>
      <c r="AR54" s="245">
        <f t="shared" si="66"/>
        <v>16865.25</v>
      </c>
      <c r="AS54" s="245">
        <f t="shared" si="66"/>
        <v>6695.25</v>
      </c>
      <c r="AT54" s="245">
        <f t="shared" si="66"/>
        <v>10042.875</v>
      </c>
      <c r="AU54" s="245">
        <f t="shared" si="66"/>
        <v>10042.875</v>
      </c>
      <c r="AV54" s="245">
        <f t="shared" si="66"/>
        <v>0</v>
      </c>
      <c r="AW54" s="239">
        <f t="shared" si="5"/>
        <v>0</v>
      </c>
    </row>
    <row r="55" spans="2:49" ht="12" customHeight="1" thickBot="1" x14ac:dyDescent="0.3">
      <c r="B55" s="250" t="s">
        <v>430</v>
      </c>
      <c r="C55" s="297" t="s">
        <v>431</v>
      </c>
      <c r="D55" s="252"/>
      <c r="E55" s="243"/>
      <c r="F55" s="243"/>
      <c r="G55" s="244"/>
      <c r="H55" s="244"/>
      <c r="I55" s="244"/>
      <c r="J55" s="244"/>
      <c r="L55" s="244"/>
      <c r="M55" s="244"/>
      <c r="N55" s="244"/>
      <c r="O55" s="244"/>
      <c r="P55" s="244"/>
      <c r="Q55" s="244"/>
      <c r="R55" s="244"/>
      <c r="S55" s="244"/>
      <c r="T55" s="246"/>
      <c r="U55" s="247"/>
      <c r="V55" s="253"/>
      <c r="W55" s="253"/>
      <c r="X55" s="253"/>
      <c r="Y55" s="253"/>
      <c r="Z55" s="253"/>
      <c r="AA55" s="253"/>
      <c r="AB55" s="253"/>
      <c r="AC55" s="253"/>
      <c r="AD55" s="254"/>
      <c r="AF55" s="244"/>
      <c r="AG55" s="244"/>
      <c r="AH55" s="244"/>
      <c r="AI55" s="244"/>
      <c r="AJ55" s="244"/>
      <c r="AK55" s="244"/>
      <c r="AL55" s="244"/>
      <c r="AM55" s="244"/>
      <c r="AN55" s="239">
        <f t="shared" si="3"/>
        <v>0</v>
      </c>
      <c r="AO55" s="244"/>
      <c r="AP55" s="244"/>
      <c r="AQ55" s="244"/>
      <c r="AR55" s="244"/>
      <c r="AS55" s="244"/>
      <c r="AT55" s="244"/>
      <c r="AU55" s="244"/>
      <c r="AV55" s="244"/>
      <c r="AW55" s="239">
        <f t="shared" si="5"/>
        <v>0</v>
      </c>
    </row>
    <row r="56" spans="2:49" ht="12" customHeight="1" thickTop="1" thickBot="1" x14ac:dyDescent="0.3">
      <c r="B56" s="250"/>
      <c r="C56" s="298" t="s">
        <v>432</v>
      </c>
      <c r="D56" s="267" t="s">
        <v>433</v>
      </c>
      <c r="E56" s="243" t="s">
        <v>375</v>
      </c>
      <c r="F56" s="243">
        <v>6</v>
      </c>
      <c r="G56" s="244">
        <v>2000</v>
      </c>
      <c r="H56" s="244">
        <f t="shared" ref="H56:J61" si="67">+G56*F56</f>
        <v>12000</v>
      </c>
      <c r="I56" s="299">
        <v>0.84750000000000003</v>
      </c>
      <c r="J56" s="244">
        <f t="shared" si="67"/>
        <v>10170</v>
      </c>
      <c r="L56" s="244">
        <v>0</v>
      </c>
      <c r="M56" s="244">
        <v>0</v>
      </c>
      <c r="N56" s="244">
        <v>0</v>
      </c>
      <c r="O56" s="259">
        <v>0.2</v>
      </c>
      <c r="P56" s="259">
        <v>0.2</v>
      </c>
      <c r="Q56" s="259">
        <v>0.3</v>
      </c>
      <c r="R56" s="259">
        <v>0.3</v>
      </c>
      <c r="S56" s="244">
        <v>0</v>
      </c>
      <c r="T56" s="246"/>
      <c r="U56" s="247"/>
      <c r="V56" s="260">
        <f t="shared" ref="V56:AC62" si="68">+L56</f>
        <v>0</v>
      </c>
      <c r="W56" s="260">
        <f t="shared" si="68"/>
        <v>0</v>
      </c>
      <c r="X56" s="260">
        <f t="shared" si="68"/>
        <v>0</v>
      </c>
      <c r="Y56" s="260">
        <f t="shared" si="68"/>
        <v>0.2</v>
      </c>
      <c r="Z56" s="260">
        <f t="shared" si="68"/>
        <v>0.2</v>
      </c>
      <c r="AA56" s="260">
        <f t="shared" si="68"/>
        <v>0.3</v>
      </c>
      <c r="AB56" s="260">
        <f t="shared" si="68"/>
        <v>0.3</v>
      </c>
      <c r="AC56" s="260">
        <f t="shared" si="68"/>
        <v>0</v>
      </c>
      <c r="AD56" s="254"/>
      <c r="AF56" s="257">
        <f t="shared" ref="AF56:AM62" si="69">+L56*$H56</f>
        <v>0</v>
      </c>
      <c r="AG56" s="257">
        <f t="shared" si="69"/>
        <v>0</v>
      </c>
      <c r="AH56" s="257">
        <f t="shared" si="69"/>
        <v>0</v>
      </c>
      <c r="AI56" s="257">
        <f t="shared" si="69"/>
        <v>2400</v>
      </c>
      <c r="AJ56" s="257">
        <f t="shared" si="69"/>
        <v>2400</v>
      </c>
      <c r="AK56" s="257">
        <f t="shared" si="69"/>
        <v>3600</v>
      </c>
      <c r="AL56" s="257">
        <f t="shared" si="69"/>
        <v>3600</v>
      </c>
      <c r="AM56" s="257">
        <f t="shared" si="69"/>
        <v>0</v>
      </c>
      <c r="AN56" s="239">
        <f t="shared" si="3"/>
        <v>0</v>
      </c>
      <c r="AO56" s="257">
        <f t="shared" ref="AO56:AV62" si="70">+L56*$J56</f>
        <v>0</v>
      </c>
      <c r="AP56" s="257">
        <f t="shared" si="70"/>
        <v>0</v>
      </c>
      <c r="AQ56" s="257">
        <f t="shared" si="70"/>
        <v>0</v>
      </c>
      <c r="AR56" s="257">
        <f t="shared" si="70"/>
        <v>2034</v>
      </c>
      <c r="AS56" s="257">
        <f t="shared" si="70"/>
        <v>2034</v>
      </c>
      <c r="AT56" s="257">
        <f t="shared" si="70"/>
        <v>3051</v>
      </c>
      <c r="AU56" s="257">
        <f t="shared" si="70"/>
        <v>3051</v>
      </c>
      <c r="AV56" s="257">
        <f t="shared" si="70"/>
        <v>0</v>
      </c>
      <c r="AW56" s="239">
        <f t="shared" si="5"/>
        <v>0</v>
      </c>
    </row>
    <row r="57" spans="2:49" ht="12" customHeight="1" thickTop="1" thickBot="1" x14ac:dyDescent="0.3">
      <c r="B57" s="250"/>
      <c r="C57" s="298" t="s">
        <v>434</v>
      </c>
      <c r="D57" s="267" t="s">
        <v>435</v>
      </c>
      <c r="E57" s="243" t="s">
        <v>375</v>
      </c>
      <c r="F57" s="243">
        <v>6</v>
      </c>
      <c r="G57" s="244">
        <v>2250</v>
      </c>
      <c r="H57" s="244">
        <f t="shared" si="67"/>
        <v>13500</v>
      </c>
      <c r="I57" s="299">
        <v>0.84750000000000003</v>
      </c>
      <c r="J57" s="244">
        <f t="shared" si="67"/>
        <v>11441.25</v>
      </c>
      <c r="L57" s="244">
        <v>0</v>
      </c>
      <c r="M57" s="244">
        <v>0</v>
      </c>
      <c r="N57" s="244">
        <v>0</v>
      </c>
      <c r="O57" s="259">
        <v>0.2</v>
      </c>
      <c r="P57" s="259">
        <v>0.2</v>
      </c>
      <c r="Q57" s="259">
        <v>0.3</v>
      </c>
      <c r="R57" s="259">
        <v>0.3</v>
      </c>
      <c r="S57" s="244">
        <v>0</v>
      </c>
      <c r="T57" s="246"/>
      <c r="U57" s="247"/>
      <c r="V57" s="260">
        <f t="shared" si="68"/>
        <v>0</v>
      </c>
      <c r="W57" s="260">
        <f t="shared" si="68"/>
        <v>0</v>
      </c>
      <c r="X57" s="260">
        <f t="shared" si="68"/>
        <v>0</v>
      </c>
      <c r="Y57" s="260">
        <f t="shared" si="68"/>
        <v>0.2</v>
      </c>
      <c r="Z57" s="260">
        <f t="shared" si="68"/>
        <v>0.2</v>
      </c>
      <c r="AA57" s="260">
        <f t="shared" si="68"/>
        <v>0.3</v>
      </c>
      <c r="AB57" s="260">
        <f t="shared" si="68"/>
        <v>0.3</v>
      </c>
      <c r="AC57" s="260">
        <f t="shared" si="68"/>
        <v>0</v>
      </c>
      <c r="AD57" s="254"/>
      <c r="AF57" s="257">
        <f t="shared" si="69"/>
        <v>0</v>
      </c>
      <c r="AG57" s="257">
        <f t="shared" si="69"/>
        <v>0</v>
      </c>
      <c r="AH57" s="257">
        <f t="shared" si="69"/>
        <v>0</v>
      </c>
      <c r="AI57" s="257">
        <f t="shared" si="69"/>
        <v>2700</v>
      </c>
      <c r="AJ57" s="257">
        <f t="shared" si="69"/>
        <v>2700</v>
      </c>
      <c r="AK57" s="257">
        <f t="shared" si="69"/>
        <v>4050</v>
      </c>
      <c r="AL57" s="257">
        <f t="shared" si="69"/>
        <v>4050</v>
      </c>
      <c r="AM57" s="257">
        <f t="shared" si="69"/>
        <v>0</v>
      </c>
      <c r="AN57" s="239">
        <f t="shared" si="3"/>
        <v>0</v>
      </c>
      <c r="AO57" s="257">
        <f t="shared" si="70"/>
        <v>0</v>
      </c>
      <c r="AP57" s="257">
        <f t="shared" si="70"/>
        <v>0</v>
      </c>
      <c r="AQ57" s="257">
        <f t="shared" si="70"/>
        <v>0</v>
      </c>
      <c r="AR57" s="257">
        <f t="shared" si="70"/>
        <v>2288.25</v>
      </c>
      <c r="AS57" s="257">
        <f t="shared" si="70"/>
        <v>2288.25</v>
      </c>
      <c r="AT57" s="257">
        <f t="shared" si="70"/>
        <v>3432.375</v>
      </c>
      <c r="AU57" s="257">
        <f t="shared" si="70"/>
        <v>3432.375</v>
      </c>
      <c r="AV57" s="257">
        <f t="shared" si="70"/>
        <v>0</v>
      </c>
      <c r="AW57" s="239">
        <f t="shared" si="5"/>
        <v>0</v>
      </c>
    </row>
    <row r="58" spans="2:49" ht="12" customHeight="1" thickTop="1" thickBot="1" x14ac:dyDescent="0.3">
      <c r="B58" s="250"/>
      <c r="C58" s="298" t="s">
        <v>436</v>
      </c>
      <c r="D58" s="267" t="s">
        <v>437</v>
      </c>
      <c r="E58" s="243" t="s">
        <v>375</v>
      </c>
      <c r="F58" s="243">
        <v>1</v>
      </c>
      <c r="G58" s="244">
        <v>2000</v>
      </c>
      <c r="H58" s="244">
        <f t="shared" si="67"/>
        <v>2000</v>
      </c>
      <c r="I58" s="299">
        <v>0.84750000000000003</v>
      </c>
      <c r="J58" s="244">
        <f t="shared" si="67"/>
        <v>1695</v>
      </c>
      <c r="L58" s="244">
        <v>0</v>
      </c>
      <c r="M58" s="244">
        <v>0</v>
      </c>
      <c r="N58" s="244">
        <v>0</v>
      </c>
      <c r="O58" s="259">
        <v>0.2</v>
      </c>
      <c r="P58" s="259">
        <v>0.2</v>
      </c>
      <c r="Q58" s="259">
        <v>0.3</v>
      </c>
      <c r="R58" s="259">
        <v>0.3</v>
      </c>
      <c r="S58" s="244">
        <v>0</v>
      </c>
      <c r="T58" s="246"/>
      <c r="U58" s="247"/>
      <c r="V58" s="260">
        <f t="shared" si="68"/>
        <v>0</v>
      </c>
      <c r="W58" s="260">
        <f t="shared" si="68"/>
        <v>0</v>
      </c>
      <c r="X58" s="260">
        <f t="shared" si="68"/>
        <v>0</v>
      </c>
      <c r="Y58" s="260">
        <f t="shared" si="68"/>
        <v>0.2</v>
      </c>
      <c r="Z58" s="260">
        <f t="shared" si="68"/>
        <v>0.2</v>
      </c>
      <c r="AA58" s="260">
        <f t="shared" si="68"/>
        <v>0.3</v>
      </c>
      <c r="AB58" s="260">
        <f t="shared" si="68"/>
        <v>0.3</v>
      </c>
      <c r="AC58" s="260">
        <f t="shared" si="68"/>
        <v>0</v>
      </c>
      <c r="AD58" s="254"/>
      <c r="AF58" s="257">
        <f t="shared" si="69"/>
        <v>0</v>
      </c>
      <c r="AG58" s="257">
        <f t="shared" si="69"/>
        <v>0</v>
      </c>
      <c r="AH58" s="257">
        <f t="shared" si="69"/>
        <v>0</v>
      </c>
      <c r="AI58" s="257">
        <f t="shared" si="69"/>
        <v>400</v>
      </c>
      <c r="AJ58" s="257">
        <f t="shared" si="69"/>
        <v>400</v>
      </c>
      <c r="AK58" s="257">
        <f t="shared" si="69"/>
        <v>600</v>
      </c>
      <c r="AL58" s="257">
        <f t="shared" si="69"/>
        <v>600</v>
      </c>
      <c r="AM58" s="257">
        <f t="shared" si="69"/>
        <v>0</v>
      </c>
      <c r="AN58" s="239">
        <f t="shared" si="3"/>
        <v>0</v>
      </c>
      <c r="AO58" s="257">
        <f t="shared" si="70"/>
        <v>0</v>
      </c>
      <c r="AP58" s="257">
        <f t="shared" si="70"/>
        <v>0</v>
      </c>
      <c r="AQ58" s="257">
        <f t="shared" si="70"/>
        <v>0</v>
      </c>
      <c r="AR58" s="257">
        <f t="shared" si="70"/>
        <v>339</v>
      </c>
      <c r="AS58" s="257">
        <f t="shared" si="70"/>
        <v>339</v>
      </c>
      <c r="AT58" s="257">
        <f t="shared" si="70"/>
        <v>508.5</v>
      </c>
      <c r="AU58" s="257">
        <f t="shared" si="70"/>
        <v>508.5</v>
      </c>
      <c r="AV58" s="257">
        <f t="shared" si="70"/>
        <v>0</v>
      </c>
      <c r="AW58" s="239">
        <f t="shared" si="5"/>
        <v>0</v>
      </c>
    </row>
    <row r="59" spans="2:49" ht="12" customHeight="1" thickTop="1" thickBot="1" x14ac:dyDescent="0.3">
      <c r="B59" s="250"/>
      <c r="C59" s="298" t="s">
        <v>438</v>
      </c>
      <c r="D59" s="267" t="s">
        <v>439</v>
      </c>
      <c r="E59" s="243" t="s">
        <v>375</v>
      </c>
      <c r="F59" s="243">
        <v>1</v>
      </c>
      <c r="G59" s="244">
        <v>2000</v>
      </c>
      <c r="H59" s="244">
        <f t="shared" si="67"/>
        <v>2000</v>
      </c>
      <c r="I59" s="299">
        <v>0.84750000000000003</v>
      </c>
      <c r="J59" s="244">
        <f t="shared" si="67"/>
        <v>1695</v>
      </c>
      <c r="L59" s="244">
        <v>0</v>
      </c>
      <c r="M59" s="244">
        <v>0</v>
      </c>
      <c r="N59" s="244">
        <v>0</v>
      </c>
      <c r="O59" s="259">
        <v>0.2</v>
      </c>
      <c r="P59" s="259">
        <v>0.2</v>
      </c>
      <c r="Q59" s="259">
        <v>0.3</v>
      </c>
      <c r="R59" s="259">
        <v>0.3</v>
      </c>
      <c r="S59" s="244">
        <v>0</v>
      </c>
      <c r="T59" s="246"/>
      <c r="U59" s="247"/>
      <c r="V59" s="260">
        <f t="shared" si="68"/>
        <v>0</v>
      </c>
      <c r="W59" s="260">
        <f t="shared" si="68"/>
        <v>0</v>
      </c>
      <c r="X59" s="260">
        <f t="shared" si="68"/>
        <v>0</v>
      </c>
      <c r="Y59" s="260">
        <f t="shared" si="68"/>
        <v>0.2</v>
      </c>
      <c r="Z59" s="260">
        <f t="shared" si="68"/>
        <v>0.2</v>
      </c>
      <c r="AA59" s="260">
        <f t="shared" si="68"/>
        <v>0.3</v>
      </c>
      <c r="AB59" s="260">
        <f t="shared" si="68"/>
        <v>0.3</v>
      </c>
      <c r="AC59" s="260">
        <f t="shared" si="68"/>
        <v>0</v>
      </c>
      <c r="AD59" s="254"/>
      <c r="AF59" s="257">
        <f t="shared" si="69"/>
        <v>0</v>
      </c>
      <c r="AG59" s="257">
        <f t="shared" si="69"/>
        <v>0</v>
      </c>
      <c r="AH59" s="257">
        <f t="shared" si="69"/>
        <v>0</v>
      </c>
      <c r="AI59" s="257">
        <f t="shared" si="69"/>
        <v>400</v>
      </c>
      <c r="AJ59" s="257">
        <f t="shared" si="69"/>
        <v>400</v>
      </c>
      <c r="AK59" s="257">
        <f t="shared" si="69"/>
        <v>600</v>
      </c>
      <c r="AL59" s="257">
        <f t="shared" si="69"/>
        <v>600</v>
      </c>
      <c r="AM59" s="257">
        <f t="shared" si="69"/>
        <v>0</v>
      </c>
      <c r="AN59" s="239">
        <f t="shared" si="3"/>
        <v>0</v>
      </c>
      <c r="AO59" s="257">
        <f t="shared" si="70"/>
        <v>0</v>
      </c>
      <c r="AP59" s="257">
        <f t="shared" si="70"/>
        <v>0</v>
      </c>
      <c r="AQ59" s="257">
        <f t="shared" si="70"/>
        <v>0</v>
      </c>
      <c r="AR59" s="257">
        <f t="shared" si="70"/>
        <v>339</v>
      </c>
      <c r="AS59" s="257">
        <f t="shared" si="70"/>
        <v>339</v>
      </c>
      <c r="AT59" s="257">
        <f t="shared" si="70"/>
        <v>508.5</v>
      </c>
      <c r="AU59" s="257">
        <f t="shared" si="70"/>
        <v>508.5</v>
      </c>
      <c r="AV59" s="257">
        <f t="shared" si="70"/>
        <v>0</v>
      </c>
      <c r="AW59" s="239">
        <f t="shared" si="5"/>
        <v>0</v>
      </c>
    </row>
    <row r="60" spans="2:49" ht="12" customHeight="1" thickTop="1" thickBot="1" x14ac:dyDescent="0.3">
      <c r="B60" s="250"/>
      <c r="C60" s="298" t="s">
        <v>440</v>
      </c>
      <c r="D60" s="267" t="s">
        <v>441</v>
      </c>
      <c r="E60" s="243" t="s">
        <v>377</v>
      </c>
      <c r="F60" s="243">
        <v>10</v>
      </c>
      <c r="G60" s="244">
        <v>600</v>
      </c>
      <c r="H60" s="244">
        <f t="shared" si="67"/>
        <v>6000</v>
      </c>
      <c r="I60" s="299">
        <v>0.84750000000000003</v>
      </c>
      <c r="J60" s="244">
        <f t="shared" si="67"/>
        <v>5085</v>
      </c>
      <c r="L60" s="244">
        <v>0</v>
      </c>
      <c r="M60" s="244">
        <v>0</v>
      </c>
      <c r="N60" s="244">
        <v>0</v>
      </c>
      <c r="O60" s="259">
        <v>1</v>
      </c>
      <c r="P60" s="244">
        <v>0</v>
      </c>
      <c r="Q60" s="244">
        <v>0</v>
      </c>
      <c r="R60" s="244">
        <v>0</v>
      </c>
      <c r="S60" s="244">
        <v>0</v>
      </c>
      <c r="T60" s="246"/>
      <c r="U60" s="247"/>
      <c r="V60" s="260">
        <f t="shared" si="68"/>
        <v>0</v>
      </c>
      <c r="W60" s="260">
        <f t="shared" si="68"/>
        <v>0</v>
      </c>
      <c r="X60" s="260">
        <f t="shared" si="68"/>
        <v>0</v>
      </c>
      <c r="Y60" s="260">
        <f t="shared" si="68"/>
        <v>1</v>
      </c>
      <c r="Z60" s="260">
        <f t="shared" si="68"/>
        <v>0</v>
      </c>
      <c r="AA60" s="260">
        <f t="shared" si="68"/>
        <v>0</v>
      </c>
      <c r="AB60" s="260">
        <f t="shared" si="68"/>
        <v>0</v>
      </c>
      <c r="AC60" s="260">
        <f t="shared" si="68"/>
        <v>0</v>
      </c>
      <c r="AD60" s="254"/>
      <c r="AF60" s="257">
        <f t="shared" si="69"/>
        <v>0</v>
      </c>
      <c r="AG60" s="257">
        <f t="shared" si="69"/>
        <v>0</v>
      </c>
      <c r="AH60" s="257">
        <f t="shared" si="69"/>
        <v>0</v>
      </c>
      <c r="AI60" s="257">
        <f t="shared" si="69"/>
        <v>6000</v>
      </c>
      <c r="AJ60" s="257">
        <f t="shared" si="69"/>
        <v>0</v>
      </c>
      <c r="AK60" s="257">
        <f t="shared" si="69"/>
        <v>0</v>
      </c>
      <c r="AL60" s="257">
        <f t="shared" si="69"/>
        <v>0</v>
      </c>
      <c r="AM60" s="257">
        <f t="shared" si="69"/>
        <v>0</v>
      </c>
      <c r="AN60" s="239">
        <f t="shared" si="3"/>
        <v>0</v>
      </c>
      <c r="AO60" s="257">
        <f t="shared" si="70"/>
        <v>0</v>
      </c>
      <c r="AP60" s="257">
        <f t="shared" si="70"/>
        <v>0</v>
      </c>
      <c r="AQ60" s="257">
        <f t="shared" si="70"/>
        <v>0</v>
      </c>
      <c r="AR60" s="257">
        <f t="shared" si="70"/>
        <v>5085</v>
      </c>
      <c r="AS60" s="257">
        <f t="shared" si="70"/>
        <v>0</v>
      </c>
      <c r="AT60" s="257">
        <f t="shared" si="70"/>
        <v>0</v>
      </c>
      <c r="AU60" s="257">
        <f t="shared" si="70"/>
        <v>0</v>
      </c>
      <c r="AV60" s="257">
        <f t="shared" si="70"/>
        <v>0</v>
      </c>
      <c r="AW60" s="239">
        <f t="shared" si="5"/>
        <v>0</v>
      </c>
    </row>
    <row r="61" spans="2:49" ht="12" customHeight="1" thickTop="1" thickBot="1" x14ac:dyDescent="0.3">
      <c r="B61" s="250"/>
      <c r="C61" s="298" t="s">
        <v>442</v>
      </c>
      <c r="D61" s="267" t="s">
        <v>443</v>
      </c>
      <c r="E61" s="243" t="s">
        <v>377</v>
      </c>
      <c r="F61" s="243">
        <v>10</v>
      </c>
      <c r="G61" s="244">
        <v>600</v>
      </c>
      <c r="H61" s="244">
        <f t="shared" si="67"/>
        <v>6000</v>
      </c>
      <c r="I61" s="299">
        <v>0.84750000000000003</v>
      </c>
      <c r="J61" s="244">
        <f t="shared" si="67"/>
        <v>5085</v>
      </c>
      <c r="L61" s="244">
        <v>0</v>
      </c>
      <c r="M61" s="244">
        <v>0</v>
      </c>
      <c r="N61" s="244">
        <v>0</v>
      </c>
      <c r="O61" s="259">
        <v>1</v>
      </c>
      <c r="P61" s="244">
        <v>0</v>
      </c>
      <c r="Q61" s="244">
        <v>0</v>
      </c>
      <c r="R61" s="244">
        <v>0</v>
      </c>
      <c r="S61" s="244">
        <v>0</v>
      </c>
      <c r="T61" s="246"/>
      <c r="U61" s="247"/>
      <c r="V61" s="260">
        <f t="shared" si="68"/>
        <v>0</v>
      </c>
      <c r="W61" s="260">
        <f t="shared" si="68"/>
        <v>0</v>
      </c>
      <c r="X61" s="260">
        <f t="shared" si="68"/>
        <v>0</v>
      </c>
      <c r="Y61" s="260">
        <f t="shared" si="68"/>
        <v>1</v>
      </c>
      <c r="Z61" s="260">
        <f t="shared" si="68"/>
        <v>0</v>
      </c>
      <c r="AA61" s="260">
        <f t="shared" si="68"/>
        <v>0</v>
      </c>
      <c r="AB61" s="260">
        <f t="shared" si="68"/>
        <v>0</v>
      </c>
      <c r="AC61" s="260">
        <f t="shared" si="68"/>
        <v>0</v>
      </c>
      <c r="AD61" s="254"/>
      <c r="AF61" s="257">
        <f t="shared" si="69"/>
        <v>0</v>
      </c>
      <c r="AG61" s="257">
        <f t="shared" si="69"/>
        <v>0</v>
      </c>
      <c r="AH61" s="257">
        <f t="shared" si="69"/>
        <v>0</v>
      </c>
      <c r="AI61" s="257">
        <f t="shared" si="69"/>
        <v>6000</v>
      </c>
      <c r="AJ61" s="257">
        <f t="shared" si="69"/>
        <v>0</v>
      </c>
      <c r="AK61" s="257">
        <f t="shared" si="69"/>
        <v>0</v>
      </c>
      <c r="AL61" s="257">
        <f t="shared" si="69"/>
        <v>0</v>
      </c>
      <c r="AM61" s="257">
        <f t="shared" si="69"/>
        <v>0</v>
      </c>
      <c r="AN61" s="239">
        <f t="shared" si="3"/>
        <v>0</v>
      </c>
      <c r="AO61" s="257">
        <f t="shared" si="70"/>
        <v>0</v>
      </c>
      <c r="AP61" s="257">
        <f t="shared" si="70"/>
        <v>0</v>
      </c>
      <c r="AQ61" s="257">
        <f t="shared" si="70"/>
        <v>0</v>
      </c>
      <c r="AR61" s="257">
        <f t="shared" si="70"/>
        <v>5085</v>
      </c>
      <c r="AS61" s="257">
        <f t="shared" si="70"/>
        <v>0</v>
      </c>
      <c r="AT61" s="257">
        <f t="shared" si="70"/>
        <v>0</v>
      </c>
      <c r="AU61" s="257">
        <f t="shared" si="70"/>
        <v>0</v>
      </c>
      <c r="AV61" s="257">
        <f t="shared" si="70"/>
        <v>0</v>
      </c>
      <c r="AW61" s="239">
        <f t="shared" si="5"/>
        <v>0</v>
      </c>
    </row>
    <row r="62" spans="2:49" ht="12" customHeight="1" thickTop="1" thickBot="1" x14ac:dyDescent="0.3">
      <c r="B62" s="250" t="s">
        <v>444</v>
      </c>
      <c r="C62" s="297" t="s">
        <v>445</v>
      </c>
      <c r="D62" s="252"/>
      <c r="E62" s="243" t="s">
        <v>376</v>
      </c>
      <c r="F62" s="243">
        <v>1</v>
      </c>
      <c r="G62" s="244">
        <v>10000</v>
      </c>
      <c r="H62" s="244">
        <f>+G62*F62</f>
        <v>10000</v>
      </c>
      <c r="I62" s="299">
        <v>0.84750000000000003</v>
      </c>
      <c r="J62" s="244">
        <f>+I62*H62</f>
        <v>8475</v>
      </c>
      <c r="L62" s="244">
        <v>0</v>
      </c>
      <c r="M62" s="244">
        <v>0</v>
      </c>
      <c r="N62" s="244">
        <v>0</v>
      </c>
      <c r="O62" s="259">
        <v>0.2</v>
      </c>
      <c r="P62" s="259">
        <v>0.2</v>
      </c>
      <c r="Q62" s="259">
        <v>0.3</v>
      </c>
      <c r="R62" s="259">
        <v>0.3</v>
      </c>
      <c r="S62" s="244">
        <v>0</v>
      </c>
      <c r="T62" s="246"/>
      <c r="U62" s="247"/>
      <c r="V62" s="260">
        <f t="shared" si="68"/>
        <v>0</v>
      </c>
      <c r="W62" s="260">
        <f t="shared" si="68"/>
        <v>0</v>
      </c>
      <c r="X62" s="260">
        <f t="shared" si="68"/>
        <v>0</v>
      </c>
      <c r="Y62" s="260">
        <f t="shared" si="68"/>
        <v>0.2</v>
      </c>
      <c r="Z62" s="260">
        <f t="shared" si="68"/>
        <v>0.2</v>
      </c>
      <c r="AA62" s="260">
        <f t="shared" si="68"/>
        <v>0.3</v>
      </c>
      <c r="AB62" s="260">
        <f t="shared" si="68"/>
        <v>0.3</v>
      </c>
      <c r="AC62" s="260">
        <f t="shared" si="68"/>
        <v>0</v>
      </c>
      <c r="AD62" s="254"/>
      <c r="AF62" s="257">
        <f t="shared" si="69"/>
        <v>0</v>
      </c>
      <c r="AG62" s="257">
        <f t="shared" si="69"/>
        <v>0</v>
      </c>
      <c r="AH62" s="257">
        <f t="shared" si="69"/>
        <v>0</v>
      </c>
      <c r="AI62" s="257">
        <f t="shared" si="69"/>
        <v>2000</v>
      </c>
      <c r="AJ62" s="257">
        <f t="shared" si="69"/>
        <v>2000</v>
      </c>
      <c r="AK62" s="257">
        <f t="shared" si="69"/>
        <v>3000</v>
      </c>
      <c r="AL62" s="257">
        <f t="shared" si="69"/>
        <v>3000</v>
      </c>
      <c r="AM62" s="257">
        <f t="shared" si="69"/>
        <v>0</v>
      </c>
      <c r="AN62" s="239">
        <f t="shared" si="3"/>
        <v>0</v>
      </c>
      <c r="AO62" s="257">
        <f t="shared" si="70"/>
        <v>0</v>
      </c>
      <c r="AP62" s="257">
        <f t="shared" si="70"/>
        <v>0</v>
      </c>
      <c r="AQ62" s="257">
        <f t="shared" si="70"/>
        <v>0</v>
      </c>
      <c r="AR62" s="257">
        <f t="shared" si="70"/>
        <v>1695</v>
      </c>
      <c r="AS62" s="257">
        <f t="shared" si="70"/>
        <v>1695</v>
      </c>
      <c r="AT62" s="257">
        <f t="shared" si="70"/>
        <v>2542.5</v>
      </c>
      <c r="AU62" s="257">
        <f t="shared" si="70"/>
        <v>2542.5</v>
      </c>
      <c r="AV62" s="257">
        <f t="shared" si="70"/>
        <v>0</v>
      </c>
      <c r="AW62" s="239">
        <f t="shared" si="5"/>
        <v>0</v>
      </c>
    </row>
    <row r="63" spans="2:49" ht="12" customHeight="1" thickTop="1" thickBot="1" x14ac:dyDescent="0.3">
      <c r="B63" s="269" t="s">
        <v>446</v>
      </c>
      <c r="C63" s="300" t="s">
        <v>54</v>
      </c>
      <c r="D63" s="301"/>
      <c r="E63" s="243"/>
      <c r="F63" s="243"/>
      <c r="G63" s="244"/>
      <c r="H63" s="245">
        <f>+SUM(H64:H66)</f>
        <v>128000</v>
      </c>
      <c r="I63" s="245"/>
      <c r="J63" s="245">
        <f>+SUM(J64:J66)</f>
        <v>110800</v>
      </c>
      <c r="L63" s="245"/>
      <c r="M63" s="245"/>
      <c r="N63" s="245"/>
      <c r="O63" s="245"/>
      <c r="P63" s="245"/>
      <c r="Q63" s="245"/>
      <c r="R63" s="245"/>
      <c r="S63" s="245"/>
      <c r="T63" s="246"/>
      <c r="U63" s="247"/>
      <c r="V63" s="248"/>
      <c r="W63" s="248"/>
      <c r="X63" s="248"/>
      <c r="Y63" s="248"/>
      <c r="Z63" s="248"/>
      <c r="AA63" s="248"/>
      <c r="AB63" s="248"/>
      <c r="AC63" s="248"/>
      <c r="AD63" s="249"/>
      <c r="AF63" s="245">
        <f t="shared" ref="AF63:AM63" si="71">+SUM(AF64:AF66)</f>
        <v>0</v>
      </c>
      <c r="AG63" s="245">
        <f t="shared" si="71"/>
        <v>0</v>
      </c>
      <c r="AH63" s="245">
        <f t="shared" si="71"/>
        <v>0</v>
      </c>
      <c r="AI63" s="245">
        <f t="shared" si="71"/>
        <v>25600</v>
      </c>
      <c r="AJ63" s="245">
        <f t="shared" si="71"/>
        <v>25600</v>
      </c>
      <c r="AK63" s="245">
        <f t="shared" si="71"/>
        <v>38400</v>
      </c>
      <c r="AL63" s="245">
        <f t="shared" si="71"/>
        <v>38400</v>
      </c>
      <c r="AM63" s="245">
        <f t="shared" si="71"/>
        <v>0</v>
      </c>
      <c r="AN63" s="239">
        <f t="shared" si="3"/>
        <v>0</v>
      </c>
      <c r="AO63" s="245">
        <f t="shared" ref="AO63:AV63" si="72">+SUM(AO64:AO66)</f>
        <v>0</v>
      </c>
      <c r="AP63" s="245">
        <f t="shared" si="72"/>
        <v>0</v>
      </c>
      <c r="AQ63" s="245">
        <f t="shared" si="72"/>
        <v>0</v>
      </c>
      <c r="AR63" s="245">
        <f t="shared" si="72"/>
        <v>22160</v>
      </c>
      <c r="AS63" s="245">
        <f t="shared" si="72"/>
        <v>22160</v>
      </c>
      <c r="AT63" s="245">
        <f t="shared" si="72"/>
        <v>33240</v>
      </c>
      <c r="AU63" s="245">
        <f t="shared" si="72"/>
        <v>33240</v>
      </c>
      <c r="AV63" s="245">
        <f t="shared" si="72"/>
        <v>0</v>
      </c>
      <c r="AW63" s="239">
        <f t="shared" si="5"/>
        <v>0</v>
      </c>
    </row>
    <row r="64" spans="2:49" ht="12" customHeight="1" thickTop="1" thickBot="1" x14ac:dyDescent="0.3">
      <c r="B64" s="250" t="s">
        <v>447</v>
      </c>
      <c r="C64" s="297" t="s">
        <v>448</v>
      </c>
      <c r="D64" s="252"/>
      <c r="E64" s="243" t="s">
        <v>375</v>
      </c>
      <c r="F64" s="243">
        <v>8</v>
      </c>
      <c r="G64" s="244">
        <v>4000</v>
      </c>
      <c r="H64" s="244">
        <f>+G64*F64</f>
        <v>32000</v>
      </c>
      <c r="I64" s="263">
        <v>0.92</v>
      </c>
      <c r="J64" s="244">
        <f>+I64*H64</f>
        <v>29440</v>
      </c>
      <c r="L64" s="244">
        <v>0</v>
      </c>
      <c r="M64" s="244">
        <v>0</v>
      </c>
      <c r="N64" s="244">
        <v>0</v>
      </c>
      <c r="O64" s="259">
        <v>0.2</v>
      </c>
      <c r="P64" s="259">
        <v>0.2</v>
      </c>
      <c r="Q64" s="259">
        <v>0.3</v>
      </c>
      <c r="R64" s="259">
        <v>0.3</v>
      </c>
      <c r="S64" s="244">
        <v>0</v>
      </c>
      <c r="T64" s="246"/>
      <c r="U64" s="247"/>
      <c r="V64" s="260">
        <f t="shared" ref="V64:AC66" si="73">+L64</f>
        <v>0</v>
      </c>
      <c r="W64" s="260">
        <f t="shared" si="73"/>
        <v>0</v>
      </c>
      <c r="X64" s="260">
        <f t="shared" si="73"/>
        <v>0</v>
      </c>
      <c r="Y64" s="260">
        <f t="shared" si="73"/>
        <v>0.2</v>
      </c>
      <c r="Z64" s="260">
        <f t="shared" si="73"/>
        <v>0.2</v>
      </c>
      <c r="AA64" s="260">
        <f t="shared" si="73"/>
        <v>0.3</v>
      </c>
      <c r="AB64" s="260">
        <f t="shared" si="73"/>
        <v>0.3</v>
      </c>
      <c r="AC64" s="260">
        <f t="shared" si="73"/>
        <v>0</v>
      </c>
      <c r="AD64" s="254"/>
      <c r="AF64" s="257">
        <f t="shared" ref="AF64:AM66" si="74">+L64*$H64</f>
        <v>0</v>
      </c>
      <c r="AG64" s="257">
        <f t="shared" si="74"/>
        <v>0</v>
      </c>
      <c r="AH64" s="257">
        <f t="shared" si="74"/>
        <v>0</v>
      </c>
      <c r="AI64" s="257">
        <f t="shared" si="74"/>
        <v>6400</v>
      </c>
      <c r="AJ64" s="257">
        <f t="shared" si="74"/>
        <v>6400</v>
      </c>
      <c r="AK64" s="257">
        <f t="shared" si="74"/>
        <v>9600</v>
      </c>
      <c r="AL64" s="257">
        <f t="shared" si="74"/>
        <v>9600</v>
      </c>
      <c r="AM64" s="257">
        <f t="shared" si="74"/>
        <v>0</v>
      </c>
      <c r="AN64" s="239">
        <f t="shared" si="3"/>
        <v>0</v>
      </c>
      <c r="AO64" s="257">
        <f t="shared" ref="AO64:AV66" si="75">+L64*$J64</f>
        <v>0</v>
      </c>
      <c r="AP64" s="257">
        <f t="shared" si="75"/>
        <v>0</v>
      </c>
      <c r="AQ64" s="257">
        <f t="shared" si="75"/>
        <v>0</v>
      </c>
      <c r="AR64" s="257">
        <f t="shared" si="75"/>
        <v>5888</v>
      </c>
      <c r="AS64" s="257">
        <f t="shared" si="75"/>
        <v>5888</v>
      </c>
      <c r="AT64" s="257">
        <f t="shared" si="75"/>
        <v>8832</v>
      </c>
      <c r="AU64" s="257">
        <f t="shared" si="75"/>
        <v>8832</v>
      </c>
      <c r="AV64" s="257">
        <f t="shared" si="75"/>
        <v>0</v>
      </c>
      <c r="AW64" s="239">
        <f t="shared" si="5"/>
        <v>0</v>
      </c>
    </row>
    <row r="65" spans="2:49" ht="12" customHeight="1" thickTop="1" thickBot="1" x14ac:dyDescent="0.3">
      <c r="B65" s="250" t="s">
        <v>449</v>
      </c>
      <c r="C65" s="297" t="s">
        <v>450</v>
      </c>
      <c r="D65" s="252"/>
      <c r="E65" s="243" t="s">
        <v>360</v>
      </c>
      <c r="F65" s="243">
        <v>12</v>
      </c>
      <c r="G65" s="244">
        <f>+G8</f>
        <v>4000</v>
      </c>
      <c r="H65" s="244">
        <f>+G65*F65</f>
        <v>48000</v>
      </c>
      <c r="I65" s="299">
        <v>0.84750000000000003</v>
      </c>
      <c r="J65" s="244">
        <f>+I65*H65</f>
        <v>40680</v>
      </c>
      <c r="L65" s="244">
        <v>0</v>
      </c>
      <c r="M65" s="244">
        <v>0</v>
      </c>
      <c r="N65" s="244">
        <v>0</v>
      </c>
      <c r="O65" s="259">
        <v>0.2</v>
      </c>
      <c r="P65" s="259">
        <v>0.2</v>
      </c>
      <c r="Q65" s="259">
        <v>0.3</v>
      </c>
      <c r="R65" s="259">
        <v>0.3</v>
      </c>
      <c r="S65" s="244">
        <v>0</v>
      </c>
      <c r="T65" s="246"/>
      <c r="U65" s="247"/>
      <c r="V65" s="260">
        <f t="shared" si="73"/>
        <v>0</v>
      </c>
      <c r="W65" s="260">
        <f t="shared" si="73"/>
        <v>0</v>
      </c>
      <c r="X65" s="260">
        <f t="shared" si="73"/>
        <v>0</v>
      </c>
      <c r="Y65" s="260">
        <f t="shared" si="73"/>
        <v>0.2</v>
      </c>
      <c r="Z65" s="260">
        <f t="shared" si="73"/>
        <v>0.2</v>
      </c>
      <c r="AA65" s="260">
        <f t="shared" si="73"/>
        <v>0.3</v>
      </c>
      <c r="AB65" s="260">
        <f t="shared" si="73"/>
        <v>0.3</v>
      </c>
      <c r="AC65" s="260">
        <f t="shared" si="73"/>
        <v>0</v>
      </c>
      <c r="AD65" s="254"/>
      <c r="AF65" s="257">
        <f t="shared" si="74"/>
        <v>0</v>
      </c>
      <c r="AG65" s="257">
        <f t="shared" si="74"/>
        <v>0</v>
      </c>
      <c r="AH65" s="257">
        <f t="shared" si="74"/>
        <v>0</v>
      </c>
      <c r="AI65" s="257">
        <f t="shared" si="74"/>
        <v>9600</v>
      </c>
      <c r="AJ65" s="257">
        <f t="shared" si="74"/>
        <v>9600</v>
      </c>
      <c r="AK65" s="257">
        <f t="shared" si="74"/>
        <v>14400</v>
      </c>
      <c r="AL65" s="257">
        <f t="shared" si="74"/>
        <v>14400</v>
      </c>
      <c r="AM65" s="257">
        <f t="shared" si="74"/>
        <v>0</v>
      </c>
      <c r="AN65" s="239">
        <f t="shared" si="3"/>
        <v>0</v>
      </c>
      <c r="AO65" s="257">
        <f t="shared" si="75"/>
        <v>0</v>
      </c>
      <c r="AP65" s="257">
        <f t="shared" si="75"/>
        <v>0</v>
      </c>
      <c r="AQ65" s="257">
        <f t="shared" si="75"/>
        <v>0</v>
      </c>
      <c r="AR65" s="257">
        <f t="shared" si="75"/>
        <v>8136</v>
      </c>
      <c r="AS65" s="257">
        <f t="shared" si="75"/>
        <v>8136</v>
      </c>
      <c r="AT65" s="257">
        <f t="shared" si="75"/>
        <v>12204</v>
      </c>
      <c r="AU65" s="257">
        <f t="shared" si="75"/>
        <v>12204</v>
      </c>
      <c r="AV65" s="257">
        <f t="shared" si="75"/>
        <v>0</v>
      </c>
      <c r="AW65" s="239">
        <f t="shared" si="5"/>
        <v>0</v>
      </c>
    </row>
    <row r="66" spans="2:49" ht="12" customHeight="1" thickTop="1" x14ac:dyDescent="0.25">
      <c r="B66" s="250" t="s">
        <v>451</v>
      </c>
      <c r="C66" s="297" t="s">
        <v>452</v>
      </c>
      <c r="D66" s="301"/>
      <c r="E66" s="243" t="s">
        <v>360</v>
      </c>
      <c r="F66" s="243">
        <v>12</v>
      </c>
      <c r="G66" s="244">
        <f>+G65</f>
        <v>4000</v>
      </c>
      <c r="H66" s="244">
        <f>+G66*F66</f>
        <v>48000</v>
      </c>
      <c r="I66" s="299">
        <v>0.84750000000000003</v>
      </c>
      <c r="J66" s="244">
        <f>+I66*H66</f>
        <v>40680</v>
      </c>
      <c r="L66" s="244">
        <v>0</v>
      </c>
      <c r="M66" s="244">
        <v>0</v>
      </c>
      <c r="N66" s="244">
        <v>0</v>
      </c>
      <c r="O66" s="259">
        <v>0.2</v>
      </c>
      <c r="P66" s="259">
        <v>0.2</v>
      </c>
      <c r="Q66" s="259">
        <v>0.3</v>
      </c>
      <c r="R66" s="259">
        <v>0.3</v>
      </c>
      <c r="S66" s="244">
        <v>0</v>
      </c>
      <c r="T66" s="246"/>
      <c r="U66" s="247"/>
      <c r="V66" s="302">
        <f t="shared" si="73"/>
        <v>0</v>
      </c>
      <c r="W66" s="302">
        <f t="shared" si="73"/>
        <v>0</v>
      </c>
      <c r="X66" s="302">
        <f t="shared" si="73"/>
        <v>0</v>
      </c>
      <c r="Y66" s="302">
        <f t="shared" si="73"/>
        <v>0.2</v>
      </c>
      <c r="Z66" s="302">
        <f t="shared" si="73"/>
        <v>0.2</v>
      </c>
      <c r="AA66" s="302">
        <f t="shared" si="73"/>
        <v>0.3</v>
      </c>
      <c r="AB66" s="302">
        <f t="shared" si="73"/>
        <v>0.3</v>
      </c>
      <c r="AC66" s="302">
        <f t="shared" si="73"/>
        <v>0</v>
      </c>
      <c r="AD66" s="254"/>
      <c r="AF66" s="257">
        <f t="shared" si="74"/>
        <v>0</v>
      </c>
      <c r="AG66" s="257">
        <f t="shared" si="74"/>
        <v>0</v>
      </c>
      <c r="AH66" s="257">
        <f t="shared" si="74"/>
        <v>0</v>
      </c>
      <c r="AI66" s="257">
        <f t="shared" si="74"/>
        <v>9600</v>
      </c>
      <c r="AJ66" s="257">
        <f t="shared" si="74"/>
        <v>9600</v>
      </c>
      <c r="AK66" s="257">
        <f t="shared" si="74"/>
        <v>14400</v>
      </c>
      <c r="AL66" s="257">
        <f t="shared" si="74"/>
        <v>14400</v>
      </c>
      <c r="AM66" s="257">
        <f t="shared" si="74"/>
        <v>0</v>
      </c>
      <c r="AN66" s="239">
        <f t="shared" si="3"/>
        <v>0</v>
      </c>
      <c r="AO66" s="257">
        <f t="shared" si="75"/>
        <v>0</v>
      </c>
      <c r="AP66" s="257">
        <f t="shared" si="75"/>
        <v>0</v>
      </c>
      <c r="AQ66" s="257">
        <f t="shared" si="75"/>
        <v>0</v>
      </c>
      <c r="AR66" s="257">
        <f t="shared" si="75"/>
        <v>8136</v>
      </c>
      <c r="AS66" s="257">
        <f t="shared" si="75"/>
        <v>8136</v>
      </c>
      <c r="AT66" s="257">
        <f t="shared" si="75"/>
        <v>12204</v>
      </c>
      <c r="AU66" s="257">
        <f t="shared" si="75"/>
        <v>12204</v>
      </c>
      <c r="AV66" s="257">
        <f t="shared" si="75"/>
        <v>0</v>
      </c>
      <c r="AW66" s="239">
        <f t="shared" si="5"/>
        <v>0</v>
      </c>
    </row>
    <row r="67" spans="2:49" s="238" customFormat="1" ht="15" customHeight="1" x14ac:dyDescent="0.3">
      <c r="B67" s="332" t="s">
        <v>453</v>
      </c>
      <c r="C67" s="333"/>
      <c r="D67" s="334"/>
      <c r="E67" s="335"/>
      <c r="F67" s="335"/>
      <c r="G67" s="336"/>
      <c r="H67" s="337">
        <f>+H68+H72</f>
        <v>259600</v>
      </c>
      <c r="I67" s="337"/>
      <c r="J67" s="337">
        <f>+J68+J72</f>
        <v>220011</v>
      </c>
      <c r="L67" s="337"/>
      <c r="M67" s="337"/>
      <c r="N67" s="337"/>
      <c r="O67" s="337"/>
      <c r="P67" s="337"/>
      <c r="Q67" s="337"/>
      <c r="R67" s="337"/>
      <c r="S67" s="337"/>
      <c r="T67" s="271"/>
      <c r="U67" s="272"/>
      <c r="V67" s="273"/>
      <c r="W67" s="273"/>
      <c r="X67" s="273"/>
      <c r="Y67" s="273"/>
      <c r="Z67" s="273"/>
      <c r="AA67" s="273"/>
      <c r="AB67" s="273"/>
      <c r="AC67" s="273"/>
      <c r="AD67" s="274"/>
      <c r="AF67" s="337">
        <f t="shared" ref="AF67:AM67" si="76">+AF68+AF72</f>
        <v>0</v>
      </c>
      <c r="AG67" s="337">
        <f t="shared" si="76"/>
        <v>0</v>
      </c>
      <c r="AH67" s="337">
        <f t="shared" si="76"/>
        <v>129800</v>
      </c>
      <c r="AI67" s="337">
        <f t="shared" si="76"/>
        <v>0</v>
      </c>
      <c r="AJ67" s="337">
        <f t="shared" si="76"/>
        <v>0</v>
      </c>
      <c r="AK67" s="337">
        <f t="shared" si="76"/>
        <v>51920</v>
      </c>
      <c r="AL67" s="337">
        <f t="shared" si="76"/>
        <v>51920</v>
      </c>
      <c r="AM67" s="337">
        <f t="shared" si="76"/>
        <v>25960</v>
      </c>
      <c r="AN67" s="239">
        <f t="shared" si="3"/>
        <v>0</v>
      </c>
      <c r="AO67" s="337">
        <f t="shared" ref="AO67:AV67" si="77">+AO68+AO72</f>
        <v>0</v>
      </c>
      <c r="AP67" s="337">
        <f t="shared" si="77"/>
        <v>0</v>
      </c>
      <c r="AQ67" s="337">
        <f t="shared" si="77"/>
        <v>110005.5</v>
      </c>
      <c r="AR67" s="337">
        <f t="shared" si="77"/>
        <v>0</v>
      </c>
      <c r="AS67" s="337">
        <f t="shared" si="77"/>
        <v>0</v>
      </c>
      <c r="AT67" s="337">
        <f t="shared" si="77"/>
        <v>44002.2</v>
      </c>
      <c r="AU67" s="337">
        <f t="shared" si="77"/>
        <v>44002.2</v>
      </c>
      <c r="AV67" s="337">
        <f t="shared" si="77"/>
        <v>22001.1</v>
      </c>
      <c r="AW67" s="239">
        <f t="shared" si="5"/>
        <v>0</v>
      </c>
    </row>
    <row r="68" spans="2:49" ht="12" customHeight="1" thickBot="1" x14ac:dyDescent="0.3">
      <c r="B68" s="240" t="s">
        <v>454</v>
      </c>
      <c r="C68" s="303" t="s">
        <v>54</v>
      </c>
      <c r="D68" s="242"/>
      <c r="E68" s="282"/>
      <c r="F68" s="282"/>
      <c r="G68" s="338"/>
      <c r="H68" s="283">
        <f>+SUM(H69:H71)</f>
        <v>129800</v>
      </c>
      <c r="I68" s="283"/>
      <c r="J68" s="283">
        <f>+SUM(J69:J71)</f>
        <v>110005.5</v>
      </c>
      <c r="K68" s="339"/>
      <c r="L68" s="283"/>
      <c r="M68" s="283"/>
      <c r="N68" s="283"/>
      <c r="O68" s="283"/>
      <c r="P68" s="283"/>
      <c r="Q68" s="283"/>
      <c r="R68" s="283"/>
      <c r="S68" s="283"/>
      <c r="T68" s="339"/>
      <c r="U68" s="340"/>
      <c r="V68" s="341"/>
      <c r="W68" s="341"/>
      <c r="X68" s="341"/>
      <c r="Y68" s="341"/>
      <c r="Z68" s="341"/>
      <c r="AA68" s="341"/>
      <c r="AB68" s="341"/>
      <c r="AC68" s="341"/>
      <c r="AD68" s="342"/>
      <c r="AE68" s="339"/>
      <c r="AF68" s="283">
        <f t="shared" ref="AF68:AM68" si="78">+SUM(AF69:AF71)</f>
        <v>0</v>
      </c>
      <c r="AG68" s="283">
        <f t="shared" si="78"/>
        <v>0</v>
      </c>
      <c r="AH68" s="283">
        <f t="shared" si="78"/>
        <v>0</v>
      </c>
      <c r="AI68" s="283">
        <f t="shared" si="78"/>
        <v>0</v>
      </c>
      <c r="AJ68" s="283">
        <f t="shared" si="78"/>
        <v>0</v>
      </c>
      <c r="AK68" s="283">
        <f t="shared" si="78"/>
        <v>51920</v>
      </c>
      <c r="AL68" s="283">
        <f t="shared" si="78"/>
        <v>51920</v>
      </c>
      <c r="AM68" s="283">
        <f t="shared" si="78"/>
        <v>25960</v>
      </c>
      <c r="AN68" s="343">
        <f t="shared" si="3"/>
        <v>0</v>
      </c>
      <c r="AO68" s="283">
        <f t="shared" ref="AO68:AV68" si="79">+SUM(AO69:AO71)</f>
        <v>0</v>
      </c>
      <c r="AP68" s="283">
        <f t="shared" si="79"/>
        <v>0</v>
      </c>
      <c r="AQ68" s="283">
        <f t="shared" si="79"/>
        <v>0</v>
      </c>
      <c r="AR68" s="283">
        <f t="shared" si="79"/>
        <v>0</v>
      </c>
      <c r="AS68" s="283">
        <f t="shared" si="79"/>
        <v>0</v>
      </c>
      <c r="AT68" s="283">
        <f t="shared" si="79"/>
        <v>44002.2</v>
      </c>
      <c r="AU68" s="283">
        <f t="shared" si="79"/>
        <v>44002.2</v>
      </c>
      <c r="AV68" s="283">
        <f t="shared" si="79"/>
        <v>22001.1</v>
      </c>
      <c r="AW68" s="239">
        <f t="shared" si="5"/>
        <v>0</v>
      </c>
    </row>
    <row r="69" spans="2:49" ht="12" customHeight="1" thickTop="1" thickBot="1" x14ac:dyDescent="0.3">
      <c r="B69" s="250" t="s">
        <v>455</v>
      </c>
      <c r="C69" s="271" t="s">
        <v>456</v>
      </c>
      <c r="D69" s="252"/>
      <c r="E69" s="243" t="s">
        <v>376</v>
      </c>
      <c r="F69" s="243">
        <v>1</v>
      </c>
      <c r="G69" s="244">
        <v>5000</v>
      </c>
      <c r="H69" s="244">
        <f>+G69*F69</f>
        <v>5000</v>
      </c>
      <c r="I69" s="299">
        <v>0.84750000000000003</v>
      </c>
      <c r="J69" s="244">
        <f>+I69*H69</f>
        <v>4237.5</v>
      </c>
      <c r="K69" s="246"/>
      <c r="L69" s="244">
        <v>0</v>
      </c>
      <c r="M69" s="244">
        <v>0</v>
      </c>
      <c r="N69" s="244">
        <v>0</v>
      </c>
      <c r="O69" s="244">
        <v>0</v>
      </c>
      <c r="P69" s="244">
        <v>0</v>
      </c>
      <c r="Q69" s="259">
        <v>0.4</v>
      </c>
      <c r="R69" s="259">
        <v>0.4</v>
      </c>
      <c r="S69" s="259">
        <v>0.2</v>
      </c>
      <c r="T69" s="246"/>
      <c r="U69" s="247"/>
      <c r="V69" s="260">
        <f t="shared" ref="V69:AC71" si="80">+L69</f>
        <v>0</v>
      </c>
      <c r="W69" s="260">
        <f t="shared" si="80"/>
        <v>0</v>
      </c>
      <c r="X69" s="260">
        <f t="shared" si="80"/>
        <v>0</v>
      </c>
      <c r="Y69" s="260">
        <f t="shared" si="80"/>
        <v>0</v>
      </c>
      <c r="Z69" s="260">
        <f t="shared" si="80"/>
        <v>0</v>
      </c>
      <c r="AA69" s="260">
        <f t="shared" si="80"/>
        <v>0.4</v>
      </c>
      <c r="AB69" s="260">
        <f t="shared" si="80"/>
        <v>0.4</v>
      </c>
      <c r="AC69" s="260">
        <f t="shared" si="80"/>
        <v>0.2</v>
      </c>
      <c r="AD69" s="278"/>
      <c r="AE69" s="246"/>
      <c r="AF69" s="257">
        <f t="shared" ref="AF69:AM71" si="81">+L69*$H69</f>
        <v>0</v>
      </c>
      <c r="AG69" s="257">
        <f t="shared" si="81"/>
        <v>0</v>
      </c>
      <c r="AH69" s="257">
        <f t="shared" si="81"/>
        <v>0</v>
      </c>
      <c r="AI69" s="257">
        <f t="shared" si="81"/>
        <v>0</v>
      </c>
      <c r="AJ69" s="257">
        <f t="shared" si="81"/>
        <v>0</v>
      </c>
      <c r="AK69" s="257">
        <f t="shared" si="81"/>
        <v>2000</v>
      </c>
      <c r="AL69" s="257">
        <f t="shared" si="81"/>
        <v>2000</v>
      </c>
      <c r="AM69" s="257">
        <f t="shared" si="81"/>
        <v>1000</v>
      </c>
      <c r="AN69" s="344">
        <f t="shared" si="3"/>
        <v>0</v>
      </c>
      <c r="AO69" s="257">
        <f t="shared" ref="AO69:AV71" si="82">+L69*$J69</f>
        <v>0</v>
      </c>
      <c r="AP69" s="257">
        <f t="shared" si="82"/>
        <v>0</v>
      </c>
      <c r="AQ69" s="257">
        <f t="shared" si="82"/>
        <v>0</v>
      </c>
      <c r="AR69" s="257">
        <f t="shared" si="82"/>
        <v>0</v>
      </c>
      <c r="AS69" s="257">
        <f t="shared" si="82"/>
        <v>0</v>
      </c>
      <c r="AT69" s="257">
        <f t="shared" si="82"/>
        <v>1695</v>
      </c>
      <c r="AU69" s="257">
        <f t="shared" si="82"/>
        <v>1695</v>
      </c>
      <c r="AV69" s="257">
        <f t="shared" si="82"/>
        <v>847.5</v>
      </c>
      <c r="AW69" s="239">
        <f t="shared" si="5"/>
        <v>0</v>
      </c>
    </row>
    <row r="70" spans="2:49" ht="12" customHeight="1" thickTop="1" thickBot="1" x14ac:dyDescent="0.3">
      <c r="B70" s="250" t="s">
        <v>457</v>
      </c>
      <c r="C70" s="271" t="s">
        <v>379</v>
      </c>
      <c r="D70" s="252"/>
      <c r="E70" s="243" t="s">
        <v>360</v>
      </c>
      <c r="F70" s="243">
        <v>12</v>
      </c>
      <c r="G70" s="244">
        <f>+G8</f>
        <v>4000</v>
      </c>
      <c r="H70" s="244">
        <f t="shared" ref="H70:J71" si="83">+G70*F70</f>
        <v>48000</v>
      </c>
      <c r="I70" s="299">
        <v>0.84750000000000003</v>
      </c>
      <c r="J70" s="244">
        <f t="shared" si="83"/>
        <v>40680</v>
      </c>
      <c r="K70" s="246"/>
      <c r="L70" s="244">
        <v>0</v>
      </c>
      <c r="M70" s="244">
        <v>0</v>
      </c>
      <c r="N70" s="244">
        <v>0</v>
      </c>
      <c r="O70" s="244">
        <v>0</v>
      </c>
      <c r="P70" s="244">
        <v>0</v>
      </c>
      <c r="Q70" s="259">
        <v>0.4</v>
      </c>
      <c r="R70" s="259">
        <v>0.4</v>
      </c>
      <c r="S70" s="259">
        <v>0.2</v>
      </c>
      <c r="T70" s="246"/>
      <c r="U70" s="247"/>
      <c r="V70" s="260">
        <f t="shared" si="80"/>
        <v>0</v>
      </c>
      <c r="W70" s="260">
        <f t="shared" si="80"/>
        <v>0</v>
      </c>
      <c r="X70" s="260">
        <f t="shared" si="80"/>
        <v>0</v>
      </c>
      <c r="Y70" s="260">
        <f t="shared" si="80"/>
        <v>0</v>
      </c>
      <c r="Z70" s="260">
        <f t="shared" si="80"/>
        <v>0</v>
      </c>
      <c r="AA70" s="260">
        <f t="shared" si="80"/>
        <v>0.4</v>
      </c>
      <c r="AB70" s="260">
        <f t="shared" si="80"/>
        <v>0.4</v>
      </c>
      <c r="AC70" s="260">
        <f t="shared" si="80"/>
        <v>0.2</v>
      </c>
      <c r="AD70" s="278"/>
      <c r="AE70" s="246"/>
      <c r="AF70" s="257">
        <f t="shared" si="81"/>
        <v>0</v>
      </c>
      <c r="AG70" s="257">
        <f t="shared" si="81"/>
        <v>0</v>
      </c>
      <c r="AH70" s="257">
        <f t="shared" si="81"/>
        <v>0</v>
      </c>
      <c r="AI70" s="257">
        <f t="shared" si="81"/>
        <v>0</v>
      </c>
      <c r="AJ70" s="257">
        <f t="shared" si="81"/>
        <v>0</v>
      </c>
      <c r="AK70" s="257">
        <f t="shared" si="81"/>
        <v>19200</v>
      </c>
      <c r="AL70" s="257">
        <f t="shared" si="81"/>
        <v>19200</v>
      </c>
      <c r="AM70" s="257">
        <f t="shared" si="81"/>
        <v>9600</v>
      </c>
      <c r="AN70" s="344">
        <f t="shared" ref="AN70:AN90" si="84">+H70-SUM(AF70:AM70)</f>
        <v>0</v>
      </c>
      <c r="AO70" s="257">
        <f t="shared" si="82"/>
        <v>0</v>
      </c>
      <c r="AP70" s="257">
        <f t="shared" si="82"/>
        <v>0</v>
      </c>
      <c r="AQ70" s="257">
        <f t="shared" si="82"/>
        <v>0</v>
      </c>
      <c r="AR70" s="257">
        <f t="shared" si="82"/>
        <v>0</v>
      </c>
      <c r="AS70" s="257">
        <f t="shared" si="82"/>
        <v>0</v>
      </c>
      <c r="AT70" s="257">
        <f t="shared" si="82"/>
        <v>16272</v>
      </c>
      <c r="AU70" s="257">
        <f t="shared" si="82"/>
        <v>16272</v>
      </c>
      <c r="AV70" s="257">
        <f t="shared" si="82"/>
        <v>8136</v>
      </c>
      <c r="AW70" s="239">
        <f t="shared" ref="AW70:AW91" si="85">+J70-SUM(AO70:AV70)</f>
        <v>0</v>
      </c>
    </row>
    <row r="71" spans="2:49" ht="12" customHeight="1" thickTop="1" thickBot="1" x14ac:dyDescent="0.3">
      <c r="B71" s="250" t="s">
        <v>458</v>
      </c>
      <c r="C71" s="271" t="s">
        <v>381</v>
      </c>
      <c r="D71" s="252"/>
      <c r="E71" s="243" t="s">
        <v>382</v>
      </c>
      <c r="F71" s="243">
        <f>20*F70</f>
        <v>240</v>
      </c>
      <c r="G71" s="244">
        <f>+G23</f>
        <v>320</v>
      </c>
      <c r="H71" s="244">
        <f t="shared" si="83"/>
        <v>76800</v>
      </c>
      <c r="I71" s="299">
        <v>0.84750000000000003</v>
      </c>
      <c r="J71" s="244">
        <f t="shared" si="83"/>
        <v>65088</v>
      </c>
      <c r="K71" s="246"/>
      <c r="L71" s="244">
        <v>0</v>
      </c>
      <c r="M71" s="244">
        <v>0</v>
      </c>
      <c r="N71" s="244">
        <v>0</v>
      </c>
      <c r="O71" s="244">
        <v>0</v>
      </c>
      <c r="P71" s="244">
        <v>0</v>
      </c>
      <c r="Q71" s="259">
        <v>0.4</v>
      </c>
      <c r="R71" s="259">
        <v>0.4</v>
      </c>
      <c r="S71" s="259">
        <v>0.2</v>
      </c>
      <c r="T71" s="246"/>
      <c r="U71" s="247"/>
      <c r="V71" s="260">
        <f t="shared" si="80"/>
        <v>0</v>
      </c>
      <c r="W71" s="260">
        <f t="shared" si="80"/>
        <v>0</v>
      </c>
      <c r="X71" s="260">
        <f t="shared" si="80"/>
        <v>0</v>
      </c>
      <c r="Y71" s="260">
        <f t="shared" si="80"/>
        <v>0</v>
      </c>
      <c r="Z71" s="260">
        <f t="shared" si="80"/>
        <v>0</v>
      </c>
      <c r="AA71" s="260">
        <f t="shared" si="80"/>
        <v>0.4</v>
      </c>
      <c r="AB71" s="260">
        <f t="shared" si="80"/>
        <v>0.4</v>
      </c>
      <c r="AC71" s="260">
        <f t="shared" si="80"/>
        <v>0.2</v>
      </c>
      <c r="AD71" s="278"/>
      <c r="AE71" s="246"/>
      <c r="AF71" s="257">
        <f t="shared" si="81"/>
        <v>0</v>
      </c>
      <c r="AG71" s="257">
        <f t="shared" si="81"/>
        <v>0</v>
      </c>
      <c r="AH71" s="257">
        <f t="shared" si="81"/>
        <v>0</v>
      </c>
      <c r="AI71" s="257">
        <f t="shared" si="81"/>
        <v>0</v>
      </c>
      <c r="AJ71" s="257">
        <f t="shared" si="81"/>
        <v>0</v>
      </c>
      <c r="AK71" s="257">
        <f t="shared" si="81"/>
        <v>30720</v>
      </c>
      <c r="AL71" s="257">
        <f t="shared" si="81"/>
        <v>30720</v>
      </c>
      <c r="AM71" s="257">
        <f t="shared" si="81"/>
        <v>15360</v>
      </c>
      <c r="AN71" s="344">
        <f t="shared" si="84"/>
        <v>0</v>
      </c>
      <c r="AO71" s="257">
        <f t="shared" si="82"/>
        <v>0</v>
      </c>
      <c r="AP71" s="257">
        <f t="shared" si="82"/>
        <v>0</v>
      </c>
      <c r="AQ71" s="257">
        <f t="shared" si="82"/>
        <v>0</v>
      </c>
      <c r="AR71" s="257">
        <f t="shared" si="82"/>
        <v>0</v>
      </c>
      <c r="AS71" s="257">
        <f t="shared" si="82"/>
        <v>0</v>
      </c>
      <c r="AT71" s="257">
        <f t="shared" si="82"/>
        <v>26035.200000000001</v>
      </c>
      <c r="AU71" s="257">
        <f t="shared" si="82"/>
        <v>26035.200000000001</v>
      </c>
      <c r="AV71" s="257">
        <f t="shared" si="82"/>
        <v>13017.6</v>
      </c>
      <c r="AW71" s="239">
        <f t="shared" si="85"/>
        <v>0</v>
      </c>
    </row>
    <row r="72" spans="2:49" ht="12" customHeight="1" thickTop="1" thickBot="1" x14ac:dyDescent="0.3">
      <c r="B72" s="269" t="s">
        <v>459</v>
      </c>
      <c r="C72" s="294" t="s">
        <v>54</v>
      </c>
      <c r="D72" s="252"/>
      <c r="E72" s="243"/>
      <c r="F72" s="243"/>
      <c r="G72" s="244"/>
      <c r="H72" s="245">
        <f>+SUM(H73:H75)</f>
        <v>129800</v>
      </c>
      <c r="I72" s="245"/>
      <c r="J72" s="245">
        <f>+SUM(J73:J75)</f>
        <v>110005.5</v>
      </c>
      <c r="K72" s="246"/>
      <c r="L72" s="245"/>
      <c r="M72" s="245"/>
      <c r="N72" s="245"/>
      <c r="O72" s="245"/>
      <c r="P72" s="245"/>
      <c r="Q72" s="245"/>
      <c r="R72" s="245"/>
      <c r="S72" s="245"/>
      <c r="T72" s="246"/>
      <c r="U72" s="247"/>
      <c r="V72" s="248"/>
      <c r="W72" s="248"/>
      <c r="X72" s="248"/>
      <c r="Y72" s="248"/>
      <c r="Z72" s="248"/>
      <c r="AA72" s="248"/>
      <c r="AB72" s="248"/>
      <c r="AC72" s="248"/>
      <c r="AD72" s="249"/>
      <c r="AE72" s="246"/>
      <c r="AF72" s="245">
        <f t="shared" ref="AF72:AM72" si="86">+SUM(AF73:AF75)</f>
        <v>0</v>
      </c>
      <c r="AG72" s="245">
        <f t="shared" si="86"/>
        <v>0</v>
      </c>
      <c r="AH72" s="245">
        <f t="shared" si="86"/>
        <v>129800</v>
      </c>
      <c r="AI72" s="245">
        <f t="shared" si="86"/>
        <v>0</v>
      </c>
      <c r="AJ72" s="245">
        <f t="shared" si="86"/>
        <v>0</v>
      </c>
      <c r="AK72" s="245">
        <f t="shared" si="86"/>
        <v>0</v>
      </c>
      <c r="AL72" s="245">
        <f t="shared" si="86"/>
        <v>0</v>
      </c>
      <c r="AM72" s="245">
        <f t="shared" si="86"/>
        <v>0</v>
      </c>
      <c r="AN72" s="344">
        <f t="shared" si="84"/>
        <v>0</v>
      </c>
      <c r="AO72" s="245">
        <f t="shared" ref="AO72:AV72" si="87">+SUM(AO73:AO75)</f>
        <v>0</v>
      </c>
      <c r="AP72" s="245">
        <f t="shared" si="87"/>
        <v>0</v>
      </c>
      <c r="AQ72" s="245">
        <f t="shared" si="87"/>
        <v>110005.5</v>
      </c>
      <c r="AR72" s="245">
        <f t="shared" si="87"/>
        <v>0</v>
      </c>
      <c r="AS72" s="245">
        <f t="shared" si="87"/>
        <v>0</v>
      </c>
      <c r="AT72" s="245">
        <f t="shared" si="87"/>
        <v>0</v>
      </c>
      <c r="AU72" s="245">
        <f t="shared" si="87"/>
        <v>0</v>
      </c>
      <c r="AV72" s="245">
        <f t="shared" si="87"/>
        <v>0</v>
      </c>
      <c r="AW72" s="239">
        <f t="shared" si="85"/>
        <v>0</v>
      </c>
    </row>
    <row r="73" spans="2:49" ht="12" customHeight="1" thickTop="1" thickBot="1" x14ac:dyDescent="0.3">
      <c r="B73" s="250" t="s">
        <v>455</v>
      </c>
      <c r="C73" s="271" t="s">
        <v>456</v>
      </c>
      <c r="D73" s="252"/>
      <c r="E73" s="243" t="s">
        <v>376</v>
      </c>
      <c r="F73" s="243">
        <v>1</v>
      </c>
      <c r="G73" s="244">
        <v>5000</v>
      </c>
      <c r="H73" s="244">
        <f>+G73*F73</f>
        <v>5000</v>
      </c>
      <c r="I73" s="299">
        <v>0.84750000000000003</v>
      </c>
      <c r="J73" s="244">
        <f>+I73*H73</f>
        <v>4237.5</v>
      </c>
      <c r="K73" s="246"/>
      <c r="L73" s="244">
        <v>0</v>
      </c>
      <c r="M73" s="244">
        <v>0</v>
      </c>
      <c r="N73" s="259">
        <v>1</v>
      </c>
      <c r="O73" s="244">
        <v>0</v>
      </c>
      <c r="P73" s="244">
        <v>0</v>
      </c>
      <c r="Q73" s="244">
        <v>0</v>
      </c>
      <c r="R73" s="244">
        <v>0</v>
      </c>
      <c r="S73" s="244">
        <v>0</v>
      </c>
      <c r="T73" s="246"/>
      <c r="U73" s="247"/>
      <c r="V73" s="260">
        <f t="shared" ref="V73:AC75" si="88">+L73</f>
        <v>0</v>
      </c>
      <c r="W73" s="260">
        <f t="shared" si="88"/>
        <v>0</v>
      </c>
      <c r="X73" s="260">
        <f t="shared" si="88"/>
        <v>1</v>
      </c>
      <c r="Y73" s="260">
        <f t="shared" si="88"/>
        <v>0</v>
      </c>
      <c r="Z73" s="260">
        <f t="shared" si="88"/>
        <v>0</v>
      </c>
      <c r="AA73" s="260">
        <f t="shared" si="88"/>
        <v>0</v>
      </c>
      <c r="AB73" s="260">
        <f t="shared" si="88"/>
        <v>0</v>
      </c>
      <c r="AC73" s="260">
        <f t="shared" si="88"/>
        <v>0</v>
      </c>
      <c r="AD73" s="254"/>
      <c r="AE73" s="246"/>
      <c r="AF73" s="257">
        <f t="shared" ref="AF73:AM75" si="89">+L73*$H73</f>
        <v>0</v>
      </c>
      <c r="AG73" s="257">
        <f t="shared" si="89"/>
        <v>0</v>
      </c>
      <c r="AH73" s="257">
        <f t="shared" si="89"/>
        <v>5000</v>
      </c>
      <c r="AI73" s="257">
        <f t="shared" si="89"/>
        <v>0</v>
      </c>
      <c r="AJ73" s="257">
        <f t="shared" si="89"/>
        <v>0</v>
      </c>
      <c r="AK73" s="257">
        <f t="shared" si="89"/>
        <v>0</v>
      </c>
      <c r="AL73" s="257">
        <f t="shared" si="89"/>
        <v>0</v>
      </c>
      <c r="AM73" s="257">
        <f t="shared" si="89"/>
        <v>0</v>
      </c>
      <c r="AN73" s="344">
        <f t="shared" si="84"/>
        <v>0</v>
      </c>
      <c r="AO73" s="257">
        <f t="shared" ref="AO73:AV75" si="90">+L73*$J73</f>
        <v>0</v>
      </c>
      <c r="AP73" s="257">
        <f t="shared" si="90"/>
        <v>0</v>
      </c>
      <c r="AQ73" s="257">
        <f t="shared" si="90"/>
        <v>4237.5</v>
      </c>
      <c r="AR73" s="257">
        <f t="shared" si="90"/>
        <v>0</v>
      </c>
      <c r="AS73" s="257">
        <f t="shared" si="90"/>
        <v>0</v>
      </c>
      <c r="AT73" s="257">
        <f t="shared" si="90"/>
        <v>0</v>
      </c>
      <c r="AU73" s="257">
        <f t="shared" si="90"/>
        <v>0</v>
      </c>
      <c r="AV73" s="257">
        <f t="shared" si="90"/>
        <v>0</v>
      </c>
      <c r="AW73" s="239">
        <f t="shared" si="85"/>
        <v>0</v>
      </c>
    </row>
    <row r="74" spans="2:49" ht="12" customHeight="1" thickTop="1" thickBot="1" x14ac:dyDescent="0.3">
      <c r="B74" s="250" t="s">
        <v>457</v>
      </c>
      <c r="C74" s="271" t="s">
        <v>379</v>
      </c>
      <c r="D74" s="252"/>
      <c r="E74" s="243" t="s">
        <v>360</v>
      </c>
      <c r="F74" s="243">
        <v>12</v>
      </c>
      <c r="G74" s="244">
        <f>+G70</f>
        <v>4000</v>
      </c>
      <c r="H74" s="244">
        <f t="shared" ref="H74:J75" si="91">+G74*F74</f>
        <v>48000</v>
      </c>
      <c r="I74" s="299">
        <v>0.84750000000000003</v>
      </c>
      <c r="J74" s="244">
        <f t="shared" si="91"/>
        <v>40680</v>
      </c>
      <c r="K74" s="246"/>
      <c r="L74" s="244">
        <v>0</v>
      </c>
      <c r="M74" s="244">
        <v>0</v>
      </c>
      <c r="N74" s="259">
        <v>1</v>
      </c>
      <c r="O74" s="244">
        <v>0</v>
      </c>
      <c r="P74" s="244">
        <v>0</v>
      </c>
      <c r="Q74" s="244">
        <v>0</v>
      </c>
      <c r="R74" s="244">
        <v>0</v>
      </c>
      <c r="S74" s="244">
        <v>0</v>
      </c>
      <c r="T74" s="246"/>
      <c r="U74" s="247"/>
      <c r="V74" s="260">
        <f t="shared" si="88"/>
        <v>0</v>
      </c>
      <c r="W74" s="260">
        <f t="shared" si="88"/>
        <v>0</v>
      </c>
      <c r="X74" s="260">
        <f t="shared" si="88"/>
        <v>1</v>
      </c>
      <c r="Y74" s="260">
        <f t="shared" si="88"/>
        <v>0</v>
      </c>
      <c r="Z74" s="260">
        <f t="shared" si="88"/>
        <v>0</v>
      </c>
      <c r="AA74" s="260">
        <f t="shared" si="88"/>
        <v>0</v>
      </c>
      <c r="AB74" s="260">
        <f t="shared" si="88"/>
        <v>0</v>
      </c>
      <c r="AC74" s="260">
        <f t="shared" si="88"/>
        <v>0</v>
      </c>
      <c r="AD74" s="254"/>
      <c r="AE74" s="246"/>
      <c r="AF74" s="257">
        <f t="shared" si="89"/>
        <v>0</v>
      </c>
      <c r="AG74" s="257">
        <f t="shared" si="89"/>
        <v>0</v>
      </c>
      <c r="AH74" s="257">
        <f t="shared" si="89"/>
        <v>48000</v>
      </c>
      <c r="AI74" s="257">
        <f t="shared" si="89"/>
        <v>0</v>
      </c>
      <c r="AJ74" s="257">
        <f t="shared" si="89"/>
        <v>0</v>
      </c>
      <c r="AK74" s="257">
        <f t="shared" si="89"/>
        <v>0</v>
      </c>
      <c r="AL74" s="257">
        <f t="shared" si="89"/>
        <v>0</v>
      </c>
      <c r="AM74" s="257">
        <f t="shared" si="89"/>
        <v>0</v>
      </c>
      <c r="AN74" s="344">
        <f t="shared" si="84"/>
        <v>0</v>
      </c>
      <c r="AO74" s="257">
        <f t="shared" si="90"/>
        <v>0</v>
      </c>
      <c r="AP74" s="257">
        <f t="shared" si="90"/>
        <v>0</v>
      </c>
      <c r="AQ74" s="257">
        <f t="shared" si="90"/>
        <v>40680</v>
      </c>
      <c r="AR74" s="257">
        <f t="shared" si="90"/>
        <v>0</v>
      </c>
      <c r="AS74" s="257">
        <f t="shared" si="90"/>
        <v>0</v>
      </c>
      <c r="AT74" s="257">
        <f t="shared" si="90"/>
        <v>0</v>
      </c>
      <c r="AU74" s="257">
        <f t="shared" si="90"/>
        <v>0</v>
      </c>
      <c r="AV74" s="257">
        <f t="shared" si="90"/>
        <v>0</v>
      </c>
      <c r="AW74" s="239">
        <f t="shared" si="85"/>
        <v>0</v>
      </c>
    </row>
    <row r="75" spans="2:49" ht="12" customHeight="1" thickTop="1" x14ac:dyDescent="0.25">
      <c r="B75" s="345" t="s">
        <v>458</v>
      </c>
      <c r="C75" s="346" t="s">
        <v>381</v>
      </c>
      <c r="D75" s="347"/>
      <c r="E75" s="320" t="s">
        <v>382</v>
      </c>
      <c r="F75" s="320">
        <f>20*F74</f>
        <v>240</v>
      </c>
      <c r="G75" s="348">
        <f>+G71</f>
        <v>320</v>
      </c>
      <c r="H75" s="348">
        <f t="shared" si="91"/>
        <v>76800</v>
      </c>
      <c r="I75" s="349">
        <v>0.84750000000000003</v>
      </c>
      <c r="J75" s="348">
        <f t="shared" si="91"/>
        <v>65088</v>
      </c>
      <c r="K75" s="350"/>
      <c r="L75" s="348">
        <v>0</v>
      </c>
      <c r="M75" s="348">
        <v>0</v>
      </c>
      <c r="N75" s="351">
        <v>1</v>
      </c>
      <c r="O75" s="348">
        <v>0</v>
      </c>
      <c r="P75" s="348">
        <v>0</v>
      </c>
      <c r="Q75" s="348">
        <v>0</v>
      </c>
      <c r="R75" s="348">
        <v>0</v>
      </c>
      <c r="S75" s="348">
        <v>0</v>
      </c>
      <c r="T75" s="350"/>
      <c r="U75" s="352"/>
      <c r="V75" s="353">
        <f t="shared" si="88"/>
        <v>0</v>
      </c>
      <c r="W75" s="353">
        <f t="shared" si="88"/>
        <v>0</v>
      </c>
      <c r="X75" s="353">
        <f t="shared" si="88"/>
        <v>1</v>
      </c>
      <c r="Y75" s="353">
        <f t="shared" si="88"/>
        <v>0</v>
      </c>
      <c r="Z75" s="353">
        <f t="shared" si="88"/>
        <v>0</v>
      </c>
      <c r="AA75" s="353">
        <f t="shared" si="88"/>
        <v>0</v>
      </c>
      <c r="AB75" s="353">
        <f t="shared" si="88"/>
        <v>0</v>
      </c>
      <c r="AC75" s="353">
        <f t="shared" si="88"/>
        <v>0</v>
      </c>
      <c r="AD75" s="354"/>
      <c r="AE75" s="350"/>
      <c r="AF75" s="355">
        <f t="shared" si="89"/>
        <v>0</v>
      </c>
      <c r="AG75" s="355">
        <f t="shared" si="89"/>
        <v>0</v>
      </c>
      <c r="AH75" s="355">
        <f t="shared" si="89"/>
        <v>76800</v>
      </c>
      <c r="AI75" s="355">
        <f t="shared" si="89"/>
        <v>0</v>
      </c>
      <c r="AJ75" s="355">
        <f t="shared" si="89"/>
        <v>0</v>
      </c>
      <c r="AK75" s="355">
        <f t="shared" si="89"/>
        <v>0</v>
      </c>
      <c r="AL75" s="355">
        <f t="shared" si="89"/>
        <v>0</v>
      </c>
      <c r="AM75" s="355">
        <f t="shared" si="89"/>
        <v>0</v>
      </c>
      <c r="AN75" s="356">
        <f t="shared" si="84"/>
        <v>0</v>
      </c>
      <c r="AO75" s="355">
        <f t="shared" si="90"/>
        <v>0</v>
      </c>
      <c r="AP75" s="355">
        <f t="shared" si="90"/>
        <v>0</v>
      </c>
      <c r="AQ75" s="355">
        <f t="shared" si="90"/>
        <v>65088</v>
      </c>
      <c r="AR75" s="355">
        <f t="shared" si="90"/>
        <v>0</v>
      </c>
      <c r="AS75" s="355">
        <f t="shared" si="90"/>
        <v>0</v>
      </c>
      <c r="AT75" s="355">
        <f t="shared" si="90"/>
        <v>0</v>
      </c>
      <c r="AU75" s="355">
        <f t="shared" si="90"/>
        <v>0</v>
      </c>
      <c r="AV75" s="355">
        <f t="shared" si="90"/>
        <v>0</v>
      </c>
      <c r="AW75" s="239">
        <f t="shared" si="85"/>
        <v>0</v>
      </c>
    </row>
    <row r="76" spans="2:49" ht="12" customHeight="1" x14ac:dyDescent="0.25">
      <c r="B76" s="226"/>
      <c r="C76" s="226"/>
      <c r="E76" s="226"/>
      <c r="F76" s="226"/>
      <c r="G76" s="226"/>
      <c r="H76" s="226"/>
      <c r="I76" s="226"/>
      <c r="J76" s="226"/>
    </row>
    <row r="77" spans="2:49" s="238" customFormat="1" ht="15" customHeight="1" x14ac:dyDescent="0.3">
      <c r="B77" s="232" t="s">
        <v>460</v>
      </c>
      <c r="C77" s="233"/>
      <c r="D77" s="234"/>
      <c r="E77" s="235"/>
      <c r="F77" s="235"/>
      <c r="G77" s="236"/>
      <c r="H77" s="237">
        <f>+SUM(H78:H90)</f>
        <v>297900</v>
      </c>
      <c r="I77" s="237"/>
      <c r="J77" s="237">
        <f>+SUM(J78:J90)</f>
        <v>270738.30508474575</v>
      </c>
      <c r="L77" s="237"/>
      <c r="M77" s="237"/>
      <c r="N77" s="237"/>
      <c r="O77" s="237"/>
      <c r="P77" s="237"/>
      <c r="Q77" s="237"/>
      <c r="R77" s="237"/>
      <c r="S77" s="237"/>
      <c r="T77" s="271"/>
      <c r="U77" s="272"/>
      <c r="V77" s="273"/>
      <c r="W77" s="273"/>
      <c r="X77" s="273"/>
      <c r="Y77" s="273"/>
      <c r="Z77" s="273"/>
      <c r="AA77" s="273"/>
      <c r="AB77" s="273"/>
      <c r="AC77" s="273"/>
      <c r="AD77" s="274"/>
      <c r="AF77" s="237">
        <f>+SUM(AF78:AF90)</f>
        <v>31500</v>
      </c>
      <c r="AG77" s="237">
        <f t="shared" ref="AG77:AM77" si="92">+SUM(AG78:AG90)</f>
        <v>37985.714285714283</v>
      </c>
      <c r="AH77" s="237">
        <f t="shared" si="92"/>
        <v>37985.714285714283</v>
      </c>
      <c r="AI77" s="237">
        <f t="shared" si="92"/>
        <v>37985.714285714283</v>
      </c>
      <c r="AJ77" s="237">
        <f t="shared" si="92"/>
        <v>37985.714285714283</v>
      </c>
      <c r="AK77" s="237">
        <f t="shared" si="92"/>
        <v>37985.714285714283</v>
      </c>
      <c r="AL77" s="237">
        <f t="shared" si="92"/>
        <v>37985.714285714283</v>
      </c>
      <c r="AM77" s="237">
        <f t="shared" si="92"/>
        <v>38485.714285714283</v>
      </c>
      <c r="AN77" s="239">
        <f t="shared" si="84"/>
        <v>0</v>
      </c>
      <c r="AO77" s="237">
        <f t="shared" ref="AO77:AV77" si="93">+SUM(AO78:AO90)</f>
        <v>28980</v>
      </c>
      <c r="AP77" s="237">
        <f t="shared" si="93"/>
        <v>34476.368038740919</v>
      </c>
      <c r="AQ77" s="237">
        <f t="shared" si="93"/>
        <v>34476.368038740919</v>
      </c>
      <c r="AR77" s="237">
        <f t="shared" si="93"/>
        <v>34476.368038740919</v>
      </c>
      <c r="AS77" s="237">
        <f t="shared" si="93"/>
        <v>34476.368038740919</v>
      </c>
      <c r="AT77" s="237">
        <f t="shared" si="93"/>
        <v>34476.368038740919</v>
      </c>
      <c r="AU77" s="237">
        <f t="shared" si="93"/>
        <v>34476.368038740919</v>
      </c>
      <c r="AV77" s="237">
        <f t="shared" si="93"/>
        <v>34900.096852300245</v>
      </c>
      <c r="AW77" s="239">
        <f t="shared" si="85"/>
        <v>0</v>
      </c>
    </row>
    <row r="78" spans="2:49" ht="12" customHeight="1" x14ac:dyDescent="0.25">
      <c r="B78" s="250" t="s">
        <v>461</v>
      </c>
      <c r="C78" s="271" t="s">
        <v>462</v>
      </c>
      <c r="D78" s="246"/>
      <c r="E78" s="282"/>
      <c r="F78" s="282"/>
      <c r="G78" s="253"/>
      <c r="H78" s="244"/>
      <c r="I78" s="304"/>
      <c r="J78" s="254"/>
      <c r="L78" s="244"/>
      <c r="M78" s="254"/>
      <c r="N78" s="278"/>
      <c r="O78" s="254"/>
      <c r="P78" s="254"/>
      <c r="Q78" s="254"/>
      <c r="R78" s="254"/>
      <c r="S78" s="244"/>
      <c r="U78" s="247"/>
      <c r="V78" s="305"/>
      <c r="W78" s="305"/>
      <c r="X78" s="305"/>
      <c r="Y78" s="305"/>
      <c r="Z78" s="305"/>
      <c r="AA78" s="305"/>
      <c r="AB78" s="305"/>
      <c r="AC78" s="305"/>
      <c r="AD78" s="254"/>
      <c r="AF78" s="257"/>
      <c r="AG78" s="306"/>
      <c r="AH78" s="306"/>
      <c r="AI78" s="306"/>
      <c r="AJ78" s="306"/>
      <c r="AK78" s="306"/>
      <c r="AL78" s="306"/>
      <c r="AM78" s="306"/>
      <c r="AN78" s="239">
        <f t="shared" si="84"/>
        <v>0</v>
      </c>
      <c r="AO78" s="257"/>
      <c r="AP78" s="306"/>
      <c r="AQ78" s="306"/>
      <c r="AR78" s="306"/>
      <c r="AS78" s="306"/>
      <c r="AT78" s="306"/>
      <c r="AU78" s="306"/>
      <c r="AV78" s="306"/>
      <c r="AW78" s="239">
        <f t="shared" si="85"/>
        <v>0</v>
      </c>
    </row>
    <row r="79" spans="2:49" ht="12" customHeight="1" x14ac:dyDescent="0.25">
      <c r="B79" s="250" t="s">
        <v>463</v>
      </c>
      <c r="C79" s="271" t="s">
        <v>199</v>
      </c>
      <c r="D79" s="246"/>
      <c r="E79" s="243"/>
      <c r="F79" s="243"/>
      <c r="G79" s="253"/>
      <c r="H79" s="244"/>
      <c r="I79" s="304"/>
      <c r="J79" s="254"/>
      <c r="L79" s="244"/>
      <c r="M79" s="254"/>
      <c r="N79" s="278"/>
      <c r="O79" s="254"/>
      <c r="P79" s="254"/>
      <c r="Q79" s="254"/>
      <c r="R79" s="254"/>
      <c r="S79" s="244"/>
      <c r="U79" s="247"/>
      <c r="V79" s="305"/>
      <c r="W79" s="305"/>
      <c r="X79" s="305"/>
      <c r="Y79" s="305"/>
      <c r="Z79" s="305"/>
      <c r="AA79" s="305"/>
      <c r="AB79" s="305"/>
      <c r="AC79" s="305"/>
      <c r="AD79" s="254"/>
      <c r="AF79" s="257"/>
      <c r="AG79" s="306"/>
      <c r="AH79" s="306"/>
      <c r="AI79" s="306"/>
      <c r="AJ79" s="306"/>
      <c r="AK79" s="306"/>
      <c r="AL79" s="306"/>
      <c r="AM79" s="306"/>
      <c r="AN79" s="239">
        <f t="shared" si="84"/>
        <v>0</v>
      </c>
      <c r="AO79" s="257"/>
      <c r="AP79" s="306"/>
      <c r="AQ79" s="306"/>
      <c r="AR79" s="306"/>
      <c r="AS79" s="306"/>
      <c r="AT79" s="306"/>
      <c r="AU79" s="306"/>
      <c r="AV79" s="306"/>
      <c r="AW79" s="239">
        <f t="shared" si="85"/>
        <v>0</v>
      </c>
    </row>
    <row r="80" spans="2:49" ht="12" customHeight="1" x14ac:dyDescent="0.25">
      <c r="B80" s="250" t="s">
        <v>464</v>
      </c>
      <c r="C80" s="271" t="s">
        <v>465</v>
      </c>
      <c r="D80" s="246"/>
      <c r="E80" s="243"/>
      <c r="F80" s="243"/>
      <c r="G80" s="253"/>
      <c r="H80" s="244"/>
      <c r="I80" s="304"/>
      <c r="J80" s="254"/>
      <c r="L80" s="244"/>
      <c r="M80" s="254"/>
      <c r="N80" s="278"/>
      <c r="O80" s="254"/>
      <c r="P80" s="254"/>
      <c r="Q80" s="254"/>
      <c r="R80" s="254"/>
      <c r="S80" s="244"/>
      <c r="U80" s="247"/>
      <c r="V80" s="305"/>
      <c r="W80" s="305"/>
      <c r="X80" s="305"/>
      <c r="Y80" s="305"/>
      <c r="Z80" s="305"/>
      <c r="AA80" s="305"/>
      <c r="AB80" s="305"/>
      <c r="AC80" s="305"/>
      <c r="AD80" s="254"/>
      <c r="AF80" s="257"/>
      <c r="AG80" s="306"/>
      <c r="AH80" s="306"/>
      <c r="AI80" s="306"/>
      <c r="AJ80" s="306"/>
      <c r="AK80" s="306"/>
      <c r="AL80" s="306"/>
      <c r="AM80" s="306"/>
      <c r="AN80" s="239">
        <f t="shared" si="84"/>
        <v>0</v>
      </c>
      <c r="AO80" s="257"/>
      <c r="AP80" s="306"/>
      <c r="AQ80" s="306"/>
      <c r="AR80" s="306"/>
      <c r="AS80" s="306"/>
      <c r="AT80" s="306"/>
      <c r="AU80" s="306"/>
      <c r="AV80" s="306"/>
      <c r="AW80" s="239">
        <f t="shared" si="85"/>
        <v>0</v>
      </c>
    </row>
    <row r="81" spans="2:49" ht="12" customHeight="1" thickBot="1" x14ac:dyDescent="0.3">
      <c r="B81" s="250" t="s">
        <v>466</v>
      </c>
      <c r="C81" s="271" t="s">
        <v>210</v>
      </c>
      <c r="D81" s="246"/>
      <c r="E81" s="243"/>
      <c r="F81" s="243"/>
      <c r="G81" s="253"/>
      <c r="H81" s="244"/>
      <c r="I81" s="304"/>
      <c r="J81" s="254"/>
      <c r="L81" s="244"/>
      <c r="M81" s="254"/>
      <c r="N81" s="278"/>
      <c r="O81" s="254"/>
      <c r="P81" s="254"/>
      <c r="Q81" s="254"/>
      <c r="R81" s="254"/>
      <c r="S81" s="244"/>
      <c r="U81" s="247"/>
      <c r="V81" s="305"/>
      <c r="W81" s="305"/>
      <c r="X81" s="305"/>
      <c r="Y81" s="305"/>
      <c r="Z81" s="305"/>
      <c r="AA81" s="305"/>
      <c r="AB81" s="305"/>
      <c r="AC81" s="305"/>
      <c r="AD81" s="254"/>
      <c r="AF81" s="257"/>
      <c r="AG81" s="306"/>
      <c r="AH81" s="306"/>
      <c r="AI81" s="306"/>
      <c r="AJ81" s="306"/>
      <c r="AK81" s="306"/>
      <c r="AL81" s="306"/>
      <c r="AM81" s="306"/>
      <c r="AN81" s="239">
        <f t="shared" si="84"/>
        <v>0</v>
      </c>
      <c r="AO81" s="257"/>
      <c r="AP81" s="306"/>
      <c r="AQ81" s="306"/>
      <c r="AR81" s="306"/>
      <c r="AS81" s="306"/>
      <c r="AT81" s="306"/>
      <c r="AU81" s="306"/>
      <c r="AV81" s="306"/>
      <c r="AW81" s="239">
        <f t="shared" si="85"/>
        <v>0</v>
      </c>
    </row>
    <row r="82" spans="2:49" s="314" customFormat="1" ht="12" customHeight="1" thickTop="1" thickBot="1" x14ac:dyDescent="0.3">
      <c r="B82" s="307"/>
      <c r="C82" s="308" t="s">
        <v>467</v>
      </c>
      <c r="D82" s="309" t="s">
        <v>468</v>
      </c>
      <c r="E82" s="310" t="s">
        <v>368</v>
      </c>
      <c r="F82" s="310">
        <f>12*2</f>
        <v>24</v>
      </c>
      <c r="G82" s="311">
        <v>7000</v>
      </c>
      <c r="H82" s="312">
        <f>+G82*F82</f>
        <v>168000</v>
      </c>
      <c r="I82" s="313">
        <v>0.92</v>
      </c>
      <c r="J82" s="312">
        <f>+I82*H82</f>
        <v>154560</v>
      </c>
      <c r="L82" s="315">
        <v>0.125</v>
      </c>
      <c r="M82" s="315">
        <v>0.125</v>
      </c>
      <c r="N82" s="315">
        <v>0.125</v>
      </c>
      <c r="O82" s="315">
        <v>0.125</v>
      </c>
      <c r="P82" s="315">
        <v>0.125</v>
      </c>
      <c r="Q82" s="315">
        <v>0.125</v>
      </c>
      <c r="R82" s="315">
        <v>0.125</v>
      </c>
      <c r="S82" s="315">
        <v>0.125</v>
      </c>
      <c r="T82" s="292"/>
      <c r="U82" s="316"/>
      <c r="V82" s="260">
        <f t="shared" ref="V82:AC83" si="94">+L82</f>
        <v>0.125</v>
      </c>
      <c r="W82" s="260">
        <f t="shared" si="94"/>
        <v>0.125</v>
      </c>
      <c r="X82" s="260">
        <f t="shared" si="94"/>
        <v>0.125</v>
      </c>
      <c r="Y82" s="260">
        <f t="shared" si="94"/>
        <v>0.125</v>
      </c>
      <c r="Z82" s="260">
        <f t="shared" si="94"/>
        <v>0.125</v>
      </c>
      <c r="AA82" s="260">
        <f t="shared" si="94"/>
        <v>0.125</v>
      </c>
      <c r="AB82" s="260">
        <f t="shared" si="94"/>
        <v>0.125</v>
      </c>
      <c r="AC82" s="260">
        <f t="shared" si="94"/>
        <v>0.125</v>
      </c>
      <c r="AD82" s="317"/>
      <c r="AF82" s="312">
        <f t="shared" ref="AF82:AM83" si="95">+L82*$H82</f>
        <v>21000</v>
      </c>
      <c r="AG82" s="312">
        <f t="shared" si="95"/>
        <v>21000</v>
      </c>
      <c r="AH82" s="312">
        <f t="shared" si="95"/>
        <v>21000</v>
      </c>
      <c r="AI82" s="312">
        <f t="shared" si="95"/>
        <v>21000</v>
      </c>
      <c r="AJ82" s="312">
        <f t="shared" si="95"/>
        <v>21000</v>
      </c>
      <c r="AK82" s="312">
        <f t="shared" si="95"/>
        <v>21000</v>
      </c>
      <c r="AL82" s="312">
        <f t="shared" si="95"/>
        <v>21000</v>
      </c>
      <c r="AM82" s="312">
        <f t="shared" si="95"/>
        <v>21000</v>
      </c>
      <c r="AN82" s="239">
        <f t="shared" si="84"/>
        <v>0</v>
      </c>
      <c r="AO82" s="312">
        <f t="shared" ref="AO82:AV83" si="96">+L82*$J82</f>
        <v>19320</v>
      </c>
      <c r="AP82" s="312">
        <f t="shared" si="96"/>
        <v>19320</v>
      </c>
      <c r="AQ82" s="312">
        <f t="shared" si="96"/>
        <v>19320</v>
      </c>
      <c r="AR82" s="312">
        <f t="shared" si="96"/>
        <v>19320</v>
      </c>
      <c r="AS82" s="312">
        <f t="shared" si="96"/>
        <v>19320</v>
      </c>
      <c r="AT82" s="312">
        <f t="shared" si="96"/>
        <v>19320</v>
      </c>
      <c r="AU82" s="312">
        <f t="shared" si="96"/>
        <v>19320</v>
      </c>
      <c r="AV82" s="312">
        <f t="shared" si="96"/>
        <v>19320</v>
      </c>
      <c r="AW82" s="239">
        <f t="shared" si="85"/>
        <v>0</v>
      </c>
    </row>
    <row r="83" spans="2:49" s="314" customFormat="1" ht="12" customHeight="1" thickTop="1" thickBot="1" x14ac:dyDescent="0.3">
      <c r="B83" s="307"/>
      <c r="C83" s="308" t="s">
        <v>469</v>
      </c>
      <c r="D83" s="309" t="s">
        <v>470</v>
      </c>
      <c r="E83" s="310" t="s">
        <v>368</v>
      </c>
      <c r="F83" s="310">
        <f>12*2</f>
        <v>24</v>
      </c>
      <c r="G83" s="311">
        <v>3500</v>
      </c>
      <c r="H83" s="312">
        <f>+G83*F83</f>
        <v>84000</v>
      </c>
      <c r="I83" s="313">
        <v>0.92</v>
      </c>
      <c r="J83" s="312">
        <f>+I83*H83</f>
        <v>77280</v>
      </c>
      <c r="L83" s="315">
        <v>0.125</v>
      </c>
      <c r="M83" s="315">
        <v>0.125</v>
      </c>
      <c r="N83" s="315">
        <v>0.125</v>
      </c>
      <c r="O83" s="315">
        <v>0.125</v>
      </c>
      <c r="P83" s="315">
        <v>0.125</v>
      </c>
      <c r="Q83" s="315">
        <v>0.125</v>
      </c>
      <c r="R83" s="315">
        <v>0.125</v>
      </c>
      <c r="S83" s="315">
        <v>0.125</v>
      </c>
      <c r="T83" s="292"/>
      <c r="U83" s="316"/>
      <c r="V83" s="260">
        <f t="shared" si="94"/>
        <v>0.125</v>
      </c>
      <c r="W83" s="260">
        <f t="shared" si="94"/>
        <v>0.125</v>
      </c>
      <c r="X83" s="260">
        <f t="shared" si="94"/>
        <v>0.125</v>
      </c>
      <c r="Y83" s="260">
        <f t="shared" si="94"/>
        <v>0.125</v>
      </c>
      <c r="Z83" s="260">
        <f t="shared" si="94"/>
        <v>0.125</v>
      </c>
      <c r="AA83" s="260">
        <f t="shared" si="94"/>
        <v>0.125</v>
      </c>
      <c r="AB83" s="260">
        <f t="shared" si="94"/>
        <v>0.125</v>
      </c>
      <c r="AC83" s="260">
        <f t="shared" si="94"/>
        <v>0.125</v>
      </c>
      <c r="AD83" s="317"/>
      <c r="AF83" s="312">
        <f t="shared" si="95"/>
        <v>10500</v>
      </c>
      <c r="AG83" s="312">
        <f t="shared" si="95"/>
        <v>10500</v>
      </c>
      <c r="AH83" s="312">
        <f t="shared" si="95"/>
        <v>10500</v>
      </c>
      <c r="AI83" s="312">
        <f t="shared" si="95"/>
        <v>10500</v>
      </c>
      <c r="AJ83" s="312">
        <f t="shared" si="95"/>
        <v>10500</v>
      </c>
      <c r="AK83" s="312">
        <f t="shared" si="95"/>
        <v>10500</v>
      </c>
      <c r="AL83" s="312">
        <f t="shared" si="95"/>
        <v>10500</v>
      </c>
      <c r="AM83" s="312">
        <f t="shared" si="95"/>
        <v>10500</v>
      </c>
      <c r="AN83" s="239">
        <f t="shared" si="84"/>
        <v>0</v>
      </c>
      <c r="AO83" s="312">
        <f t="shared" si="96"/>
        <v>9660</v>
      </c>
      <c r="AP83" s="312">
        <f t="shared" si="96"/>
        <v>9660</v>
      </c>
      <c r="AQ83" s="312">
        <f t="shared" si="96"/>
        <v>9660</v>
      </c>
      <c r="AR83" s="312">
        <f t="shared" si="96"/>
        <v>9660</v>
      </c>
      <c r="AS83" s="312">
        <f t="shared" si="96"/>
        <v>9660</v>
      </c>
      <c r="AT83" s="312">
        <f t="shared" si="96"/>
        <v>9660</v>
      </c>
      <c r="AU83" s="312">
        <f t="shared" si="96"/>
        <v>9660</v>
      </c>
      <c r="AV83" s="312">
        <f t="shared" si="96"/>
        <v>9660</v>
      </c>
      <c r="AW83" s="239">
        <f t="shared" si="85"/>
        <v>0</v>
      </c>
    </row>
    <row r="84" spans="2:49" s="314" customFormat="1" ht="12" customHeight="1" thickTop="1" x14ac:dyDescent="0.25">
      <c r="B84" s="307"/>
      <c r="C84" s="308" t="s">
        <v>471</v>
      </c>
      <c r="D84" s="318" t="s">
        <v>472</v>
      </c>
      <c r="E84" s="310"/>
      <c r="F84" s="310"/>
      <c r="G84" s="293"/>
      <c r="H84" s="312"/>
      <c r="I84" s="319"/>
      <c r="J84" s="311"/>
      <c r="L84" s="315"/>
      <c r="M84" s="317"/>
      <c r="N84" s="317"/>
      <c r="O84" s="317"/>
      <c r="P84" s="317"/>
      <c r="Q84" s="317"/>
      <c r="R84" s="317"/>
      <c r="S84" s="315"/>
      <c r="T84" s="292"/>
      <c r="U84" s="316"/>
      <c r="V84" s="305"/>
      <c r="W84" s="305"/>
      <c r="X84" s="305"/>
      <c r="Y84" s="305"/>
      <c r="Z84" s="305"/>
      <c r="AA84" s="305"/>
      <c r="AB84" s="305"/>
      <c r="AC84" s="305"/>
      <c r="AD84" s="317"/>
      <c r="AF84" s="312"/>
      <c r="AG84" s="311"/>
      <c r="AH84" s="311"/>
      <c r="AI84" s="311"/>
      <c r="AJ84" s="311"/>
      <c r="AK84" s="311"/>
      <c r="AL84" s="311"/>
      <c r="AM84" s="311"/>
      <c r="AN84" s="239">
        <f t="shared" si="84"/>
        <v>0</v>
      </c>
      <c r="AO84" s="312"/>
      <c r="AP84" s="311"/>
      <c r="AQ84" s="311"/>
      <c r="AR84" s="311"/>
      <c r="AS84" s="311"/>
      <c r="AT84" s="311"/>
      <c r="AU84" s="311"/>
      <c r="AV84" s="311"/>
      <c r="AW84" s="239">
        <f t="shared" si="85"/>
        <v>0</v>
      </c>
    </row>
    <row r="85" spans="2:49" s="314" customFormat="1" ht="12" customHeight="1" thickBot="1" x14ac:dyDescent="0.3">
      <c r="B85" s="250" t="s">
        <v>473</v>
      </c>
      <c r="C85" s="271" t="s">
        <v>474</v>
      </c>
      <c r="D85" s="309"/>
      <c r="E85" s="310"/>
      <c r="F85" s="310"/>
      <c r="G85" s="293"/>
      <c r="H85" s="312"/>
      <c r="I85" s="319"/>
      <c r="J85" s="311"/>
      <c r="L85" s="315"/>
      <c r="M85" s="317"/>
      <c r="N85" s="317"/>
      <c r="O85" s="317"/>
      <c r="P85" s="317"/>
      <c r="Q85" s="317"/>
      <c r="R85" s="317"/>
      <c r="S85" s="315"/>
      <c r="T85" s="292"/>
      <c r="U85" s="316"/>
      <c r="V85" s="305"/>
      <c r="W85" s="305"/>
      <c r="X85" s="305"/>
      <c r="Y85" s="305"/>
      <c r="Z85" s="305"/>
      <c r="AA85" s="305"/>
      <c r="AB85" s="305"/>
      <c r="AC85" s="305"/>
      <c r="AD85" s="317"/>
      <c r="AF85" s="312"/>
      <c r="AG85" s="311"/>
      <c r="AH85" s="311"/>
      <c r="AI85" s="311"/>
      <c r="AJ85" s="311"/>
      <c r="AK85" s="311"/>
      <c r="AL85" s="311"/>
      <c r="AM85" s="311"/>
      <c r="AN85" s="239">
        <f t="shared" si="84"/>
        <v>0</v>
      </c>
      <c r="AO85" s="312"/>
      <c r="AP85" s="311"/>
      <c r="AQ85" s="311"/>
      <c r="AR85" s="311"/>
      <c r="AS85" s="311"/>
      <c r="AT85" s="311"/>
      <c r="AU85" s="311"/>
      <c r="AV85" s="311"/>
      <c r="AW85" s="239">
        <f t="shared" si="85"/>
        <v>0</v>
      </c>
    </row>
    <row r="86" spans="2:49" ht="12" customHeight="1" thickTop="1" thickBot="1" x14ac:dyDescent="0.3">
      <c r="B86" s="250"/>
      <c r="C86" s="226" t="s">
        <v>475</v>
      </c>
      <c r="D86" s="266" t="s">
        <v>476</v>
      </c>
      <c r="E86" s="243" t="s">
        <v>376</v>
      </c>
      <c r="F86" s="243">
        <v>1</v>
      </c>
      <c r="G86" s="254">
        <v>500</v>
      </c>
      <c r="H86" s="244">
        <f>+G86*F86</f>
        <v>500</v>
      </c>
      <c r="I86" s="258">
        <f t="shared" ref="I86:I88" si="97">1/(1.18)</f>
        <v>0.84745762711864414</v>
      </c>
      <c r="J86" s="244">
        <f>+I86*H86</f>
        <v>423.72881355932208</v>
      </c>
      <c r="L86" s="244">
        <v>0</v>
      </c>
      <c r="M86" s="244">
        <v>0</v>
      </c>
      <c r="N86" s="244">
        <v>0</v>
      </c>
      <c r="O86" s="244">
        <v>0</v>
      </c>
      <c r="P86" s="244">
        <v>0</v>
      </c>
      <c r="Q86" s="244">
        <v>0</v>
      </c>
      <c r="R86" s="244">
        <v>0</v>
      </c>
      <c r="S86" s="259">
        <v>1</v>
      </c>
      <c r="T86" s="246"/>
      <c r="U86" s="247"/>
      <c r="V86" s="260">
        <f t="shared" ref="V86:AC88" si="98">+L86</f>
        <v>0</v>
      </c>
      <c r="W86" s="260">
        <f t="shared" si="98"/>
        <v>0</v>
      </c>
      <c r="X86" s="260">
        <f t="shared" si="98"/>
        <v>0</v>
      </c>
      <c r="Y86" s="260">
        <f t="shared" si="98"/>
        <v>0</v>
      </c>
      <c r="Z86" s="260">
        <f t="shared" si="98"/>
        <v>0</v>
      </c>
      <c r="AA86" s="260">
        <f t="shared" si="98"/>
        <v>0</v>
      </c>
      <c r="AB86" s="260">
        <f t="shared" si="98"/>
        <v>0</v>
      </c>
      <c r="AC86" s="260">
        <f t="shared" si="98"/>
        <v>1</v>
      </c>
      <c r="AD86" s="278"/>
      <c r="AF86" s="257">
        <f t="shared" ref="AF86:AM88" si="99">+L86*$H86</f>
        <v>0</v>
      </c>
      <c r="AG86" s="257">
        <f t="shared" si="99"/>
        <v>0</v>
      </c>
      <c r="AH86" s="257">
        <f t="shared" si="99"/>
        <v>0</v>
      </c>
      <c r="AI86" s="257">
        <f t="shared" si="99"/>
        <v>0</v>
      </c>
      <c r="AJ86" s="257">
        <f t="shared" si="99"/>
        <v>0</v>
      </c>
      <c r="AK86" s="257">
        <f t="shared" si="99"/>
        <v>0</v>
      </c>
      <c r="AL86" s="257">
        <f t="shared" si="99"/>
        <v>0</v>
      </c>
      <c r="AM86" s="257">
        <f t="shared" si="99"/>
        <v>500</v>
      </c>
      <c r="AN86" s="239">
        <f t="shared" si="84"/>
        <v>0</v>
      </c>
      <c r="AO86" s="257">
        <f t="shared" ref="AO86:AV88" si="100">+L86*$J86</f>
        <v>0</v>
      </c>
      <c r="AP86" s="257">
        <f t="shared" si="100"/>
        <v>0</v>
      </c>
      <c r="AQ86" s="257">
        <f t="shared" si="100"/>
        <v>0</v>
      </c>
      <c r="AR86" s="257">
        <f t="shared" si="100"/>
        <v>0</v>
      </c>
      <c r="AS86" s="257">
        <f t="shared" si="100"/>
        <v>0</v>
      </c>
      <c r="AT86" s="257">
        <f t="shared" si="100"/>
        <v>0</v>
      </c>
      <c r="AU86" s="257">
        <f t="shared" si="100"/>
        <v>0</v>
      </c>
      <c r="AV86" s="257">
        <f t="shared" si="100"/>
        <v>423.72881355932208</v>
      </c>
      <c r="AW86" s="239">
        <f t="shared" si="85"/>
        <v>0</v>
      </c>
    </row>
    <row r="87" spans="2:49" ht="12" customHeight="1" thickTop="1" thickBot="1" x14ac:dyDescent="0.3">
      <c r="B87" s="250"/>
      <c r="C87" s="226" t="s">
        <v>477</v>
      </c>
      <c r="D87" s="266" t="s">
        <v>478</v>
      </c>
      <c r="E87" s="243" t="s">
        <v>398</v>
      </c>
      <c r="F87" s="243">
        <v>40</v>
      </c>
      <c r="G87" s="254">
        <f>150*3.3</f>
        <v>495</v>
      </c>
      <c r="H87" s="244">
        <f t="shared" ref="H87" si="101">+G87*F87</f>
        <v>19800</v>
      </c>
      <c r="I87" s="258">
        <f t="shared" si="97"/>
        <v>0.84745762711864414</v>
      </c>
      <c r="J87" s="244">
        <f>+I87*H87</f>
        <v>16779.661016949154</v>
      </c>
      <c r="L87" s="244">
        <v>0</v>
      </c>
      <c r="M87" s="315">
        <v>0.14285714285714288</v>
      </c>
      <c r="N87" s="315">
        <f t="shared" ref="N87:S88" si="102">+M87</f>
        <v>0.14285714285714288</v>
      </c>
      <c r="O87" s="315">
        <f t="shared" si="102"/>
        <v>0.14285714285714288</v>
      </c>
      <c r="P87" s="315">
        <f t="shared" si="102"/>
        <v>0.14285714285714288</v>
      </c>
      <c r="Q87" s="315">
        <f t="shared" si="102"/>
        <v>0.14285714285714288</v>
      </c>
      <c r="R87" s="315">
        <f t="shared" si="102"/>
        <v>0.14285714285714288</v>
      </c>
      <c r="S87" s="315">
        <f t="shared" si="102"/>
        <v>0.14285714285714288</v>
      </c>
      <c r="T87" s="246"/>
      <c r="U87" s="247"/>
      <c r="V87" s="260">
        <f t="shared" si="98"/>
        <v>0</v>
      </c>
      <c r="W87" s="260">
        <f t="shared" si="98"/>
        <v>0.14285714285714288</v>
      </c>
      <c r="X87" s="260">
        <f t="shared" si="98"/>
        <v>0.14285714285714288</v>
      </c>
      <c r="Y87" s="260">
        <f t="shared" si="98"/>
        <v>0.14285714285714288</v>
      </c>
      <c r="Z87" s="260">
        <f t="shared" si="98"/>
        <v>0.14285714285714288</v>
      </c>
      <c r="AA87" s="260">
        <f t="shared" si="98"/>
        <v>0.14285714285714288</v>
      </c>
      <c r="AB87" s="260">
        <f t="shared" si="98"/>
        <v>0.14285714285714288</v>
      </c>
      <c r="AC87" s="260">
        <f t="shared" si="98"/>
        <v>0.14285714285714288</v>
      </c>
      <c r="AD87" s="278"/>
      <c r="AF87" s="257">
        <f t="shared" si="99"/>
        <v>0</v>
      </c>
      <c r="AG87" s="257">
        <f t="shared" si="99"/>
        <v>2828.5714285714289</v>
      </c>
      <c r="AH87" s="257">
        <f t="shared" si="99"/>
        <v>2828.5714285714289</v>
      </c>
      <c r="AI87" s="257">
        <f t="shared" si="99"/>
        <v>2828.5714285714289</v>
      </c>
      <c r="AJ87" s="257">
        <f t="shared" si="99"/>
        <v>2828.5714285714289</v>
      </c>
      <c r="AK87" s="257">
        <f t="shared" si="99"/>
        <v>2828.5714285714289</v>
      </c>
      <c r="AL87" s="257">
        <f t="shared" si="99"/>
        <v>2828.5714285714289</v>
      </c>
      <c r="AM87" s="257">
        <f t="shared" si="99"/>
        <v>2828.5714285714289</v>
      </c>
      <c r="AN87" s="239">
        <f t="shared" si="84"/>
        <v>0</v>
      </c>
      <c r="AO87" s="257">
        <f t="shared" si="100"/>
        <v>0</v>
      </c>
      <c r="AP87" s="257">
        <f t="shared" si="100"/>
        <v>2397.0944309927368</v>
      </c>
      <c r="AQ87" s="257">
        <f t="shared" si="100"/>
        <v>2397.0944309927368</v>
      </c>
      <c r="AR87" s="257">
        <f t="shared" si="100"/>
        <v>2397.0944309927368</v>
      </c>
      <c r="AS87" s="257">
        <f t="shared" si="100"/>
        <v>2397.0944309927368</v>
      </c>
      <c r="AT87" s="257">
        <f t="shared" si="100"/>
        <v>2397.0944309927368</v>
      </c>
      <c r="AU87" s="257">
        <f t="shared" si="100"/>
        <v>2397.0944309927368</v>
      </c>
      <c r="AV87" s="257">
        <f t="shared" si="100"/>
        <v>2397.0944309927368</v>
      </c>
      <c r="AW87" s="239">
        <f t="shared" si="85"/>
        <v>0</v>
      </c>
    </row>
    <row r="88" spans="2:49" ht="12" customHeight="1" thickTop="1" thickBot="1" x14ac:dyDescent="0.3">
      <c r="B88" s="250"/>
      <c r="C88" s="226" t="s">
        <v>479</v>
      </c>
      <c r="D88" s="266" t="s">
        <v>480</v>
      </c>
      <c r="E88" s="243" t="s">
        <v>382</v>
      </c>
      <c r="F88" s="243">
        <v>80</v>
      </c>
      <c r="G88" s="254">
        <v>320</v>
      </c>
      <c r="H88" s="244">
        <f>+G88*F88</f>
        <v>25600</v>
      </c>
      <c r="I88" s="258">
        <f t="shared" si="97"/>
        <v>0.84745762711864414</v>
      </c>
      <c r="J88" s="244">
        <f>+I88*H88</f>
        <v>21694.91525423729</v>
      </c>
      <c r="L88" s="244">
        <v>0</v>
      </c>
      <c r="M88" s="315">
        <v>0.14285714285714288</v>
      </c>
      <c r="N88" s="315">
        <f t="shared" si="102"/>
        <v>0.14285714285714288</v>
      </c>
      <c r="O88" s="315">
        <f t="shared" si="102"/>
        <v>0.14285714285714288</v>
      </c>
      <c r="P88" s="315">
        <f t="shared" si="102"/>
        <v>0.14285714285714288</v>
      </c>
      <c r="Q88" s="315">
        <f t="shared" si="102"/>
        <v>0.14285714285714288</v>
      </c>
      <c r="R88" s="315">
        <f t="shared" si="102"/>
        <v>0.14285714285714288</v>
      </c>
      <c r="S88" s="315">
        <f t="shared" si="102"/>
        <v>0.14285714285714288</v>
      </c>
      <c r="T88" s="246"/>
      <c r="U88" s="247"/>
      <c r="V88" s="260">
        <f t="shared" si="98"/>
        <v>0</v>
      </c>
      <c r="W88" s="260">
        <f t="shared" si="98"/>
        <v>0.14285714285714288</v>
      </c>
      <c r="X88" s="260">
        <f t="shared" si="98"/>
        <v>0.14285714285714288</v>
      </c>
      <c r="Y88" s="260">
        <f t="shared" si="98"/>
        <v>0.14285714285714288</v>
      </c>
      <c r="Z88" s="260">
        <f t="shared" si="98"/>
        <v>0.14285714285714288</v>
      </c>
      <c r="AA88" s="260">
        <f t="shared" si="98"/>
        <v>0.14285714285714288</v>
      </c>
      <c r="AB88" s="260">
        <f t="shared" si="98"/>
        <v>0.14285714285714288</v>
      </c>
      <c r="AC88" s="260">
        <f t="shared" si="98"/>
        <v>0.14285714285714288</v>
      </c>
      <c r="AD88" s="278"/>
      <c r="AF88" s="257">
        <f t="shared" si="99"/>
        <v>0</v>
      </c>
      <c r="AG88" s="257">
        <f t="shared" si="99"/>
        <v>3657.1428571428578</v>
      </c>
      <c r="AH88" s="257">
        <f t="shared" si="99"/>
        <v>3657.1428571428578</v>
      </c>
      <c r="AI88" s="257">
        <f t="shared" si="99"/>
        <v>3657.1428571428578</v>
      </c>
      <c r="AJ88" s="257">
        <f t="shared" si="99"/>
        <v>3657.1428571428578</v>
      </c>
      <c r="AK88" s="257">
        <f t="shared" si="99"/>
        <v>3657.1428571428578</v>
      </c>
      <c r="AL88" s="257">
        <f t="shared" si="99"/>
        <v>3657.1428571428578</v>
      </c>
      <c r="AM88" s="257">
        <f t="shared" si="99"/>
        <v>3657.1428571428578</v>
      </c>
      <c r="AN88" s="239">
        <f t="shared" si="84"/>
        <v>0</v>
      </c>
      <c r="AO88" s="257">
        <f t="shared" si="100"/>
        <v>0</v>
      </c>
      <c r="AP88" s="257">
        <f t="shared" si="100"/>
        <v>3099.273607748185</v>
      </c>
      <c r="AQ88" s="257">
        <f t="shared" si="100"/>
        <v>3099.273607748185</v>
      </c>
      <c r="AR88" s="257">
        <f t="shared" si="100"/>
        <v>3099.273607748185</v>
      </c>
      <c r="AS88" s="257">
        <f t="shared" si="100"/>
        <v>3099.273607748185</v>
      </c>
      <c r="AT88" s="257">
        <f t="shared" si="100"/>
        <v>3099.273607748185</v>
      </c>
      <c r="AU88" s="257">
        <f t="shared" si="100"/>
        <v>3099.273607748185</v>
      </c>
      <c r="AV88" s="257">
        <f t="shared" si="100"/>
        <v>3099.273607748185</v>
      </c>
      <c r="AW88" s="239">
        <f t="shared" si="85"/>
        <v>0</v>
      </c>
    </row>
    <row r="89" spans="2:49" s="314" customFormat="1" ht="12" customHeight="1" thickTop="1" x14ac:dyDescent="0.25">
      <c r="B89" s="307"/>
      <c r="C89" s="226" t="s">
        <v>481</v>
      </c>
      <c r="D89" s="309" t="s">
        <v>482</v>
      </c>
      <c r="E89" s="310"/>
      <c r="F89" s="310"/>
      <c r="G89" s="293"/>
      <c r="H89" s="312"/>
      <c r="I89" s="319"/>
      <c r="J89" s="311"/>
      <c r="L89" s="315"/>
      <c r="M89" s="317"/>
      <c r="N89" s="317"/>
      <c r="O89" s="317"/>
      <c r="P89" s="317"/>
      <c r="Q89" s="317"/>
      <c r="R89" s="317"/>
      <c r="S89" s="315"/>
      <c r="T89" s="292"/>
      <c r="U89" s="316"/>
      <c r="V89" s="305"/>
      <c r="W89" s="305"/>
      <c r="X89" s="305"/>
      <c r="Y89" s="305"/>
      <c r="Z89" s="305"/>
      <c r="AA89" s="305"/>
      <c r="AB89" s="305"/>
      <c r="AC89" s="305"/>
      <c r="AD89" s="317"/>
      <c r="AF89" s="312"/>
      <c r="AG89" s="311"/>
      <c r="AH89" s="311"/>
      <c r="AI89" s="311"/>
      <c r="AJ89" s="311"/>
      <c r="AK89" s="311"/>
      <c r="AL89" s="311"/>
      <c r="AM89" s="311"/>
      <c r="AN89" s="239">
        <f t="shared" si="84"/>
        <v>0</v>
      </c>
      <c r="AO89" s="312"/>
      <c r="AP89" s="311"/>
      <c r="AQ89" s="311"/>
      <c r="AR89" s="311"/>
      <c r="AS89" s="311"/>
      <c r="AT89" s="311"/>
      <c r="AU89" s="311"/>
      <c r="AV89" s="311"/>
      <c r="AW89" s="239">
        <f t="shared" si="85"/>
        <v>0</v>
      </c>
    </row>
    <row r="90" spans="2:49" ht="12" customHeight="1" x14ac:dyDescent="0.25">
      <c r="B90" s="250"/>
      <c r="C90" s="271"/>
      <c r="D90" s="246"/>
      <c r="E90" s="320"/>
      <c r="F90" s="320"/>
      <c r="G90" s="253"/>
      <c r="H90" s="244"/>
      <c r="I90" s="304"/>
      <c r="J90" s="254"/>
      <c r="L90" s="244"/>
      <c r="M90" s="254"/>
      <c r="N90" s="278"/>
      <c r="O90" s="254"/>
      <c r="P90" s="254"/>
      <c r="Q90" s="254"/>
      <c r="R90" s="254"/>
      <c r="S90" s="244"/>
      <c r="U90" s="247"/>
      <c r="V90" s="305"/>
      <c r="W90" s="305"/>
      <c r="X90" s="305"/>
      <c r="Y90" s="305"/>
      <c r="Z90" s="305"/>
      <c r="AA90" s="305"/>
      <c r="AB90" s="305"/>
      <c r="AC90" s="305"/>
      <c r="AD90" s="254"/>
      <c r="AF90" s="257"/>
      <c r="AG90" s="306"/>
      <c r="AH90" s="306"/>
      <c r="AI90" s="306"/>
      <c r="AJ90" s="306"/>
      <c r="AK90" s="306"/>
      <c r="AL90" s="306"/>
      <c r="AM90" s="306"/>
      <c r="AN90" s="239">
        <f t="shared" si="84"/>
        <v>0</v>
      </c>
      <c r="AO90" s="257"/>
      <c r="AP90" s="306"/>
      <c r="AQ90" s="306"/>
      <c r="AR90" s="306"/>
      <c r="AS90" s="306"/>
      <c r="AT90" s="306"/>
      <c r="AU90" s="306"/>
      <c r="AV90" s="306"/>
      <c r="AW90" s="239">
        <f t="shared" si="85"/>
        <v>0</v>
      </c>
    </row>
    <row r="91" spans="2:49" ht="18" customHeight="1" x14ac:dyDescent="0.25">
      <c r="B91" s="321" t="s">
        <v>483</v>
      </c>
      <c r="C91" s="322"/>
      <c r="D91" s="323"/>
      <c r="E91" s="324"/>
      <c r="F91" s="324"/>
      <c r="G91" s="325"/>
      <c r="H91" s="326">
        <f>+H67+H53+H43+H35+H5+H77</f>
        <v>3753623.96</v>
      </c>
      <c r="I91" s="327"/>
      <c r="J91" s="326">
        <f>+J67+J53+J43+J35+J5+J77</f>
        <v>3229512.8093220335</v>
      </c>
      <c r="L91" s="326"/>
      <c r="M91" s="327"/>
      <c r="N91" s="327"/>
      <c r="O91" s="327"/>
      <c r="P91" s="327"/>
      <c r="Q91" s="327"/>
      <c r="R91" s="327"/>
      <c r="S91" s="326"/>
      <c r="U91" s="328"/>
      <c r="V91" s="329"/>
      <c r="W91" s="329"/>
      <c r="X91" s="329"/>
      <c r="Y91" s="329"/>
      <c r="Z91" s="329"/>
      <c r="AA91" s="329"/>
      <c r="AB91" s="329"/>
      <c r="AC91" s="329"/>
      <c r="AD91" s="330"/>
      <c r="AF91" s="326">
        <f t="shared" ref="AF91:AM91" si="103">+AF67+AF53+AF43+AF35+AF5+AF77</f>
        <v>313101.95999999996</v>
      </c>
      <c r="AG91" s="326">
        <f t="shared" si="103"/>
        <v>815879.71428571432</v>
      </c>
      <c r="AH91" s="326">
        <f t="shared" si="103"/>
        <v>598396.38095238106</v>
      </c>
      <c r="AI91" s="326">
        <f t="shared" si="103"/>
        <v>619491.38095238106</v>
      </c>
      <c r="AJ91" s="326">
        <f t="shared" si="103"/>
        <v>668843.38095238106</v>
      </c>
      <c r="AK91" s="326">
        <f t="shared" si="103"/>
        <v>263155.71428571426</v>
      </c>
      <c r="AL91" s="326">
        <f t="shared" si="103"/>
        <v>188155.71428571429</v>
      </c>
      <c r="AM91" s="326">
        <f t="shared" si="103"/>
        <v>286599.71428571426</v>
      </c>
      <c r="AN91" s="239">
        <f>+H91-SUM(AF91:AM91)</f>
        <v>0</v>
      </c>
      <c r="AO91" s="326">
        <f t="shared" ref="AO91:AV91" si="104">+AO67+AO53+AO43+AO35+AO5+AO77</f>
        <v>271107.76271186443</v>
      </c>
      <c r="AP91" s="326">
        <f t="shared" si="104"/>
        <v>697190.60532687663</v>
      </c>
      <c r="AQ91" s="326">
        <f t="shared" si="104"/>
        <v>512888.19572235679</v>
      </c>
      <c r="AR91" s="326">
        <f t="shared" si="104"/>
        <v>531225.74233252625</v>
      </c>
      <c r="AS91" s="326">
        <f t="shared" si="104"/>
        <v>573048.96267150936</v>
      </c>
      <c r="AT91" s="326">
        <f t="shared" si="104"/>
        <v>229480.76507263922</v>
      </c>
      <c r="AU91" s="326">
        <f t="shared" si="104"/>
        <v>165921.44303874092</v>
      </c>
      <c r="AV91" s="326">
        <f t="shared" si="104"/>
        <v>248649.33244552062</v>
      </c>
      <c r="AW91" s="239">
        <f t="shared" si="85"/>
        <v>0</v>
      </c>
    </row>
    <row r="92" spans="2:49" x14ac:dyDescent="0.25">
      <c r="B92" s="331"/>
      <c r="C92" s="331"/>
    </row>
    <row r="93" spans="2:49" x14ac:dyDescent="0.25">
      <c r="B93" s="331"/>
      <c r="C93" s="331"/>
    </row>
    <row r="94" spans="2:49" x14ac:dyDescent="0.25">
      <c r="B94" s="331"/>
      <c r="C94" s="331"/>
    </row>
    <row r="95" spans="2:49" x14ac:dyDescent="0.25">
      <c r="B95" s="331"/>
      <c r="C95" s="331"/>
    </row>
    <row r="96" spans="2:49" x14ac:dyDescent="0.25">
      <c r="B96" s="331"/>
      <c r="C96" s="331"/>
    </row>
    <row r="97" spans="2:3" x14ac:dyDescent="0.25">
      <c r="B97" s="331"/>
      <c r="C97" s="331"/>
    </row>
    <row r="98" spans="2:3" x14ac:dyDescent="0.25">
      <c r="B98" s="331"/>
      <c r="C98" s="331"/>
    </row>
  </sheetData>
  <mergeCells count="13">
    <mergeCell ref="AC5:AD5"/>
    <mergeCell ref="U5:V5"/>
    <mergeCell ref="U2:AD2"/>
    <mergeCell ref="AF2:AM2"/>
    <mergeCell ref="AO2:AV2"/>
    <mergeCell ref="U3:V3"/>
    <mergeCell ref="AC3:AD3"/>
    <mergeCell ref="L2:S2"/>
    <mergeCell ref="B2:D3"/>
    <mergeCell ref="E2:E3"/>
    <mergeCell ref="F2:F3"/>
    <mergeCell ref="G2:G3"/>
    <mergeCell ref="I2:I3"/>
  </mergeCells>
  <conditionalFormatting sqref="AD8 V11:AC13 V82:AC85 V89:AC90">
    <cfRule type="cellIs" dxfId="44" priority="45" stopIfTrue="1" operator="greaterThan">
      <formula>0</formula>
    </cfRule>
  </conditionalFormatting>
  <conditionalFormatting sqref="V37:V39">
    <cfRule type="cellIs" dxfId="43" priority="44" stopIfTrue="1" operator="greaterThan">
      <formula>0</formula>
    </cfRule>
  </conditionalFormatting>
  <conditionalFormatting sqref="W37:AC39">
    <cfRule type="cellIs" dxfId="42" priority="43" stopIfTrue="1" operator="greaterThan">
      <formula>0</formula>
    </cfRule>
  </conditionalFormatting>
  <conditionalFormatting sqref="V41:V42">
    <cfRule type="cellIs" dxfId="41" priority="42" stopIfTrue="1" operator="greaterThan">
      <formula>0</formula>
    </cfRule>
  </conditionalFormatting>
  <conditionalFormatting sqref="W41:AC42">
    <cfRule type="cellIs" dxfId="40" priority="41" stopIfTrue="1" operator="greaterThan">
      <formula>0</formula>
    </cfRule>
  </conditionalFormatting>
  <conditionalFormatting sqref="V25:V27">
    <cfRule type="cellIs" dxfId="39" priority="24" stopIfTrue="1" operator="greaterThan">
      <formula>0</formula>
    </cfRule>
  </conditionalFormatting>
  <conditionalFormatting sqref="W25:AC27">
    <cfRule type="cellIs" dxfId="38" priority="23" stopIfTrue="1" operator="greaterThan">
      <formula>0</formula>
    </cfRule>
  </conditionalFormatting>
  <conditionalFormatting sqref="V8:V9">
    <cfRule type="cellIs" dxfId="37" priority="20" stopIfTrue="1" operator="greaterThan">
      <formula>0</formula>
    </cfRule>
  </conditionalFormatting>
  <conditionalFormatting sqref="W8:AC9">
    <cfRule type="cellIs" dxfId="36" priority="19" stopIfTrue="1" operator="greaterThan">
      <formula>0</formula>
    </cfRule>
  </conditionalFormatting>
  <conditionalFormatting sqref="V73:V75 V78:V81">
    <cfRule type="cellIs" dxfId="35" priority="40" stopIfTrue="1" operator="greaterThan">
      <formula>0</formula>
    </cfRule>
  </conditionalFormatting>
  <conditionalFormatting sqref="W73:AC75 W78:AC81">
    <cfRule type="cellIs" dxfId="34" priority="39" stopIfTrue="1" operator="greaterThan">
      <formula>0</formula>
    </cfRule>
  </conditionalFormatting>
  <conditionalFormatting sqref="V56:V62">
    <cfRule type="cellIs" dxfId="33" priority="38" stopIfTrue="1" operator="greaterThan">
      <formula>0</formula>
    </cfRule>
  </conditionalFormatting>
  <conditionalFormatting sqref="W56:AC62">
    <cfRule type="cellIs" dxfId="32" priority="37" stopIfTrue="1" operator="greaterThan">
      <formula>0</formula>
    </cfRule>
  </conditionalFormatting>
  <conditionalFormatting sqref="V64:V66">
    <cfRule type="cellIs" dxfId="31" priority="36" stopIfTrue="1" operator="greaterThan">
      <formula>0</formula>
    </cfRule>
  </conditionalFormatting>
  <conditionalFormatting sqref="W64:AC66">
    <cfRule type="cellIs" dxfId="30" priority="35" stopIfTrue="1" operator="greaterThan">
      <formula>0</formula>
    </cfRule>
  </conditionalFormatting>
  <conditionalFormatting sqref="V34">
    <cfRule type="cellIs" dxfId="29" priority="34" stopIfTrue="1" operator="greaterThan">
      <formula>0</formula>
    </cfRule>
  </conditionalFormatting>
  <conditionalFormatting sqref="W34:AC34">
    <cfRule type="cellIs" dxfId="28" priority="33" stopIfTrue="1" operator="greaterThan">
      <formula>0</formula>
    </cfRule>
  </conditionalFormatting>
  <conditionalFormatting sqref="V33">
    <cfRule type="cellIs" dxfId="27" priority="32" stopIfTrue="1" operator="greaterThan">
      <formula>0</formula>
    </cfRule>
  </conditionalFormatting>
  <conditionalFormatting sqref="W33:AC33">
    <cfRule type="cellIs" dxfId="26" priority="31" stopIfTrue="1" operator="greaterThan">
      <formula>0</formula>
    </cfRule>
  </conditionalFormatting>
  <conditionalFormatting sqref="V32">
    <cfRule type="cellIs" dxfId="25" priority="30" stopIfTrue="1" operator="greaterThan">
      <formula>0</formula>
    </cfRule>
  </conditionalFormatting>
  <conditionalFormatting sqref="W32:AC32">
    <cfRule type="cellIs" dxfId="24" priority="29" stopIfTrue="1" operator="greaterThan">
      <formula>0</formula>
    </cfRule>
  </conditionalFormatting>
  <conditionalFormatting sqref="V29:V30">
    <cfRule type="cellIs" dxfId="23" priority="28" stopIfTrue="1" operator="greaterThan">
      <formula>0</formula>
    </cfRule>
  </conditionalFormatting>
  <conditionalFormatting sqref="W29:AC30">
    <cfRule type="cellIs" dxfId="22" priority="27" stopIfTrue="1" operator="greaterThan">
      <formula>0</formula>
    </cfRule>
  </conditionalFormatting>
  <conditionalFormatting sqref="V86:V88">
    <cfRule type="cellIs" dxfId="21" priority="26" stopIfTrue="1" operator="greaterThan">
      <formula>0</formula>
    </cfRule>
  </conditionalFormatting>
  <conditionalFormatting sqref="W86:AC88">
    <cfRule type="cellIs" dxfId="20" priority="25" stopIfTrue="1" operator="greaterThan">
      <formula>0</formula>
    </cfRule>
  </conditionalFormatting>
  <conditionalFormatting sqref="V16:V23">
    <cfRule type="cellIs" dxfId="19" priority="22" stopIfTrue="1" operator="greaterThan">
      <formula>0</formula>
    </cfRule>
  </conditionalFormatting>
  <conditionalFormatting sqref="W16:AC23">
    <cfRule type="cellIs" dxfId="18" priority="21" stopIfTrue="1" operator="greaterThan">
      <formula>0</formula>
    </cfRule>
  </conditionalFormatting>
  <conditionalFormatting sqref="V69:V71">
    <cfRule type="cellIs" dxfId="17" priority="18" stopIfTrue="1" operator="greaterThan">
      <formula>0</formula>
    </cfRule>
  </conditionalFormatting>
  <conditionalFormatting sqref="W69:AC71">
    <cfRule type="cellIs" dxfId="16" priority="17" stopIfTrue="1" operator="greaterThan">
      <formula>0</formula>
    </cfRule>
  </conditionalFormatting>
  <conditionalFormatting sqref="V45">
    <cfRule type="cellIs" dxfId="15" priority="16" stopIfTrue="1" operator="greaterThan">
      <formula>0</formula>
    </cfRule>
  </conditionalFormatting>
  <conditionalFormatting sqref="W45:AC45">
    <cfRule type="cellIs" dxfId="14" priority="15" stopIfTrue="1" operator="greaterThan">
      <formula>0</formula>
    </cfRule>
  </conditionalFormatting>
  <conditionalFormatting sqref="V46">
    <cfRule type="cellIs" dxfId="13" priority="14" stopIfTrue="1" operator="greaterThan">
      <formula>0</formula>
    </cfRule>
  </conditionalFormatting>
  <conditionalFormatting sqref="W46:AC46">
    <cfRule type="cellIs" dxfId="12" priority="13" stopIfTrue="1" operator="greaterThan">
      <formula>0</formula>
    </cfRule>
  </conditionalFormatting>
  <conditionalFormatting sqref="V47">
    <cfRule type="cellIs" dxfId="11" priority="12" stopIfTrue="1" operator="greaterThan">
      <formula>0</formula>
    </cfRule>
  </conditionalFormatting>
  <conditionalFormatting sqref="W47:AC47">
    <cfRule type="cellIs" dxfId="10" priority="11" stopIfTrue="1" operator="greaterThan">
      <formula>0</formula>
    </cfRule>
  </conditionalFormatting>
  <conditionalFormatting sqref="V48">
    <cfRule type="cellIs" dxfId="9" priority="10" stopIfTrue="1" operator="greaterThan">
      <formula>0</formula>
    </cfRule>
  </conditionalFormatting>
  <conditionalFormatting sqref="W48:AC48">
    <cfRule type="cellIs" dxfId="8" priority="9" stopIfTrue="1" operator="greaterThan">
      <formula>0</formula>
    </cfRule>
  </conditionalFormatting>
  <conditionalFormatting sqref="V49">
    <cfRule type="cellIs" dxfId="7" priority="8" stopIfTrue="1" operator="greaterThan">
      <formula>0</formula>
    </cfRule>
  </conditionalFormatting>
  <conditionalFormatting sqref="W49:AC49">
    <cfRule type="cellIs" dxfId="6" priority="7" stopIfTrue="1" operator="greaterThan">
      <formula>0</formula>
    </cfRule>
  </conditionalFormatting>
  <conditionalFormatting sqref="V50">
    <cfRule type="cellIs" dxfId="5" priority="6" stopIfTrue="1" operator="greaterThan">
      <formula>0</formula>
    </cfRule>
  </conditionalFormatting>
  <conditionalFormatting sqref="W50:AC50">
    <cfRule type="cellIs" dxfId="4" priority="5" stopIfTrue="1" operator="greaterThan">
      <formula>0</formula>
    </cfRule>
  </conditionalFormatting>
  <conditionalFormatting sqref="V51">
    <cfRule type="cellIs" dxfId="3" priority="4" stopIfTrue="1" operator="greaterThan">
      <formula>0</formula>
    </cfRule>
  </conditionalFormatting>
  <conditionalFormatting sqref="W51:AC51">
    <cfRule type="cellIs" dxfId="2" priority="3" stopIfTrue="1" operator="greaterThan">
      <formula>0</formula>
    </cfRule>
  </conditionalFormatting>
  <conditionalFormatting sqref="V52">
    <cfRule type="cellIs" dxfId="1" priority="2" stopIfTrue="1" operator="greaterThan">
      <formula>0</formula>
    </cfRule>
  </conditionalFormatting>
  <conditionalFormatting sqref="W52:AC52">
    <cfRule type="cellIs" dxfId="0" priority="1" stopIfTrue="1" operator="greaterThan">
      <formula>0</formula>
    </cfRule>
  </conditionalFormatting>
  <pageMargins left="0.7" right="0.7" top="0.75" bottom="0.75" header="0.3" footer="0.3"/>
  <pageSetup paperSize="9" scale="1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C2:G30"/>
  <sheetViews>
    <sheetView view="pageBreakPreview" zoomScale="60" zoomScaleNormal="130" workbookViewId="0">
      <selection activeCell="G11" sqref="G11"/>
    </sheetView>
  </sheetViews>
  <sheetFormatPr baseColWidth="10" defaultRowHeight="14.4" x14ac:dyDescent="0.3"/>
  <cols>
    <col min="5" max="5" width="17.44140625" customWidth="1"/>
  </cols>
  <sheetData>
    <row r="2" spans="3:7" x14ac:dyDescent="0.3">
      <c r="C2" t="s">
        <v>36</v>
      </c>
      <c r="D2" s="206">
        <v>1</v>
      </c>
      <c r="E2" s="207" t="s">
        <v>330</v>
      </c>
    </row>
    <row r="3" spans="3:7" x14ac:dyDescent="0.3">
      <c r="C3" t="s">
        <v>37</v>
      </c>
      <c r="D3" s="206">
        <v>0</v>
      </c>
      <c r="E3" s="208"/>
    </row>
    <row r="5" spans="3:7" x14ac:dyDescent="0.3">
      <c r="C5" t="s">
        <v>36</v>
      </c>
      <c r="D5" s="206">
        <v>1</v>
      </c>
      <c r="E5" s="207" t="s">
        <v>330</v>
      </c>
    </row>
    <row r="6" spans="3:7" x14ac:dyDescent="0.3">
      <c r="C6" t="s">
        <v>37</v>
      </c>
      <c r="D6" s="206">
        <v>0</v>
      </c>
      <c r="E6" s="208"/>
    </row>
    <row r="8" spans="3:7" x14ac:dyDescent="0.3">
      <c r="C8" t="s">
        <v>36</v>
      </c>
      <c r="D8" s="206">
        <v>1</v>
      </c>
      <c r="E8" s="207" t="s">
        <v>330</v>
      </c>
    </row>
    <row r="9" spans="3:7" x14ac:dyDescent="0.3">
      <c r="C9" t="s">
        <v>37</v>
      </c>
      <c r="D9" s="206">
        <v>0</v>
      </c>
      <c r="E9" s="208"/>
    </row>
    <row r="10" spans="3:7" ht="18" x14ac:dyDescent="0.35">
      <c r="G10" s="218">
        <v>0</v>
      </c>
    </row>
    <row r="11" spans="3:7" ht="18" x14ac:dyDescent="0.35">
      <c r="C11" t="s">
        <v>36</v>
      </c>
      <c r="D11" s="206">
        <v>1</v>
      </c>
      <c r="E11" s="207" t="s">
        <v>330</v>
      </c>
      <c r="G11" s="218">
        <v>1</v>
      </c>
    </row>
    <row r="12" spans="3:7" ht="18" x14ac:dyDescent="0.35">
      <c r="C12" t="s">
        <v>37</v>
      </c>
      <c r="D12" s="206">
        <v>0</v>
      </c>
      <c r="E12" s="208">
        <v>3</v>
      </c>
      <c r="G12" s="218">
        <v>2</v>
      </c>
    </row>
    <row r="13" spans="3:7" ht="18" x14ac:dyDescent="0.35">
      <c r="G13" s="218">
        <v>3</v>
      </c>
    </row>
    <row r="14" spans="3:7" ht="18" x14ac:dyDescent="0.35">
      <c r="C14" t="s">
        <v>36</v>
      </c>
      <c r="D14" s="206">
        <v>1</v>
      </c>
      <c r="E14" s="207" t="s">
        <v>330</v>
      </c>
      <c r="G14" s="218">
        <v>4</v>
      </c>
    </row>
    <row r="15" spans="3:7" ht="18" x14ac:dyDescent="0.35">
      <c r="C15" t="s">
        <v>37</v>
      </c>
      <c r="D15" s="206">
        <v>0</v>
      </c>
      <c r="E15" s="208">
        <v>3</v>
      </c>
      <c r="G15" s="218">
        <v>5</v>
      </c>
    </row>
    <row r="16" spans="3:7" ht="18" x14ac:dyDescent="0.35">
      <c r="G16" s="218">
        <v>6</v>
      </c>
    </row>
    <row r="17" spans="3:7" ht="18" x14ac:dyDescent="0.35">
      <c r="C17" t="s">
        <v>36</v>
      </c>
      <c r="D17" s="206">
        <v>1</v>
      </c>
      <c r="E17" s="207" t="s">
        <v>330</v>
      </c>
      <c r="G17" s="218">
        <v>7</v>
      </c>
    </row>
    <row r="18" spans="3:7" ht="18" x14ac:dyDescent="0.35">
      <c r="C18" t="s">
        <v>37</v>
      </c>
      <c r="D18" s="206">
        <v>0</v>
      </c>
      <c r="E18" s="208"/>
      <c r="G18" s="218">
        <v>8</v>
      </c>
    </row>
    <row r="19" spans="3:7" ht="18" x14ac:dyDescent="0.35">
      <c r="G19" s="218">
        <v>9</v>
      </c>
    </row>
    <row r="20" spans="3:7" ht="18" x14ac:dyDescent="0.35">
      <c r="C20" t="s">
        <v>36</v>
      </c>
      <c r="D20" s="206">
        <v>1</v>
      </c>
      <c r="E20" s="207" t="s">
        <v>330</v>
      </c>
      <c r="G20" s="218">
        <v>10</v>
      </c>
    </row>
    <row r="21" spans="3:7" ht="18" x14ac:dyDescent="0.35">
      <c r="C21" t="s">
        <v>37</v>
      </c>
      <c r="D21" s="206">
        <v>0</v>
      </c>
      <c r="E21" s="208"/>
      <c r="G21" s="218"/>
    </row>
    <row r="23" spans="3:7" x14ac:dyDescent="0.3">
      <c r="C23" t="s">
        <v>36</v>
      </c>
      <c r="D23" s="206">
        <v>1</v>
      </c>
      <c r="E23" s="207" t="s">
        <v>330</v>
      </c>
    </row>
    <row r="24" spans="3:7" x14ac:dyDescent="0.3">
      <c r="C24" t="s">
        <v>37</v>
      </c>
      <c r="D24" s="206">
        <v>0</v>
      </c>
      <c r="E24" s="208"/>
    </row>
    <row r="26" spans="3:7" x14ac:dyDescent="0.3">
      <c r="C26" t="s">
        <v>36</v>
      </c>
      <c r="D26" s="206">
        <v>1</v>
      </c>
      <c r="E26" s="207" t="s">
        <v>330</v>
      </c>
    </row>
    <row r="27" spans="3:7" x14ac:dyDescent="0.3">
      <c r="C27" t="s">
        <v>37</v>
      </c>
      <c r="D27" s="206">
        <v>0</v>
      </c>
      <c r="E27" s="208"/>
    </row>
    <row r="29" spans="3:7" x14ac:dyDescent="0.3">
      <c r="C29" t="s">
        <v>36</v>
      </c>
      <c r="D29" s="206">
        <v>1</v>
      </c>
      <c r="E29" s="207" t="s">
        <v>330</v>
      </c>
    </row>
    <row r="30" spans="3:7" x14ac:dyDescent="0.3">
      <c r="C30" t="s">
        <v>37</v>
      </c>
      <c r="D30" s="206">
        <v>0</v>
      </c>
      <c r="E30" s="20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B3:S38"/>
  <sheetViews>
    <sheetView view="pageBreakPreview" topLeftCell="A10" zoomScale="60" zoomScaleNormal="100" workbookViewId="0">
      <selection activeCell="J34" sqref="J34"/>
    </sheetView>
  </sheetViews>
  <sheetFormatPr baseColWidth="10" defaultRowHeight="14.4" x14ac:dyDescent="0.3"/>
  <sheetData>
    <row r="3" spans="2:19" x14ac:dyDescent="0.3">
      <c r="B3" s="567" t="s">
        <v>630</v>
      </c>
    </row>
    <row r="4" spans="2:19" x14ac:dyDescent="0.3">
      <c r="B4" s="567" t="s">
        <v>631</v>
      </c>
    </row>
    <row r="5" spans="2:19" x14ac:dyDescent="0.3">
      <c r="B5" s="567" t="s">
        <v>632</v>
      </c>
    </row>
    <row r="6" spans="2:19" x14ac:dyDescent="0.3">
      <c r="B6" s="567" t="s">
        <v>633</v>
      </c>
    </row>
    <row r="8" spans="2:19" x14ac:dyDescent="0.3">
      <c r="F8" s="371"/>
      <c r="G8" s="371"/>
      <c r="H8" s="371"/>
      <c r="I8" s="371"/>
      <c r="J8" s="371"/>
      <c r="K8" s="371"/>
    </row>
    <row r="9" spans="2:19" x14ac:dyDescent="0.3"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</row>
    <row r="10" spans="2:19" x14ac:dyDescent="0.3"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</row>
    <row r="11" spans="2:19" x14ac:dyDescent="0.3">
      <c r="E11" s="371"/>
      <c r="F11" s="371"/>
      <c r="G11" s="371"/>
      <c r="H11" s="371"/>
      <c r="I11" s="371"/>
      <c r="J11" s="371"/>
      <c r="K11" s="371"/>
      <c r="L11" s="371"/>
      <c r="M11" s="371"/>
      <c r="N11" s="571"/>
      <c r="O11" s="572">
        <v>8</v>
      </c>
      <c r="P11" s="571"/>
      <c r="Q11" s="572">
        <v>1</v>
      </c>
      <c r="R11" s="571"/>
      <c r="S11" s="572">
        <v>1</v>
      </c>
    </row>
    <row r="12" spans="2:19" x14ac:dyDescent="0.3">
      <c r="E12" s="371"/>
      <c r="F12" s="1148"/>
      <c r="G12" s="1149"/>
      <c r="H12" s="1148"/>
      <c r="I12" s="1149"/>
      <c r="J12" s="1148"/>
      <c r="K12" s="1149"/>
      <c r="L12" s="371"/>
      <c r="M12" s="371"/>
      <c r="N12" s="571"/>
      <c r="O12" s="572">
        <v>1</v>
      </c>
      <c r="P12" s="571"/>
      <c r="Q12" s="572">
        <v>1</v>
      </c>
      <c r="R12" s="571"/>
      <c r="S12" s="572">
        <v>1</v>
      </c>
    </row>
    <row r="13" spans="2:19" x14ac:dyDescent="0.3">
      <c r="E13" s="371"/>
      <c r="F13" s="564"/>
      <c r="G13" s="564"/>
      <c r="H13" s="564"/>
      <c r="I13" s="564"/>
      <c r="J13" s="564"/>
      <c r="K13" s="564"/>
      <c r="L13" s="371"/>
      <c r="M13" s="371"/>
      <c r="N13" s="571"/>
      <c r="O13" s="572">
        <v>1</v>
      </c>
      <c r="P13" s="571"/>
      <c r="Q13" s="572">
        <v>1</v>
      </c>
      <c r="R13" s="571"/>
      <c r="S13" s="572">
        <v>1</v>
      </c>
    </row>
    <row r="14" spans="2:19" x14ac:dyDescent="0.3">
      <c r="E14" s="371"/>
      <c r="F14" s="33"/>
      <c r="G14" s="6"/>
      <c r="H14" s="33"/>
      <c r="I14" s="6"/>
      <c r="J14" s="33"/>
      <c r="K14" s="33"/>
      <c r="L14" s="371"/>
      <c r="M14" s="371"/>
      <c r="N14" s="571"/>
      <c r="O14" s="572">
        <v>1</v>
      </c>
      <c r="P14" s="571"/>
      <c r="Q14" s="572">
        <v>1</v>
      </c>
      <c r="R14" s="571"/>
      <c r="S14" s="572">
        <v>1</v>
      </c>
    </row>
    <row r="15" spans="2:19" x14ac:dyDescent="0.3">
      <c r="E15" s="371"/>
      <c r="F15" s="571"/>
      <c r="G15" s="572"/>
      <c r="H15" s="571"/>
      <c r="I15" s="572"/>
      <c r="J15" s="571"/>
      <c r="K15" s="572"/>
      <c r="L15" s="371"/>
      <c r="M15" s="371"/>
      <c r="N15" s="571"/>
      <c r="O15" s="572">
        <v>1</v>
      </c>
      <c r="P15" s="571"/>
      <c r="Q15" s="572">
        <v>1</v>
      </c>
      <c r="R15" s="571"/>
      <c r="S15" s="572">
        <v>1</v>
      </c>
    </row>
    <row r="16" spans="2:19" x14ac:dyDescent="0.3">
      <c r="E16" s="371"/>
      <c r="F16" s="571"/>
      <c r="G16" s="572"/>
      <c r="H16" s="571"/>
      <c r="I16" s="572"/>
      <c r="J16" s="571"/>
      <c r="K16" s="572"/>
      <c r="L16" s="371"/>
      <c r="M16" s="371"/>
      <c r="N16" s="571"/>
      <c r="O16" s="572">
        <v>1</v>
      </c>
      <c r="P16" s="571"/>
      <c r="Q16" s="572">
        <v>1</v>
      </c>
      <c r="R16" s="571"/>
      <c r="S16" s="572">
        <v>1</v>
      </c>
    </row>
    <row r="17" spans="2:19" x14ac:dyDescent="0.3">
      <c r="E17" s="371"/>
      <c r="F17" s="571"/>
      <c r="G17" s="572"/>
      <c r="H17" s="571"/>
      <c r="I17" s="572"/>
      <c r="J17" s="571"/>
      <c r="K17" s="572"/>
      <c r="L17" s="371"/>
      <c r="M17" s="371"/>
      <c r="N17" s="571"/>
      <c r="O17" s="572">
        <v>1</v>
      </c>
      <c r="P17" s="571"/>
      <c r="Q17" s="572">
        <v>1</v>
      </c>
      <c r="R17" s="571"/>
      <c r="S17" s="572">
        <v>1</v>
      </c>
    </row>
    <row r="18" spans="2:19" x14ac:dyDescent="0.3">
      <c r="E18" s="371"/>
      <c r="F18" s="571"/>
      <c r="G18" s="572"/>
      <c r="H18" s="571"/>
      <c r="I18" s="572"/>
      <c r="J18" s="571"/>
      <c r="K18" s="572"/>
      <c r="L18" s="371"/>
      <c r="M18" s="371"/>
      <c r="N18" s="571"/>
      <c r="O18" s="572">
        <v>1</v>
      </c>
      <c r="P18" s="571"/>
      <c r="Q18" s="572">
        <v>1</v>
      </c>
      <c r="R18" s="571"/>
      <c r="S18" s="572">
        <v>1</v>
      </c>
    </row>
    <row r="19" spans="2:19" x14ac:dyDescent="0.3">
      <c r="E19" s="371"/>
      <c r="F19" s="571"/>
      <c r="G19" s="572"/>
      <c r="H19" s="571"/>
      <c r="I19" s="572"/>
      <c r="J19" s="571"/>
      <c r="K19" s="572"/>
      <c r="L19" s="371"/>
      <c r="M19" s="371"/>
      <c r="N19" s="571"/>
      <c r="O19" s="572">
        <v>1</v>
      </c>
      <c r="P19" s="571"/>
      <c r="Q19" s="572">
        <v>1</v>
      </c>
      <c r="R19" s="571"/>
      <c r="S19" s="572">
        <v>1</v>
      </c>
    </row>
    <row r="20" spans="2:19" x14ac:dyDescent="0.3">
      <c r="E20" s="371"/>
      <c r="F20" s="571"/>
      <c r="G20" s="572"/>
      <c r="H20" s="571"/>
      <c r="I20" s="572"/>
      <c r="J20" s="571"/>
      <c r="K20" s="572"/>
      <c r="L20" s="371"/>
      <c r="M20" s="371"/>
      <c r="N20" s="571"/>
      <c r="O20" s="572">
        <v>1</v>
      </c>
      <c r="P20" s="571"/>
      <c r="Q20" s="572">
        <v>1</v>
      </c>
      <c r="R20" s="571"/>
      <c r="S20" s="572">
        <v>1</v>
      </c>
    </row>
    <row r="21" spans="2:19" x14ac:dyDescent="0.3">
      <c r="E21" s="371"/>
      <c r="F21" s="571"/>
      <c r="G21" s="572"/>
      <c r="H21" s="571"/>
      <c r="I21" s="572"/>
      <c r="J21" s="571"/>
      <c r="K21" s="572"/>
      <c r="L21" s="371"/>
      <c r="M21" s="371"/>
      <c r="N21" s="571"/>
      <c r="O21" s="572">
        <v>1</v>
      </c>
      <c r="P21" s="571"/>
      <c r="Q21" s="572">
        <v>1</v>
      </c>
      <c r="R21" s="571"/>
      <c r="S21" s="572">
        <v>1</v>
      </c>
    </row>
    <row r="22" spans="2:19" x14ac:dyDescent="0.3">
      <c r="E22" s="371"/>
      <c r="F22" s="571"/>
      <c r="G22" s="572"/>
      <c r="H22" s="571"/>
      <c r="I22" s="572"/>
      <c r="J22" s="571"/>
      <c r="K22" s="572"/>
      <c r="L22" s="371"/>
      <c r="M22" s="371"/>
      <c r="N22" s="571"/>
      <c r="O22" s="572">
        <v>1</v>
      </c>
      <c r="P22" s="571"/>
      <c r="Q22" s="572">
        <v>1</v>
      </c>
      <c r="R22" s="571"/>
      <c r="S22" s="572">
        <v>1</v>
      </c>
    </row>
    <row r="23" spans="2:19" x14ac:dyDescent="0.3">
      <c r="E23" s="371"/>
      <c r="F23" s="571"/>
      <c r="G23" s="572"/>
      <c r="H23" s="571"/>
      <c r="I23" s="572"/>
      <c r="J23" s="571"/>
      <c r="K23" s="572"/>
      <c r="L23" s="371"/>
      <c r="M23" s="371"/>
      <c r="N23" s="571"/>
      <c r="O23" s="572">
        <v>1</v>
      </c>
      <c r="P23" s="571"/>
      <c r="Q23" s="572">
        <v>1</v>
      </c>
      <c r="R23" s="571"/>
      <c r="S23" s="572">
        <v>1</v>
      </c>
    </row>
    <row r="24" spans="2:19" x14ac:dyDescent="0.3">
      <c r="E24" s="371"/>
      <c r="F24" s="571"/>
      <c r="G24" s="572"/>
      <c r="H24" s="571"/>
      <c r="I24" s="572"/>
      <c r="J24" s="573"/>
      <c r="K24" s="572"/>
      <c r="L24" s="371"/>
      <c r="M24" s="371"/>
      <c r="N24" s="571"/>
      <c r="O24" s="572">
        <v>1</v>
      </c>
      <c r="P24" s="571"/>
      <c r="Q24" s="572">
        <v>1</v>
      </c>
      <c r="R24" s="571"/>
      <c r="S24" s="572">
        <v>1</v>
      </c>
    </row>
    <row r="25" spans="2:19" x14ac:dyDescent="0.3">
      <c r="E25" s="371"/>
      <c r="F25" s="6"/>
      <c r="G25" s="574"/>
      <c r="H25" s="6"/>
      <c r="I25" s="542"/>
      <c r="J25" s="26"/>
      <c r="K25" s="575"/>
      <c r="L25" s="371"/>
      <c r="M25" s="371"/>
      <c r="N25" s="6"/>
      <c r="O25" s="574"/>
      <c r="P25" s="6"/>
      <c r="Q25" s="542"/>
      <c r="R25" s="44"/>
      <c r="S25" s="571"/>
    </row>
    <row r="26" spans="2:19" x14ac:dyDescent="0.3"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</row>
    <row r="27" spans="2:19" x14ac:dyDescent="0.3">
      <c r="E27" s="371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1"/>
      <c r="S27" s="371"/>
    </row>
    <row r="31" spans="2:19" x14ac:dyDescent="0.3">
      <c r="B31" t="s">
        <v>758</v>
      </c>
    </row>
    <row r="32" spans="2:19" x14ac:dyDescent="0.3">
      <c r="B32" t="s">
        <v>759</v>
      </c>
      <c r="J32" t="s">
        <v>36</v>
      </c>
    </row>
    <row r="33" spans="2:10" x14ac:dyDescent="0.3">
      <c r="B33" t="s">
        <v>775</v>
      </c>
      <c r="J33" t="s">
        <v>37</v>
      </c>
    </row>
    <row r="34" spans="2:10" x14ac:dyDescent="0.3">
      <c r="B34" t="s">
        <v>776</v>
      </c>
    </row>
    <row r="35" spans="2:10" x14ac:dyDescent="0.3">
      <c r="B35" t="s">
        <v>777</v>
      </c>
    </row>
    <row r="36" spans="2:10" x14ac:dyDescent="0.3">
      <c r="B36" t="s">
        <v>778</v>
      </c>
    </row>
    <row r="37" spans="2:10" x14ac:dyDescent="0.3">
      <c r="B37" t="s">
        <v>779</v>
      </c>
    </row>
    <row r="38" spans="2:10" x14ac:dyDescent="0.3">
      <c r="B38" t="s">
        <v>780</v>
      </c>
    </row>
  </sheetData>
  <mergeCells count="3">
    <mergeCell ref="F12:G12"/>
    <mergeCell ref="H12:I12"/>
    <mergeCell ref="J12:K12"/>
  </mergeCells>
  <pageMargins left="0.7" right="0.7" top="0.75" bottom="0.75" header="0.3" footer="0.3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Check Box 1">
              <controlPr defaultSize="0" autoFill="0" autoLine="0" autoPict="0">
                <anchor moveWithCells="1">
                  <from>
                    <xdr:col>5</xdr:col>
                    <xdr:colOff>297180</xdr:colOff>
                    <xdr:row>14</xdr:row>
                    <xdr:rowOff>30480</xdr:rowOff>
                  </from>
                  <to>
                    <xdr:col>5</xdr:col>
                    <xdr:colOff>601980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Check Box 2">
              <controlPr defaultSize="0" autoFill="0" autoLine="0" autoPict="0">
                <anchor moveWithCells="1">
                  <from>
                    <xdr:col>5</xdr:col>
                    <xdr:colOff>297180</xdr:colOff>
                    <xdr:row>15</xdr:row>
                    <xdr:rowOff>30480</xdr:rowOff>
                  </from>
                  <to>
                    <xdr:col>5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Check Box 3">
              <controlPr defaultSize="0" autoFill="0" autoLine="0" autoPict="0">
                <anchor moveWithCells="1">
                  <from>
                    <xdr:col>5</xdr:col>
                    <xdr:colOff>297180</xdr:colOff>
                    <xdr:row>16</xdr:row>
                    <xdr:rowOff>30480</xdr:rowOff>
                  </from>
                  <to>
                    <xdr:col>5</xdr:col>
                    <xdr:colOff>601980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Check Box 4">
              <controlPr defaultSize="0" autoFill="0" autoLine="0" autoPict="0">
                <anchor moveWithCells="1">
                  <from>
                    <xdr:col>5</xdr:col>
                    <xdr:colOff>297180</xdr:colOff>
                    <xdr:row>17</xdr:row>
                    <xdr:rowOff>30480</xdr:rowOff>
                  </from>
                  <to>
                    <xdr:col>5</xdr:col>
                    <xdr:colOff>601980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Check Box 5">
              <controlPr defaultSize="0" autoFill="0" autoLine="0" autoPict="0">
                <anchor moveWithCells="1">
                  <from>
                    <xdr:col>5</xdr:col>
                    <xdr:colOff>297180</xdr:colOff>
                    <xdr:row>18</xdr:row>
                    <xdr:rowOff>30480</xdr:rowOff>
                  </from>
                  <to>
                    <xdr:col>5</xdr:col>
                    <xdr:colOff>601980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Check Box 6">
              <controlPr defaultSize="0" autoFill="0" autoLine="0" autoPict="0">
                <anchor moveWithCells="1">
                  <from>
                    <xdr:col>5</xdr:col>
                    <xdr:colOff>297180</xdr:colOff>
                    <xdr:row>19</xdr:row>
                    <xdr:rowOff>30480</xdr:rowOff>
                  </from>
                  <to>
                    <xdr:col>5</xdr:col>
                    <xdr:colOff>601980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Check Box 7">
              <controlPr defaultSize="0" autoFill="0" autoLine="0" autoPict="0">
                <anchor moveWithCells="1">
                  <from>
                    <xdr:col>5</xdr:col>
                    <xdr:colOff>297180</xdr:colOff>
                    <xdr:row>23</xdr:row>
                    <xdr:rowOff>30480</xdr:rowOff>
                  </from>
                  <to>
                    <xdr:col>5</xdr:col>
                    <xdr:colOff>601980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Check Box 8">
              <controlPr defaultSize="0" autoFill="0" autoLine="0" autoPict="0">
                <anchor moveWithCells="1">
                  <from>
                    <xdr:col>7</xdr:col>
                    <xdr:colOff>297180</xdr:colOff>
                    <xdr:row>14</xdr:row>
                    <xdr:rowOff>30480</xdr:rowOff>
                  </from>
                  <to>
                    <xdr:col>7</xdr:col>
                    <xdr:colOff>601980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Check Box 9">
              <controlPr defaultSize="0" autoFill="0" autoLine="0" autoPict="0">
                <anchor moveWithCells="1">
                  <from>
                    <xdr:col>7</xdr:col>
                    <xdr:colOff>297180</xdr:colOff>
                    <xdr:row>15</xdr:row>
                    <xdr:rowOff>30480</xdr:rowOff>
                  </from>
                  <to>
                    <xdr:col>7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Check Box 10">
              <controlPr defaultSize="0" autoFill="0" autoLine="0" autoPict="0">
                <anchor moveWithCells="1">
                  <from>
                    <xdr:col>7</xdr:col>
                    <xdr:colOff>297180</xdr:colOff>
                    <xdr:row>16</xdr:row>
                    <xdr:rowOff>30480</xdr:rowOff>
                  </from>
                  <to>
                    <xdr:col>7</xdr:col>
                    <xdr:colOff>601980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Check Box 11">
              <controlPr defaultSize="0" autoFill="0" autoLine="0" autoPict="0">
                <anchor moveWithCells="1">
                  <from>
                    <xdr:col>7</xdr:col>
                    <xdr:colOff>297180</xdr:colOff>
                    <xdr:row>17</xdr:row>
                    <xdr:rowOff>30480</xdr:rowOff>
                  </from>
                  <to>
                    <xdr:col>7</xdr:col>
                    <xdr:colOff>601980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Check Box 12">
              <controlPr defaultSize="0" autoFill="0" autoLine="0" autoPict="0">
                <anchor moveWithCells="1">
                  <from>
                    <xdr:col>7</xdr:col>
                    <xdr:colOff>297180</xdr:colOff>
                    <xdr:row>18</xdr:row>
                    <xdr:rowOff>30480</xdr:rowOff>
                  </from>
                  <to>
                    <xdr:col>7</xdr:col>
                    <xdr:colOff>601980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Check Box 13">
              <controlPr defaultSize="0" autoFill="0" autoLine="0" autoPict="0">
                <anchor moveWithCells="1">
                  <from>
                    <xdr:col>7</xdr:col>
                    <xdr:colOff>297180</xdr:colOff>
                    <xdr:row>19</xdr:row>
                    <xdr:rowOff>30480</xdr:rowOff>
                  </from>
                  <to>
                    <xdr:col>7</xdr:col>
                    <xdr:colOff>601980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Check Box 14">
              <controlPr defaultSize="0" autoFill="0" autoLine="0" autoPict="0">
                <anchor moveWithCells="1">
                  <from>
                    <xdr:col>7</xdr:col>
                    <xdr:colOff>297180</xdr:colOff>
                    <xdr:row>23</xdr:row>
                    <xdr:rowOff>30480</xdr:rowOff>
                  </from>
                  <to>
                    <xdr:col>7</xdr:col>
                    <xdr:colOff>601980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Check Box 15">
              <controlPr defaultSize="0" autoFill="0" autoLine="0" autoPict="0">
                <anchor moveWithCells="1">
                  <from>
                    <xdr:col>9</xdr:col>
                    <xdr:colOff>297180</xdr:colOff>
                    <xdr:row>14</xdr:row>
                    <xdr:rowOff>30480</xdr:rowOff>
                  </from>
                  <to>
                    <xdr:col>9</xdr:col>
                    <xdr:colOff>601980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Check Box 16">
              <controlPr defaultSize="0" autoFill="0" autoLine="0" autoPict="0">
                <anchor moveWithCells="1">
                  <from>
                    <xdr:col>9</xdr:col>
                    <xdr:colOff>297180</xdr:colOff>
                    <xdr:row>15</xdr:row>
                    <xdr:rowOff>30480</xdr:rowOff>
                  </from>
                  <to>
                    <xdr:col>9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Check Box 17">
              <controlPr defaultSize="0" autoFill="0" autoLine="0" autoPict="0">
                <anchor moveWithCells="1">
                  <from>
                    <xdr:col>9</xdr:col>
                    <xdr:colOff>297180</xdr:colOff>
                    <xdr:row>16</xdr:row>
                    <xdr:rowOff>30480</xdr:rowOff>
                  </from>
                  <to>
                    <xdr:col>9</xdr:col>
                    <xdr:colOff>601980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Check Box 18">
              <controlPr defaultSize="0" autoFill="0" autoLine="0" autoPict="0">
                <anchor moveWithCells="1">
                  <from>
                    <xdr:col>9</xdr:col>
                    <xdr:colOff>297180</xdr:colOff>
                    <xdr:row>17</xdr:row>
                    <xdr:rowOff>30480</xdr:rowOff>
                  </from>
                  <to>
                    <xdr:col>9</xdr:col>
                    <xdr:colOff>601980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Check Box 19">
              <controlPr defaultSize="0" autoFill="0" autoLine="0" autoPict="0">
                <anchor moveWithCells="1">
                  <from>
                    <xdr:col>9</xdr:col>
                    <xdr:colOff>297180</xdr:colOff>
                    <xdr:row>18</xdr:row>
                    <xdr:rowOff>30480</xdr:rowOff>
                  </from>
                  <to>
                    <xdr:col>9</xdr:col>
                    <xdr:colOff>601980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Check Box 20">
              <controlPr defaultSize="0" autoFill="0" autoLine="0" autoPict="0">
                <anchor moveWithCells="1">
                  <from>
                    <xdr:col>9</xdr:col>
                    <xdr:colOff>297180</xdr:colOff>
                    <xdr:row>19</xdr:row>
                    <xdr:rowOff>30480</xdr:rowOff>
                  </from>
                  <to>
                    <xdr:col>9</xdr:col>
                    <xdr:colOff>601980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Check Box 21">
              <controlPr defaultSize="0" autoFill="0" autoLine="0" autoPict="0">
                <anchor moveWithCells="1">
                  <from>
                    <xdr:col>9</xdr:col>
                    <xdr:colOff>297180</xdr:colOff>
                    <xdr:row>23</xdr:row>
                    <xdr:rowOff>30480</xdr:rowOff>
                  </from>
                  <to>
                    <xdr:col>9</xdr:col>
                    <xdr:colOff>601980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Check Box 22">
              <controlPr defaultSize="0" autoFill="0" autoLine="0" autoPict="0">
                <anchor moveWithCells="1">
                  <from>
                    <xdr:col>9</xdr:col>
                    <xdr:colOff>297180</xdr:colOff>
                    <xdr:row>15</xdr:row>
                    <xdr:rowOff>30480</xdr:rowOff>
                  </from>
                  <to>
                    <xdr:col>9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Check Box 23">
              <controlPr defaultSize="0" autoFill="0" autoLine="0" autoPict="0">
                <anchor moveWithCells="1">
                  <from>
                    <xdr:col>9</xdr:col>
                    <xdr:colOff>297180</xdr:colOff>
                    <xdr:row>16</xdr:row>
                    <xdr:rowOff>30480</xdr:rowOff>
                  </from>
                  <to>
                    <xdr:col>9</xdr:col>
                    <xdr:colOff>601980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Check Box 24">
              <controlPr defaultSize="0" autoFill="0" autoLine="0" autoPict="0">
                <anchor moveWithCells="1">
                  <from>
                    <xdr:col>9</xdr:col>
                    <xdr:colOff>297180</xdr:colOff>
                    <xdr:row>17</xdr:row>
                    <xdr:rowOff>30480</xdr:rowOff>
                  </from>
                  <to>
                    <xdr:col>9</xdr:col>
                    <xdr:colOff>601980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Check Box 25">
              <controlPr defaultSize="0" autoFill="0" autoLine="0" autoPict="0">
                <anchor moveWithCells="1">
                  <from>
                    <xdr:col>9</xdr:col>
                    <xdr:colOff>297180</xdr:colOff>
                    <xdr:row>18</xdr:row>
                    <xdr:rowOff>30480</xdr:rowOff>
                  </from>
                  <to>
                    <xdr:col>9</xdr:col>
                    <xdr:colOff>601980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Check Box 26">
              <controlPr defaultSize="0" autoFill="0" autoLine="0" autoPict="0">
                <anchor moveWithCells="1">
                  <from>
                    <xdr:col>9</xdr:col>
                    <xdr:colOff>297180</xdr:colOff>
                    <xdr:row>19</xdr:row>
                    <xdr:rowOff>30480</xdr:rowOff>
                  </from>
                  <to>
                    <xdr:col>9</xdr:col>
                    <xdr:colOff>601980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Check Box 27">
              <controlPr defaultSize="0" autoFill="0" autoLine="0" autoPict="0">
                <anchor moveWithCells="1">
                  <from>
                    <xdr:col>9</xdr:col>
                    <xdr:colOff>297180</xdr:colOff>
                    <xdr:row>23</xdr:row>
                    <xdr:rowOff>30480</xdr:rowOff>
                  </from>
                  <to>
                    <xdr:col>9</xdr:col>
                    <xdr:colOff>601980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Drop Down 28">
              <controlPr defaultSize="0" autoLine="0" autoPict="0">
                <anchor moveWithCells="1">
                  <from>
                    <xdr:col>6</xdr:col>
                    <xdr:colOff>22860</xdr:colOff>
                    <xdr:row>14</xdr:row>
                    <xdr:rowOff>7620</xdr:rowOff>
                  </from>
                  <to>
                    <xdr:col>6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Check Box 29">
              <controlPr defaultSize="0" autoFill="0" autoLine="0" autoPict="0">
                <anchor moveWithCells="1">
                  <from>
                    <xdr:col>5</xdr:col>
                    <xdr:colOff>297180</xdr:colOff>
                    <xdr:row>20</xdr:row>
                    <xdr:rowOff>30480</xdr:rowOff>
                  </from>
                  <to>
                    <xdr:col>5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Check Box 30">
              <controlPr defaultSize="0" autoFill="0" autoLine="0" autoPict="0">
                <anchor moveWithCells="1">
                  <from>
                    <xdr:col>5</xdr:col>
                    <xdr:colOff>297180</xdr:colOff>
                    <xdr:row>21</xdr:row>
                    <xdr:rowOff>30480</xdr:rowOff>
                  </from>
                  <to>
                    <xdr:col>5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Check Box 31">
              <controlPr defaultSize="0" autoFill="0" autoLine="0" autoPict="0">
                <anchor moveWithCells="1">
                  <from>
                    <xdr:col>5</xdr:col>
                    <xdr:colOff>297180</xdr:colOff>
                    <xdr:row>22</xdr:row>
                    <xdr:rowOff>30480</xdr:rowOff>
                  </from>
                  <to>
                    <xdr:col>5</xdr:col>
                    <xdr:colOff>601980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Check Box 32">
              <controlPr defaultSize="0" autoFill="0" autoLine="0" autoPict="0">
                <anchor moveWithCells="1">
                  <from>
                    <xdr:col>7</xdr:col>
                    <xdr:colOff>297180</xdr:colOff>
                    <xdr:row>20</xdr:row>
                    <xdr:rowOff>30480</xdr:rowOff>
                  </from>
                  <to>
                    <xdr:col>7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Check Box 33">
              <controlPr defaultSize="0" autoFill="0" autoLine="0" autoPict="0">
                <anchor moveWithCells="1">
                  <from>
                    <xdr:col>7</xdr:col>
                    <xdr:colOff>297180</xdr:colOff>
                    <xdr:row>21</xdr:row>
                    <xdr:rowOff>30480</xdr:rowOff>
                  </from>
                  <to>
                    <xdr:col>7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Check Box 34">
              <controlPr defaultSize="0" autoFill="0" autoLine="0" autoPict="0">
                <anchor moveWithCells="1">
                  <from>
                    <xdr:col>7</xdr:col>
                    <xdr:colOff>297180</xdr:colOff>
                    <xdr:row>22</xdr:row>
                    <xdr:rowOff>30480</xdr:rowOff>
                  </from>
                  <to>
                    <xdr:col>7</xdr:col>
                    <xdr:colOff>601980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Check Box 35">
              <controlPr defaultSize="0" autoFill="0" autoLine="0" autoPict="0">
                <anchor moveWithCells="1">
                  <from>
                    <xdr:col>9</xdr:col>
                    <xdr:colOff>297180</xdr:colOff>
                    <xdr:row>20</xdr:row>
                    <xdr:rowOff>30480</xdr:rowOff>
                  </from>
                  <to>
                    <xdr:col>9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Check Box 36">
              <controlPr defaultSize="0" autoFill="0" autoLine="0" autoPict="0">
                <anchor moveWithCells="1">
                  <from>
                    <xdr:col>9</xdr:col>
                    <xdr:colOff>297180</xdr:colOff>
                    <xdr:row>20</xdr:row>
                    <xdr:rowOff>30480</xdr:rowOff>
                  </from>
                  <to>
                    <xdr:col>9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Check Box 37">
              <controlPr defaultSize="0" autoFill="0" autoLine="0" autoPict="0">
                <anchor moveWithCells="1">
                  <from>
                    <xdr:col>9</xdr:col>
                    <xdr:colOff>297180</xdr:colOff>
                    <xdr:row>21</xdr:row>
                    <xdr:rowOff>30480</xdr:rowOff>
                  </from>
                  <to>
                    <xdr:col>9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Check Box 38">
              <controlPr defaultSize="0" autoFill="0" autoLine="0" autoPict="0">
                <anchor moveWithCells="1">
                  <from>
                    <xdr:col>9</xdr:col>
                    <xdr:colOff>297180</xdr:colOff>
                    <xdr:row>21</xdr:row>
                    <xdr:rowOff>30480</xdr:rowOff>
                  </from>
                  <to>
                    <xdr:col>9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Check Box 39">
              <controlPr defaultSize="0" autoFill="0" autoLine="0" autoPict="0">
                <anchor moveWithCells="1">
                  <from>
                    <xdr:col>9</xdr:col>
                    <xdr:colOff>297180</xdr:colOff>
                    <xdr:row>22</xdr:row>
                    <xdr:rowOff>30480</xdr:rowOff>
                  </from>
                  <to>
                    <xdr:col>9</xdr:col>
                    <xdr:colOff>601980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Check Box 40">
              <controlPr defaultSize="0" autoFill="0" autoLine="0" autoPict="0">
                <anchor moveWithCells="1">
                  <from>
                    <xdr:col>9</xdr:col>
                    <xdr:colOff>297180</xdr:colOff>
                    <xdr:row>22</xdr:row>
                    <xdr:rowOff>30480</xdr:rowOff>
                  </from>
                  <to>
                    <xdr:col>9</xdr:col>
                    <xdr:colOff>601980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Drop Down 41">
              <controlPr defaultSize="0" autoLine="0" autoPict="0">
                <anchor moveWithCells="1">
                  <from>
                    <xdr:col>6</xdr:col>
                    <xdr:colOff>22860</xdr:colOff>
                    <xdr:row>15</xdr:row>
                    <xdr:rowOff>7620</xdr:rowOff>
                  </from>
                  <to>
                    <xdr:col>6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Drop Down 42">
              <controlPr defaultSize="0" autoLine="0" autoPict="0">
                <anchor moveWithCells="1">
                  <from>
                    <xdr:col>6</xdr:col>
                    <xdr:colOff>22860</xdr:colOff>
                    <xdr:row>16</xdr:row>
                    <xdr:rowOff>7620</xdr:rowOff>
                  </from>
                  <to>
                    <xdr:col>6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Drop Down 43">
              <controlPr defaultSize="0" autoLine="0" autoPict="0">
                <anchor moveWithCells="1">
                  <from>
                    <xdr:col>6</xdr:col>
                    <xdr:colOff>22860</xdr:colOff>
                    <xdr:row>17</xdr:row>
                    <xdr:rowOff>7620</xdr:rowOff>
                  </from>
                  <to>
                    <xdr:col>6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Drop Down 44">
              <controlPr defaultSize="0" autoLine="0" autoPict="0">
                <anchor moveWithCells="1">
                  <from>
                    <xdr:col>6</xdr:col>
                    <xdr:colOff>22860</xdr:colOff>
                    <xdr:row>18</xdr:row>
                    <xdr:rowOff>7620</xdr:rowOff>
                  </from>
                  <to>
                    <xdr:col>6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Drop Down 45">
              <controlPr defaultSize="0" autoLine="0" autoPict="0">
                <anchor moveWithCells="1">
                  <from>
                    <xdr:col>6</xdr:col>
                    <xdr:colOff>22860</xdr:colOff>
                    <xdr:row>19</xdr:row>
                    <xdr:rowOff>7620</xdr:rowOff>
                  </from>
                  <to>
                    <xdr:col>6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Drop Down 46">
              <controlPr defaultSize="0" autoLine="0" autoPict="0">
                <anchor moveWithCells="1">
                  <from>
                    <xdr:col>6</xdr:col>
                    <xdr:colOff>22860</xdr:colOff>
                    <xdr:row>20</xdr:row>
                    <xdr:rowOff>7620</xdr:rowOff>
                  </from>
                  <to>
                    <xdr:col>6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Drop Down 47">
              <controlPr defaultSize="0" autoLine="0" autoPict="0">
                <anchor moveWithCells="1">
                  <from>
                    <xdr:col>6</xdr:col>
                    <xdr:colOff>22860</xdr:colOff>
                    <xdr:row>21</xdr:row>
                    <xdr:rowOff>7620</xdr:rowOff>
                  </from>
                  <to>
                    <xdr:col>6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Drop Down 48">
              <controlPr defaultSize="0" autoLine="0" autoPict="0">
                <anchor moveWithCells="1">
                  <from>
                    <xdr:col>6</xdr:col>
                    <xdr:colOff>22860</xdr:colOff>
                    <xdr:row>22</xdr:row>
                    <xdr:rowOff>7620</xdr:rowOff>
                  </from>
                  <to>
                    <xdr:col>6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Drop Down 49">
              <controlPr defaultSize="0" autoLine="0" autoPict="0">
                <anchor moveWithCells="1">
                  <from>
                    <xdr:col>6</xdr:col>
                    <xdr:colOff>22860</xdr:colOff>
                    <xdr:row>23</xdr:row>
                    <xdr:rowOff>7620</xdr:rowOff>
                  </from>
                  <to>
                    <xdr:col>6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Drop Down 50">
              <controlPr defaultSize="0" autoLine="0" autoPict="0">
                <anchor moveWithCells="1">
                  <from>
                    <xdr:col>8</xdr:col>
                    <xdr:colOff>22860</xdr:colOff>
                    <xdr:row>14</xdr:row>
                    <xdr:rowOff>7620</xdr:rowOff>
                  </from>
                  <to>
                    <xdr:col>8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Drop Down 51">
              <controlPr defaultSize="0" autoLine="0" autoPict="0">
                <anchor moveWithCells="1">
                  <from>
                    <xdr:col>10</xdr:col>
                    <xdr:colOff>22860</xdr:colOff>
                    <xdr:row>14</xdr:row>
                    <xdr:rowOff>7620</xdr:rowOff>
                  </from>
                  <to>
                    <xdr:col>10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Drop Down 52">
              <controlPr defaultSize="0" autoLine="0" autoPict="0">
                <anchor moveWithCells="1">
                  <from>
                    <xdr:col>10</xdr:col>
                    <xdr:colOff>22860</xdr:colOff>
                    <xdr:row>15</xdr:row>
                    <xdr:rowOff>7620</xdr:rowOff>
                  </from>
                  <to>
                    <xdr:col>10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Drop Down 53">
              <controlPr defaultSize="0" autoLine="0" autoPict="0">
                <anchor moveWithCells="1">
                  <from>
                    <xdr:col>10</xdr:col>
                    <xdr:colOff>22860</xdr:colOff>
                    <xdr:row>16</xdr:row>
                    <xdr:rowOff>7620</xdr:rowOff>
                  </from>
                  <to>
                    <xdr:col>10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Drop Down 54">
              <controlPr defaultSize="0" autoLine="0" autoPict="0">
                <anchor moveWithCells="1">
                  <from>
                    <xdr:col>10</xdr:col>
                    <xdr:colOff>22860</xdr:colOff>
                    <xdr:row>17</xdr:row>
                    <xdr:rowOff>7620</xdr:rowOff>
                  </from>
                  <to>
                    <xdr:col>10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Drop Down 55">
              <controlPr defaultSize="0" autoLine="0" autoPict="0">
                <anchor moveWithCells="1">
                  <from>
                    <xdr:col>10</xdr:col>
                    <xdr:colOff>22860</xdr:colOff>
                    <xdr:row>18</xdr:row>
                    <xdr:rowOff>7620</xdr:rowOff>
                  </from>
                  <to>
                    <xdr:col>10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Drop Down 56">
              <controlPr defaultSize="0" autoLine="0" autoPict="0">
                <anchor moveWithCells="1">
                  <from>
                    <xdr:col>10</xdr:col>
                    <xdr:colOff>22860</xdr:colOff>
                    <xdr:row>19</xdr:row>
                    <xdr:rowOff>7620</xdr:rowOff>
                  </from>
                  <to>
                    <xdr:col>10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Drop Down 57">
              <controlPr defaultSize="0" autoLine="0" autoPict="0">
                <anchor moveWithCells="1">
                  <from>
                    <xdr:col>10</xdr:col>
                    <xdr:colOff>22860</xdr:colOff>
                    <xdr:row>20</xdr:row>
                    <xdr:rowOff>7620</xdr:rowOff>
                  </from>
                  <to>
                    <xdr:col>10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Drop Down 58">
              <controlPr defaultSize="0" autoLine="0" autoPict="0">
                <anchor moveWithCells="1">
                  <from>
                    <xdr:col>10</xdr:col>
                    <xdr:colOff>22860</xdr:colOff>
                    <xdr:row>21</xdr:row>
                    <xdr:rowOff>7620</xdr:rowOff>
                  </from>
                  <to>
                    <xdr:col>10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Drop Down 59">
              <controlPr defaultSize="0" autoLine="0" autoPict="0">
                <anchor moveWithCells="1">
                  <from>
                    <xdr:col>10</xdr:col>
                    <xdr:colOff>22860</xdr:colOff>
                    <xdr:row>22</xdr:row>
                    <xdr:rowOff>7620</xdr:rowOff>
                  </from>
                  <to>
                    <xdr:col>10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Drop Down 60">
              <controlPr defaultSize="0" autoLine="0" autoPict="0">
                <anchor moveWithCells="1">
                  <from>
                    <xdr:col>10</xdr:col>
                    <xdr:colOff>22860</xdr:colOff>
                    <xdr:row>23</xdr:row>
                    <xdr:rowOff>7620</xdr:rowOff>
                  </from>
                  <to>
                    <xdr:col>10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Drop Down 61">
              <controlPr defaultSize="0" autoLine="0" autoPict="0">
                <anchor moveWithCells="1">
                  <from>
                    <xdr:col>8</xdr:col>
                    <xdr:colOff>22860</xdr:colOff>
                    <xdr:row>15</xdr:row>
                    <xdr:rowOff>7620</xdr:rowOff>
                  </from>
                  <to>
                    <xdr:col>8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Drop Down 62">
              <controlPr defaultSize="0" autoLine="0" autoPict="0">
                <anchor moveWithCells="1">
                  <from>
                    <xdr:col>8</xdr:col>
                    <xdr:colOff>22860</xdr:colOff>
                    <xdr:row>16</xdr:row>
                    <xdr:rowOff>7620</xdr:rowOff>
                  </from>
                  <to>
                    <xdr:col>8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Drop Down 63">
              <controlPr defaultSize="0" autoLine="0" autoPict="0">
                <anchor moveWithCells="1">
                  <from>
                    <xdr:col>8</xdr:col>
                    <xdr:colOff>22860</xdr:colOff>
                    <xdr:row>17</xdr:row>
                    <xdr:rowOff>7620</xdr:rowOff>
                  </from>
                  <to>
                    <xdr:col>8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Drop Down 64">
              <controlPr defaultSize="0" autoLine="0" autoPict="0">
                <anchor moveWithCells="1">
                  <from>
                    <xdr:col>8</xdr:col>
                    <xdr:colOff>22860</xdr:colOff>
                    <xdr:row>18</xdr:row>
                    <xdr:rowOff>7620</xdr:rowOff>
                  </from>
                  <to>
                    <xdr:col>8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Drop Down 65">
              <controlPr defaultSize="0" autoLine="0" autoPict="0">
                <anchor moveWithCells="1">
                  <from>
                    <xdr:col>8</xdr:col>
                    <xdr:colOff>22860</xdr:colOff>
                    <xdr:row>19</xdr:row>
                    <xdr:rowOff>7620</xdr:rowOff>
                  </from>
                  <to>
                    <xdr:col>8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Drop Down 66">
              <controlPr defaultSize="0" autoLine="0" autoPict="0">
                <anchor moveWithCells="1">
                  <from>
                    <xdr:col>8</xdr:col>
                    <xdr:colOff>22860</xdr:colOff>
                    <xdr:row>20</xdr:row>
                    <xdr:rowOff>7620</xdr:rowOff>
                  </from>
                  <to>
                    <xdr:col>8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Drop Down 67">
              <controlPr defaultSize="0" autoLine="0" autoPict="0">
                <anchor moveWithCells="1">
                  <from>
                    <xdr:col>8</xdr:col>
                    <xdr:colOff>22860</xdr:colOff>
                    <xdr:row>21</xdr:row>
                    <xdr:rowOff>7620</xdr:rowOff>
                  </from>
                  <to>
                    <xdr:col>8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Drop Down 68">
              <controlPr defaultSize="0" autoLine="0" autoPict="0">
                <anchor moveWithCells="1">
                  <from>
                    <xdr:col>8</xdr:col>
                    <xdr:colOff>22860</xdr:colOff>
                    <xdr:row>22</xdr:row>
                    <xdr:rowOff>7620</xdr:rowOff>
                  </from>
                  <to>
                    <xdr:col>8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Drop Down 69">
              <controlPr defaultSize="0" autoLine="0" autoPict="0">
                <anchor moveWithCells="1">
                  <from>
                    <xdr:col>8</xdr:col>
                    <xdr:colOff>22860</xdr:colOff>
                    <xdr:row>23</xdr:row>
                    <xdr:rowOff>7620</xdr:rowOff>
                  </from>
                  <to>
                    <xdr:col>8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Check Box 70">
              <controlPr defaultSize="0" autoFill="0" autoLine="0" autoPict="0">
                <anchor moveWithCells="1">
                  <from>
                    <xdr:col>13</xdr:col>
                    <xdr:colOff>297180</xdr:colOff>
                    <xdr:row>10</xdr:row>
                    <xdr:rowOff>30480</xdr:rowOff>
                  </from>
                  <to>
                    <xdr:col>13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Check Box 71">
              <controlPr defaultSize="0" autoFill="0" autoLine="0" autoPict="0">
                <anchor moveWithCells="1">
                  <from>
                    <xdr:col>13</xdr:col>
                    <xdr:colOff>297180</xdr:colOff>
                    <xdr:row>11</xdr:row>
                    <xdr:rowOff>30480</xdr:rowOff>
                  </from>
                  <to>
                    <xdr:col>13</xdr:col>
                    <xdr:colOff>601980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Check Box 72">
              <controlPr defaultSize="0" autoFill="0" autoLine="0" autoPict="0">
                <anchor moveWithCells="1">
                  <from>
                    <xdr:col>13</xdr:col>
                    <xdr:colOff>297180</xdr:colOff>
                    <xdr:row>12</xdr:row>
                    <xdr:rowOff>30480</xdr:rowOff>
                  </from>
                  <to>
                    <xdr:col>13</xdr:col>
                    <xdr:colOff>601980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Check Box 73">
              <controlPr defaultSize="0" autoFill="0" autoLine="0" autoPict="0">
                <anchor moveWithCells="1">
                  <from>
                    <xdr:col>13</xdr:col>
                    <xdr:colOff>297180</xdr:colOff>
                    <xdr:row>13</xdr:row>
                    <xdr:rowOff>30480</xdr:rowOff>
                  </from>
                  <to>
                    <xdr:col>13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Check Box 74">
              <controlPr defaultSize="0" autoFill="0" autoLine="0" autoPict="0">
                <anchor moveWithCells="1">
                  <from>
                    <xdr:col>13</xdr:col>
                    <xdr:colOff>297180</xdr:colOff>
                    <xdr:row>14</xdr:row>
                    <xdr:rowOff>30480</xdr:rowOff>
                  </from>
                  <to>
                    <xdr:col>13</xdr:col>
                    <xdr:colOff>601980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Check Box 75">
              <controlPr defaultSize="0" autoFill="0" autoLine="0" autoPict="0">
                <anchor moveWithCells="1">
                  <from>
                    <xdr:col>13</xdr:col>
                    <xdr:colOff>297180</xdr:colOff>
                    <xdr:row>15</xdr:row>
                    <xdr:rowOff>30480</xdr:rowOff>
                  </from>
                  <to>
                    <xdr:col>13</xdr:col>
                    <xdr:colOff>601980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Check Box 76">
              <controlPr defaultSize="0" autoFill="0" autoLine="0" autoPict="0">
                <anchor moveWithCells="1">
                  <from>
                    <xdr:col>13</xdr:col>
                    <xdr:colOff>297180</xdr:colOff>
                    <xdr:row>16</xdr:row>
                    <xdr:rowOff>30480</xdr:rowOff>
                  </from>
                  <to>
                    <xdr:col>13</xdr:col>
                    <xdr:colOff>601980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Check Box 77">
              <controlPr defaultSize="0" autoFill="0" autoLine="0" autoPict="0">
                <anchor moveWithCells="1">
                  <from>
                    <xdr:col>13</xdr:col>
                    <xdr:colOff>297180</xdr:colOff>
                    <xdr:row>17</xdr:row>
                    <xdr:rowOff>30480</xdr:rowOff>
                  </from>
                  <to>
                    <xdr:col>13</xdr:col>
                    <xdr:colOff>601980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Check Box 78">
              <controlPr defaultSize="0" autoFill="0" autoLine="0" autoPict="0">
                <anchor moveWithCells="1">
                  <from>
                    <xdr:col>13</xdr:col>
                    <xdr:colOff>297180</xdr:colOff>
                    <xdr:row>18</xdr:row>
                    <xdr:rowOff>30480</xdr:rowOff>
                  </from>
                  <to>
                    <xdr:col>13</xdr:col>
                    <xdr:colOff>601980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Check Box 79">
              <controlPr defaultSize="0" autoFill="0" autoLine="0" autoPict="0">
                <anchor moveWithCells="1">
                  <from>
                    <xdr:col>13</xdr:col>
                    <xdr:colOff>297180</xdr:colOff>
                    <xdr:row>19</xdr:row>
                    <xdr:rowOff>30480</xdr:rowOff>
                  </from>
                  <to>
                    <xdr:col>13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Check Box 80">
              <controlPr defaultSize="0" autoFill="0" autoLine="0" autoPict="0">
                <anchor moveWithCells="1">
                  <from>
                    <xdr:col>13</xdr:col>
                    <xdr:colOff>297180</xdr:colOff>
                    <xdr:row>20</xdr:row>
                    <xdr:rowOff>30480</xdr:rowOff>
                  </from>
                  <to>
                    <xdr:col>13</xdr:col>
                    <xdr:colOff>601980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Check Box 81">
              <controlPr defaultSize="0" autoFill="0" autoLine="0" autoPict="0">
                <anchor moveWithCells="1">
                  <from>
                    <xdr:col>13</xdr:col>
                    <xdr:colOff>297180</xdr:colOff>
                    <xdr:row>21</xdr:row>
                    <xdr:rowOff>30480</xdr:rowOff>
                  </from>
                  <to>
                    <xdr:col>13</xdr:col>
                    <xdr:colOff>601980</xdr:colOff>
                    <xdr:row>22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Check Box 82">
              <controlPr defaultSize="0" autoFill="0" autoLine="0" autoPict="0">
                <anchor moveWithCells="1">
                  <from>
                    <xdr:col>13</xdr:col>
                    <xdr:colOff>297180</xdr:colOff>
                    <xdr:row>22</xdr:row>
                    <xdr:rowOff>30480</xdr:rowOff>
                  </from>
                  <to>
                    <xdr:col>13</xdr:col>
                    <xdr:colOff>601980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Check Box 83">
              <controlPr defaultSize="0" autoFill="0" autoLine="0" autoPict="0">
                <anchor moveWithCells="1">
                  <from>
                    <xdr:col>13</xdr:col>
                    <xdr:colOff>297180</xdr:colOff>
                    <xdr:row>23</xdr:row>
                    <xdr:rowOff>30480</xdr:rowOff>
                  </from>
                  <to>
                    <xdr:col>13</xdr:col>
                    <xdr:colOff>601980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Check Box 84">
              <controlPr defaultSize="0" autoFill="0" autoLine="0" autoPict="0">
                <anchor moveWithCells="1">
                  <from>
                    <xdr:col>15</xdr:col>
                    <xdr:colOff>297180</xdr:colOff>
                    <xdr:row>10</xdr:row>
                    <xdr:rowOff>30480</xdr:rowOff>
                  </from>
                  <to>
                    <xdr:col>15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Check Box 85">
              <controlPr defaultSize="0" autoFill="0" autoLine="0" autoPict="0">
                <anchor moveWithCells="1">
                  <from>
                    <xdr:col>15</xdr:col>
                    <xdr:colOff>297180</xdr:colOff>
                    <xdr:row>11</xdr:row>
                    <xdr:rowOff>30480</xdr:rowOff>
                  </from>
                  <to>
                    <xdr:col>15</xdr:col>
                    <xdr:colOff>601980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Check Box 86">
              <controlPr defaultSize="0" autoFill="0" autoLine="0" autoPict="0">
                <anchor moveWithCells="1">
                  <from>
                    <xdr:col>15</xdr:col>
                    <xdr:colOff>297180</xdr:colOff>
                    <xdr:row>12</xdr:row>
                    <xdr:rowOff>30480</xdr:rowOff>
                  </from>
                  <to>
                    <xdr:col>15</xdr:col>
                    <xdr:colOff>601980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Check Box 87">
              <controlPr defaultSize="0" autoFill="0" autoLine="0" autoPict="0">
                <anchor moveWithCells="1">
                  <from>
                    <xdr:col>15</xdr:col>
                    <xdr:colOff>297180</xdr:colOff>
                    <xdr:row>13</xdr:row>
                    <xdr:rowOff>30480</xdr:rowOff>
                  </from>
                  <to>
                    <xdr:col>15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Check Box 88">
              <controlPr defaultSize="0" autoFill="0" autoLine="0" autoPict="0">
                <anchor moveWithCells="1">
                  <from>
                    <xdr:col>15</xdr:col>
                    <xdr:colOff>297180</xdr:colOff>
                    <xdr:row>14</xdr:row>
                    <xdr:rowOff>30480</xdr:rowOff>
                  </from>
                  <to>
                    <xdr:col>15</xdr:col>
                    <xdr:colOff>601980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Check Box 89">
              <controlPr defaultSize="0" autoFill="0" autoLine="0" autoPict="0">
                <anchor moveWithCells="1">
                  <from>
                    <xdr:col>15</xdr:col>
                    <xdr:colOff>297180</xdr:colOff>
                    <xdr:row>15</xdr:row>
                    <xdr:rowOff>30480</xdr:rowOff>
                  </from>
                  <to>
                    <xdr:col>15</xdr:col>
                    <xdr:colOff>601980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Check Box 90">
              <controlPr defaultSize="0" autoFill="0" autoLine="0" autoPict="0">
                <anchor moveWithCells="1">
                  <from>
                    <xdr:col>15</xdr:col>
                    <xdr:colOff>297180</xdr:colOff>
                    <xdr:row>16</xdr:row>
                    <xdr:rowOff>30480</xdr:rowOff>
                  </from>
                  <to>
                    <xdr:col>15</xdr:col>
                    <xdr:colOff>601980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Check Box 91">
              <controlPr defaultSize="0" autoFill="0" autoLine="0" autoPict="0">
                <anchor moveWithCells="1">
                  <from>
                    <xdr:col>15</xdr:col>
                    <xdr:colOff>297180</xdr:colOff>
                    <xdr:row>17</xdr:row>
                    <xdr:rowOff>30480</xdr:rowOff>
                  </from>
                  <to>
                    <xdr:col>15</xdr:col>
                    <xdr:colOff>601980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Check Box 92">
              <controlPr defaultSize="0" autoFill="0" autoLine="0" autoPict="0">
                <anchor moveWithCells="1">
                  <from>
                    <xdr:col>15</xdr:col>
                    <xdr:colOff>297180</xdr:colOff>
                    <xdr:row>18</xdr:row>
                    <xdr:rowOff>30480</xdr:rowOff>
                  </from>
                  <to>
                    <xdr:col>15</xdr:col>
                    <xdr:colOff>601980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Check Box 93">
              <controlPr defaultSize="0" autoFill="0" autoLine="0" autoPict="0">
                <anchor moveWithCells="1">
                  <from>
                    <xdr:col>15</xdr:col>
                    <xdr:colOff>297180</xdr:colOff>
                    <xdr:row>19</xdr:row>
                    <xdr:rowOff>30480</xdr:rowOff>
                  </from>
                  <to>
                    <xdr:col>15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Check Box 94">
              <controlPr defaultSize="0" autoFill="0" autoLine="0" autoPict="0">
                <anchor moveWithCells="1">
                  <from>
                    <xdr:col>15</xdr:col>
                    <xdr:colOff>297180</xdr:colOff>
                    <xdr:row>20</xdr:row>
                    <xdr:rowOff>30480</xdr:rowOff>
                  </from>
                  <to>
                    <xdr:col>15</xdr:col>
                    <xdr:colOff>601980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Check Box 95">
              <controlPr defaultSize="0" autoFill="0" autoLine="0" autoPict="0">
                <anchor moveWithCells="1">
                  <from>
                    <xdr:col>15</xdr:col>
                    <xdr:colOff>297180</xdr:colOff>
                    <xdr:row>21</xdr:row>
                    <xdr:rowOff>30480</xdr:rowOff>
                  </from>
                  <to>
                    <xdr:col>15</xdr:col>
                    <xdr:colOff>601980</xdr:colOff>
                    <xdr:row>22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Check Box 96">
              <controlPr defaultSize="0" autoFill="0" autoLine="0" autoPict="0">
                <anchor moveWithCells="1">
                  <from>
                    <xdr:col>15</xdr:col>
                    <xdr:colOff>297180</xdr:colOff>
                    <xdr:row>22</xdr:row>
                    <xdr:rowOff>30480</xdr:rowOff>
                  </from>
                  <to>
                    <xdr:col>15</xdr:col>
                    <xdr:colOff>601980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Check Box 97">
              <controlPr defaultSize="0" autoFill="0" autoLine="0" autoPict="0">
                <anchor moveWithCells="1">
                  <from>
                    <xdr:col>15</xdr:col>
                    <xdr:colOff>297180</xdr:colOff>
                    <xdr:row>23</xdr:row>
                    <xdr:rowOff>30480</xdr:rowOff>
                  </from>
                  <to>
                    <xdr:col>15</xdr:col>
                    <xdr:colOff>601980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Check Box 98">
              <controlPr defaultSize="0" autoFill="0" autoLine="0" autoPict="0">
                <anchor moveWithCells="1">
                  <from>
                    <xdr:col>17</xdr:col>
                    <xdr:colOff>297180</xdr:colOff>
                    <xdr:row>10</xdr:row>
                    <xdr:rowOff>30480</xdr:rowOff>
                  </from>
                  <to>
                    <xdr:col>17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Check Box 99">
              <controlPr defaultSize="0" autoFill="0" autoLine="0" autoPict="0">
                <anchor moveWithCells="1">
                  <from>
                    <xdr:col>17</xdr:col>
                    <xdr:colOff>297180</xdr:colOff>
                    <xdr:row>11</xdr:row>
                    <xdr:rowOff>30480</xdr:rowOff>
                  </from>
                  <to>
                    <xdr:col>17</xdr:col>
                    <xdr:colOff>601980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Check Box 100">
              <controlPr defaultSize="0" autoFill="0" autoLine="0" autoPict="0">
                <anchor moveWithCells="1">
                  <from>
                    <xdr:col>17</xdr:col>
                    <xdr:colOff>297180</xdr:colOff>
                    <xdr:row>12</xdr:row>
                    <xdr:rowOff>30480</xdr:rowOff>
                  </from>
                  <to>
                    <xdr:col>17</xdr:col>
                    <xdr:colOff>601980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Check Box 101">
              <controlPr defaultSize="0" autoFill="0" autoLine="0" autoPict="0">
                <anchor moveWithCells="1">
                  <from>
                    <xdr:col>17</xdr:col>
                    <xdr:colOff>297180</xdr:colOff>
                    <xdr:row>13</xdr:row>
                    <xdr:rowOff>30480</xdr:rowOff>
                  </from>
                  <to>
                    <xdr:col>17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Check Box 102">
              <controlPr defaultSize="0" autoFill="0" autoLine="0" autoPict="0">
                <anchor moveWithCells="1">
                  <from>
                    <xdr:col>17</xdr:col>
                    <xdr:colOff>297180</xdr:colOff>
                    <xdr:row>14</xdr:row>
                    <xdr:rowOff>30480</xdr:rowOff>
                  </from>
                  <to>
                    <xdr:col>17</xdr:col>
                    <xdr:colOff>601980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Check Box 103">
              <controlPr defaultSize="0" autoFill="0" autoLine="0" autoPict="0">
                <anchor moveWithCells="1">
                  <from>
                    <xdr:col>17</xdr:col>
                    <xdr:colOff>297180</xdr:colOff>
                    <xdr:row>15</xdr:row>
                    <xdr:rowOff>30480</xdr:rowOff>
                  </from>
                  <to>
                    <xdr:col>17</xdr:col>
                    <xdr:colOff>601980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Check Box 104">
              <controlPr defaultSize="0" autoFill="0" autoLine="0" autoPict="0">
                <anchor moveWithCells="1">
                  <from>
                    <xdr:col>17</xdr:col>
                    <xdr:colOff>297180</xdr:colOff>
                    <xdr:row>16</xdr:row>
                    <xdr:rowOff>30480</xdr:rowOff>
                  </from>
                  <to>
                    <xdr:col>17</xdr:col>
                    <xdr:colOff>601980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Check Box 105">
              <controlPr defaultSize="0" autoFill="0" autoLine="0" autoPict="0">
                <anchor moveWithCells="1">
                  <from>
                    <xdr:col>17</xdr:col>
                    <xdr:colOff>297180</xdr:colOff>
                    <xdr:row>17</xdr:row>
                    <xdr:rowOff>30480</xdr:rowOff>
                  </from>
                  <to>
                    <xdr:col>17</xdr:col>
                    <xdr:colOff>601980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Check Box 106">
              <controlPr defaultSize="0" autoFill="0" autoLine="0" autoPict="0">
                <anchor moveWithCells="1">
                  <from>
                    <xdr:col>17</xdr:col>
                    <xdr:colOff>297180</xdr:colOff>
                    <xdr:row>18</xdr:row>
                    <xdr:rowOff>30480</xdr:rowOff>
                  </from>
                  <to>
                    <xdr:col>17</xdr:col>
                    <xdr:colOff>601980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Check Box 107">
              <controlPr defaultSize="0" autoFill="0" autoLine="0" autoPict="0">
                <anchor moveWithCells="1">
                  <from>
                    <xdr:col>17</xdr:col>
                    <xdr:colOff>297180</xdr:colOff>
                    <xdr:row>19</xdr:row>
                    <xdr:rowOff>30480</xdr:rowOff>
                  </from>
                  <to>
                    <xdr:col>17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Check Box 108">
              <controlPr defaultSize="0" autoFill="0" autoLine="0" autoPict="0">
                <anchor moveWithCells="1">
                  <from>
                    <xdr:col>17</xdr:col>
                    <xdr:colOff>297180</xdr:colOff>
                    <xdr:row>20</xdr:row>
                    <xdr:rowOff>30480</xdr:rowOff>
                  </from>
                  <to>
                    <xdr:col>17</xdr:col>
                    <xdr:colOff>601980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Check Box 109">
              <controlPr defaultSize="0" autoFill="0" autoLine="0" autoPict="0">
                <anchor moveWithCells="1">
                  <from>
                    <xdr:col>17</xdr:col>
                    <xdr:colOff>297180</xdr:colOff>
                    <xdr:row>21</xdr:row>
                    <xdr:rowOff>30480</xdr:rowOff>
                  </from>
                  <to>
                    <xdr:col>17</xdr:col>
                    <xdr:colOff>601980</xdr:colOff>
                    <xdr:row>22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Check Box 110">
              <controlPr defaultSize="0" autoFill="0" autoLine="0" autoPict="0">
                <anchor moveWithCells="1">
                  <from>
                    <xdr:col>17</xdr:col>
                    <xdr:colOff>297180</xdr:colOff>
                    <xdr:row>22</xdr:row>
                    <xdr:rowOff>30480</xdr:rowOff>
                  </from>
                  <to>
                    <xdr:col>17</xdr:col>
                    <xdr:colOff>601980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Check Box 111">
              <controlPr defaultSize="0" autoFill="0" autoLine="0" autoPict="0">
                <anchor moveWithCells="1">
                  <from>
                    <xdr:col>17</xdr:col>
                    <xdr:colOff>297180</xdr:colOff>
                    <xdr:row>23</xdr:row>
                    <xdr:rowOff>30480</xdr:rowOff>
                  </from>
                  <to>
                    <xdr:col>17</xdr:col>
                    <xdr:colOff>601980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Check Box 112">
              <controlPr defaultSize="0" autoFill="0" autoLine="0" autoPict="0">
                <anchor moveWithCells="1">
                  <from>
                    <xdr:col>17</xdr:col>
                    <xdr:colOff>297180</xdr:colOff>
                    <xdr:row>11</xdr:row>
                    <xdr:rowOff>30480</xdr:rowOff>
                  </from>
                  <to>
                    <xdr:col>17</xdr:col>
                    <xdr:colOff>601980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Check Box 113">
              <controlPr defaultSize="0" autoFill="0" autoLine="0" autoPict="0">
                <anchor moveWithCells="1">
                  <from>
                    <xdr:col>17</xdr:col>
                    <xdr:colOff>297180</xdr:colOff>
                    <xdr:row>12</xdr:row>
                    <xdr:rowOff>30480</xdr:rowOff>
                  </from>
                  <to>
                    <xdr:col>17</xdr:col>
                    <xdr:colOff>601980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Check Box 114">
              <controlPr defaultSize="0" autoFill="0" autoLine="0" autoPict="0">
                <anchor moveWithCells="1">
                  <from>
                    <xdr:col>17</xdr:col>
                    <xdr:colOff>297180</xdr:colOff>
                    <xdr:row>13</xdr:row>
                    <xdr:rowOff>30480</xdr:rowOff>
                  </from>
                  <to>
                    <xdr:col>17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Check Box 115">
              <controlPr defaultSize="0" autoFill="0" autoLine="0" autoPict="0">
                <anchor moveWithCells="1">
                  <from>
                    <xdr:col>17</xdr:col>
                    <xdr:colOff>297180</xdr:colOff>
                    <xdr:row>14</xdr:row>
                    <xdr:rowOff>30480</xdr:rowOff>
                  </from>
                  <to>
                    <xdr:col>17</xdr:col>
                    <xdr:colOff>601980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Check Box 116">
              <controlPr defaultSize="0" autoFill="0" autoLine="0" autoPict="0">
                <anchor moveWithCells="1">
                  <from>
                    <xdr:col>17</xdr:col>
                    <xdr:colOff>297180</xdr:colOff>
                    <xdr:row>15</xdr:row>
                    <xdr:rowOff>30480</xdr:rowOff>
                  </from>
                  <to>
                    <xdr:col>17</xdr:col>
                    <xdr:colOff>601980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Check Box 117">
              <controlPr defaultSize="0" autoFill="0" autoLine="0" autoPict="0">
                <anchor moveWithCells="1">
                  <from>
                    <xdr:col>17</xdr:col>
                    <xdr:colOff>297180</xdr:colOff>
                    <xdr:row>16</xdr:row>
                    <xdr:rowOff>30480</xdr:rowOff>
                  </from>
                  <to>
                    <xdr:col>17</xdr:col>
                    <xdr:colOff>601980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Check Box 118">
              <controlPr defaultSize="0" autoFill="0" autoLine="0" autoPict="0">
                <anchor moveWithCells="1">
                  <from>
                    <xdr:col>17</xdr:col>
                    <xdr:colOff>297180</xdr:colOff>
                    <xdr:row>17</xdr:row>
                    <xdr:rowOff>30480</xdr:rowOff>
                  </from>
                  <to>
                    <xdr:col>17</xdr:col>
                    <xdr:colOff>601980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Check Box 119">
              <controlPr defaultSize="0" autoFill="0" autoLine="0" autoPict="0">
                <anchor moveWithCells="1">
                  <from>
                    <xdr:col>17</xdr:col>
                    <xdr:colOff>297180</xdr:colOff>
                    <xdr:row>18</xdr:row>
                    <xdr:rowOff>30480</xdr:rowOff>
                  </from>
                  <to>
                    <xdr:col>17</xdr:col>
                    <xdr:colOff>601980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Check Box 120">
              <controlPr defaultSize="0" autoFill="0" autoLine="0" autoPict="0">
                <anchor moveWithCells="1">
                  <from>
                    <xdr:col>17</xdr:col>
                    <xdr:colOff>297180</xdr:colOff>
                    <xdr:row>19</xdr:row>
                    <xdr:rowOff>30480</xdr:rowOff>
                  </from>
                  <to>
                    <xdr:col>17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Drop Down 121">
              <controlPr defaultSize="0" autoLine="0" autoPict="0">
                <anchor moveWithCells="1">
                  <from>
                    <xdr:col>14</xdr:col>
                    <xdr:colOff>22860</xdr:colOff>
                    <xdr:row>10</xdr:row>
                    <xdr:rowOff>7620</xdr:rowOff>
                  </from>
                  <to>
                    <xdr:col>14</xdr:col>
                    <xdr:colOff>708660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Drop Down 122">
              <controlPr defaultSize="0" autoLine="0" autoPict="0">
                <anchor moveWithCells="1">
                  <from>
                    <xdr:col>14</xdr:col>
                    <xdr:colOff>22860</xdr:colOff>
                    <xdr:row>11</xdr:row>
                    <xdr:rowOff>7620</xdr:rowOff>
                  </from>
                  <to>
                    <xdr:col>14</xdr:col>
                    <xdr:colOff>708660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Drop Down 123">
              <controlPr defaultSize="0" autoLine="0" autoPict="0">
                <anchor moveWithCells="1">
                  <from>
                    <xdr:col>14</xdr:col>
                    <xdr:colOff>22860</xdr:colOff>
                    <xdr:row>12</xdr:row>
                    <xdr:rowOff>7620</xdr:rowOff>
                  </from>
                  <to>
                    <xdr:col>14</xdr:col>
                    <xdr:colOff>708660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Drop Down 124">
              <controlPr defaultSize="0" autoLine="0" autoPict="0">
                <anchor moveWithCells="1">
                  <from>
                    <xdr:col>14</xdr:col>
                    <xdr:colOff>22860</xdr:colOff>
                    <xdr:row>13</xdr:row>
                    <xdr:rowOff>7620</xdr:rowOff>
                  </from>
                  <to>
                    <xdr:col>14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Drop Down 125">
              <controlPr defaultSize="0" autoLine="0" autoPict="0">
                <anchor moveWithCells="1">
                  <from>
                    <xdr:col>14</xdr:col>
                    <xdr:colOff>22860</xdr:colOff>
                    <xdr:row>14</xdr:row>
                    <xdr:rowOff>7620</xdr:rowOff>
                  </from>
                  <to>
                    <xdr:col>14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Drop Down 126">
              <controlPr defaultSize="0" autoLine="0" autoPict="0">
                <anchor moveWithCells="1">
                  <from>
                    <xdr:col>14</xdr:col>
                    <xdr:colOff>22860</xdr:colOff>
                    <xdr:row>15</xdr:row>
                    <xdr:rowOff>7620</xdr:rowOff>
                  </from>
                  <to>
                    <xdr:col>14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Drop Down 127">
              <controlPr defaultSize="0" autoLine="0" autoPict="0">
                <anchor moveWithCells="1">
                  <from>
                    <xdr:col>14</xdr:col>
                    <xdr:colOff>22860</xdr:colOff>
                    <xdr:row>16</xdr:row>
                    <xdr:rowOff>7620</xdr:rowOff>
                  </from>
                  <to>
                    <xdr:col>14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Drop Down 128">
              <controlPr defaultSize="0" autoLine="0" autoPict="0">
                <anchor moveWithCells="1">
                  <from>
                    <xdr:col>14</xdr:col>
                    <xdr:colOff>22860</xdr:colOff>
                    <xdr:row>17</xdr:row>
                    <xdr:rowOff>7620</xdr:rowOff>
                  </from>
                  <to>
                    <xdr:col>14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Drop Down 129">
              <controlPr defaultSize="0" autoLine="0" autoPict="0">
                <anchor moveWithCells="1">
                  <from>
                    <xdr:col>14</xdr:col>
                    <xdr:colOff>22860</xdr:colOff>
                    <xdr:row>18</xdr:row>
                    <xdr:rowOff>7620</xdr:rowOff>
                  </from>
                  <to>
                    <xdr:col>14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Drop Down 130">
              <controlPr defaultSize="0" autoLine="0" autoPict="0">
                <anchor moveWithCells="1">
                  <from>
                    <xdr:col>14</xdr:col>
                    <xdr:colOff>22860</xdr:colOff>
                    <xdr:row>19</xdr:row>
                    <xdr:rowOff>7620</xdr:rowOff>
                  </from>
                  <to>
                    <xdr:col>14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Drop Down 131">
              <controlPr defaultSize="0" autoLine="0" autoPict="0">
                <anchor moveWithCells="1">
                  <from>
                    <xdr:col>14</xdr:col>
                    <xdr:colOff>22860</xdr:colOff>
                    <xdr:row>20</xdr:row>
                    <xdr:rowOff>7620</xdr:rowOff>
                  </from>
                  <to>
                    <xdr:col>14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Drop Down 132">
              <controlPr defaultSize="0" autoLine="0" autoPict="0">
                <anchor moveWithCells="1">
                  <from>
                    <xdr:col>14</xdr:col>
                    <xdr:colOff>22860</xdr:colOff>
                    <xdr:row>21</xdr:row>
                    <xdr:rowOff>7620</xdr:rowOff>
                  </from>
                  <to>
                    <xdr:col>14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Drop Down 133">
              <controlPr defaultSize="0" autoLine="0" autoPict="0">
                <anchor moveWithCells="1">
                  <from>
                    <xdr:col>14</xdr:col>
                    <xdr:colOff>22860</xdr:colOff>
                    <xdr:row>22</xdr:row>
                    <xdr:rowOff>7620</xdr:rowOff>
                  </from>
                  <to>
                    <xdr:col>14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Drop Down 134">
              <controlPr defaultSize="0" autoLine="0" autoPict="0">
                <anchor moveWithCells="1">
                  <from>
                    <xdr:col>14</xdr:col>
                    <xdr:colOff>22860</xdr:colOff>
                    <xdr:row>23</xdr:row>
                    <xdr:rowOff>7620</xdr:rowOff>
                  </from>
                  <to>
                    <xdr:col>14</xdr:col>
                    <xdr:colOff>708660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Drop Down 135">
              <controlPr defaultSize="0" autoLine="0" autoPict="0">
                <anchor moveWithCells="1">
                  <from>
                    <xdr:col>16</xdr:col>
                    <xdr:colOff>22860</xdr:colOff>
                    <xdr:row>10</xdr:row>
                    <xdr:rowOff>7620</xdr:rowOff>
                  </from>
                  <to>
                    <xdr:col>16</xdr:col>
                    <xdr:colOff>708660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Drop Down 136">
              <controlPr defaultSize="0" autoLine="0" autoPict="0">
                <anchor moveWithCells="1">
                  <from>
                    <xdr:col>16</xdr:col>
                    <xdr:colOff>22860</xdr:colOff>
                    <xdr:row>11</xdr:row>
                    <xdr:rowOff>7620</xdr:rowOff>
                  </from>
                  <to>
                    <xdr:col>16</xdr:col>
                    <xdr:colOff>708660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Drop Down 137">
              <controlPr defaultSize="0" autoLine="0" autoPict="0">
                <anchor moveWithCells="1">
                  <from>
                    <xdr:col>16</xdr:col>
                    <xdr:colOff>22860</xdr:colOff>
                    <xdr:row>12</xdr:row>
                    <xdr:rowOff>7620</xdr:rowOff>
                  </from>
                  <to>
                    <xdr:col>16</xdr:col>
                    <xdr:colOff>708660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Drop Down 138">
              <controlPr defaultSize="0" autoLine="0" autoPict="0">
                <anchor moveWithCells="1">
                  <from>
                    <xdr:col>16</xdr:col>
                    <xdr:colOff>22860</xdr:colOff>
                    <xdr:row>13</xdr:row>
                    <xdr:rowOff>7620</xdr:rowOff>
                  </from>
                  <to>
                    <xdr:col>16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Drop Down 139">
              <controlPr defaultSize="0" autoLine="0" autoPict="0">
                <anchor moveWithCells="1">
                  <from>
                    <xdr:col>16</xdr:col>
                    <xdr:colOff>22860</xdr:colOff>
                    <xdr:row>14</xdr:row>
                    <xdr:rowOff>7620</xdr:rowOff>
                  </from>
                  <to>
                    <xdr:col>16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Drop Down 140">
              <controlPr defaultSize="0" autoLine="0" autoPict="0">
                <anchor moveWithCells="1">
                  <from>
                    <xdr:col>16</xdr:col>
                    <xdr:colOff>22860</xdr:colOff>
                    <xdr:row>15</xdr:row>
                    <xdr:rowOff>7620</xdr:rowOff>
                  </from>
                  <to>
                    <xdr:col>16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Drop Down 141">
              <controlPr defaultSize="0" autoLine="0" autoPict="0">
                <anchor moveWithCells="1">
                  <from>
                    <xdr:col>16</xdr:col>
                    <xdr:colOff>22860</xdr:colOff>
                    <xdr:row>16</xdr:row>
                    <xdr:rowOff>7620</xdr:rowOff>
                  </from>
                  <to>
                    <xdr:col>16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Drop Down 142">
              <controlPr defaultSize="0" autoLine="0" autoPict="0">
                <anchor moveWithCells="1">
                  <from>
                    <xdr:col>16</xdr:col>
                    <xdr:colOff>22860</xdr:colOff>
                    <xdr:row>17</xdr:row>
                    <xdr:rowOff>7620</xdr:rowOff>
                  </from>
                  <to>
                    <xdr:col>16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Drop Down 143">
              <controlPr defaultSize="0" autoLine="0" autoPict="0">
                <anchor moveWithCells="1">
                  <from>
                    <xdr:col>16</xdr:col>
                    <xdr:colOff>22860</xdr:colOff>
                    <xdr:row>18</xdr:row>
                    <xdr:rowOff>7620</xdr:rowOff>
                  </from>
                  <to>
                    <xdr:col>16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Drop Down 144">
              <controlPr defaultSize="0" autoLine="0" autoPict="0">
                <anchor moveWithCells="1">
                  <from>
                    <xdr:col>16</xdr:col>
                    <xdr:colOff>22860</xdr:colOff>
                    <xdr:row>19</xdr:row>
                    <xdr:rowOff>7620</xdr:rowOff>
                  </from>
                  <to>
                    <xdr:col>16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Drop Down 145">
              <controlPr defaultSize="0" autoLine="0" autoPict="0">
                <anchor moveWithCells="1">
                  <from>
                    <xdr:col>16</xdr:col>
                    <xdr:colOff>22860</xdr:colOff>
                    <xdr:row>20</xdr:row>
                    <xdr:rowOff>7620</xdr:rowOff>
                  </from>
                  <to>
                    <xdr:col>16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Drop Down 146">
              <controlPr defaultSize="0" autoLine="0" autoPict="0">
                <anchor moveWithCells="1">
                  <from>
                    <xdr:col>16</xdr:col>
                    <xdr:colOff>22860</xdr:colOff>
                    <xdr:row>21</xdr:row>
                    <xdr:rowOff>7620</xdr:rowOff>
                  </from>
                  <to>
                    <xdr:col>16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Drop Down 147">
              <controlPr defaultSize="0" autoLine="0" autoPict="0">
                <anchor moveWithCells="1">
                  <from>
                    <xdr:col>16</xdr:col>
                    <xdr:colOff>22860</xdr:colOff>
                    <xdr:row>22</xdr:row>
                    <xdr:rowOff>7620</xdr:rowOff>
                  </from>
                  <to>
                    <xdr:col>16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Drop Down 148">
              <controlPr defaultSize="0" autoLine="0" autoPict="0">
                <anchor moveWithCells="1">
                  <from>
                    <xdr:col>16</xdr:col>
                    <xdr:colOff>22860</xdr:colOff>
                    <xdr:row>23</xdr:row>
                    <xdr:rowOff>7620</xdr:rowOff>
                  </from>
                  <to>
                    <xdr:col>16</xdr:col>
                    <xdr:colOff>708660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Drop Down 149">
              <controlPr defaultSize="0" autoLine="0" autoPict="0">
                <anchor moveWithCells="1">
                  <from>
                    <xdr:col>18</xdr:col>
                    <xdr:colOff>22860</xdr:colOff>
                    <xdr:row>10</xdr:row>
                    <xdr:rowOff>7620</xdr:rowOff>
                  </from>
                  <to>
                    <xdr:col>18</xdr:col>
                    <xdr:colOff>708660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Drop Down 150">
              <controlPr defaultSize="0" autoLine="0" autoPict="0">
                <anchor moveWithCells="1">
                  <from>
                    <xdr:col>18</xdr:col>
                    <xdr:colOff>22860</xdr:colOff>
                    <xdr:row>11</xdr:row>
                    <xdr:rowOff>7620</xdr:rowOff>
                  </from>
                  <to>
                    <xdr:col>18</xdr:col>
                    <xdr:colOff>708660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Drop Down 151">
              <controlPr defaultSize="0" autoLine="0" autoPict="0">
                <anchor moveWithCells="1">
                  <from>
                    <xdr:col>18</xdr:col>
                    <xdr:colOff>22860</xdr:colOff>
                    <xdr:row>12</xdr:row>
                    <xdr:rowOff>7620</xdr:rowOff>
                  </from>
                  <to>
                    <xdr:col>18</xdr:col>
                    <xdr:colOff>708660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Drop Down 152">
              <controlPr defaultSize="0" autoLine="0" autoPict="0">
                <anchor moveWithCells="1">
                  <from>
                    <xdr:col>18</xdr:col>
                    <xdr:colOff>22860</xdr:colOff>
                    <xdr:row>13</xdr:row>
                    <xdr:rowOff>7620</xdr:rowOff>
                  </from>
                  <to>
                    <xdr:col>18</xdr:col>
                    <xdr:colOff>708660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Drop Down 153">
              <controlPr defaultSize="0" autoLine="0" autoPict="0">
                <anchor moveWithCells="1">
                  <from>
                    <xdr:col>18</xdr:col>
                    <xdr:colOff>22860</xdr:colOff>
                    <xdr:row>14</xdr:row>
                    <xdr:rowOff>7620</xdr:rowOff>
                  </from>
                  <to>
                    <xdr:col>18</xdr:col>
                    <xdr:colOff>708660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Drop Down 154">
              <controlPr defaultSize="0" autoLine="0" autoPict="0">
                <anchor moveWithCells="1">
                  <from>
                    <xdr:col>18</xdr:col>
                    <xdr:colOff>22860</xdr:colOff>
                    <xdr:row>15</xdr:row>
                    <xdr:rowOff>7620</xdr:rowOff>
                  </from>
                  <to>
                    <xdr:col>18</xdr:col>
                    <xdr:colOff>708660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Drop Down 155">
              <controlPr defaultSize="0" autoLine="0" autoPict="0">
                <anchor moveWithCells="1">
                  <from>
                    <xdr:col>18</xdr:col>
                    <xdr:colOff>22860</xdr:colOff>
                    <xdr:row>16</xdr:row>
                    <xdr:rowOff>7620</xdr:rowOff>
                  </from>
                  <to>
                    <xdr:col>18</xdr:col>
                    <xdr:colOff>708660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Drop Down 156">
              <controlPr defaultSize="0" autoLine="0" autoPict="0">
                <anchor moveWithCells="1">
                  <from>
                    <xdr:col>18</xdr:col>
                    <xdr:colOff>22860</xdr:colOff>
                    <xdr:row>17</xdr:row>
                    <xdr:rowOff>7620</xdr:rowOff>
                  </from>
                  <to>
                    <xdr:col>18</xdr:col>
                    <xdr:colOff>708660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Drop Down 157">
              <controlPr defaultSize="0" autoLine="0" autoPict="0">
                <anchor moveWithCells="1">
                  <from>
                    <xdr:col>18</xdr:col>
                    <xdr:colOff>22860</xdr:colOff>
                    <xdr:row>18</xdr:row>
                    <xdr:rowOff>7620</xdr:rowOff>
                  </from>
                  <to>
                    <xdr:col>18</xdr:col>
                    <xdr:colOff>708660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Drop Down 158">
              <controlPr defaultSize="0" autoLine="0" autoPict="0">
                <anchor moveWithCells="1">
                  <from>
                    <xdr:col>18</xdr:col>
                    <xdr:colOff>22860</xdr:colOff>
                    <xdr:row>19</xdr:row>
                    <xdr:rowOff>7620</xdr:rowOff>
                  </from>
                  <to>
                    <xdr:col>18</xdr:col>
                    <xdr:colOff>708660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Drop Down 159">
              <controlPr defaultSize="0" autoLine="0" autoPict="0">
                <anchor moveWithCells="1">
                  <from>
                    <xdr:col>18</xdr:col>
                    <xdr:colOff>22860</xdr:colOff>
                    <xdr:row>20</xdr:row>
                    <xdr:rowOff>7620</xdr:rowOff>
                  </from>
                  <to>
                    <xdr:col>18</xdr:col>
                    <xdr:colOff>708660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Drop Down 160">
              <controlPr defaultSize="0" autoLine="0" autoPict="0">
                <anchor moveWithCells="1">
                  <from>
                    <xdr:col>18</xdr:col>
                    <xdr:colOff>22860</xdr:colOff>
                    <xdr:row>21</xdr:row>
                    <xdr:rowOff>7620</xdr:rowOff>
                  </from>
                  <to>
                    <xdr:col>18</xdr:col>
                    <xdr:colOff>708660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Drop Down 161">
              <controlPr defaultSize="0" autoLine="0" autoPict="0">
                <anchor moveWithCells="1">
                  <from>
                    <xdr:col>18</xdr:col>
                    <xdr:colOff>22860</xdr:colOff>
                    <xdr:row>22</xdr:row>
                    <xdr:rowOff>7620</xdr:rowOff>
                  </from>
                  <to>
                    <xdr:col>18</xdr:col>
                    <xdr:colOff>708660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Drop Down 162">
              <controlPr defaultSize="0" autoLine="0" autoPict="0">
                <anchor moveWithCells="1">
                  <from>
                    <xdr:col>18</xdr:col>
                    <xdr:colOff>22860</xdr:colOff>
                    <xdr:row>23</xdr:row>
                    <xdr:rowOff>7620</xdr:rowOff>
                  </from>
                  <to>
                    <xdr:col>18</xdr:col>
                    <xdr:colOff>708660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MENÚ</vt:lpstr>
      <vt:lpstr>DATOS GENERALES</vt:lpstr>
      <vt:lpstr>AREA DE ESTUDIO</vt:lpstr>
      <vt:lpstr>UNIDAD PRODUCTORA</vt:lpstr>
      <vt:lpstr>INVOLUCRADOS</vt:lpstr>
      <vt:lpstr>PROBLEMA-OBJETIVO</vt:lpstr>
      <vt:lpstr>HORIZONTE DE EVALUACIÓN</vt:lpstr>
      <vt:lpstr>BRECHA DE SERVICIO</vt:lpstr>
      <vt:lpstr>ANALISIS TÉCNICO</vt:lpstr>
      <vt:lpstr>COSTO TOTAL</vt:lpstr>
      <vt:lpstr>EVALUACION SOCIAL</vt:lpstr>
      <vt:lpstr>SOSTENIBILIDAD</vt:lpstr>
      <vt:lpstr>GESTIÓN</vt:lpstr>
      <vt:lpstr>IMPACTO AMBIENTAL</vt:lpstr>
      <vt:lpstr>MARCO LOGICO</vt:lpstr>
      <vt:lpstr>CONCLUSIONES</vt:lpstr>
      <vt:lpstr>FIRMAS</vt:lpstr>
      <vt:lpstr>ANEXOS</vt:lpstr>
      <vt:lpstr>Protocolo final</vt:lpstr>
      <vt:lpstr>DETALLE DEL COSTO TOTAL</vt:lpstr>
      <vt:lpstr>Hoja1</vt:lpstr>
      <vt:lpstr>Hoja2</vt:lpstr>
      <vt:lpstr>'ANALISIS TÉCNICO'!Área_de_impresión</vt:lpstr>
      <vt:lpstr>ANEXOS!Área_de_impresión</vt:lpstr>
      <vt:lpstr>'AREA DE ESTUDIO'!Área_de_impresión</vt:lpstr>
      <vt:lpstr>'BRECHA DE SERVICIO'!Área_de_impresión</vt:lpstr>
      <vt:lpstr>CONCLUSIONES!Área_de_impresión</vt:lpstr>
      <vt:lpstr>'COSTO TOTAL'!Área_de_impresión</vt:lpstr>
      <vt:lpstr>'DATOS GENERALES'!Área_de_impresión</vt:lpstr>
      <vt:lpstr>'EVALUACION SOCIAL'!Área_de_impresión</vt:lpstr>
      <vt:lpstr>FIRMAS!Área_de_impresión</vt:lpstr>
      <vt:lpstr>GESTIÓN!Área_de_impresión</vt:lpstr>
      <vt:lpstr>'HORIZONTE DE EVALUACIÓN'!Área_de_impresión</vt:lpstr>
      <vt:lpstr>'IMPACTO AMBIENTAL'!Área_de_impresión</vt:lpstr>
      <vt:lpstr>INVOLUCRADOS!Área_de_impresión</vt:lpstr>
      <vt:lpstr>'MARCO LOGICO'!Área_de_impresión</vt:lpstr>
      <vt:lpstr>'PROBLEMA-OBJETIVO'!Área_de_impresión</vt:lpstr>
      <vt:lpstr>'Protocolo final'!Área_de_impresión</vt:lpstr>
      <vt:lpstr>SOSTENIBILIDAD!Área_de_impresión</vt:lpstr>
      <vt:lpstr>'UNIDAD PRODUCTORA'!Área_de_impresión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Cabrera Coronado, Christian Julio</dc:creator>
  <cp:lastModifiedBy>Pretel Jesús, Rocio Allison</cp:lastModifiedBy>
  <cp:lastPrinted>2019-01-23T23:31:00Z</cp:lastPrinted>
  <dcterms:created xsi:type="dcterms:W3CDTF">2018-12-17T15:02:45Z</dcterms:created>
  <dcterms:modified xsi:type="dcterms:W3CDTF">2022-02-10T21:44:20Z</dcterms:modified>
</cp:coreProperties>
</file>