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36" windowWidth="15708" windowHeight="4932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24" i="1"/>
  <c r="D35"/>
  <c r="B33"/>
  <c r="B22"/>
  <c r="C22"/>
  <c r="D22"/>
  <c r="B19"/>
  <c r="D33"/>
  <c r="B30"/>
  <c r="C30"/>
  <c r="D29"/>
  <c r="C28"/>
  <c r="B29" l="1"/>
  <c r="D28"/>
  <c r="C19" l="1"/>
  <c r="D18"/>
  <c r="B18" s="1"/>
  <c r="C17"/>
  <c r="D17"/>
  <c r="C12"/>
  <c r="H17"/>
  <c r="I17" s="1"/>
  <c r="J17" s="1"/>
  <c r="G22"/>
  <c r="H20"/>
  <c r="H21"/>
  <c r="I21" s="1"/>
  <c r="B12"/>
  <c r="C9"/>
  <c r="C8"/>
  <c r="B9"/>
  <c r="B8"/>
  <c r="H22" l="1"/>
  <c r="I20"/>
  <c r="I22" s="1"/>
</calcChain>
</file>

<file path=xl/sharedStrings.xml><?xml version="1.0" encoding="utf-8"?>
<sst xmlns="http://schemas.openxmlformats.org/spreadsheetml/2006/main" count="51" uniqueCount="35">
  <si>
    <t>OBRA 1 PARA SMALL 50</t>
  </si>
  <si>
    <t>Competencia (MANUAL)</t>
  </si>
  <si>
    <t>AREA DE TARRAJEO</t>
  </si>
  <si>
    <t>232 m2</t>
  </si>
  <si>
    <t>Material</t>
  </si>
  <si>
    <t>por m2</t>
  </si>
  <si>
    <t>TOTAL</t>
  </si>
  <si>
    <t>Mano de obra</t>
  </si>
  <si>
    <t>por Dia</t>
  </si>
  <si>
    <t>cantidad de abañiles de la competencia</t>
  </si>
  <si>
    <t>DUDAS</t>
  </si>
  <si>
    <t>horas de trabajo de dchos abañiles</t>
  </si>
  <si>
    <t>Costo Obra MANUAL</t>
  </si>
  <si>
    <t>SMALL 50/ LA CASA</t>
  </si>
  <si>
    <t>Material La CASA</t>
  </si>
  <si>
    <t>IGV</t>
  </si>
  <si>
    <t>Total</t>
  </si>
  <si>
    <t>Transporte</t>
  </si>
  <si>
    <t xml:space="preserve">TOTAL </t>
  </si>
  <si>
    <t>Bolsa 40 kg</t>
  </si>
  <si>
    <t>Tecnico</t>
  </si>
  <si>
    <t>Sueldo Base</t>
  </si>
  <si>
    <t>Sueldo REAL</t>
  </si>
  <si>
    <t>Sueldo REAL/dia</t>
  </si>
  <si>
    <t>30%/dia</t>
  </si>
  <si>
    <t>3 DIAS</t>
  </si>
  <si>
    <t>10 DIAS</t>
  </si>
  <si>
    <t>2 DIAS</t>
  </si>
  <si>
    <t>2 Abañiles</t>
  </si>
  <si>
    <t>Equipo</t>
  </si>
  <si>
    <t>Costo Total MECANIZADO</t>
  </si>
  <si>
    <t>SUELDO TECNICO</t>
  </si>
  <si>
    <t>COSTO MATERIAL</t>
  </si>
  <si>
    <t>precio a cliente</t>
  </si>
  <si>
    <t>GANANCIA</t>
  </si>
</sst>
</file>

<file path=xl/styles.xml><?xml version="1.0" encoding="utf-8"?>
<styleSheet xmlns="http://schemas.openxmlformats.org/spreadsheetml/2006/main">
  <numFmts count="1">
    <numFmt numFmtId="44" formatCode="_ &quot;S/.&quot;\ * #,##0.00_ ;_ &quot;S/.&quot;\ * \-#,##0.00_ ;_ &quot;S/.&quot;\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44" fontId="0" fillId="0" borderId="5" xfId="1" applyFont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4" fontId="2" fillId="0" borderId="8" xfId="1" applyFont="1" applyBorder="1"/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1" applyNumberFormat="1" applyFont="1" applyBorder="1" applyAlignment="1">
      <alignment horizontal="center" vertical="center"/>
    </xf>
    <xf numFmtId="2" fontId="0" fillId="0" borderId="0" xfId="1" applyNumberFormat="1" applyFont="1" applyBorder="1" applyAlignment="1">
      <alignment horizontal="center" vertical="center"/>
    </xf>
    <xf numFmtId="2" fontId="0" fillId="0" borderId="7" xfId="1" applyNumberFormat="1" applyFont="1" applyBorder="1" applyAlignment="1">
      <alignment horizontal="center" vertical="center"/>
    </xf>
    <xf numFmtId="44" fontId="2" fillId="0" borderId="0" xfId="0" applyNumberFormat="1" applyFont="1"/>
    <xf numFmtId="0" fontId="0" fillId="0" borderId="9" xfId="0" applyBorder="1"/>
    <xf numFmtId="0" fontId="0" fillId="0" borderId="9" xfId="1" applyNumberFormat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2" fontId="0" fillId="0" borderId="0" xfId="0" applyNumberFormat="1"/>
    <xf numFmtId="9" fontId="0" fillId="0" borderId="0" xfId="0" applyNumberFormat="1"/>
    <xf numFmtId="44" fontId="0" fillId="0" borderId="7" xfId="1" applyNumberFormat="1" applyFont="1" applyBorder="1" applyAlignment="1">
      <alignment horizontal="center" vertical="center"/>
    </xf>
    <xf numFmtId="44" fontId="0" fillId="0" borderId="5" xfId="1" applyFont="1" applyBorder="1"/>
    <xf numFmtId="2" fontId="0" fillId="0" borderId="0" xfId="0" applyNumberFormat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2" fontId="0" fillId="2" borderId="0" xfId="0" applyNumberFormat="1" applyFill="1" applyBorder="1"/>
    <xf numFmtId="44" fontId="0" fillId="0" borderId="0" xfId="0" applyNumberFormat="1" applyBorder="1"/>
    <xf numFmtId="0" fontId="0" fillId="0" borderId="4" xfId="0" applyFill="1" applyBorder="1"/>
    <xf numFmtId="44" fontId="3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35"/>
  <sheetViews>
    <sheetView tabSelected="1" topLeftCell="A11" workbookViewId="0">
      <selection activeCell="D24" sqref="D24"/>
    </sheetView>
  </sheetViews>
  <sheetFormatPr baseColWidth="10" defaultRowHeight="14.4"/>
  <cols>
    <col min="1" max="1" width="22.44140625" bestFit="1" customWidth="1"/>
    <col min="3" max="3" width="12.109375" bestFit="1" customWidth="1"/>
    <col min="4" max="4" width="11.88671875" bestFit="1" customWidth="1"/>
    <col min="5" max="5" width="4" customWidth="1"/>
    <col min="6" max="6" width="14.5546875" customWidth="1"/>
    <col min="7" max="7" width="14.88671875" bestFit="1" customWidth="1"/>
    <col min="9" max="10" width="14.21875" bestFit="1" customWidth="1"/>
  </cols>
  <sheetData>
    <row r="2" spans="1:10">
      <c r="A2" s="1" t="s">
        <v>0</v>
      </c>
    </row>
    <row r="4" spans="1:10">
      <c r="A4" s="1" t="s">
        <v>2</v>
      </c>
      <c r="B4" t="s">
        <v>3</v>
      </c>
    </row>
    <row r="6" spans="1:10" ht="15" thickBot="1">
      <c r="A6" t="s">
        <v>1</v>
      </c>
      <c r="B6" t="s">
        <v>26</v>
      </c>
    </row>
    <row r="7" spans="1:10">
      <c r="A7" s="3"/>
      <c r="B7" s="4" t="s">
        <v>5</v>
      </c>
      <c r="C7" s="5" t="s">
        <v>8</v>
      </c>
      <c r="D7" s="6" t="s">
        <v>6</v>
      </c>
      <c r="F7" s="2" t="s">
        <v>10</v>
      </c>
    </row>
    <row r="8" spans="1:10">
      <c r="A8" s="7" t="s">
        <v>4</v>
      </c>
      <c r="B8" s="17">
        <f>D8/232</f>
        <v>4.3103448275862073</v>
      </c>
      <c r="C8" s="16">
        <f>D8/10</f>
        <v>100</v>
      </c>
      <c r="D8" s="8">
        <v>1000</v>
      </c>
      <c r="F8" s="2">
        <v>1</v>
      </c>
      <c r="G8" t="s">
        <v>9</v>
      </c>
    </row>
    <row r="9" spans="1:10">
      <c r="A9" s="7" t="s">
        <v>7</v>
      </c>
      <c r="B9" s="17">
        <f>D9/232</f>
        <v>9.4827586206896548</v>
      </c>
      <c r="C9" s="16">
        <f>D9/10</f>
        <v>220</v>
      </c>
      <c r="D9" s="8">
        <v>2200</v>
      </c>
      <c r="F9" s="2">
        <v>2</v>
      </c>
      <c r="G9" t="s">
        <v>11</v>
      </c>
    </row>
    <row r="10" spans="1:10">
      <c r="A10" s="7"/>
      <c r="B10" s="9"/>
      <c r="C10" s="9"/>
      <c r="D10" s="10"/>
    </row>
    <row r="11" spans="1:10">
      <c r="A11" s="7"/>
      <c r="B11" s="9"/>
      <c r="C11" s="9"/>
      <c r="D11" s="10"/>
    </row>
    <row r="12" spans="1:10" ht="15" thickBot="1">
      <c r="A12" s="11" t="s">
        <v>12</v>
      </c>
      <c r="B12" s="18">
        <f>D12/232</f>
        <v>13.793103448275861</v>
      </c>
      <c r="C12" s="25">
        <f>D12/10</f>
        <v>320</v>
      </c>
      <c r="D12" s="13">
        <v>3200</v>
      </c>
    </row>
    <row r="15" spans="1:10" ht="15" thickBot="1">
      <c r="A15" t="s">
        <v>13</v>
      </c>
      <c r="B15" t="s">
        <v>27</v>
      </c>
      <c r="F15" s="1" t="s">
        <v>31</v>
      </c>
    </row>
    <row r="16" spans="1:10">
      <c r="A16" s="3"/>
      <c r="B16" s="4" t="s">
        <v>5</v>
      </c>
      <c r="C16" s="5" t="s">
        <v>8</v>
      </c>
      <c r="D16" s="6" t="s">
        <v>6</v>
      </c>
      <c r="G16" t="s">
        <v>21</v>
      </c>
      <c r="H16" t="s">
        <v>22</v>
      </c>
      <c r="I16" t="s">
        <v>23</v>
      </c>
      <c r="J16" s="24" t="s">
        <v>24</v>
      </c>
    </row>
    <row r="17" spans="1:10">
      <c r="A17" s="7" t="s">
        <v>4</v>
      </c>
      <c r="B17" s="9">
        <v>9.7899999999999991</v>
      </c>
      <c r="C17" s="9">
        <f>D17/2</f>
        <v>1135.6399999999999</v>
      </c>
      <c r="D17" s="26">
        <f>B17*232</f>
        <v>2271.2799999999997</v>
      </c>
      <c r="F17" t="s">
        <v>20</v>
      </c>
      <c r="G17">
        <v>1500</v>
      </c>
      <c r="H17">
        <f>G17*14/12</f>
        <v>1750</v>
      </c>
      <c r="I17" s="23">
        <f>H17/30</f>
        <v>58.333333333333336</v>
      </c>
      <c r="J17">
        <f>I17/0.7</f>
        <v>83.333333333333343</v>
      </c>
    </row>
    <row r="18" spans="1:10">
      <c r="A18" s="7" t="s">
        <v>20</v>
      </c>
      <c r="B18" s="27">
        <f>D18/232</f>
        <v>0.68965517241379315</v>
      </c>
      <c r="C18" s="9">
        <v>80</v>
      </c>
      <c r="D18" s="26">
        <f>C18*2</f>
        <v>160</v>
      </c>
      <c r="F18" s="1" t="s">
        <v>32</v>
      </c>
    </row>
    <row r="19" spans="1:10">
      <c r="A19" s="28" t="s">
        <v>28</v>
      </c>
      <c r="B19" s="31">
        <f>D19/232</f>
        <v>1.2931034482758621</v>
      </c>
      <c r="C19" s="29">
        <f>D19/2</f>
        <v>150</v>
      </c>
      <c r="D19" s="30">
        <v>300</v>
      </c>
      <c r="G19" t="s">
        <v>19</v>
      </c>
      <c r="H19" t="s">
        <v>15</v>
      </c>
      <c r="I19" t="s">
        <v>16</v>
      </c>
    </row>
    <row r="20" spans="1:10">
      <c r="A20" s="7" t="s">
        <v>29</v>
      </c>
      <c r="B20" s="9">
        <v>0</v>
      </c>
      <c r="C20" s="9">
        <v>0</v>
      </c>
      <c r="D20" s="10">
        <v>0</v>
      </c>
      <c r="F20" t="s">
        <v>14</v>
      </c>
      <c r="G20" s="15">
        <v>7.5</v>
      </c>
      <c r="H20" s="15">
        <f>G20*0.18</f>
        <v>1.3499999999999999</v>
      </c>
      <c r="I20" s="14">
        <f t="shared" ref="I20:I21" si="0">SUM(G20:H20)</f>
        <v>8.85</v>
      </c>
    </row>
    <row r="21" spans="1:10">
      <c r="A21" s="7"/>
      <c r="B21" s="9"/>
      <c r="C21" s="9"/>
      <c r="D21" s="10"/>
      <c r="F21" s="20" t="s">
        <v>17</v>
      </c>
      <c r="G21" s="21">
        <v>0.8</v>
      </c>
      <c r="H21" s="21">
        <f>G21*0.18</f>
        <v>0.14399999999999999</v>
      </c>
      <c r="I21" s="22">
        <f t="shared" si="0"/>
        <v>0.94400000000000006</v>
      </c>
    </row>
    <row r="22" spans="1:10" ht="15" thickBot="1">
      <c r="A22" s="11" t="s">
        <v>30</v>
      </c>
      <c r="B22" s="12">
        <f>SUM(B17:B21)</f>
        <v>11.772758620689654</v>
      </c>
      <c r="C22" s="12">
        <f>SUM(C17:C20)</f>
        <v>1365.6399999999999</v>
      </c>
      <c r="D22" s="13">
        <f>SUM(D17:D20)</f>
        <v>2731.2799999999997</v>
      </c>
      <c r="F22" t="s">
        <v>18</v>
      </c>
      <c r="G22" s="2">
        <f>SUM(G20:G21)</f>
        <v>8.3000000000000007</v>
      </c>
      <c r="H22" s="2">
        <f>SUM(H20:H21)</f>
        <v>1.4939999999999998</v>
      </c>
      <c r="I22" s="19">
        <f>SUM(I20:I21)</f>
        <v>9.7940000000000005</v>
      </c>
    </row>
    <row r="23" spans="1:10">
      <c r="A23" s="33" t="s">
        <v>33</v>
      </c>
      <c r="D23">
        <v>3200</v>
      </c>
    </row>
    <row r="24" spans="1:10">
      <c r="A24" s="33" t="s">
        <v>34</v>
      </c>
      <c r="D24" s="34">
        <f>D23-D22</f>
        <v>468.72000000000025</v>
      </c>
    </row>
    <row r="26" spans="1:10" ht="15" thickBot="1">
      <c r="A26" t="s">
        <v>13</v>
      </c>
      <c r="B26" t="s">
        <v>25</v>
      </c>
    </row>
    <row r="27" spans="1:10">
      <c r="A27" s="3"/>
      <c r="B27" s="4" t="s">
        <v>5</v>
      </c>
      <c r="C27" s="5" t="s">
        <v>8</v>
      </c>
      <c r="D27" s="6" t="s">
        <v>6</v>
      </c>
    </row>
    <row r="28" spans="1:10">
      <c r="A28" s="7" t="s">
        <v>4</v>
      </c>
      <c r="B28" s="9">
        <v>9.7899999999999991</v>
      </c>
      <c r="C28" s="32">
        <f>D28/3</f>
        <v>757.09333333333325</v>
      </c>
      <c r="D28" s="26">
        <f>B28*232</f>
        <v>2271.2799999999997</v>
      </c>
    </row>
    <row r="29" spans="1:10">
      <c r="A29" s="7" t="s">
        <v>20</v>
      </c>
      <c r="B29" s="27">
        <f>D29/232</f>
        <v>1.0344827586206897</v>
      </c>
      <c r="C29" s="9">
        <v>80</v>
      </c>
      <c r="D29" s="26">
        <f>C29*3</f>
        <v>240</v>
      </c>
    </row>
    <row r="30" spans="1:10">
      <c r="A30" s="28" t="s">
        <v>28</v>
      </c>
      <c r="B30" s="31">
        <f>D30/232</f>
        <v>1.9396551724137931</v>
      </c>
      <c r="C30" s="29">
        <f>D30/3</f>
        <v>150</v>
      </c>
      <c r="D30" s="30">
        <v>450</v>
      </c>
    </row>
    <row r="31" spans="1:10">
      <c r="A31" s="7" t="s">
        <v>29</v>
      </c>
      <c r="B31" s="9">
        <v>0</v>
      </c>
      <c r="C31" s="9">
        <v>0</v>
      </c>
      <c r="D31" s="10">
        <v>0</v>
      </c>
    </row>
    <row r="32" spans="1:10">
      <c r="A32" s="7"/>
      <c r="B32" s="9"/>
      <c r="C32" s="9"/>
      <c r="D32" s="10"/>
    </row>
    <row r="33" spans="1:4" ht="15" thickBot="1">
      <c r="A33" s="11" t="s">
        <v>30</v>
      </c>
      <c r="B33" s="12">
        <f>SUM(B28:B32)</f>
        <v>12.764137931034483</v>
      </c>
      <c r="C33" s="12">
        <v>3200</v>
      </c>
      <c r="D33" s="13">
        <f>SUM(D28:D31)</f>
        <v>2961.2799999999997</v>
      </c>
    </row>
    <row r="34" spans="1:4">
      <c r="A34" s="33" t="s">
        <v>33</v>
      </c>
      <c r="D34">
        <v>3200</v>
      </c>
    </row>
    <row r="35" spans="1:4">
      <c r="A35" s="33" t="s">
        <v>34</v>
      </c>
      <c r="D35" s="34">
        <f>D34-D33</f>
        <v>238.72000000000025</v>
      </c>
    </row>
  </sheetData>
  <pageMargins left="0" right="0" top="0.74803149606299213" bottom="0.15748031496062992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pcdante2</dc:creator>
  <cp:lastModifiedBy>pcdante2</cp:lastModifiedBy>
  <cp:lastPrinted>2014-05-08T14:08:23Z</cp:lastPrinted>
  <dcterms:created xsi:type="dcterms:W3CDTF">2014-05-08T13:44:10Z</dcterms:created>
  <dcterms:modified xsi:type="dcterms:W3CDTF">2014-05-08T22:03:03Z</dcterms:modified>
</cp:coreProperties>
</file>