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hona\Desktop\Projeto_TCC_Git\"/>
    </mc:Choice>
  </mc:AlternateContent>
  <xr:revisionPtr revIDLastSave="0" documentId="13_ncr:1_{03411568-66F2-4FD8-83A7-AAA3581A1105}" xr6:coauthVersionLast="47" xr6:coauthVersionMax="47" xr10:uidLastSave="{00000000-0000-0000-0000-000000000000}"/>
  <bookViews>
    <workbookView xWindow="1515" yWindow="1515" windowWidth="21600" windowHeight="11295" xr2:uid="{E5B74E03-1686-4D6E-A515-3ABA58DB8CA9}"/>
  </bookViews>
  <sheets>
    <sheet name="Entrada de dados" sheetId="2" r:id="rId1"/>
    <sheet name="Dados para Cartao" sheetId="1" r:id="rId2"/>
    <sheet name="Planilha1" sheetId="3" r:id="rId3"/>
  </sheets>
  <definedNames>
    <definedName name="_xlcn.WorksheetConnection_DadosparaCartaoA1B51" hidden="1">'Dados para Cartao'!$B$1:$B$2</definedName>
    <definedName name="_xlcn.WorksheetConnection_DadosparaCartaoA1C51" hidden="1">'Dados para Cartao'!$A$1:$B$2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Dados para Cartao!$A$1:$B$5"/>
          <x15:modelTable id="Intervalo 1" name="Intervalo 1" connection="WorksheetConnection_Dados para Cartao!$A$1:$C$5"/>
        </x15:modelTables>
      </x15:dataModel>
    </ext>
  </extLst>
</workbook>
</file>

<file path=xl/calcChain.xml><?xml version="1.0" encoding="utf-8"?>
<calcChain xmlns="http://schemas.openxmlformats.org/spreadsheetml/2006/main">
  <c r="A13" i="1" l="1"/>
  <c r="F13" i="1"/>
  <c r="G13" i="1"/>
  <c r="H13" i="1"/>
  <c r="I13" i="1"/>
  <c r="A12" i="1"/>
  <c r="F12" i="1"/>
  <c r="J12" i="1" s="1"/>
  <c r="G12" i="1"/>
  <c r="H12" i="1"/>
  <c r="I12" i="1"/>
  <c r="A11" i="1"/>
  <c r="F11" i="1"/>
  <c r="G11" i="1"/>
  <c r="H11" i="1"/>
  <c r="I11" i="1"/>
  <c r="A10" i="1"/>
  <c r="F10" i="1"/>
  <c r="G10" i="1"/>
  <c r="H10" i="1"/>
  <c r="I10" i="1"/>
  <c r="A9" i="1"/>
  <c r="F9" i="1"/>
  <c r="G9" i="1"/>
  <c r="H9" i="1"/>
  <c r="I9" i="1"/>
  <c r="A8" i="1"/>
  <c r="F8" i="1"/>
  <c r="G8" i="1"/>
  <c r="H8" i="1"/>
  <c r="I8" i="1"/>
  <c r="A7" i="1"/>
  <c r="F7" i="1"/>
  <c r="G7" i="1"/>
  <c r="H7" i="1"/>
  <c r="I7" i="1"/>
  <c r="A6" i="1"/>
  <c r="F6" i="1"/>
  <c r="G6" i="1"/>
  <c r="H6" i="1"/>
  <c r="I6" i="1"/>
  <c r="A5" i="1"/>
  <c r="F5" i="1"/>
  <c r="G5" i="1"/>
  <c r="H5" i="1"/>
  <c r="I5" i="1"/>
  <c r="A4" i="1"/>
  <c r="F4" i="1"/>
  <c r="G4" i="1"/>
  <c r="H4" i="1"/>
  <c r="I4" i="1"/>
  <c r="A3" i="1"/>
  <c r="F3" i="1"/>
  <c r="G3" i="1"/>
  <c r="H3" i="1"/>
  <c r="I3" i="1"/>
  <c r="A2" i="1"/>
  <c r="F2" i="1"/>
  <c r="G2" i="1"/>
  <c r="H2" i="1"/>
  <c r="I2" i="1"/>
  <c r="J13" i="1" l="1"/>
  <c r="J11" i="1"/>
  <c r="J10" i="1"/>
  <c r="J9" i="1"/>
  <c r="J8" i="1"/>
  <c r="J7" i="1"/>
  <c r="J6" i="1"/>
  <c r="J5" i="1"/>
  <c r="J3" i="1"/>
  <c r="J4" i="1"/>
  <c r="J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6CB415-FD86-4006-9BB4-E72618E26D0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068FBB8-A9C4-4E96-A490-BF3B2260547C}" name="WorksheetConnection_Dados para Cartao!$A$1:$B$5" type="102" refreshedVersion="8" minRefreshableVersion="5">
    <extLst>
      <ext xmlns:x15="http://schemas.microsoft.com/office/spreadsheetml/2010/11/main" uri="{DE250136-89BD-433C-8126-D09CA5730AF9}">
        <x15:connection id="Intervalo">
          <x15:rangePr sourceName="_xlcn.WorksheetConnection_DadosparaCartaoA1B51"/>
        </x15:connection>
      </ext>
    </extLst>
  </connection>
  <connection id="3" xr16:uid="{8048DE89-CE8C-4BC5-9F55-5081240958CD}" name="WorksheetConnection_Dados para Cartao!$A$1:$C$5" type="102" refreshedVersion="8" minRefreshableVersion="5">
    <extLst>
      <ext xmlns:x15="http://schemas.microsoft.com/office/spreadsheetml/2010/11/main" uri="{DE250136-89BD-433C-8126-D09CA5730AF9}">
        <x15:connection id="Intervalo 1">
          <x15:rangePr sourceName="_xlcn.WorksheetConnection_DadosparaCartaoA1C51"/>
        </x15:connection>
      </ext>
    </extLst>
  </connection>
</connections>
</file>

<file path=xl/sharedStrings.xml><?xml version="1.0" encoding="utf-8"?>
<sst xmlns="http://schemas.openxmlformats.org/spreadsheetml/2006/main" count="95" uniqueCount="41">
  <si>
    <t>Latitude</t>
  </si>
  <si>
    <t>Longitude</t>
  </si>
  <si>
    <t>Ponto</t>
  </si>
  <si>
    <t>Fazer Leitura?</t>
  </si>
  <si>
    <t>Coletar água?</t>
  </si>
  <si>
    <t>portao</t>
  </si>
  <si>
    <t>fundo piscina</t>
  </si>
  <si>
    <t>canto frente torre</t>
  </si>
  <si>
    <t>-26.810036732765745, -49.103037554390085</t>
  </si>
  <si>
    <t>frente torre</t>
  </si>
  <si>
    <t>-26.810074940828542, -49.10269410290153</t>
  </si>
  <si>
    <t>parquinho</t>
  </si>
  <si>
    <t>-26.810358885175518, -49.102684824294975</t>
  </si>
  <si>
    <t>quinha atras janela</t>
  </si>
  <si>
    <t>-26.810439928024273, -49.10197034092955</t>
  </si>
  <si>
    <t>fundo atras quadra</t>
  </si>
  <si>
    <t>-26.810693719728473, -49.10236223147112</t>
  </si>
  <si>
    <t>meio do T em baixo</t>
  </si>
  <si>
    <t>-26.810689454326372, -49.10278757608331</t>
  </si>
  <si>
    <t>Fundo esquerdo</t>
  </si>
  <si>
    <t>-26.810727842939492, -49.10156172335266</t>
  </si>
  <si>
    <t>ETE</t>
  </si>
  <si>
    <t>-26.810017651492696, -49.103289387142645</t>
  </si>
  <si>
    <t>-26.809808264196253, -49.10328787579852</t>
  </si>
  <si>
    <t>-26.809793183604004, -49.10358863985815</t>
  </si>
  <si>
    <t>Coordenada</t>
  </si>
  <si>
    <t>Sim</t>
  </si>
  <si>
    <t>Não</t>
  </si>
  <si>
    <t>Descrição</t>
  </si>
  <si>
    <t>FL</t>
  </si>
  <si>
    <t>CA</t>
  </si>
  <si>
    <t>String</t>
  </si>
  <si>
    <t>-26.7483478517269, -49.09156392410612</t>
  </si>
  <si>
    <t>-26.748476178113833, -49.091550367130786</t>
  </si>
  <si>
    <t>-26.74853792000308, -49.09146631388373</t>
  </si>
  <si>
    <t>-26.748600872483085, -49.091599172241985</t>
  </si>
  <si>
    <t>-26.748650508067755, -49.091379549241616</t>
  </si>
  <si>
    <t>-26.748727987961463, -49.09146766958127</t>
  </si>
  <si>
    <t>-26.748845418324695, -49.09145546830347</t>
  </si>
  <si>
    <t>-26.748817574022738, -49.091588326661714</t>
  </si>
  <si>
    <t>-26.749014905232993, -49.09158561526665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</si>
</sst>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0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49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287066</xdr:colOff>
      <xdr:row>42</xdr:row>
      <xdr:rowOff>77327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431066" cy="8078327"/>
        </a:xfrm>
        <a:prstGeom prst="rect">
          <a:avLst/>
        </a:prstGeom>
      </xdr:spPr>
    </xdr:pic>
    <xdr:clientData/>
  </xdr:twoCellAnchor>
  <xdr:twoCellAnchor>
    <xdr:from>
      <xdr:col>6</xdr:col>
      <xdr:colOff>114299</xdr:colOff>
      <xdr:row>32</xdr:row>
      <xdr:rowOff>38100</xdr:rowOff>
    </xdr:from>
    <xdr:to>
      <xdr:col>6</xdr:col>
      <xdr:colOff>400050</xdr:colOff>
      <xdr:row>33</xdr:row>
      <xdr:rowOff>171450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71899" y="6134100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9</a:t>
          </a:r>
        </a:p>
      </xdr:txBody>
    </xdr:sp>
    <xdr:clientData/>
  </xdr:twoCellAnchor>
  <xdr:twoCellAnchor>
    <xdr:from>
      <xdr:col>6</xdr:col>
      <xdr:colOff>428624</xdr:colOff>
      <xdr:row>10</xdr:row>
      <xdr:rowOff>85725</xdr:rowOff>
    </xdr:from>
    <xdr:to>
      <xdr:col>7</xdr:col>
      <xdr:colOff>104775</xdr:colOff>
      <xdr:row>12</xdr:row>
      <xdr:rowOff>28575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086224" y="1990725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2</a:t>
          </a:r>
        </a:p>
      </xdr:txBody>
    </xdr:sp>
    <xdr:clientData/>
  </xdr:twoCellAnchor>
  <xdr:twoCellAnchor>
    <xdr:from>
      <xdr:col>6</xdr:col>
      <xdr:colOff>66674</xdr:colOff>
      <xdr:row>24</xdr:row>
      <xdr:rowOff>47625</xdr:rowOff>
    </xdr:from>
    <xdr:to>
      <xdr:col>6</xdr:col>
      <xdr:colOff>352425</xdr:colOff>
      <xdr:row>25</xdr:row>
      <xdr:rowOff>180975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724274" y="4619625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8</a:t>
          </a:r>
        </a:p>
      </xdr:txBody>
    </xdr:sp>
    <xdr:clientData/>
  </xdr:twoCellAnchor>
  <xdr:twoCellAnchor>
    <xdr:from>
      <xdr:col>7</xdr:col>
      <xdr:colOff>504824</xdr:colOff>
      <xdr:row>25</xdr:row>
      <xdr:rowOff>57150</xdr:rowOff>
    </xdr:from>
    <xdr:to>
      <xdr:col>8</xdr:col>
      <xdr:colOff>180975</xdr:colOff>
      <xdr:row>27</xdr:row>
      <xdr:rowOff>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772024" y="4819650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7</a:t>
          </a:r>
        </a:p>
      </xdr:txBody>
    </xdr:sp>
    <xdr:clientData/>
  </xdr:twoCellAnchor>
  <xdr:twoCellAnchor>
    <xdr:from>
      <xdr:col>7</xdr:col>
      <xdr:colOff>200024</xdr:colOff>
      <xdr:row>20</xdr:row>
      <xdr:rowOff>9525</xdr:rowOff>
    </xdr:from>
    <xdr:to>
      <xdr:col>7</xdr:col>
      <xdr:colOff>485775</xdr:colOff>
      <xdr:row>21</xdr:row>
      <xdr:rowOff>142875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467224" y="3819525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6</a:t>
          </a:r>
        </a:p>
      </xdr:txBody>
    </xdr:sp>
    <xdr:clientData/>
  </xdr:twoCellAnchor>
  <xdr:twoCellAnchor>
    <xdr:from>
      <xdr:col>8</xdr:col>
      <xdr:colOff>400049</xdr:colOff>
      <xdr:row>17</xdr:row>
      <xdr:rowOff>76200</xdr:rowOff>
    </xdr:from>
    <xdr:to>
      <xdr:col>9</xdr:col>
      <xdr:colOff>76200</xdr:colOff>
      <xdr:row>19</xdr:row>
      <xdr:rowOff>19050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276849" y="3314700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5</a:t>
          </a:r>
        </a:p>
      </xdr:txBody>
    </xdr:sp>
    <xdr:clientData/>
  </xdr:twoCellAnchor>
  <xdr:twoCellAnchor>
    <xdr:from>
      <xdr:col>7</xdr:col>
      <xdr:colOff>409574</xdr:colOff>
      <xdr:row>12</xdr:row>
      <xdr:rowOff>47625</xdr:rowOff>
    </xdr:from>
    <xdr:to>
      <xdr:col>8</xdr:col>
      <xdr:colOff>85725</xdr:colOff>
      <xdr:row>13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676774" y="2333625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3</a:t>
          </a:r>
        </a:p>
      </xdr:txBody>
    </xdr:sp>
    <xdr:clientData/>
  </xdr:twoCellAnchor>
  <xdr:twoCellAnchor>
    <xdr:from>
      <xdr:col>6</xdr:col>
      <xdr:colOff>95249</xdr:colOff>
      <xdr:row>14</xdr:row>
      <xdr:rowOff>180975</xdr:rowOff>
    </xdr:from>
    <xdr:to>
      <xdr:col>6</xdr:col>
      <xdr:colOff>381000</xdr:colOff>
      <xdr:row>16</xdr:row>
      <xdr:rowOff>123825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752849" y="2847975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4</a:t>
          </a:r>
        </a:p>
      </xdr:txBody>
    </xdr:sp>
    <xdr:clientData/>
  </xdr:twoCellAnchor>
  <xdr:twoCellAnchor>
    <xdr:from>
      <xdr:col>6</xdr:col>
      <xdr:colOff>323849</xdr:colOff>
      <xdr:row>4</xdr:row>
      <xdr:rowOff>152400</xdr:rowOff>
    </xdr:from>
    <xdr:to>
      <xdr:col>7</xdr:col>
      <xdr:colOff>0</xdr:colOff>
      <xdr:row>6</xdr:row>
      <xdr:rowOff>95250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981449" y="914400"/>
          <a:ext cx="285751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1</a:t>
          </a:r>
        </a:p>
      </xdr:txBody>
    </xdr:sp>
    <xdr:clientData/>
  </xdr:twoCellAnchor>
  <xdr:twoCellAnchor editAs="oneCell">
    <xdr:from>
      <xdr:col>23</xdr:col>
      <xdr:colOff>323850</xdr:colOff>
      <xdr:row>1</xdr:row>
      <xdr:rowOff>57150</xdr:rowOff>
    </xdr:from>
    <xdr:to>
      <xdr:col>33</xdr:col>
      <xdr:colOff>296122</xdr:colOff>
      <xdr:row>37</xdr:row>
      <xdr:rowOff>96213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44650" y="247650"/>
          <a:ext cx="6068272" cy="68970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0</xdr:row>
          <xdr:rowOff>57150</xdr:rowOff>
        </xdr:from>
        <xdr:to>
          <xdr:col>10</xdr:col>
          <xdr:colOff>1524000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2</xdr:row>
          <xdr:rowOff>66675</xdr:rowOff>
        </xdr:from>
        <xdr:to>
          <xdr:col>10</xdr:col>
          <xdr:colOff>476250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0</xdr:row>
          <xdr:rowOff>76200</xdr:rowOff>
        </xdr:from>
        <xdr:to>
          <xdr:col>10</xdr:col>
          <xdr:colOff>476250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AE0218-F1A4-480B-9DA8-65D08F98DFB9}" name="Tabela1" displayName="Tabela1" ref="A1:J13">
  <autoFilter ref="A1:J13" xr:uid="{A6AE0218-F1A4-480B-9DA8-65D08F98DF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D99CA21F-8260-4B01-8F72-62EBE5794377}" name="Ponto" totalsRowLabel="Total">
      <calculatedColumnFormula>ROW(Tabela1[[#This Row],[Ponto]])-1</calculatedColumnFormula>
    </tableColumn>
    <tableColumn id="2" xr3:uid="{6E574086-F8DC-433A-8D32-A455D22BC084}" name="Coordenada" dataDxfId="5"/>
    <tableColumn id="3" xr3:uid="{A7F2795A-66BE-4C27-BC90-23D879219F39}" name="Fazer Leitura?"/>
    <tableColumn id="4" xr3:uid="{D1CFCD30-FE59-46D8-8EC7-D12FF5D81811}" name="Coletar água?"/>
    <tableColumn id="5" xr3:uid="{641548E8-EA60-4549-8354-FE055D7DE9ED}" name="Descrição"/>
    <tableColumn id="6" xr3:uid="{61451B8E-08B1-4C69-B75F-E4FE36DC3331}" name="Latitude" dataDxfId="4">
      <calculatedColumnFormula>LEFT(Tabela1[[#This Row],[Coordenada]],FIND(",",Tabela1[[#This Row],[Coordenada]])-1)</calculatedColumnFormula>
    </tableColumn>
    <tableColumn id="7" xr3:uid="{6098B69F-AB48-440D-B378-C89F846CDB6C}" name="Longitude" dataDxfId="3">
      <calculatedColumnFormula>RIGHT(Tabela1[[#This Row],[Coordenada]],LEN(Tabela1[[#This Row],[Coordenada]])-FIND(",",Tabela1[[#This Row],[Coordenada]])-1)</calculatedColumnFormula>
    </tableColumn>
    <tableColumn id="8" xr3:uid="{02DF7E4A-2E66-49AF-AD6D-08768B2C7B2D}" name="FL" dataDxfId="2">
      <calculatedColumnFormula>IF(Tabela1[[#This Row],[Fazer Leitura?]]="Sim",1,0)</calculatedColumnFormula>
    </tableColumn>
    <tableColumn id="9" xr3:uid="{8C74A2E8-ABE5-455A-BA23-390AEE9C6CC1}" name="CA" dataDxfId="1">
      <calculatedColumnFormula>IF(Tabela1[[#This Row],[Coletar água?]]="Sim",1,0)</calculatedColumnFormula>
    </tableColumn>
    <tableColumn id="10" xr3:uid="{60053E78-EDE6-457F-9400-3D99EBFF3AE3}" name="String" totalsRowFunction="count" dataDxfId="0">
      <calculatedColumnFormula>_xlfn.CONCAT(Tabela1[[#This Row],[Latitude]],", ",Tabela1[[#This Row],[Longitude]],", ",Tabela1[[#This Row],[FL]],", ",Tabela1[[#This Row],[CA]],";")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2586E-9226-46DA-9B3D-D8069CC79752}">
  <sheetPr codeName="Planilha1"/>
  <dimension ref="Q2:X20"/>
  <sheetViews>
    <sheetView tabSelected="1" topLeftCell="E1" workbookViewId="0">
      <selection activeCell="Q20" sqref="Q14:Q20"/>
    </sheetView>
  </sheetViews>
  <sheetFormatPr defaultRowHeight="15" x14ac:dyDescent="0.25"/>
  <cols>
    <col min="18" max="19" width="11.28515625" bestFit="1" customWidth="1"/>
  </cols>
  <sheetData>
    <row r="2" spans="17:24" x14ac:dyDescent="0.25">
      <c r="Q2">
        <v>1</v>
      </c>
      <c r="R2" s="2" t="s">
        <v>32</v>
      </c>
      <c r="S2" s="2"/>
      <c r="T2" s="2"/>
      <c r="U2" s="2"/>
      <c r="V2" s="2"/>
      <c r="W2" s="2"/>
      <c r="X2" s="2"/>
    </row>
    <row r="3" spans="17:24" x14ac:dyDescent="0.25">
      <c r="Q3">
        <v>2</v>
      </c>
      <c r="R3" s="2" t="s">
        <v>33</v>
      </c>
      <c r="S3" s="2"/>
      <c r="T3" s="2"/>
      <c r="U3" s="2"/>
      <c r="V3" s="2"/>
      <c r="W3" s="2"/>
      <c r="X3" s="2"/>
    </row>
    <row r="4" spans="17:24" x14ac:dyDescent="0.25">
      <c r="Q4">
        <v>3</v>
      </c>
      <c r="R4" s="2" t="s">
        <v>34</v>
      </c>
      <c r="S4" s="2"/>
      <c r="T4" s="2"/>
      <c r="U4" s="2"/>
      <c r="V4" s="2"/>
      <c r="W4" s="2"/>
      <c r="X4" s="2"/>
    </row>
    <row r="5" spans="17:24" x14ac:dyDescent="0.25">
      <c r="Q5">
        <v>4</v>
      </c>
      <c r="R5" s="2" t="s">
        <v>35</v>
      </c>
      <c r="S5" s="2"/>
      <c r="T5" s="2"/>
      <c r="U5" s="2"/>
      <c r="V5" s="2"/>
      <c r="W5" s="2"/>
      <c r="X5" s="2"/>
    </row>
    <row r="6" spans="17:24" x14ac:dyDescent="0.25">
      <c r="Q6">
        <v>5</v>
      </c>
      <c r="R6" s="2" t="s">
        <v>36</v>
      </c>
      <c r="S6" s="2"/>
      <c r="T6" s="2"/>
      <c r="U6" s="2"/>
      <c r="V6" s="2"/>
      <c r="W6" s="2"/>
      <c r="X6" s="2"/>
    </row>
    <row r="7" spans="17:24" x14ac:dyDescent="0.25">
      <c r="Q7">
        <v>6</v>
      </c>
      <c r="R7" s="2" t="s">
        <v>37</v>
      </c>
      <c r="S7" s="2"/>
      <c r="T7" s="2"/>
      <c r="U7" s="2"/>
      <c r="V7" s="2"/>
      <c r="W7" s="2"/>
      <c r="X7" s="2"/>
    </row>
    <row r="8" spans="17:24" x14ac:dyDescent="0.25">
      <c r="Q8">
        <v>7</v>
      </c>
      <c r="R8" s="2" t="s">
        <v>38</v>
      </c>
      <c r="S8" s="2"/>
      <c r="T8" s="2"/>
      <c r="U8" s="2"/>
      <c r="V8" s="2"/>
      <c r="W8" s="2"/>
      <c r="X8" s="2"/>
    </row>
    <row r="9" spans="17:24" x14ac:dyDescent="0.25">
      <c r="Q9">
        <v>8</v>
      </c>
      <c r="R9" s="2" t="s">
        <v>39</v>
      </c>
      <c r="S9" s="2"/>
      <c r="T9" s="2"/>
      <c r="U9" s="2"/>
      <c r="V9" s="2"/>
      <c r="W9" s="2"/>
      <c r="X9" s="2"/>
    </row>
    <row r="10" spans="17:24" x14ac:dyDescent="0.25">
      <c r="Q10">
        <v>9</v>
      </c>
      <c r="R10" s="2" t="s">
        <v>40</v>
      </c>
      <c r="S10" s="2"/>
      <c r="T10" s="2"/>
      <c r="U10" s="2"/>
      <c r="V10" s="2"/>
      <c r="W10" s="2"/>
      <c r="X10" s="2"/>
    </row>
    <row r="14" spans="17:24" x14ac:dyDescent="0.25">
      <c r="Q14">
        <v>5</v>
      </c>
      <c r="R14" s="3">
        <v>-26.748650508067701</v>
      </c>
      <c r="S14" s="3">
        <v>-49.091379549241601</v>
      </c>
    </row>
    <row r="15" spans="17:24" x14ac:dyDescent="0.25">
      <c r="Q15">
        <v>6</v>
      </c>
      <c r="R15" s="3">
        <v>-26.748727987961399</v>
      </c>
      <c r="S15" s="3">
        <v>-49.091467669581199</v>
      </c>
    </row>
    <row r="16" spans="17:24" x14ac:dyDescent="0.25">
      <c r="Q16">
        <v>3</v>
      </c>
      <c r="R16" s="3">
        <v>-26.748537920002999</v>
      </c>
      <c r="S16" s="3">
        <v>-49.0914663138837</v>
      </c>
    </row>
    <row r="17" spans="17:19" x14ac:dyDescent="0.25">
      <c r="Q17">
        <v>2</v>
      </c>
      <c r="R17" s="3">
        <v>-26.748476178113801</v>
      </c>
      <c r="S17" s="3">
        <v>-49.091550367130701</v>
      </c>
    </row>
    <row r="18" spans="17:19" x14ac:dyDescent="0.25">
      <c r="Q18">
        <v>8</v>
      </c>
      <c r="R18" s="3">
        <v>-26.748817574022699</v>
      </c>
      <c r="S18" s="3">
        <v>-49.0915883266617</v>
      </c>
    </row>
    <row r="19" spans="17:19" x14ac:dyDescent="0.25">
      <c r="Q19">
        <v>1</v>
      </c>
      <c r="R19" s="3">
        <v>-26.748347851726901</v>
      </c>
      <c r="S19" s="3">
        <v>-49.091563924106097</v>
      </c>
    </row>
    <row r="20" spans="17:19" x14ac:dyDescent="0.25">
      <c r="Q20">
        <v>2</v>
      </c>
      <c r="R20" s="3">
        <v>-26.748476178113801</v>
      </c>
      <c r="S20" s="3">
        <v>-49.091550367130701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EE6D-E433-4BAF-BADD-5A7F32E35BC0}">
  <sheetPr codeName="Planilha2"/>
  <dimension ref="A1:P22"/>
  <sheetViews>
    <sheetView topLeftCell="C1" zoomScaleNormal="100" workbookViewId="0">
      <selection activeCell="K5" sqref="K5"/>
    </sheetView>
  </sheetViews>
  <sheetFormatPr defaultColWidth="0" defaultRowHeight="15" zeroHeight="1" x14ac:dyDescent="0.25"/>
  <cols>
    <col min="1" max="1" width="6.28515625" bestFit="1" customWidth="1"/>
    <col min="2" max="2" width="38.5703125" style="2" bestFit="1" customWidth="1"/>
    <col min="3" max="4" width="13.5703125" customWidth="1"/>
    <col min="5" max="5" width="21.42578125" customWidth="1"/>
    <col min="6" max="7" width="24" customWidth="1"/>
    <col min="8" max="9" width="4" customWidth="1"/>
    <col min="10" max="10" width="43.28515625" bestFit="1" customWidth="1"/>
    <col min="11" max="11" width="26.7109375" customWidth="1"/>
    <col min="12" max="12" width="39.5703125" hidden="1" customWidth="1"/>
    <col min="13" max="13" width="16.85546875" hidden="1" customWidth="1"/>
    <col min="14" max="14" width="9.140625" hidden="1" customWidth="1"/>
    <col min="15" max="16" width="19.5703125" hidden="1" customWidth="1"/>
    <col min="17" max="16384" width="9.140625" hidden="1"/>
  </cols>
  <sheetData>
    <row r="1" spans="1:13" x14ac:dyDescent="0.25">
      <c r="A1" t="s">
        <v>2</v>
      </c>
      <c r="B1" s="2" t="s">
        <v>25</v>
      </c>
      <c r="C1" t="s">
        <v>3</v>
      </c>
      <c r="D1" t="s">
        <v>4</v>
      </c>
      <c r="E1" t="s">
        <v>28</v>
      </c>
      <c r="F1" t="s">
        <v>0</v>
      </c>
      <c r="G1" t="s">
        <v>1</v>
      </c>
      <c r="H1" t="s">
        <v>29</v>
      </c>
      <c r="I1" t="s">
        <v>30</v>
      </c>
      <c r="J1" t="s">
        <v>31</v>
      </c>
    </row>
    <row r="2" spans="1:13" x14ac:dyDescent="0.25">
      <c r="A2">
        <f>ROW(Tabela1[[#This Row],[Ponto]])-1</f>
        <v>1</v>
      </c>
      <c r="B2" s="2" t="s">
        <v>36</v>
      </c>
      <c r="C2" t="s">
        <v>26</v>
      </c>
      <c r="D2" t="s">
        <v>26</v>
      </c>
      <c r="E2">
        <v>5</v>
      </c>
      <c r="F2" t="str">
        <f>LEFT(Tabela1[[#This Row],[Coordenada]],FIND(",",Tabela1[[#This Row],[Coordenada]])-1)</f>
        <v>-26.748650508067755</v>
      </c>
      <c r="G2" t="str">
        <f>RIGHT(Tabela1[[#This Row],[Coordenada]],LEN(Tabela1[[#This Row],[Coordenada]])-FIND(",",Tabela1[[#This Row],[Coordenada]])-1)</f>
        <v>-49.091379549241616</v>
      </c>
      <c r="H2">
        <f>IF(Tabela1[[#This Row],[Fazer Leitura?]]="Sim",1,0)</f>
        <v>1</v>
      </c>
      <c r="I2">
        <f>IF(Tabela1[[#This Row],[Coletar água?]]="Sim",1,0)</f>
        <v>1</v>
      </c>
      <c r="J2" t="str">
        <f>_xlfn.CONCAT(Tabela1[[#This Row],[Latitude]],", ",Tabela1[[#This Row],[Longitude]],", ",Tabela1[[#This Row],[FL]],", ",Tabela1[[#This Row],[CA]],";")</f>
        <v>-26.748650508067755, -49.091379549241616, 1, 1;</v>
      </c>
      <c r="M2" s="1"/>
    </row>
    <row r="3" spans="1:13" x14ac:dyDescent="0.25">
      <c r="A3">
        <f>ROW(Tabela1[[#This Row],[Ponto]])-1</f>
        <v>2</v>
      </c>
      <c r="B3" s="2" t="s">
        <v>39</v>
      </c>
      <c r="C3" t="s">
        <v>26</v>
      </c>
      <c r="D3" t="s">
        <v>27</v>
      </c>
      <c r="E3">
        <v>8</v>
      </c>
      <c r="F3" t="str">
        <f>LEFT(Tabela1[[#This Row],[Coordenada]],FIND(",",Tabela1[[#This Row],[Coordenada]])-1)</f>
        <v>-26.748817574022738</v>
      </c>
      <c r="G3" t="str">
        <f>RIGHT(Tabela1[[#This Row],[Coordenada]],LEN(Tabela1[[#This Row],[Coordenada]])-FIND(",",Tabela1[[#This Row],[Coordenada]])-1)</f>
        <v>-49.091588326661714</v>
      </c>
      <c r="H3">
        <f>IF(Tabela1[[#This Row],[Fazer Leitura?]]="Sim",1,0)</f>
        <v>1</v>
      </c>
      <c r="I3">
        <f>IF(Tabela1[[#This Row],[Coletar água?]]="Sim",1,0)</f>
        <v>0</v>
      </c>
      <c r="J3" t="str">
        <f>_xlfn.CONCAT(Tabela1[[#This Row],[Latitude]],", ",Tabela1[[#This Row],[Longitude]],", ",Tabela1[[#This Row],[FL]],", ",Tabela1[[#This Row],[CA]],";")</f>
        <v>-26.748817574022738, -49.091588326661714, 1, 0;</v>
      </c>
      <c r="M3" s="1"/>
    </row>
    <row r="4" spans="1:13" x14ac:dyDescent="0.25">
      <c r="A4">
        <f>ROW(Tabela1[[#This Row],[Ponto]])-1</f>
        <v>3</v>
      </c>
      <c r="B4" s="2" t="s">
        <v>32</v>
      </c>
      <c r="C4" t="s">
        <v>26</v>
      </c>
      <c r="D4" t="s">
        <v>26</v>
      </c>
      <c r="E4">
        <v>1</v>
      </c>
      <c r="F4" t="str">
        <f>LEFT(Tabela1[[#This Row],[Coordenada]],FIND(",",Tabela1[[#This Row],[Coordenada]])-1)</f>
        <v>-26.7483478517269</v>
      </c>
      <c r="G4" t="str">
        <f>RIGHT(Tabela1[[#This Row],[Coordenada]],LEN(Tabela1[[#This Row],[Coordenada]])-FIND(",",Tabela1[[#This Row],[Coordenada]])-1)</f>
        <v>-49.09156392410612</v>
      </c>
      <c r="H4">
        <f>IF(Tabela1[[#This Row],[Fazer Leitura?]]="Sim",1,0)</f>
        <v>1</v>
      </c>
      <c r="I4">
        <f>IF(Tabela1[[#This Row],[Coletar água?]]="Sim",1,0)</f>
        <v>1</v>
      </c>
      <c r="J4" t="str">
        <f>_xlfn.CONCAT(Tabela1[[#This Row],[Latitude]],", ",Tabela1[[#This Row],[Longitude]],", ",Tabela1[[#This Row],[FL]],", ",Tabela1[[#This Row],[CA]],";")</f>
        <v>-26.7483478517269, -49.09156392410612, 1, 1;</v>
      </c>
    </row>
    <row r="5" spans="1:13" x14ac:dyDescent="0.25">
      <c r="A5">
        <f>ROW(Tabela1[[#This Row],[Ponto]])-1</f>
        <v>4</v>
      </c>
      <c r="B5" s="2" t="s">
        <v>37</v>
      </c>
      <c r="C5" t="s">
        <v>26</v>
      </c>
      <c r="D5" t="s">
        <v>26</v>
      </c>
      <c r="E5">
        <v>6</v>
      </c>
      <c r="F5" t="str">
        <f>LEFT(Tabela1[[#This Row],[Coordenada]],FIND(",",Tabela1[[#This Row],[Coordenada]])-1)</f>
        <v>-26.748727987961463</v>
      </c>
      <c r="G5" t="str">
        <f>RIGHT(Tabela1[[#This Row],[Coordenada]],LEN(Tabela1[[#This Row],[Coordenada]])-FIND(",",Tabela1[[#This Row],[Coordenada]])-1)</f>
        <v>-49.09146766958127</v>
      </c>
      <c r="H5">
        <f>IF(Tabela1[[#This Row],[Fazer Leitura?]]="Sim",1,0)</f>
        <v>1</v>
      </c>
      <c r="I5">
        <f>IF(Tabela1[[#This Row],[Coletar água?]]="Sim",1,0)</f>
        <v>1</v>
      </c>
      <c r="J5" t="str">
        <f>_xlfn.CONCAT(Tabela1[[#This Row],[Latitude]],", ",Tabela1[[#This Row],[Longitude]],", ",Tabela1[[#This Row],[FL]],", ",Tabela1[[#This Row],[CA]],";")</f>
        <v>-26.748727987961463, -49.09146766958127, 1, 1;</v>
      </c>
    </row>
    <row r="6" spans="1:13" x14ac:dyDescent="0.25">
      <c r="A6">
        <f>ROW(Tabela1[[#This Row],[Ponto]])-1</f>
        <v>5</v>
      </c>
      <c r="B6" s="2" t="s">
        <v>34</v>
      </c>
      <c r="C6" t="s">
        <v>26</v>
      </c>
      <c r="D6" t="s">
        <v>26</v>
      </c>
      <c r="E6">
        <v>3</v>
      </c>
      <c r="F6" t="str">
        <f>LEFT(Tabela1[[#This Row],[Coordenada]],FIND(",",Tabela1[[#This Row],[Coordenada]])-1)</f>
        <v>-26.74853792000308</v>
      </c>
      <c r="G6" t="str">
        <f>RIGHT(Tabela1[[#This Row],[Coordenada]],LEN(Tabela1[[#This Row],[Coordenada]])-FIND(",",Tabela1[[#This Row],[Coordenada]])-1)</f>
        <v>-49.09146631388373</v>
      </c>
      <c r="H6">
        <f>IF(Tabela1[[#This Row],[Fazer Leitura?]]="Sim",1,0)</f>
        <v>1</v>
      </c>
      <c r="I6">
        <f>IF(Tabela1[[#This Row],[Coletar água?]]="Sim",1,0)</f>
        <v>1</v>
      </c>
      <c r="J6" t="str">
        <f>_xlfn.CONCAT(Tabela1[[#This Row],[Latitude]],", ",Tabela1[[#This Row],[Longitude]],", ",Tabela1[[#This Row],[FL]],", ",Tabela1[[#This Row],[CA]],";")</f>
        <v>-26.74853792000308, -49.09146631388373, 1, 1;</v>
      </c>
    </row>
    <row r="7" spans="1:13" x14ac:dyDescent="0.25">
      <c r="A7">
        <f>ROW(Tabela1[[#This Row],[Ponto]])-1</f>
        <v>6</v>
      </c>
      <c r="B7" s="2" t="s">
        <v>38</v>
      </c>
      <c r="C7" t="s">
        <v>26</v>
      </c>
      <c r="D7" t="s">
        <v>26</v>
      </c>
      <c r="E7">
        <v>7</v>
      </c>
      <c r="F7" t="str">
        <f>LEFT(Tabela1[[#This Row],[Coordenada]],FIND(",",Tabela1[[#This Row],[Coordenada]])-1)</f>
        <v>-26.748845418324695</v>
      </c>
      <c r="G7" t="str">
        <f>RIGHT(Tabela1[[#This Row],[Coordenada]],LEN(Tabela1[[#This Row],[Coordenada]])-FIND(",",Tabela1[[#This Row],[Coordenada]])-1)</f>
        <v>-49.09145546830347</v>
      </c>
      <c r="H7">
        <f>IF(Tabela1[[#This Row],[Fazer Leitura?]]="Sim",1,0)</f>
        <v>1</v>
      </c>
      <c r="I7">
        <f>IF(Tabela1[[#This Row],[Coletar água?]]="Sim",1,0)</f>
        <v>1</v>
      </c>
      <c r="J7" t="str">
        <f>_xlfn.CONCAT(Tabela1[[#This Row],[Latitude]],", ",Tabela1[[#This Row],[Longitude]],", ",Tabela1[[#This Row],[FL]],", ",Tabela1[[#This Row],[CA]],";")</f>
        <v>-26.748845418324695, -49.09145546830347, 1, 1;</v>
      </c>
    </row>
    <row r="8" spans="1:13" x14ac:dyDescent="0.25">
      <c r="A8">
        <f>ROW(Tabela1[[#This Row],[Ponto]])-1</f>
        <v>7</v>
      </c>
      <c r="B8" s="2" t="s">
        <v>33</v>
      </c>
      <c r="C8" t="s">
        <v>26</v>
      </c>
      <c r="D8" t="s">
        <v>26</v>
      </c>
      <c r="E8">
        <v>2</v>
      </c>
      <c r="F8" t="str">
        <f>LEFT(Tabela1[[#This Row],[Coordenada]],FIND(",",Tabela1[[#This Row],[Coordenada]])-1)</f>
        <v>-26.748476178113833</v>
      </c>
      <c r="G8" t="str">
        <f>RIGHT(Tabela1[[#This Row],[Coordenada]],LEN(Tabela1[[#This Row],[Coordenada]])-FIND(",",Tabela1[[#This Row],[Coordenada]])-1)</f>
        <v>-49.091550367130786</v>
      </c>
      <c r="H8">
        <f>IF(Tabela1[[#This Row],[Fazer Leitura?]]="Sim",1,0)</f>
        <v>1</v>
      </c>
      <c r="I8">
        <f>IF(Tabela1[[#This Row],[Coletar água?]]="Sim",1,0)</f>
        <v>1</v>
      </c>
      <c r="J8" t="str">
        <f>_xlfn.CONCAT(Tabela1[[#This Row],[Latitude]],", ",Tabela1[[#This Row],[Longitude]],", ",Tabela1[[#This Row],[FL]],", ",Tabela1[[#This Row],[CA]],";")</f>
        <v>-26.748476178113833, -49.091550367130786, 1, 1;</v>
      </c>
    </row>
    <row r="9" spans="1:13" x14ac:dyDescent="0.25">
      <c r="A9">
        <f>ROW(Tabela1[[#This Row],[Ponto]])-1</f>
        <v>8</v>
      </c>
      <c r="B9" s="2" t="s">
        <v>38</v>
      </c>
      <c r="C9" t="s">
        <v>26</v>
      </c>
      <c r="D9" t="s">
        <v>27</v>
      </c>
      <c r="E9">
        <v>7</v>
      </c>
      <c r="F9" t="str">
        <f>LEFT(Tabela1[[#This Row],[Coordenada]],FIND(",",Tabela1[[#This Row],[Coordenada]])-1)</f>
        <v>-26.748845418324695</v>
      </c>
      <c r="G9" t="str">
        <f>RIGHT(Tabela1[[#This Row],[Coordenada]],LEN(Tabela1[[#This Row],[Coordenada]])-FIND(",",Tabela1[[#This Row],[Coordenada]])-1)</f>
        <v>-49.09145546830347</v>
      </c>
      <c r="H9">
        <f>IF(Tabela1[[#This Row],[Fazer Leitura?]]="Sim",1,0)</f>
        <v>1</v>
      </c>
      <c r="I9">
        <f>IF(Tabela1[[#This Row],[Coletar água?]]="Sim",1,0)</f>
        <v>0</v>
      </c>
      <c r="J9" t="str">
        <f>_xlfn.CONCAT(Tabela1[[#This Row],[Latitude]],", ",Tabela1[[#This Row],[Longitude]],", ",Tabela1[[#This Row],[FL]],", ",Tabela1[[#This Row],[CA]],";")</f>
        <v>-26.748845418324695, -49.09145546830347, 1, 0;</v>
      </c>
    </row>
    <row r="10" spans="1:13" x14ac:dyDescent="0.25">
      <c r="A10">
        <f>ROW(Tabela1[[#This Row],[Ponto]])-1</f>
        <v>9</v>
      </c>
      <c r="B10" s="2" t="s">
        <v>40</v>
      </c>
      <c r="C10" t="s">
        <v>26</v>
      </c>
      <c r="D10" t="s">
        <v>27</v>
      </c>
      <c r="E10">
        <v>9</v>
      </c>
      <c r="F10" t="str">
        <f>LEFT(Tabela1[[#This Row],[Coordenada]],FIND(",",Tabela1[[#This Row],[Coordenada]])-1)</f>
        <v>-26.749014905232993</v>
      </c>
      <c r="G10" t="str">
        <f>RIGHT(Tabela1[[#This Row],[Coordenada]],LEN(Tabela1[[#This Row],[Coordenada]])-FIND(",",Tabela1[[#This Row],[Coordenada]])-1)</f>
        <v>-49.09158561526665</v>
      </c>
      <c r="H10">
        <f>IF(Tabela1[[#This Row],[Fazer Leitura?]]="Sim",1,0)</f>
        <v>1</v>
      </c>
      <c r="I10">
        <f>IF(Tabela1[[#This Row],[Coletar água?]]="Sim",1,0)</f>
        <v>0</v>
      </c>
      <c r="J10" t="str">
        <f>_xlfn.CONCAT(Tabela1[[#This Row],[Latitude]],", ",Tabela1[[#This Row],[Longitude]],", ",Tabela1[[#This Row],[FL]],", ",Tabela1[[#This Row],[CA]],";")</f>
        <v>-26.749014905232993, -49.09158561526665, 1, 0;</v>
      </c>
    </row>
    <row r="11" spans="1:13" x14ac:dyDescent="0.25">
      <c r="A11">
        <f>ROW(Tabela1[[#This Row],[Ponto]])-1</f>
        <v>10</v>
      </c>
      <c r="B11" s="2" t="s">
        <v>37</v>
      </c>
      <c r="C11" t="s">
        <v>26</v>
      </c>
      <c r="D11" t="s">
        <v>27</v>
      </c>
      <c r="E11">
        <v>6</v>
      </c>
      <c r="F11" t="str">
        <f>LEFT(Tabela1[[#This Row],[Coordenada]],FIND(",",Tabela1[[#This Row],[Coordenada]])-1)</f>
        <v>-26.748727987961463</v>
      </c>
      <c r="G11" t="str">
        <f>RIGHT(Tabela1[[#This Row],[Coordenada]],LEN(Tabela1[[#This Row],[Coordenada]])-FIND(",",Tabela1[[#This Row],[Coordenada]])-1)</f>
        <v>-49.09146766958127</v>
      </c>
      <c r="H11">
        <f>IF(Tabela1[[#This Row],[Fazer Leitura?]]="Sim",1,0)</f>
        <v>1</v>
      </c>
      <c r="I11">
        <f>IF(Tabela1[[#This Row],[Coletar água?]]="Sim",1,0)</f>
        <v>0</v>
      </c>
      <c r="J11" t="str">
        <f>_xlfn.CONCAT(Tabela1[[#This Row],[Latitude]],", ",Tabela1[[#This Row],[Longitude]],", ",Tabela1[[#This Row],[FL]],", ",Tabela1[[#This Row],[CA]],";")</f>
        <v>-26.748727987961463, -49.09146766958127, 1, 0;</v>
      </c>
    </row>
    <row r="12" spans="1:13" x14ac:dyDescent="0.25">
      <c r="A12">
        <f>ROW(Tabela1[[#This Row],[Ponto]])-1</f>
        <v>11</v>
      </c>
      <c r="B12" s="2" t="s">
        <v>35</v>
      </c>
      <c r="C12" t="s">
        <v>26</v>
      </c>
      <c r="D12" t="s">
        <v>27</v>
      </c>
      <c r="E12">
        <v>4</v>
      </c>
      <c r="F12" t="str">
        <f>LEFT(Tabela1[[#This Row],[Coordenada]],FIND(",",Tabela1[[#This Row],[Coordenada]])-1)</f>
        <v>-26.748600872483085</v>
      </c>
      <c r="G12" t="str">
        <f>RIGHT(Tabela1[[#This Row],[Coordenada]],LEN(Tabela1[[#This Row],[Coordenada]])-FIND(",",Tabela1[[#This Row],[Coordenada]])-1)</f>
        <v>-49.091599172241985</v>
      </c>
      <c r="H12">
        <f>IF(Tabela1[[#This Row],[Fazer Leitura?]]="Sim",1,0)</f>
        <v>1</v>
      </c>
      <c r="I12">
        <f>IF(Tabela1[[#This Row],[Coletar água?]]="Sim",1,0)</f>
        <v>0</v>
      </c>
      <c r="J12" t="str">
        <f>_xlfn.CONCAT(Tabela1[[#This Row],[Latitude]],", ",Tabela1[[#This Row],[Longitude]],", ",Tabela1[[#This Row],[FL]],", ",Tabela1[[#This Row],[CA]],";")</f>
        <v>-26.748600872483085, -49.091599172241985, 1, 0;</v>
      </c>
    </row>
    <row r="13" spans="1:13" x14ac:dyDescent="0.25">
      <c r="A13">
        <f>ROW(Tabela1[[#This Row],[Ponto]])-1</f>
        <v>12</v>
      </c>
      <c r="B13" s="2" t="s">
        <v>36</v>
      </c>
      <c r="C13" t="s">
        <v>26</v>
      </c>
      <c r="D13" t="s">
        <v>27</v>
      </c>
      <c r="E13">
        <v>5</v>
      </c>
      <c r="F13" t="str">
        <f>LEFT(Tabela1[[#This Row],[Coordenada]],FIND(",",Tabela1[[#This Row],[Coordenada]])-1)</f>
        <v>-26.748650508067755</v>
      </c>
      <c r="G13" t="str">
        <f>RIGHT(Tabela1[[#This Row],[Coordenada]],LEN(Tabela1[[#This Row],[Coordenada]])-FIND(",",Tabela1[[#This Row],[Coordenada]])-1)</f>
        <v>-49.091379549241616</v>
      </c>
      <c r="H13">
        <f>IF(Tabela1[[#This Row],[Fazer Leitura?]]="Sim",1,0)</f>
        <v>1</v>
      </c>
      <c r="I13">
        <f>IF(Tabela1[[#This Row],[Coletar água?]]="Sim",1,0)</f>
        <v>0</v>
      </c>
      <c r="J13" t="str">
        <f>_xlfn.CONCAT(Tabela1[[#This Row],[Latitude]],", ",Tabela1[[#This Row],[Longitude]],", ",Tabela1[[#This Row],[FL]],", ",Tabela1[[#This Row],[CA]],";")</f>
        <v>-26.748650508067755, -49.091379549241616, 1, 0;</v>
      </c>
    </row>
    <row r="14" spans="1:13" x14ac:dyDescent="0.25"/>
    <row r="15" spans="1:13" x14ac:dyDescent="0.25"/>
    <row r="16" spans="1:13" x14ac:dyDescent="0.25"/>
    <row r="17" x14ac:dyDescent="0.25"/>
    <row r="18" x14ac:dyDescent="0.25"/>
    <row r="19" x14ac:dyDescent="0.25"/>
    <row r="20" x14ac:dyDescent="0.25"/>
    <row r="21" x14ac:dyDescent="0.25"/>
    <row r="22" x14ac:dyDescent="0.25"/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_to_text_file">
                <anchor moveWithCells="1" sizeWithCells="1">
                  <from>
                    <xdr:col>10</xdr:col>
                    <xdr:colOff>523875</xdr:colOff>
                    <xdr:row>0</xdr:row>
                    <xdr:rowOff>57150</xdr:rowOff>
                  </from>
                  <to>
                    <xdr:col>10</xdr:col>
                    <xdr:colOff>1524000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trar">
                <anchor moveWithCells="1" sizeWithCells="1">
                  <from>
                    <xdr:col>10</xdr:col>
                    <xdr:colOff>133350</xdr:colOff>
                    <xdr:row>2</xdr:row>
                    <xdr:rowOff>66675</xdr:rowOff>
                  </from>
                  <to>
                    <xdr:col>10</xdr:col>
                    <xdr:colOff>476250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pagarLinha">
                <anchor moveWithCells="1" sizeWithCells="1">
                  <from>
                    <xdr:col>10</xdr:col>
                    <xdr:colOff>133350</xdr:colOff>
                    <xdr:row>0</xdr:row>
                    <xdr:rowOff>76200</xdr:rowOff>
                  </from>
                  <to>
                    <xdr:col>10</xdr:col>
                    <xdr:colOff>476250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7DCB3-760A-4737-85CE-A843126DEFEE}">
  <sheetPr codeName="Planilha3"/>
  <dimension ref="A1:D10"/>
  <sheetViews>
    <sheetView workbookViewId="0">
      <selection activeCell="A6" sqref="A6"/>
    </sheetView>
  </sheetViews>
  <sheetFormatPr defaultRowHeight="15" x14ac:dyDescent="0.25"/>
  <cols>
    <col min="1" max="1" width="39.5703125" bestFit="1" customWidth="1"/>
  </cols>
  <sheetData>
    <row r="1" spans="1:4" x14ac:dyDescent="0.25">
      <c r="A1" t="s">
        <v>24</v>
      </c>
      <c r="B1" t="s">
        <v>26</v>
      </c>
      <c r="C1" t="s">
        <v>27</v>
      </c>
      <c r="D1" t="s">
        <v>5</v>
      </c>
    </row>
    <row r="2" spans="1:4" x14ac:dyDescent="0.25">
      <c r="A2" t="s">
        <v>23</v>
      </c>
      <c r="B2" t="s">
        <v>26</v>
      </c>
      <c r="C2" t="s">
        <v>26</v>
      </c>
      <c r="D2" t="s">
        <v>6</v>
      </c>
    </row>
    <row r="3" spans="1:4" x14ac:dyDescent="0.25">
      <c r="A3" t="s">
        <v>22</v>
      </c>
      <c r="B3" t="s">
        <v>26</v>
      </c>
      <c r="C3" t="s">
        <v>27</v>
      </c>
      <c r="D3" t="s">
        <v>7</v>
      </c>
    </row>
    <row r="4" spans="1:4" x14ac:dyDescent="0.25">
      <c r="A4" t="s">
        <v>8</v>
      </c>
      <c r="B4" t="s">
        <v>26</v>
      </c>
      <c r="C4" t="s">
        <v>26</v>
      </c>
      <c r="D4" t="s">
        <v>9</v>
      </c>
    </row>
    <row r="5" spans="1:4" x14ac:dyDescent="0.25">
      <c r="A5" t="s">
        <v>10</v>
      </c>
      <c r="B5" t="s">
        <v>26</v>
      </c>
      <c r="C5" t="s">
        <v>27</v>
      </c>
      <c r="D5" t="s">
        <v>11</v>
      </c>
    </row>
    <row r="6" spans="1:4" x14ac:dyDescent="0.25">
      <c r="A6" t="s">
        <v>12</v>
      </c>
      <c r="B6" t="s">
        <v>27</v>
      </c>
      <c r="C6" t="s">
        <v>27</v>
      </c>
      <c r="D6" t="s">
        <v>13</v>
      </c>
    </row>
    <row r="7" spans="1:4" x14ac:dyDescent="0.25">
      <c r="A7" t="s">
        <v>14</v>
      </c>
      <c r="B7" t="s">
        <v>26</v>
      </c>
      <c r="C7" t="s">
        <v>26</v>
      </c>
      <c r="D7" t="s">
        <v>15</v>
      </c>
    </row>
    <row r="8" spans="1:4" x14ac:dyDescent="0.25">
      <c r="A8" t="s">
        <v>16</v>
      </c>
      <c r="B8" t="s">
        <v>26</v>
      </c>
      <c r="C8" t="s">
        <v>27</v>
      </c>
      <c r="D8" t="s">
        <v>17</v>
      </c>
    </row>
    <row r="9" spans="1:4" x14ac:dyDescent="0.25">
      <c r="A9" t="s">
        <v>18</v>
      </c>
      <c r="B9" t="s">
        <v>26</v>
      </c>
      <c r="C9" t="s">
        <v>26</v>
      </c>
      <c r="D9" t="s">
        <v>19</v>
      </c>
    </row>
    <row r="10" spans="1:4" x14ac:dyDescent="0.25">
      <c r="A10" t="s">
        <v>20</v>
      </c>
      <c r="B10" t="s">
        <v>26</v>
      </c>
      <c r="C10" t="s">
        <v>27</v>
      </c>
      <c r="D10" t="s">
        <v>21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B4E21B89-D05A-43C1-9650-09EF05DFA63E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96B9D697-3C50-4784-A90C-87BF77E8EAB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3530D36-4C6B-4C91-9694-6B9681175B11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Entrada de dados</vt:lpstr>
      <vt:lpstr>Dados para Cartao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Jhonatas Willian Gonçalves de Moraes</dc:creator>
  <cp:lastModifiedBy>Jhonatas Willian Gonçalves de Moraes</cp:lastModifiedBy>
  <dcterms:created xsi:type="dcterms:W3CDTF">2023-05-06T12:40:47Z</dcterms:created>
  <dcterms:modified xsi:type="dcterms:W3CDTF">2023-06-04T12:40:43Z</dcterms:modified>
</cp:coreProperties>
</file>