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on\Documents\Diamante\"/>
    </mc:Choice>
  </mc:AlternateContent>
  <bookViews>
    <workbookView xWindow="0" yWindow="0" windowWidth="24000" windowHeight="9630"/>
  </bookViews>
  <sheets>
    <sheet name="Gabriel informe" sheetId="1" r:id="rId1"/>
    <sheet name="Anexo1" sheetId="2" r:id="rId2"/>
    <sheet name="Anexo2" sheetId="3" r:id="rId3"/>
    <sheet name="Anexo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87" i="2" l="1"/>
  <c r="D68" i="1" l="1"/>
  <c r="D67" i="1"/>
  <c r="D66" i="1"/>
  <c r="D65" i="1"/>
  <c r="D64" i="1"/>
  <c r="D63" i="1"/>
  <c r="D31" i="1"/>
  <c r="D52" i="1" l="1"/>
  <c r="C32" i="4" l="1"/>
  <c r="C80" i="3" l="1"/>
  <c r="D32" i="1"/>
  <c r="D19" i="1"/>
  <c r="B85" i="1"/>
  <c r="D49" i="1" l="1"/>
  <c r="D48" i="1"/>
  <c r="D40" i="1"/>
  <c r="C46" i="1" l="1"/>
  <c r="C44" i="1"/>
  <c r="D78" i="1" l="1"/>
  <c r="D79" i="1"/>
  <c r="D77" i="1"/>
  <c r="D76" i="1"/>
  <c r="D75" i="1"/>
  <c r="D7" i="1"/>
  <c r="D6" i="1"/>
  <c r="D5" i="1"/>
  <c r="D4" i="1"/>
  <c r="D3" i="1"/>
  <c r="D14" i="1"/>
  <c r="D26" i="1"/>
  <c r="D27" i="1"/>
  <c r="D28" i="1"/>
  <c r="D29" i="1"/>
  <c r="D30" i="1"/>
  <c r="D15" i="1"/>
  <c r="D16" i="1"/>
  <c r="D17" i="1"/>
  <c r="D18" i="1"/>
  <c r="D20" i="1"/>
  <c r="D21" i="1"/>
  <c r="D23" i="1"/>
  <c r="D24" i="1"/>
  <c r="D25" i="1"/>
  <c r="D44" i="1"/>
  <c r="D51" i="1"/>
  <c r="D53" i="1"/>
  <c r="D34" i="1" l="1"/>
  <c r="D80" i="1"/>
  <c r="D9" i="1"/>
  <c r="D62" i="1" l="1"/>
  <c r="D61" i="1"/>
  <c r="D47" i="1"/>
  <c r="D59" i="1"/>
  <c r="D69" i="1"/>
  <c r="D70" i="1"/>
  <c r="B60" i="1"/>
  <c r="D60" i="1" s="1"/>
  <c r="D46" i="1"/>
  <c r="D58" i="1"/>
  <c r="D54" i="1"/>
  <c r="D50" i="1"/>
  <c r="D45" i="1"/>
  <c r="D57" i="1"/>
  <c r="D56" i="1"/>
  <c r="D55" i="1"/>
  <c r="D41" i="1"/>
  <c r="D42" i="1"/>
  <c r="D43" i="1"/>
  <c r="D39" i="1"/>
  <c r="D71" i="1" l="1"/>
  <c r="B83" i="1"/>
  <c r="B91" i="1" s="1"/>
</calcChain>
</file>

<file path=xl/sharedStrings.xml><?xml version="1.0" encoding="utf-8"?>
<sst xmlns="http://schemas.openxmlformats.org/spreadsheetml/2006/main" count="290" uniqueCount="256">
  <si>
    <t>Plomería de Cada apartamento del 3,4 y 5 El segundo piso ya estaba pago. 800.000 Por cada uno.</t>
  </si>
  <si>
    <t>Electricidad de Cada apartamento del 2, 3,4 y 5 1.000.000 Por cada uno.</t>
  </si>
  <si>
    <t>Instalación de las redes de gas de Cada apartamento del 2, 3,4 y 5 300.000 Por cada uno.</t>
  </si>
  <si>
    <t>Instalación de la cerámica del 2 piso 12.000 x 75 M2</t>
  </si>
  <si>
    <t>Instalación de la zócalo del 2 piso 3.000 x 82 ML</t>
  </si>
  <si>
    <t>Instalación de puertas principales de los apartamentos a 60.000 cada una son 4.</t>
  </si>
  <si>
    <t>Item</t>
  </si>
  <si>
    <t>Valor U</t>
  </si>
  <si>
    <t>Cant</t>
  </si>
  <si>
    <t>Total</t>
  </si>
  <si>
    <t>Instalcion del sistema del bombeo</t>
  </si>
  <si>
    <t xml:space="preserve">Loza de tanques Global </t>
  </si>
  <si>
    <t xml:space="preserve">Instalacionde tableta de escalas </t>
  </si>
  <si>
    <t>Resane de cada apartamento Teniendo en cuenta que muchos de los resanes fueron por mal trabajos de los oficiales.</t>
  </si>
  <si>
    <t xml:space="preserve">Se le reconoce un millon de pesos adicionales por limpieza, transporte de material etc. </t>
  </si>
  <si>
    <t xml:space="preserve">Lavada de zona comun </t>
  </si>
  <si>
    <t>A continuación, se detallan los ítems de la segunda Etapa:</t>
  </si>
  <si>
    <t>Se realiza la construcción de los apartamentos 401 y 501, se toma el mismo valor del contrato de la primera etapa.</t>
  </si>
  <si>
    <t>Se reconoce 3.000.000 por que el quinto piso termina en techo.(incluyendo las vigas, canos y cuchillas, y encorozar)</t>
  </si>
  <si>
    <t>Se reconoce un 1.000.000 por los materiales de madera y tablilla que llegaron de la milagrosa.</t>
  </si>
  <si>
    <t>Adicional se le reconoció 1.800.000 por fajas y revoques que no estaban en el contrato.</t>
  </si>
  <si>
    <t>Adicional se le reconoció 1.000.000 por materiales para las  fajas y revoques que no estaban en el contrato.</t>
  </si>
  <si>
    <t>Adicional se le reconoció 210.000 por instalación de gárgolas incluyen materiales.</t>
  </si>
  <si>
    <t>Adicional se le reconoció 1725.000 por el lavado de la fachada y pintada.</t>
  </si>
  <si>
    <t>Adicional se le reconoció 1100.000 por arreglar el 1 piso.</t>
  </si>
  <si>
    <t>Adicional se le reconoció 800.00 por materiales  para arreglar el 1 piso.</t>
  </si>
  <si>
    <t>Se reconoce un 200.000 por los materiales de electricidad  que llegaron de la milagrosa.</t>
  </si>
  <si>
    <t>Adicional se le reconoció 400.000 de materiales para revocar baños, y cielo del 2 piso.</t>
  </si>
  <si>
    <t>Se reconoce un 600.000 por los materiales de agua que llegaron de la milagrosa.</t>
  </si>
  <si>
    <t xml:space="preserve">Subtotal de la segunda Etapa: </t>
  </si>
  <si>
    <t>Adicional se le reconoció 500.000 por materiales para Vaciar piso afuera tapa alcantarilla muro debajo de las escalas jardineras y lagrimales</t>
  </si>
  <si>
    <t>Adicional se le reconoció 850.000 revocar baños, y cielo del 2 piso.</t>
  </si>
  <si>
    <t>A continuación, se detallan los ítems de la tercera Etapa:</t>
  </si>
  <si>
    <t xml:space="preserve">Subtotal de la tercera Etapa: </t>
  </si>
  <si>
    <t>A continuación, se detallan los ítems de la primera Etapa:</t>
  </si>
  <si>
    <t xml:space="preserve">Subtotal de la priemera Etapa: </t>
  </si>
  <si>
    <t>Se firmó un contrato por 56.492.000 por realizar la estructura a todo costo de los apartamentos 201 y 301.</t>
  </si>
  <si>
    <t>Adicional se le reconoció 2.000.000 por fajas y revoques que no estaban en el contrato.* (Era menos)</t>
  </si>
  <si>
    <t>Adicional se le reconoció 744.000 por el tablero eléctrico que se reclamó.</t>
  </si>
  <si>
    <t>Adicional se le reconoció los Insumos de Gabinete que se instaló, alambre tubos etc. 1032.000 + 1.000.000 de la mano de obra.</t>
  </si>
  <si>
    <t>El contrato por los dos pisos fue a todo costo sin embargo se le reconoció voluntariamente 900.000 de transporte de material.</t>
  </si>
  <si>
    <t>A continuación, se detallan los intereses acordados por la priemera etapa</t>
  </si>
  <si>
    <t xml:space="preserve">Los intereses comenzaron a correr en Febrero que se inicio la entrega de los apartamentos </t>
  </si>
  <si>
    <t>Intereses de Febrero Marzo Abril 2 Apartamentos x 300 Mil  Cada uno.</t>
  </si>
  <si>
    <t xml:space="preserve">Subtotal de los interes: </t>
  </si>
  <si>
    <t>Adicional al contrato se reconoció una comisión de intereses por 6.000.000 por la construccion de los apartamentos 201 y 301</t>
  </si>
  <si>
    <t xml:space="preserve">Instalación de ventanas exteriores del edificio </t>
  </si>
  <si>
    <t>Instalación de ventanas Puertas Vidrieras del 2 piso</t>
  </si>
  <si>
    <t>Total de ingresos para gabriel</t>
  </si>
  <si>
    <t>Gran total Adeudado incluye intereses TODO TODO:</t>
  </si>
  <si>
    <t xml:space="preserve">Apartir de Mayo solo se cobra un apartamento, porque para esa fecha ya habiamos pagado en dinero en efectivo, la mita de la deuda del 1 y 2 piso.  Osea 30 Millones de pesos los cuales fueron entregados a gabriel en pagos en la obra la de la milagrosa.       Intereses de Mayo Junio Julio Agosto Septiembre </t>
  </si>
  <si>
    <t xml:space="preserve">Instalación del Moterio de cada apartmanento  2, 3, 4, 5 piso 61 m2 por piso </t>
  </si>
  <si>
    <t xml:space="preserve">Instalación revoque de cielo en cada apartamento  3 y 4 Piso 61 m2 por piso </t>
  </si>
  <si>
    <t>Lavada de cada apartamento 2, 3 5</t>
  </si>
  <si>
    <t xml:space="preserve">Tapar con drywall los bajantes de cada apartamento </t>
  </si>
  <si>
    <t>Electricidad parabolica y cajas general de zona comun.</t>
  </si>
  <si>
    <t>Instalación de lavadero  en cada apartamento  2, 3 4 5 piso</t>
  </si>
  <si>
    <t xml:space="preserve">Pintar de puertas principales de los apartamentos </t>
  </si>
  <si>
    <t xml:space="preserve">Pintar y resanar patio </t>
  </si>
  <si>
    <t>Adicional se le reconoció 1.000.000 por Vaciar piso afuera tapa alcantarilla muro debajo de las escalas jardineras y lagrimales y otros</t>
  </si>
  <si>
    <t>Dinero entregado a gabriel para gastos personales o ayuda para terminar en la milagrosa, abono en el deposito etc  ver el Anexo 1 de los pagos.</t>
  </si>
  <si>
    <t>Dinero aportado para la construccion de la segunda etapa. Ver detalle de los pagos en el Anexo 2</t>
  </si>
  <si>
    <t xml:space="preserve">Dinero aportado en la ultima para pago de mano de obra etapa ver Anexo 3 de los pagos </t>
  </si>
  <si>
    <t>Pago de Cocina de la milagrosa</t>
  </si>
  <si>
    <t>Factura Poliza</t>
  </si>
  <si>
    <t>Pago Gas de la milagrosa</t>
  </si>
  <si>
    <t>Pago eletricidad milagrosa</t>
  </si>
  <si>
    <t>Nomina de la milagrosa</t>
  </si>
  <si>
    <t>Abono Gabriel  compras en efectivo</t>
  </si>
  <si>
    <t>Nomina Milagrosa</t>
  </si>
  <si>
    <t>Cabinas Milagrosa</t>
  </si>
  <si>
    <t>Ventanas Milagrosa</t>
  </si>
  <si>
    <t>Deposito Milagrosa</t>
  </si>
  <si>
    <t>Pared especial milagrosa</t>
  </si>
  <si>
    <t>Abono Efectivo Gabriel (lo que no le dio a eduar)</t>
  </si>
  <si>
    <t>eletricidad milagrosa</t>
  </si>
  <si>
    <t>cocina milagrosa</t>
  </si>
  <si>
    <t>Efectivo variso ferreteria</t>
  </si>
  <si>
    <t>Pago Nomina milagrosa</t>
  </si>
  <si>
    <t>Factura de Milagrosa</t>
  </si>
  <si>
    <t>Pago a Joel y Juan cocinas</t>
  </si>
  <si>
    <t>Techo canoas milagrosa</t>
  </si>
  <si>
    <t xml:space="preserve">cerrajero y ceramica </t>
  </si>
  <si>
    <t>Apoyo Milqagrosa con nomina</t>
  </si>
  <si>
    <t>Nomina Yoel y otro s</t>
  </si>
  <si>
    <t>Cerrajero  y amaga</t>
  </si>
  <si>
    <t>Cubiertas milagrosa</t>
  </si>
  <si>
    <t>Ayuda milagrosa Nomina</t>
  </si>
  <si>
    <t xml:space="preserve">Prestamo gabriel </t>
  </si>
  <si>
    <t xml:space="preserve">Variso que le se han dado de apoquito </t>
  </si>
  <si>
    <t xml:space="preserve">Abono Grabiel Milagrosa  100 en la cuenta </t>
  </si>
  <si>
    <t xml:space="preserve">Abono Grabiel Milagrosa  1750  + 750 </t>
  </si>
  <si>
    <t>Pago a brayan Abono Eletricidad Milagrosa</t>
  </si>
  <si>
    <t>Pago de nomina se debia</t>
  </si>
  <si>
    <t>Prestamo a mi papa</t>
  </si>
  <si>
    <t>Prestamo a mi papa para ir amaga</t>
  </si>
  <si>
    <t>Joel  charles y  otro</t>
  </si>
  <si>
    <t>Pago a trabajadoras del aseo se mando por gana</t>
  </si>
  <si>
    <t xml:space="preserve">Prestamo hoy para cambiar baños + 100 int </t>
  </si>
  <si>
    <t xml:space="preserve">Abno Gabriel se le consignaron </t>
  </si>
  <si>
    <t xml:space="preserve">Abono Gabriel se le consignaron </t>
  </si>
  <si>
    <t>Abono Gabriel se le consignaron  al del gas</t>
  </si>
  <si>
    <t>Abono Gabriel se los di a gabriel 450 por 550 Prestaron</t>
  </si>
  <si>
    <t xml:space="preserve">Abono Gabriel Gafas Daniela </t>
  </si>
  <si>
    <t>Para eduar</t>
  </si>
  <si>
    <t>Pago de deuda pagadirio Gabriel</t>
  </si>
  <si>
    <t xml:space="preserve">Pago a Joel </t>
  </si>
  <si>
    <t xml:space="preserve">Abono a mi mama 500 mil de los 700 </t>
  </si>
  <si>
    <t>Sobro de la cuenta de 1359000</t>
  </si>
  <si>
    <t>Sobro de la cuenta de los 290 mil del 2 de octubre</t>
  </si>
  <si>
    <t xml:space="preserve">Abono Deposito consignacion de 2 millones </t>
  </si>
  <si>
    <t>Pago intereses del vibrador</t>
  </si>
  <si>
    <t xml:space="preserve">Lo que sobro de los materiales </t>
  </si>
  <si>
    <t xml:space="preserve">Saco Gabriel para el </t>
  </si>
  <si>
    <t xml:space="preserve">Abono Gabriel Gastos personales </t>
  </si>
  <si>
    <t xml:space="preserve">Abono Gabriel 100 en cta q sobro eduar + 200  efectivo + 940 tarejta -200 yelsid </t>
  </si>
  <si>
    <t xml:space="preserve">Gabriel de los 3 millones que le di se quedo con 100 </t>
  </si>
  <si>
    <t>Abono grabiel</t>
  </si>
  <si>
    <t>Abono Gabriel lo que le deje en la tarjeta compra de 177 + 520 que saco - 70 lavadero - 130 viaje a jhon de puertas</t>
  </si>
  <si>
    <t xml:space="preserve">Abono lo que sobro de los 2 millones </t>
  </si>
  <si>
    <t>Abono se pago pasaje de la costa</t>
  </si>
  <si>
    <t xml:space="preserve">Se le pago los intereses al aseñor de los 500 mil </t>
  </si>
  <si>
    <t xml:space="preserve">Ayuda pasaje de stiven y daniela </t>
  </si>
  <si>
    <t xml:space="preserve">Abono Gabriel para luz de la milagrosa </t>
  </si>
  <si>
    <t xml:space="preserve">Abono Gabriel Deposito </t>
  </si>
  <si>
    <t>Abono Gabriel para Carulla nomina</t>
  </si>
  <si>
    <t>Abono Gabriel Efectivo</t>
  </si>
  <si>
    <t>Abono Ferreteria Gabriel Abono a la deuda</t>
  </si>
  <si>
    <t>Abono Ferreteria Gabriel  para el carro en barrio triste retiro 300 +50</t>
  </si>
  <si>
    <t xml:space="preserve"> Gabriel  saco dela tarjeta</t>
  </si>
  <si>
    <t>Gabriel los ladas pago en los ladas</t>
  </si>
  <si>
    <t>Abono Gabriel 400 mil que retiro en castillas para ponchadora</t>
  </si>
  <si>
    <t xml:space="preserve">Abono Gabriel Efectivo amaga </t>
  </si>
  <si>
    <t>Fecha</t>
  </si>
  <si>
    <t>ITEM</t>
  </si>
  <si>
    <t>VALOR</t>
  </si>
  <si>
    <t xml:space="preserve">TOTAL: </t>
  </si>
  <si>
    <t>Adicional se le reconoció 1630.000 de la compra de las ventanas.</t>
  </si>
  <si>
    <t xml:space="preserve">Adicional se le reonoce materiales de gargolas, mezcladores, y otros materiales que se hallan pedido en el deposito </t>
  </si>
  <si>
    <t>Adicional se le reconoció 1430.000 por materiales para el lavado de la fachada y pintada.</t>
  </si>
  <si>
    <t>Abono a los Viejo en el deposito de amaga</t>
  </si>
  <si>
    <t>Abono Ladrillera la Pampa para los dos pisos</t>
  </si>
  <si>
    <t>Compra de cemento en argos 50 bultos iniciales</t>
  </si>
  <si>
    <t>Efectivo el 16 de Abril en la Milagrosa para Nomina</t>
  </si>
  <si>
    <t>Pago de Transporte de adobes</t>
  </si>
  <si>
    <t xml:space="preserve">Envio a Eduar para pagar descargues y compra de materiales </t>
  </si>
  <si>
    <t>Pago de Nomina</t>
  </si>
  <si>
    <t>Pago descargue de adobes y arena</t>
  </si>
  <si>
    <t>Pago descargue retro</t>
  </si>
  <si>
    <t xml:space="preserve">Abono Deposito a lo viejo </t>
  </si>
  <si>
    <t>Se terminaron de pagar los adobes en la ladrillera</t>
  </si>
  <si>
    <t xml:space="preserve">Abono para estribos </t>
  </si>
  <si>
    <t xml:space="preserve">Pago de Nomina </t>
  </si>
  <si>
    <t>Pago descargue</t>
  </si>
  <si>
    <t>Pago de nomina el 21 de Abril en la Milagrosa de Amaga</t>
  </si>
  <si>
    <t>Pago a eduar de descargues</t>
  </si>
  <si>
    <t>Pago EdwinDeposito Viejo</t>
  </si>
  <si>
    <t>Pago de Agua</t>
  </si>
  <si>
    <t>Pago de estribos</t>
  </si>
  <si>
    <t>Prestamo a eduar</t>
  </si>
  <si>
    <t>Pago deposito</t>
  </si>
  <si>
    <t>Pago Factura Amaga</t>
  </si>
  <si>
    <t>Pago de nomina amaga</t>
  </si>
  <si>
    <t>Transporte de adobes</t>
  </si>
  <si>
    <t xml:space="preserve">Prestamo Eduar </t>
  </si>
  <si>
    <t xml:space="preserve">Pago a Edwin Deposito </t>
  </si>
  <si>
    <t>Nomina Amaga</t>
  </si>
  <si>
    <t xml:space="preserve">Pago a eduar </t>
  </si>
  <si>
    <t xml:space="preserve">compra de adobes </t>
  </si>
  <si>
    <t>compra de adobes adicionales</t>
  </si>
  <si>
    <t>Materiales deposito</t>
  </si>
  <si>
    <t xml:space="preserve">Pago de techo </t>
  </si>
  <si>
    <t xml:space="preserve">Factura en Amaga </t>
  </si>
  <si>
    <t>Compras amaga Gabriel abono techador y compras</t>
  </si>
  <si>
    <t>Compras amaga Gabriel m-a</t>
  </si>
  <si>
    <t>Canoas y otros Se paso a gabriel</t>
  </si>
  <si>
    <t>Pago Nomina Amaga</t>
  </si>
  <si>
    <t>Compra en deposito</t>
  </si>
  <si>
    <t>Pago Techo</t>
  </si>
  <si>
    <t>Gargolas y Mezcladores y otros materiales</t>
  </si>
  <si>
    <t>Ventanas amaga</t>
  </si>
  <si>
    <t>Compra de materiales en amaga</t>
  </si>
  <si>
    <t>deposito amaga</t>
  </si>
  <si>
    <t>Pintura Amaga y Fachada lavada inlcuye 400 trans</t>
  </si>
  <si>
    <t>Nomina Eduar</t>
  </si>
  <si>
    <t>abono fachada</t>
  </si>
  <si>
    <t>para techo amaga</t>
  </si>
  <si>
    <t>Cosas Amaga Compro Gabriel</t>
  </si>
  <si>
    <t>Ventans</t>
  </si>
  <si>
    <t xml:space="preserve">Deposito Amaga </t>
  </si>
  <si>
    <t>Pintura amaga algunas cosas milagrosa lavaderos</t>
  </si>
  <si>
    <t>Pasajes amaga y otros papa comida</t>
  </si>
  <si>
    <t>Nomina Abono Eduar</t>
  </si>
  <si>
    <t>Nomina Abono Alpinistas</t>
  </si>
  <si>
    <t>Dia Trabajador Mviendo Arena</t>
  </si>
  <si>
    <t>Para alpinistas</t>
  </si>
  <si>
    <t>Nomina amaga devol de retendio a eduar</t>
  </si>
  <si>
    <t xml:space="preserve">Se mando para comprar broka lagrimales chazoz catalan </t>
  </si>
  <si>
    <t xml:space="preserve">Pago trabajdores amaga </t>
  </si>
  <si>
    <t xml:space="preserve">Cemento </t>
  </si>
  <si>
    <t xml:space="preserve">Se envio para comprar material de plomeria y cemento </t>
  </si>
  <si>
    <t>Pago de viaje para llevar material para amaga</t>
  </si>
  <si>
    <t>Prestamo a Alonso Amga</t>
  </si>
  <si>
    <t xml:space="preserve">Abono Brayan Eletrcidad </t>
  </si>
  <si>
    <t xml:space="preserve">Compra de eletricidad y pegacor </t>
  </si>
  <si>
    <t>Pago de segundo viaje de escombros y cemento</t>
  </si>
  <si>
    <t xml:space="preserve">Pago de nomina Amaga </t>
  </si>
  <si>
    <t>Pago de eletricidad Amaga trabajos</t>
  </si>
  <si>
    <t>Pago a Señores limpiar 2 piso</t>
  </si>
  <si>
    <t>Pago empleados Resane</t>
  </si>
  <si>
    <t>Pago de ayudante moviendo material de l 2 al 3</t>
  </si>
  <si>
    <t xml:space="preserve">Abono de lavado de apartamentos </t>
  </si>
  <si>
    <t xml:space="preserve">Pago de nomina Abono a eduar </t>
  </si>
  <si>
    <t xml:space="preserve">Abono a Lavador </t>
  </si>
  <si>
    <t xml:space="preserve">Pago brayan de eletricidad </t>
  </si>
  <si>
    <t xml:space="preserve">Pago de factura en deposito de agua y otros </t>
  </si>
  <si>
    <t xml:space="preserve">Pago a deposito  Factura de agua y otro </t>
  </si>
  <si>
    <t>Varios</t>
  </si>
  <si>
    <t>Para nomina</t>
  </si>
  <si>
    <t xml:space="preserve">Pago brayan y eduar </t>
  </si>
  <si>
    <t xml:space="preserve">Para lavador </t>
  </si>
  <si>
    <t xml:space="preserve">Pago Plomero </t>
  </si>
  <si>
    <t xml:space="preserve">Lavadores para terminar escalas </t>
  </si>
  <si>
    <t xml:space="preserve">Se los dia gabriel </t>
  </si>
  <si>
    <t>Prestamo empleado contratista viejo</t>
  </si>
  <si>
    <t xml:space="preserve">Pago de Nomina Se pago de lso 2 millones que le preste </t>
  </si>
  <si>
    <t xml:space="preserve">Pago de Arreglo de buitrones Drywall de baños </t>
  </si>
  <si>
    <t>Pago de Arreglo de buitrones Drywall de baños 100 que se le descontaron a alvaro que era de jhon abono deuda</t>
  </si>
  <si>
    <t xml:space="preserve">Pago de nomina </t>
  </si>
  <si>
    <t xml:space="preserve">retiro de 300 de la tarjeta para brayan </t>
  </si>
  <si>
    <t>Pago a eduar trasnferencia</t>
  </si>
  <si>
    <t>Retiro Abono 600+400 para prestar alex alvaro revocadores otros trabajadores</t>
  </si>
  <si>
    <t xml:space="preserve">tranferencia pago a alvaro </t>
  </si>
  <si>
    <t>tranferencia a alex revoador</t>
  </si>
  <si>
    <t>Efectivo Retiro parapago de  nomina de otros trananjadores</t>
  </si>
  <si>
    <t>Dinero entregado a gabriel para gastos personales o ayuda para terminar en la milagrosa, abono en el deposito etc</t>
  </si>
  <si>
    <t>Dinero aportado en la ultima para pago de mano de obra etapa</t>
  </si>
  <si>
    <t>Dinero aportado para la construccion de la segunda etapa</t>
  </si>
  <si>
    <t xml:space="preserve">Abono Gabriel Efectivo amaga Retiro en efectivo </t>
  </si>
  <si>
    <t>tranferencia alvaro</t>
  </si>
  <si>
    <t xml:space="preserve">Retiro para pagar nomina </t>
  </si>
  <si>
    <t>Enchape, Lavamanos, baños e incrustaciones de cada baño.  560.000 por cada baño OJO este valor incluía el revoque, del baño. 2 4 y 5</t>
  </si>
  <si>
    <t>Instalación de drywall de los baños de cada apartamento  - 150.000 por baño 2, 3, 4 ,5</t>
  </si>
  <si>
    <t xml:space="preserve">Pintura y resanes de zona comun </t>
  </si>
  <si>
    <t xml:space="preserve">Se reconoce un 400.000 por los materiales de eletricidad ques e pidieron </t>
  </si>
  <si>
    <t xml:space="preserve">Se le reconoce lavado de cuchillas y fajas del 5 piso </t>
  </si>
  <si>
    <t xml:space="preserve">instalacion de lavaplatos incluye revoques </t>
  </si>
  <si>
    <t xml:space="preserve">Instalacion de puertas interiores de los baños </t>
  </si>
  <si>
    <t xml:space="preserve">Desagues del 5 piso </t>
  </si>
  <si>
    <t xml:space="preserve">Remeindo del primer piso en tableta revoque, resanes y registro </t>
  </si>
  <si>
    <t xml:space="preserve">Instlacion de escaleras tapa del tanque picaportes arreglar puerta del 2 piso </t>
  </si>
  <si>
    <t xml:space="preserve">Medidores </t>
  </si>
  <si>
    <t xml:space="preserve">Pago de facturas que el pago </t>
  </si>
  <si>
    <t>Compra en deposito gasolina y gas</t>
  </si>
  <si>
    <t>Abono Gabriel Efectivo amaga que retiro dela tarjeta 600 + 1400</t>
  </si>
  <si>
    <t xml:space="preserve">Pago a jhon prestamo de los 6 milones pal carro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</si>
</sst>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0" fillId="0" borderId="2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4" fontId="0" fillId="0" borderId="1" xfId="0" applyNumberFormat="1" applyBorder="1"/>
    <xf numFmtId="4" fontId="0" fillId="0" borderId="1" xfId="0" applyNumberFormat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4" fontId="0" fillId="0" borderId="6" xfId="0" applyNumberFormat="1" applyBorder="1"/>
    <xf numFmtId="3" fontId="0" fillId="0" borderId="6" xfId="0" applyNumberFormat="1" applyBorder="1"/>
    <xf numFmtId="0" fontId="2" fillId="2" borderId="7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/>
    <xf numFmtId="3" fontId="3" fillId="2" borderId="1" xfId="0" applyNumberFormat="1" applyFont="1" applyFill="1" applyBorder="1"/>
    <xf numFmtId="3" fontId="1" fillId="2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3" fontId="3" fillId="3" borderId="1" xfId="0" applyNumberFormat="1" applyFont="1" applyFill="1" applyBorder="1"/>
    <xf numFmtId="0" fontId="5" fillId="2" borderId="1" xfId="1" applyFill="1" applyBorder="1" applyAlignment="1">
      <alignment wrapText="1"/>
    </xf>
    <xf numFmtId="14" fontId="0" fillId="0" borderId="0" xfId="0" applyNumberFormat="1"/>
    <xf numFmtId="4" fontId="0" fillId="0" borderId="0" xfId="0" applyNumberFormat="1"/>
    <xf numFmtId="14" fontId="6" fillId="4" borderId="8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3" fontId="6" fillId="4" borderId="10" xfId="0" applyNumberFormat="1" applyFont="1" applyFill="1" applyBorder="1" applyAlignment="1">
      <alignment horizontal="center"/>
    </xf>
    <xf numFmtId="14" fontId="0" fillId="0" borderId="11" xfId="0" applyNumberFormat="1" applyBorder="1"/>
    <xf numFmtId="3" fontId="0" fillId="0" borderId="12" xfId="0" applyNumberFormat="1" applyBorder="1"/>
    <xf numFmtId="14" fontId="0" fillId="0" borderId="13" xfId="0" applyNumberFormat="1" applyBorder="1"/>
    <xf numFmtId="3" fontId="0" fillId="0" borderId="15" xfId="0" applyNumberFormat="1" applyBorder="1"/>
    <xf numFmtId="0" fontId="7" fillId="4" borderId="0" xfId="0" applyFont="1" applyFill="1" applyAlignment="1">
      <alignment horizontal="right"/>
    </xf>
    <xf numFmtId="3" fontId="7" fillId="4" borderId="0" xfId="0" applyNumberFormat="1" applyFont="1" applyFill="1" applyAlignment="1">
      <alignment horizontal="right"/>
    </xf>
    <xf numFmtId="4" fontId="6" fillId="4" borderId="10" xfId="0" applyNumberFormat="1" applyFont="1" applyFill="1" applyBorder="1" applyAlignment="1">
      <alignment horizontal="center"/>
    </xf>
    <xf numFmtId="4" fontId="0" fillId="0" borderId="12" xfId="0" applyNumberFormat="1" applyBorder="1"/>
    <xf numFmtId="4" fontId="0" fillId="0" borderId="15" xfId="0" applyNumberFormat="1" applyBorder="1"/>
    <xf numFmtId="16" fontId="0" fillId="0" borderId="0" xfId="0" applyNumberFormat="1"/>
    <xf numFmtId="0" fontId="0" fillId="0" borderId="1" xfId="0" applyFont="1" applyBorder="1" applyAlignment="1"/>
    <xf numFmtId="3" fontId="0" fillId="0" borderId="1" xfId="0" applyNumberFormat="1" applyFont="1" applyBorder="1"/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Alignment="1"/>
    <xf numFmtId="0" fontId="0" fillId="0" borderId="14" xfId="0" applyBorder="1" applyAlignment="1">
      <alignment wrapText="1"/>
    </xf>
    <xf numFmtId="0" fontId="0" fillId="0" borderId="1" xfId="0" applyBorder="1" applyAlignment="1"/>
    <xf numFmtId="0" fontId="0" fillId="0" borderId="14" xfId="0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/>
    <xf numFmtId="4" fontId="0" fillId="6" borderId="12" xfId="0" applyNumberForma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left" wrapText="1"/>
    </xf>
    <xf numFmtId="0" fontId="8" fillId="5" borderId="20" xfId="0" applyFont="1" applyFill="1" applyBorder="1" applyAlignment="1">
      <alignment horizontal="left" wrapText="1"/>
    </xf>
    <xf numFmtId="0" fontId="8" fillId="5" borderId="21" xfId="0" applyFont="1" applyFill="1" applyBorder="1" applyAlignment="1">
      <alignment horizontal="left" wrapText="1"/>
    </xf>
    <xf numFmtId="0" fontId="8" fillId="5" borderId="16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5" borderId="18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79" workbookViewId="0">
      <selection activeCell="D89" sqref="D89"/>
    </sheetView>
  </sheetViews>
  <sheetFormatPr baseColWidth="10" defaultRowHeight="15" x14ac:dyDescent="0.25"/>
  <cols>
    <col min="1" max="1" width="52.85546875" customWidth="1"/>
    <col min="2" max="2" width="15.5703125" style="1" bestFit="1" customWidth="1"/>
    <col min="3" max="3" width="5.42578125" style="1" bestFit="1" customWidth="1"/>
    <col min="4" max="4" width="14.140625" style="1" bestFit="1" customWidth="1"/>
  </cols>
  <sheetData>
    <row r="1" spans="1:4" ht="15" customHeight="1" x14ac:dyDescent="0.25">
      <c r="A1" s="53" t="s">
        <v>34</v>
      </c>
      <c r="B1" s="53"/>
      <c r="C1" s="53"/>
      <c r="D1" s="53"/>
    </row>
    <row r="2" spans="1:4" ht="15.75" x14ac:dyDescent="0.25">
      <c r="A2" s="15" t="s">
        <v>6</v>
      </c>
      <c r="B2" s="7" t="s">
        <v>7</v>
      </c>
      <c r="C2" s="7" t="s">
        <v>8</v>
      </c>
      <c r="D2" s="7" t="s">
        <v>9</v>
      </c>
    </row>
    <row r="3" spans="1:4" ht="30" x14ac:dyDescent="0.25">
      <c r="A3" s="2" t="s">
        <v>36</v>
      </c>
      <c r="B3" s="13">
        <v>56492000</v>
      </c>
      <c r="C3" s="5">
        <v>1</v>
      </c>
      <c r="D3" s="11">
        <f>+C3*B3</f>
        <v>56492000</v>
      </c>
    </row>
    <row r="4" spans="1:4" ht="30" x14ac:dyDescent="0.25">
      <c r="A4" s="2" t="s">
        <v>37</v>
      </c>
      <c r="B4" s="14">
        <v>2000000</v>
      </c>
      <c r="C4" s="5">
        <v>1</v>
      </c>
      <c r="D4" s="11">
        <f t="shared" ref="D4:D7" si="0">+C4*B4</f>
        <v>2000000</v>
      </c>
    </row>
    <row r="5" spans="1:4" ht="30" x14ac:dyDescent="0.25">
      <c r="A5" s="2" t="s">
        <v>38</v>
      </c>
      <c r="B5" s="14">
        <v>744000</v>
      </c>
      <c r="C5" s="5">
        <v>1</v>
      </c>
      <c r="D5" s="11">
        <f t="shared" si="0"/>
        <v>744000</v>
      </c>
    </row>
    <row r="6" spans="1:4" ht="45" x14ac:dyDescent="0.25">
      <c r="A6" s="2" t="s">
        <v>39</v>
      </c>
      <c r="B6" s="14">
        <v>2032000</v>
      </c>
      <c r="C6" s="5">
        <v>1</v>
      </c>
      <c r="D6" s="11">
        <f t="shared" si="0"/>
        <v>2032000</v>
      </c>
    </row>
    <row r="7" spans="1:4" ht="45" x14ac:dyDescent="0.25">
      <c r="A7" s="2" t="s">
        <v>40</v>
      </c>
      <c r="B7" s="14">
        <v>900000</v>
      </c>
      <c r="C7" s="5">
        <v>1</v>
      </c>
      <c r="D7" s="11">
        <f t="shared" si="0"/>
        <v>900000</v>
      </c>
    </row>
    <row r="8" spans="1:4" x14ac:dyDescent="0.25">
      <c r="A8" s="2"/>
      <c r="B8" s="5"/>
      <c r="C8" s="5"/>
      <c r="D8" s="2"/>
    </row>
    <row r="9" spans="1:4" ht="15.75" x14ac:dyDescent="0.25">
      <c r="A9" s="54" t="s">
        <v>35</v>
      </c>
      <c r="B9" s="55"/>
      <c r="C9" s="56"/>
      <c r="D9" s="12">
        <f>SUM(D3:D8)</f>
        <v>62168000</v>
      </c>
    </row>
    <row r="12" spans="1:4" ht="15" customHeight="1" x14ac:dyDescent="0.25">
      <c r="A12" s="53" t="s">
        <v>16</v>
      </c>
      <c r="B12" s="53"/>
      <c r="C12" s="53"/>
      <c r="D12" s="53"/>
    </row>
    <row r="13" spans="1:4" ht="15.75" x14ac:dyDescent="0.25">
      <c r="A13" s="6" t="s">
        <v>6</v>
      </c>
      <c r="B13" s="7" t="s">
        <v>7</v>
      </c>
      <c r="C13" s="7" t="s">
        <v>8</v>
      </c>
      <c r="D13" s="7" t="s">
        <v>9</v>
      </c>
    </row>
    <row r="14" spans="1:4" ht="30" x14ac:dyDescent="0.25">
      <c r="A14" s="2" t="s">
        <v>17</v>
      </c>
      <c r="B14" s="10">
        <v>56492000</v>
      </c>
      <c r="C14" s="5">
        <v>1</v>
      </c>
      <c r="D14" s="11">
        <f>+C14*B14</f>
        <v>56492000</v>
      </c>
    </row>
    <row r="15" spans="1:4" ht="30" x14ac:dyDescent="0.25">
      <c r="A15" s="2" t="s">
        <v>18</v>
      </c>
      <c r="B15" s="5">
        <v>3000000</v>
      </c>
      <c r="C15" s="5">
        <v>1</v>
      </c>
      <c r="D15" s="11">
        <f t="shared" ref="D15:D32" si="1">+C15*B15</f>
        <v>3000000</v>
      </c>
    </row>
    <row r="16" spans="1:4" ht="30" x14ac:dyDescent="0.25">
      <c r="A16" s="2" t="s">
        <v>19</v>
      </c>
      <c r="B16" s="5">
        <v>1000000</v>
      </c>
      <c r="C16" s="5">
        <v>1</v>
      </c>
      <c r="D16" s="11">
        <f t="shared" si="1"/>
        <v>1000000</v>
      </c>
    </row>
    <row r="17" spans="1:4" ht="30" x14ac:dyDescent="0.25">
      <c r="A17" s="2" t="s">
        <v>20</v>
      </c>
      <c r="B17" s="5">
        <v>1800000</v>
      </c>
      <c r="C17" s="5">
        <v>1</v>
      </c>
      <c r="D17" s="11">
        <f t="shared" si="1"/>
        <v>1800000</v>
      </c>
    </row>
    <row r="18" spans="1:4" ht="30" x14ac:dyDescent="0.25">
      <c r="A18" s="2" t="s">
        <v>21</v>
      </c>
      <c r="B18" s="5">
        <v>1000000</v>
      </c>
      <c r="C18" s="5">
        <v>1</v>
      </c>
      <c r="D18" s="11">
        <f t="shared" si="1"/>
        <v>1000000</v>
      </c>
    </row>
    <row r="19" spans="1:4" ht="30" x14ac:dyDescent="0.25">
      <c r="A19" s="2" t="s">
        <v>22</v>
      </c>
      <c r="B19" s="5">
        <v>210000</v>
      </c>
      <c r="C19" s="5">
        <v>1</v>
      </c>
      <c r="D19" s="11">
        <f t="shared" ref="D19" si="2">+C19*B19</f>
        <v>210000</v>
      </c>
    </row>
    <row r="20" spans="1:4" ht="45" x14ac:dyDescent="0.25">
      <c r="A20" s="2" t="s">
        <v>138</v>
      </c>
      <c r="B20" s="5">
        <v>600000</v>
      </c>
      <c r="C20" s="5">
        <v>1</v>
      </c>
      <c r="D20" s="11">
        <f t="shared" si="1"/>
        <v>600000</v>
      </c>
    </row>
    <row r="21" spans="1:4" ht="30" x14ac:dyDescent="0.25">
      <c r="A21" s="2" t="s">
        <v>23</v>
      </c>
      <c r="B21" s="5">
        <v>1725000</v>
      </c>
      <c r="C21" s="5">
        <v>1</v>
      </c>
      <c r="D21" s="11">
        <f t="shared" si="1"/>
        <v>1725000</v>
      </c>
    </row>
    <row r="22" spans="1:4" ht="30" x14ac:dyDescent="0.25">
      <c r="A22" s="2" t="s">
        <v>139</v>
      </c>
      <c r="B22" s="5">
        <v>430000</v>
      </c>
      <c r="C22" s="5">
        <v>1</v>
      </c>
      <c r="D22" s="11">
        <f>+C22*B22</f>
        <v>430000</v>
      </c>
    </row>
    <row r="23" spans="1:4" x14ac:dyDescent="0.25">
      <c r="A23" s="2" t="s">
        <v>24</v>
      </c>
      <c r="B23" s="5">
        <v>1100000</v>
      </c>
      <c r="C23" s="5">
        <v>1</v>
      </c>
      <c r="D23" s="11">
        <f t="shared" si="1"/>
        <v>1100000</v>
      </c>
    </row>
    <row r="24" spans="1:4" ht="30" x14ac:dyDescent="0.25">
      <c r="A24" s="2" t="s">
        <v>25</v>
      </c>
      <c r="B24" s="5">
        <v>800000</v>
      </c>
      <c r="C24" s="5">
        <v>1</v>
      </c>
      <c r="D24" s="11">
        <f t="shared" si="1"/>
        <v>800000</v>
      </c>
    </row>
    <row r="25" spans="1:4" ht="30" x14ac:dyDescent="0.25">
      <c r="A25" s="2" t="s">
        <v>137</v>
      </c>
      <c r="B25" s="5">
        <v>1630000</v>
      </c>
      <c r="C25" s="5">
        <v>1</v>
      </c>
      <c r="D25" s="11">
        <f t="shared" si="1"/>
        <v>1630000</v>
      </c>
    </row>
    <row r="26" spans="1:4" ht="45" x14ac:dyDescent="0.25">
      <c r="A26" s="2" t="s">
        <v>59</v>
      </c>
      <c r="B26" s="5">
        <v>1000000</v>
      </c>
      <c r="C26" s="5">
        <v>1</v>
      </c>
      <c r="D26" s="11">
        <f t="shared" si="1"/>
        <v>1000000</v>
      </c>
    </row>
    <row r="27" spans="1:4" ht="45" x14ac:dyDescent="0.25">
      <c r="A27" s="2" t="s">
        <v>30</v>
      </c>
      <c r="B27" s="5">
        <v>500000</v>
      </c>
      <c r="C27" s="5">
        <v>1</v>
      </c>
      <c r="D27" s="11">
        <f t="shared" si="1"/>
        <v>500000</v>
      </c>
    </row>
    <row r="28" spans="1:4" ht="30" x14ac:dyDescent="0.25">
      <c r="A28" s="2" t="s">
        <v>26</v>
      </c>
      <c r="B28" s="5">
        <v>200000</v>
      </c>
      <c r="C28" s="5">
        <v>1</v>
      </c>
      <c r="D28" s="11">
        <f t="shared" si="1"/>
        <v>200000</v>
      </c>
    </row>
    <row r="29" spans="1:4" ht="30" x14ac:dyDescent="0.25">
      <c r="A29" s="2" t="s">
        <v>31</v>
      </c>
      <c r="B29" s="5">
        <v>850000</v>
      </c>
      <c r="C29" s="5">
        <v>1</v>
      </c>
      <c r="D29" s="11">
        <f t="shared" si="1"/>
        <v>850000</v>
      </c>
    </row>
    <row r="30" spans="1:4" ht="30" x14ac:dyDescent="0.25">
      <c r="A30" s="2" t="s">
        <v>27</v>
      </c>
      <c r="B30" s="5">
        <v>400000</v>
      </c>
      <c r="C30" s="5">
        <v>1</v>
      </c>
      <c r="D30" s="11">
        <f t="shared" si="1"/>
        <v>400000</v>
      </c>
    </row>
    <row r="31" spans="1:4" ht="30" x14ac:dyDescent="0.25">
      <c r="A31" s="2" t="s">
        <v>28</v>
      </c>
      <c r="B31" s="5">
        <v>600000</v>
      </c>
      <c r="C31" s="5">
        <v>1</v>
      </c>
      <c r="D31" s="11">
        <f t="shared" ref="D31" si="3">+C31*B31</f>
        <v>600000</v>
      </c>
    </row>
    <row r="32" spans="1:4" ht="30" x14ac:dyDescent="0.25">
      <c r="A32" s="2" t="s">
        <v>244</v>
      </c>
      <c r="B32" s="5">
        <v>400000</v>
      </c>
      <c r="C32" s="5">
        <v>1</v>
      </c>
      <c r="D32" s="11">
        <f t="shared" si="1"/>
        <v>400000</v>
      </c>
    </row>
    <row r="33" spans="1:4" x14ac:dyDescent="0.25">
      <c r="A33" s="2"/>
      <c r="B33" s="5"/>
      <c r="C33" s="5"/>
      <c r="D33" s="2"/>
    </row>
    <row r="34" spans="1:4" ht="15.75" x14ac:dyDescent="0.25">
      <c r="A34" s="54" t="s">
        <v>29</v>
      </c>
      <c r="B34" s="55"/>
      <c r="C34" s="56"/>
      <c r="D34" s="12">
        <f>SUM(D14:D33)</f>
        <v>73737000</v>
      </c>
    </row>
    <row r="37" spans="1:4" ht="15" customHeight="1" x14ac:dyDescent="0.25">
      <c r="A37" s="57" t="s">
        <v>32</v>
      </c>
      <c r="B37" s="58"/>
      <c r="C37" s="58"/>
      <c r="D37" s="58"/>
    </row>
    <row r="38" spans="1:4" ht="15.75" x14ac:dyDescent="0.25">
      <c r="A38" s="6" t="s">
        <v>6</v>
      </c>
      <c r="B38" s="7" t="s">
        <v>7</v>
      </c>
      <c r="C38" s="7" t="s">
        <v>8</v>
      </c>
      <c r="D38" s="7" t="s">
        <v>9</v>
      </c>
    </row>
    <row r="39" spans="1:4" ht="30" x14ac:dyDescent="0.25">
      <c r="A39" s="2" t="s">
        <v>0</v>
      </c>
      <c r="B39" s="3">
        <v>800000</v>
      </c>
      <c r="C39" s="3">
        <v>3</v>
      </c>
      <c r="D39" s="3">
        <f>+B39*C39</f>
        <v>2400000</v>
      </c>
    </row>
    <row r="40" spans="1:4" ht="30" x14ac:dyDescent="0.25">
      <c r="A40" s="2" t="s">
        <v>1</v>
      </c>
      <c r="B40" s="3">
        <v>1000000</v>
      </c>
      <c r="C40" s="3">
        <v>4</v>
      </c>
      <c r="D40" s="3">
        <f t="shared" ref="D40" si="4">+B40*C40</f>
        <v>4000000</v>
      </c>
    </row>
    <row r="41" spans="1:4" x14ac:dyDescent="0.25">
      <c r="A41" s="2" t="s">
        <v>55</v>
      </c>
      <c r="B41" s="3">
        <v>400000</v>
      </c>
      <c r="C41" s="3">
        <v>1</v>
      </c>
      <c r="D41" s="3">
        <f t="shared" ref="D41:D70" si="5">+B41*C41</f>
        <v>400000</v>
      </c>
    </row>
    <row r="42" spans="1:4" ht="30" x14ac:dyDescent="0.25">
      <c r="A42" s="2" t="s">
        <v>2</v>
      </c>
      <c r="B42" s="3">
        <v>300000</v>
      </c>
      <c r="C42" s="3">
        <v>4</v>
      </c>
      <c r="D42" s="3">
        <f t="shared" si="5"/>
        <v>1200000</v>
      </c>
    </row>
    <row r="43" spans="1:4" ht="45" x14ac:dyDescent="0.25">
      <c r="A43" s="2" t="s">
        <v>241</v>
      </c>
      <c r="B43" s="3">
        <v>560000</v>
      </c>
      <c r="C43" s="3">
        <v>6</v>
      </c>
      <c r="D43" s="3">
        <f t="shared" si="5"/>
        <v>3360000</v>
      </c>
    </row>
    <row r="44" spans="1:4" ht="30" x14ac:dyDescent="0.25">
      <c r="A44" s="2" t="s">
        <v>51</v>
      </c>
      <c r="B44" s="3">
        <v>9000</v>
      </c>
      <c r="C44" s="3">
        <f>61*4</f>
        <v>244</v>
      </c>
      <c r="D44" s="3">
        <f t="shared" ref="D44" si="6">+B44*C44</f>
        <v>2196000</v>
      </c>
    </row>
    <row r="45" spans="1:4" ht="30" x14ac:dyDescent="0.25">
      <c r="A45" s="2" t="s">
        <v>242</v>
      </c>
      <c r="B45" s="3">
        <v>150000</v>
      </c>
      <c r="C45" s="3">
        <v>8</v>
      </c>
      <c r="D45" s="3">
        <f>+B45*C45</f>
        <v>1200000</v>
      </c>
    </row>
    <row r="46" spans="1:4" ht="30" x14ac:dyDescent="0.25">
      <c r="A46" s="2" t="s">
        <v>52</v>
      </c>
      <c r="B46" s="3">
        <v>10000</v>
      </c>
      <c r="C46" s="3">
        <f>61*2</f>
        <v>122</v>
      </c>
      <c r="D46" s="3">
        <f t="shared" ref="D46" si="7">+B46*C46</f>
        <v>1220000</v>
      </c>
    </row>
    <row r="47" spans="1:4" x14ac:dyDescent="0.25">
      <c r="A47" s="2" t="s">
        <v>56</v>
      </c>
      <c r="B47" s="3">
        <v>60000</v>
      </c>
      <c r="C47" s="3">
        <v>4</v>
      </c>
      <c r="D47" s="3">
        <f>+B47*C47</f>
        <v>240000</v>
      </c>
    </row>
    <row r="48" spans="1:4" ht="30" x14ac:dyDescent="0.25">
      <c r="A48" s="2" t="s">
        <v>5</v>
      </c>
      <c r="B48" s="3">
        <v>60000</v>
      </c>
      <c r="C48" s="3">
        <v>4</v>
      </c>
      <c r="D48" s="3">
        <f>+B48*C48</f>
        <v>240000</v>
      </c>
    </row>
    <row r="49" spans="1:4" x14ac:dyDescent="0.25">
      <c r="A49" s="2" t="s">
        <v>58</v>
      </c>
      <c r="B49" s="3">
        <v>520000</v>
      </c>
      <c r="C49" s="3">
        <v>1</v>
      </c>
      <c r="D49" s="3">
        <f>+B49*C49</f>
        <v>520000</v>
      </c>
    </row>
    <row r="50" spans="1:4" x14ac:dyDescent="0.25">
      <c r="A50" s="2" t="s">
        <v>57</v>
      </c>
      <c r="B50" s="3">
        <v>60000</v>
      </c>
      <c r="C50" s="3">
        <v>5</v>
      </c>
      <c r="D50" s="3">
        <f>+B50*C50</f>
        <v>300000</v>
      </c>
    </row>
    <row r="51" spans="1:4" x14ac:dyDescent="0.25">
      <c r="A51" s="9" t="s">
        <v>53</v>
      </c>
      <c r="B51" s="5">
        <v>260000</v>
      </c>
      <c r="C51" s="5">
        <v>3</v>
      </c>
      <c r="D51" s="3">
        <f>+B51*C51</f>
        <v>780000</v>
      </c>
    </row>
    <row r="52" spans="1:4" x14ac:dyDescent="0.25">
      <c r="A52" s="9" t="s">
        <v>15</v>
      </c>
      <c r="B52" s="5">
        <v>390000</v>
      </c>
      <c r="C52" s="5">
        <v>1</v>
      </c>
      <c r="D52" s="3">
        <f t="shared" ref="D52" si="8">+B52*C52</f>
        <v>390000</v>
      </c>
    </row>
    <row r="53" spans="1:4" x14ac:dyDescent="0.25">
      <c r="A53" s="9" t="s">
        <v>243</v>
      </c>
      <c r="B53" s="5">
        <v>520000</v>
      </c>
      <c r="C53" s="5">
        <v>1</v>
      </c>
      <c r="D53" s="3">
        <f t="shared" ref="D53" si="9">+B53*C53</f>
        <v>520000</v>
      </c>
    </row>
    <row r="54" spans="1:4" x14ac:dyDescent="0.25">
      <c r="A54" s="2" t="s">
        <v>54</v>
      </c>
      <c r="B54" s="3">
        <v>400000</v>
      </c>
      <c r="C54" s="3">
        <v>4</v>
      </c>
      <c r="D54" s="3">
        <f>+B54*C54</f>
        <v>1600000</v>
      </c>
    </row>
    <row r="55" spans="1:4" x14ac:dyDescent="0.25">
      <c r="A55" s="2" t="s">
        <v>47</v>
      </c>
      <c r="B55" s="3">
        <v>60000</v>
      </c>
      <c r="C55" s="3">
        <v>2</v>
      </c>
      <c r="D55" s="3">
        <f>+B55*C55</f>
        <v>120000</v>
      </c>
    </row>
    <row r="56" spans="1:4" x14ac:dyDescent="0.25">
      <c r="A56" s="2" t="s">
        <v>3</v>
      </c>
      <c r="B56" s="3">
        <v>12000</v>
      </c>
      <c r="C56" s="3">
        <v>61</v>
      </c>
      <c r="D56" s="3">
        <f>+B56*C56</f>
        <v>732000</v>
      </c>
    </row>
    <row r="57" spans="1:4" x14ac:dyDescent="0.25">
      <c r="A57" s="2" t="s">
        <v>4</v>
      </c>
      <c r="B57" s="3">
        <v>3000</v>
      </c>
      <c r="C57" s="3">
        <v>82</v>
      </c>
      <c r="D57" s="3">
        <f>+B57*C57</f>
        <v>246000</v>
      </c>
    </row>
    <row r="58" spans="1:4" x14ac:dyDescent="0.25">
      <c r="A58" s="2" t="s">
        <v>46</v>
      </c>
      <c r="B58" s="3">
        <v>20000</v>
      </c>
      <c r="C58" s="3">
        <v>12</v>
      </c>
      <c r="D58" s="3">
        <f>+B58*C58</f>
        <v>240000</v>
      </c>
    </row>
    <row r="59" spans="1:4" x14ac:dyDescent="0.25">
      <c r="A59" s="2" t="s">
        <v>10</v>
      </c>
      <c r="B59" s="3">
        <v>1500000</v>
      </c>
      <c r="C59" s="3">
        <v>1</v>
      </c>
      <c r="D59" s="3">
        <f t="shared" si="5"/>
        <v>1500000</v>
      </c>
    </row>
    <row r="60" spans="1:4" x14ac:dyDescent="0.25">
      <c r="A60" s="2" t="s">
        <v>11</v>
      </c>
      <c r="B60" s="3">
        <f>600000+180000</f>
        <v>780000</v>
      </c>
      <c r="C60" s="3">
        <v>1</v>
      </c>
      <c r="D60" s="3">
        <f t="shared" si="5"/>
        <v>780000</v>
      </c>
    </row>
    <row r="61" spans="1:4" x14ac:dyDescent="0.25">
      <c r="A61" s="9" t="s">
        <v>12</v>
      </c>
      <c r="B61" s="5">
        <v>500000</v>
      </c>
      <c r="C61" s="5">
        <v>4</v>
      </c>
      <c r="D61" s="3">
        <f t="shared" ref="D61:D68" si="10">+B61*C61</f>
        <v>2000000</v>
      </c>
    </row>
    <row r="62" spans="1:4" ht="45" x14ac:dyDescent="0.25">
      <c r="A62" s="9" t="s">
        <v>13</v>
      </c>
      <c r="B62" s="5">
        <v>350000</v>
      </c>
      <c r="C62" s="5">
        <v>4</v>
      </c>
      <c r="D62" s="3">
        <f t="shared" si="10"/>
        <v>1400000</v>
      </c>
    </row>
    <row r="63" spans="1:4" ht="30" x14ac:dyDescent="0.25">
      <c r="A63" s="9" t="s">
        <v>14</v>
      </c>
      <c r="B63" s="5">
        <v>1000000</v>
      </c>
      <c r="C63" s="5">
        <v>1</v>
      </c>
      <c r="D63" s="3">
        <f t="shared" si="10"/>
        <v>1000000</v>
      </c>
    </row>
    <row r="64" spans="1:4" x14ac:dyDescent="0.25">
      <c r="A64" s="9" t="s">
        <v>245</v>
      </c>
      <c r="B64" s="5">
        <v>150000</v>
      </c>
      <c r="C64" s="5">
        <v>1</v>
      </c>
      <c r="D64" s="3">
        <f t="shared" si="10"/>
        <v>150000</v>
      </c>
    </row>
    <row r="65" spans="1:4" x14ac:dyDescent="0.25">
      <c r="A65" s="9" t="s">
        <v>246</v>
      </c>
      <c r="B65" s="5">
        <v>100000</v>
      </c>
      <c r="C65" s="5">
        <v>2</v>
      </c>
      <c r="D65" s="3">
        <f t="shared" si="10"/>
        <v>200000</v>
      </c>
    </row>
    <row r="66" spans="1:4" x14ac:dyDescent="0.25">
      <c r="A66" s="9" t="s">
        <v>247</v>
      </c>
      <c r="B66" s="5">
        <v>35000</v>
      </c>
      <c r="C66" s="5">
        <v>6</v>
      </c>
      <c r="D66" s="3">
        <f t="shared" si="10"/>
        <v>210000</v>
      </c>
    </row>
    <row r="67" spans="1:4" x14ac:dyDescent="0.25">
      <c r="A67" s="9" t="s">
        <v>248</v>
      </c>
      <c r="B67" s="5">
        <v>30000</v>
      </c>
      <c r="C67" s="5">
        <v>2</v>
      </c>
      <c r="D67" s="3">
        <f t="shared" si="10"/>
        <v>60000</v>
      </c>
    </row>
    <row r="68" spans="1:4" ht="30" x14ac:dyDescent="0.25">
      <c r="A68" s="9" t="s">
        <v>249</v>
      </c>
      <c r="B68" s="5">
        <v>200000</v>
      </c>
      <c r="C68" s="5">
        <v>1</v>
      </c>
      <c r="D68" s="3">
        <f t="shared" si="10"/>
        <v>200000</v>
      </c>
    </row>
    <row r="69" spans="1:4" ht="30" x14ac:dyDescent="0.25">
      <c r="A69" s="9" t="s">
        <v>250</v>
      </c>
      <c r="B69" s="5">
        <v>160000</v>
      </c>
      <c r="C69" s="5">
        <v>1</v>
      </c>
      <c r="D69" s="3">
        <f t="shared" si="5"/>
        <v>160000</v>
      </c>
    </row>
    <row r="70" spans="1:4" x14ac:dyDescent="0.25">
      <c r="D70" s="8">
        <f t="shared" si="5"/>
        <v>0</v>
      </c>
    </row>
    <row r="71" spans="1:4" ht="15.75" x14ac:dyDescent="0.25">
      <c r="A71" s="54" t="s">
        <v>33</v>
      </c>
      <c r="B71" s="55"/>
      <c r="C71" s="56"/>
      <c r="D71" s="12">
        <f>SUM(D39:D70)</f>
        <v>29564000</v>
      </c>
    </row>
    <row r="73" spans="1:4" ht="15" customHeight="1" x14ac:dyDescent="0.25">
      <c r="A73" s="57" t="s">
        <v>41</v>
      </c>
      <c r="B73" s="58"/>
      <c r="C73" s="58"/>
      <c r="D73" s="58"/>
    </row>
    <row r="74" spans="1:4" ht="15.75" x14ac:dyDescent="0.25">
      <c r="A74" s="6" t="s">
        <v>6</v>
      </c>
      <c r="B74" s="7" t="s">
        <v>7</v>
      </c>
      <c r="C74" s="7" t="s">
        <v>8</v>
      </c>
      <c r="D74" s="7" t="s">
        <v>9</v>
      </c>
    </row>
    <row r="75" spans="1:4" ht="30" x14ac:dyDescent="0.25">
      <c r="A75" s="18" t="s">
        <v>42</v>
      </c>
      <c r="B75" s="17"/>
      <c r="C75" s="16"/>
      <c r="D75" s="17">
        <f t="shared" ref="D75:D76" si="11">+B75*C75</f>
        <v>0</v>
      </c>
    </row>
    <row r="76" spans="1:4" ht="30" x14ac:dyDescent="0.25">
      <c r="A76" s="18" t="s">
        <v>43</v>
      </c>
      <c r="B76" s="17">
        <v>300000</v>
      </c>
      <c r="C76" s="16">
        <v>6</v>
      </c>
      <c r="D76" s="17">
        <f t="shared" si="11"/>
        <v>1800000</v>
      </c>
    </row>
    <row r="77" spans="1:4" ht="90" x14ac:dyDescent="0.25">
      <c r="A77" s="18" t="s">
        <v>50</v>
      </c>
      <c r="B77" s="17">
        <v>2160000</v>
      </c>
      <c r="C77" s="16">
        <v>1</v>
      </c>
      <c r="D77" s="17">
        <f t="shared" ref="D77:D79" si="12">+B77*C77</f>
        <v>2160000</v>
      </c>
    </row>
    <row r="78" spans="1:4" ht="45" x14ac:dyDescent="0.25">
      <c r="A78" s="2" t="s">
        <v>45</v>
      </c>
      <c r="B78" s="14">
        <v>6000000</v>
      </c>
      <c r="C78" s="5">
        <v>1</v>
      </c>
      <c r="D78" s="17">
        <f t="shared" si="12"/>
        <v>6000000</v>
      </c>
    </row>
    <row r="79" spans="1:4" x14ac:dyDescent="0.25">
      <c r="D79" s="8">
        <f t="shared" si="12"/>
        <v>0</v>
      </c>
    </row>
    <row r="80" spans="1:4" ht="15.75" x14ac:dyDescent="0.25">
      <c r="A80" s="54" t="s">
        <v>44</v>
      </c>
      <c r="B80" s="55"/>
      <c r="C80" s="56"/>
      <c r="D80" s="12">
        <f>SUM(D75:D79)</f>
        <v>9960000</v>
      </c>
    </row>
    <row r="83" spans="1:2" ht="18.75" x14ac:dyDescent="0.3">
      <c r="A83" s="19" t="s">
        <v>48</v>
      </c>
      <c r="B83" s="20">
        <f>+$D$80+$D$71+$D$34+$D$9</f>
        <v>175429000</v>
      </c>
    </row>
    <row r="84" spans="1:2" x14ac:dyDescent="0.25">
      <c r="A84" s="4"/>
      <c r="B84" s="5"/>
    </row>
    <row r="85" spans="1:2" ht="45" x14ac:dyDescent="0.25">
      <c r="A85" s="24" t="s">
        <v>60</v>
      </c>
      <c r="B85" s="21">
        <f>+Anexo1!C87</f>
        <v>77538198</v>
      </c>
    </row>
    <row r="86" spans="1:2" ht="30" x14ac:dyDescent="0.25">
      <c r="A86" s="24" t="s">
        <v>61</v>
      </c>
      <c r="B86" s="21">
        <v>58838400</v>
      </c>
    </row>
    <row r="87" spans="1:2" ht="30" x14ac:dyDescent="0.25">
      <c r="A87" s="24" t="s">
        <v>62</v>
      </c>
      <c r="B87" s="21">
        <v>19505000</v>
      </c>
    </row>
    <row r="88" spans="1:2" x14ac:dyDescent="0.25">
      <c r="A88" s="24" t="s">
        <v>251</v>
      </c>
      <c r="B88" s="21">
        <v>880000</v>
      </c>
    </row>
    <row r="89" spans="1:2" x14ac:dyDescent="0.25">
      <c r="A89" s="24" t="s">
        <v>252</v>
      </c>
      <c r="B89" s="21">
        <v>577000</v>
      </c>
    </row>
    <row r="90" spans="1:2" x14ac:dyDescent="0.25">
      <c r="A90" s="4"/>
      <c r="B90" s="5"/>
    </row>
    <row r="91" spans="1:2" ht="37.5" x14ac:dyDescent="0.3">
      <c r="A91" s="22" t="s">
        <v>49</v>
      </c>
      <c r="B91" s="23">
        <f>+B83-B85-B86-B87-B88+B89</f>
        <v>19244402</v>
      </c>
    </row>
  </sheetData>
  <mergeCells count="8">
    <mergeCell ref="A1:D1"/>
    <mergeCell ref="A9:C9"/>
    <mergeCell ref="A73:D73"/>
    <mergeCell ref="A80:C80"/>
    <mergeCell ref="A12:D12"/>
    <mergeCell ref="A34:C34"/>
    <mergeCell ref="A37:D37"/>
    <mergeCell ref="A71:C71"/>
  </mergeCells>
  <hyperlinks>
    <hyperlink ref="A85" location="Anexo1!A1" display="Dinero entregado a gabriel para gastos personales o ayuda para terminar en la milagrosa, abono en el deposito etc  ver el Anexo 1 de los pagos."/>
    <hyperlink ref="A86" location="Anexo2!A1" display="Dinero aportado para la construccion de la segunda etapa. Ver detalle de los pagos en el Anexo 2"/>
    <hyperlink ref="A89" location="Anexo3!A1" display="Dinero aportado en la ultima para pago de mano de obra etapa ver Anexo 3 de los pagos "/>
    <hyperlink ref="A88" location="Anexo3!A1" display="Dinero aportado en la ultima para pago de mano de obra etapa ver Anexo 3 de los pagos "/>
    <hyperlink ref="A87" location="Anexo3!A1" display="Dinero aportado en la ultima para pago de mano de obra etapa ver Anexo 3 de los pagos 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67" workbookViewId="0">
      <selection activeCell="C84" sqref="C84"/>
    </sheetView>
  </sheetViews>
  <sheetFormatPr baseColWidth="10" defaultRowHeight="15" x14ac:dyDescent="0.25"/>
  <cols>
    <col min="1" max="1" width="10.7109375" style="25" bestFit="1" customWidth="1"/>
    <col min="2" max="2" width="76.140625" customWidth="1"/>
    <col min="3" max="3" width="14.140625" style="1" bestFit="1" customWidth="1"/>
  </cols>
  <sheetData>
    <row r="1" spans="1:3" s="43" customFormat="1" ht="42" customHeight="1" thickBot="1" x14ac:dyDescent="0.4">
      <c r="A1" s="59" t="s">
        <v>235</v>
      </c>
      <c r="B1" s="60"/>
      <c r="C1" s="61"/>
    </row>
    <row r="2" spans="1:3" ht="18.75" x14ac:dyDescent="0.3">
      <c r="A2" s="27" t="s">
        <v>133</v>
      </c>
      <c r="B2" s="28" t="s">
        <v>134</v>
      </c>
      <c r="C2" s="29" t="s">
        <v>135</v>
      </c>
    </row>
    <row r="3" spans="1:3" x14ac:dyDescent="0.25">
      <c r="A3" s="30">
        <v>43199</v>
      </c>
      <c r="B3" s="18" t="s">
        <v>63</v>
      </c>
      <c r="C3" s="31">
        <v>2526850</v>
      </c>
    </row>
    <row r="4" spans="1:3" x14ac:dyDescent="0.25">
      <c r="A4" s="30">
        <v>43203</v>
      </c>
      <c r="B4" s="18" t="s">
        <v>64</v>
      </c>
      <c r="C4" s="31">
        <v>325000</v>
      </c>
    </row>
    <row r="5" spans="1:3" x14ac:dyDescent="0.25">
      <c r="A5" s="30">
        <v>43203</v>
      </c>
      <c r="B5" s="18" t="s">
        <v>65</v>
      </c>
      <c r="C5" s="31">
        <v>1500000</v>
      </c>
    </row>
    <row r="6" spans="1:3" x14ac:dyDescent="0.25">
      <c r="A6" s="30">
        <v>43203</v>
      </c>
      <c r="B6" s="18" t="s">
        <v>66</v>
      </c>
      <c r="C6" s="31">
        <v>784000</v>
      </c>
    </row>
    <row r="7" spans="1:3" x14ac:dyDescent="0.25">
      <c r="A7" s="30">
        <v>43203</v>
      </c>
      <c r="B7" s="18" t="s">
        <v>66</v>
      </c>
      <c r="C7" s="31">
        <v>546000</v>
      </c>
    </row>
    <row r="8" spans="1:3" x14ac:dyDescent="0.25">
      <c r="A8" s="30">
        <v>43232</v>
      </c>
      <c r="B8" s="18" t="s">
        <v>67</v>
      </c>
      <c r="C8" s="31">
        <v>2100000</v>
      </c>
    </row>
    <row r="9" spans="1:3" x14ac:dyDescent="0.25">
      <c r="A9" s="30">
        <v>43237</v>
      </c>
      <c r="B9" s="18" t="s">
        <v>68</v>
      </c>
      <c r="C9" s="31">
        <v>700000</v>
      </c>
    </row>
    <row r="10" spans="1:3" x14ac:dyDescent="0.25">
      <c r="A10" s="30">
        <v>43237</v>
      </c>
      <c r="B10" s="18" t="s">
        <v>69</v>
      </c>
      <c r="C10" s="31">
        <v>1130000</v>
      </c>
    </row>
    <row r="11" spans="1:3" x14ac:dyDescent="0.25">
      <c r="A11" s="30">
        <v>43237</v>
      </c>
      <c r="B11" s="18" t="s">
        <v>70</v>
      </c>
      <c r="C11" s="31">
        <v>3000000</v>
      </c>
    </row>
    <row r="12" spans="1:3" x14ac:dyDescent="0.25">
      <c r="A12" s="30">
        <v>43237</v>
      </c>
      <c r="B12" s="18" t="s">
        <v>71</v>
      </c>
      <c r="C12" s="31">
        <v>796000</v>
      </c>
    </row>
    <row r="13" spans="1:3" x14ac:dyDescent="0.25">
      <c r="A13" s="30">
        <v>43237</v>
      </c>
      <c r="B13" s="18" t="s">
        <v>72</v>
      </c>
      <c r="C13" s="31">
        <v>769000</v>
      </c>
    </row>
    <row r="14" spans="1:3" x14ac:dyDescent="0.25">
      <c r="A14" s="30">
        <v>43237</v>
      </c>
      <c r="B14" s="18" t="s">
        <v>73</v>
      </c>
      <c r="C14" s="31">
        <v>1159000</v>
      </c>
    </row>
    <row r="15" spans="1:3" x14ac:dyDescent="0.25">
      <c r="A15" s="30">
        <v>43237</v>
      </c>
      <c r="B15" s="18" t="s">
        <v>74</v>
      </c>
      <c r="C15" s="31">
        <v>200000</v>
      </c>
    </row>
    <row r="16" spans="1:3" x14ac:dyDescent="0.25">
      <c r="A16" s="30">
        <v>43237</v>
      </c>
      <c r="B16" s="18" t="s">
        <v>75</v>
      </c>
      <c r="C16" s="31">
        <v>1349623</v>
      </c>
    </row>
    <row r="17" spans="1:3" x14ac:dyDescent="0.25">
      <c r="A17" s="30">
        <v>43237</v>
      </c>
      <c r="B17" s="18" t="s">
        <v>76</v>
      </c>
      <c r="C17" s="31">
        <v>5264000</v>
      </c>
    </row>
    <row r="18" spans="1:3" x14ac:dyDescent="0.25">
      <c r="A18" s="30">
        <v>43237</v>
      </c>
      <c r="B18" s="18" t="s">
        <v>77</v>
      </c>
      <c r="C18" s="31">
        <v>3000000</v>
      </c>
    </row>
    <row r="19" spans="1:3" x14ac:dyDescent="0.25">
      <c r="A19" s="30">
        <v>43246</v>
      </c>
      <c r="B19" s="18" t="s">
        <v>78</v>
      </c>
      <c r="C19" s="31">
        <v>2050000</v>
      </c>
    </row>
    <row r="20" spans="1:3" x14ac:dyDescent="0.25">
      <c r="A20" s="30">
        <v>43253</v>
      </c>
      <c r="B20" s="18" t="s">
        <v>79</v>
      </c>
      <c r="C20" s="31">
        <v>680000</v>
      </c>
    </row>
    <row r="21" spans="1:3" x14ac:dyDescent="0.25">
      <c r="A21" s="30">
        <v>43253</v>
      </c>
      <c r="B21" s="18" t="s">
        <v>80</v>
      </c>
      <c r="C21" s="31">
        <v>750000</v>
      </c>
    </row>
    <row r="22" spans="1:3" x14ac:dyDescent="0.25">
      <c r="A22" s="30">
        <v>43248</v>
      </c>
      <c r="B22" s="18" t="s">
        <v>75</v>
      </c>
      <c r="C22" s="31">
        <v>600000</v>
      </c>
    </row>
    <row r="23" spans="1:3" x14ac:dyDescent="0.25">
      <c r="A23" s="30">
        <v>43248</v>
      </c>
      <c r="B23" s="18" t="s">
        <v>81</v>
      </c>
      <c r="C23" s="31">
        <v>1100000</v>
      </c>
    </row>
    <row r="24" spans="1:3" x14ac:dyDescent="0.25">
      <c r="A24" s="30">
        <v>43248</v>
      </c>
      <c r="B24" s="18" t="s">
        <v>82</v>
      </c>
      <c r="C24" s="31">
        <v>1200000</v>
      </c>
    </row>
    <row r="25" spans="1:3" x14ac:dyDescent="0.25">
      <c r="A25" s="30">
        <v>43259</v>
      </c>
      <c r="B25" s="18" t="s">
        <v>83</v>
      </c>
      <c r="C25" s="31">
        <v>3000000</v>
      </c>
    </row>
    <row r="26" spans="1:3" x14ac:dyDescent="0.25">
      <c r="A26" s="30">
        <v>43260</v>
      </c>
      <c r="B26" s="18" t="s">
        <v>84</v>
      </c>
      <c r="C26" s="31">
        <v>700000</v>
      </c>
    </row>
    <row r="27" spans="1:3" x14ac:dyDescent="0.25">
      <c r="A27" s="30">
        <v>43260</v>
      </c>
      <c r="B27" s="18" t="s">
        <v>85</v>
      </c>
      <c r="C27" s="31">
        <v>300000</v>
      </c>
    </row>
    <row r="28" spans="1:3" x14ac:dyDescent="0.25">
      <c r="A28" s="30">
        <v>43265</v>
      </c>
      <c r="B28" s="18" t="s">
        <v>86</v>
      </c>
      <c r="C28" s="31">
        <v>466000</v>
      </c>
    </row>
    <row r="29" spans="1:3" x14ac:dyDescent="0.25">
      <c r="A29" s="30">
        <v>43275</v>
      </c>
      <c r="B29" s="18" t="s">
        <v>87</v>
      </c>
      <c r="C29" s="31">
        <v>1300000</v>
      </c>
    </row>
    <row r="30" spans="1:3" x14ac:dyDescent="0.25">
      <c r="A30" s="30">
        <v>43276</v>
      </c>
      <c r="B30" s="18" t="s">
        <v>88</v>
      </c>
      <c r="C30" s="31">
        <v>500000</v>
      </c>
    </row>
    <row r="31" spans="1:3" x14ac:dyDescent="0.25">
      <c r="A31" s="30">
        <v>43276</v>
      </c>
      <c r="B31" s="18" t="s">
        <v>89</v>
      </c>
      <c r="C31" s="31">
        <v>700000</v>
      </c>
    </row>
    <row r="32" spans="1:3" x14ac:dyDescent="0.25">
      <c r="A32" s="30">
        <v>43288</v>
      </c>
      <c r="B32" s="18" t="s">
        <v>90</v>
      </c>
      <c r="C32" s="31">
        <v>100000</v>
      </c>
    </row>
    <row r="33" spans="1:4" x14ac:dyDescent="0.25">
      <c r="A33" s="30">
        <v>43288</v>
      </c>
      <c r="B33" s="18" t="s">
        <v>91</v>
      </c>
      <c r="C33" s="31">
        <v>2500000</v>
      </c>
    </row>
    <row r="34" spans="1:4" x14ac:dyDescent="0.25">
      <c r="A34" s="30">
        <v>43295</v>
      </c>
      <c r="B34" s="18" t="s">
        <v>92</v>
      </c>
      <c r="C34" s="31">
        <v>140000</v>
      </c>
    </row>
    <row r="35" spans="1:4" x14ac:dyDescent="0.25">
      <c r="A35" s="30">
        <v>43295</v>
      </c>
      <c r="B35" s="18" t="s">
        <v>92</v>
      </c>
      <c r="C35" s="31">
        <v>140000</v>
      </c>
    </row>
    <row r="36" spans="1:4" x14ac:dyDescent="0.25">
      <c r="A36" s="30">
        <v>43295</v>
      </c>
      <c r="B36" s="18" t="s">
        <v>93</v>
      </c>
      <c r="C36" s="31">
        <v>120000</v>
      </c>
    </row>
    <row r="37" spans="1:4" x14ac:dyDescent="0.25">
      <c r="A37" s="30">
        <v>43300</v>
      </c>
      <c r="B37" s="18" t="s">
        <v>94</v>
      </c>
      <c r="C37" s="31">
        <v>300000</v>
      </c>
    </row>
    <row r="38" spans="1:4" x14ac:dyDescent="0.25">
      <c r="A38" s="30">
        <v>43300</v>
      </c>
      <c r="B38" s="18" t="s">
        <v>95</v>
      </c>
      <c r="C38" s="31">
        <v>140000</v>
      </c>
    </row>
    <row r="39" spans="1:4" x14ac:dyDescent="0.25">
      <c r="A39" s="30">
        <v>43300</v>
      </c>
      <c r="B39" s="18" t="s">
        <v>66</v>
      </c>
      <c r="C39" s="31">
        <v>120000</v>
      </c>
    </row>
    <row r="40" spans="1:4" x14ac:dyDescent="0.25">
      <c r="A40" s="30">
        <v>43300</v>
      </c>
      <c r="B40" s="18" t="s">
        <v>92</v>
      </c>
      <c r="C40" s="31">
        <v>100000</v>
      </c>
    </row>
    <row r="41" spans="1:4" x14ac:dyDescent="0.25">
      <c r="A41" s="30">
        <v>43300</v>
      </c>
      <c r="B41" s="18" t="s">
        <v>96</v>
      </c>
      <c r="C41" s="31">
        <v>650000</v>
      </c>
    </row>
    <row r="42" spans="1:4" x14ac:dyDescent="0.25">
      <c r="A42" s="30">
        <v>43300</v>
      </c>
      <c r="B42" s="18" t="s">
        <v>97</v>
      </c>
      <c r="C42" s="31">
        <v>1000000</v>
      </c>
    </row>
    <row r="43" spans="1:4" x14ac:dyDescent="0.25">
      <c r="A43" s="30">
        <v>43333</v>
      </c>
      <c r="B43" s="18" t="s">
        <v>98</v>
      </c>
      <c r="C43" s="31">
        <v>600000</v>
      </c>
    </row>
    <row r="44" spans="1:4" x14ac:dyDescent="0.25">
      <c r="A44" s="30">
        <v>43333</v>
      </c>
      <c r="B44" s="18" t="s">
        <v>99</v>
      </c>
      <c r="C44" s="31">
        <v>1000000</v>
      </c>
    </row>
    <row r="45" spans="1:4" x14ac:dyDescent="0.25">
      <c r="A45" s="30">
        <v>43349</v>
      </c>
      <c r="B45" s="18" t="s">
        <v>100</v>
      </c>
      <c r="C45" s="31">
        <v>80000</v>
      </c>
    </row>
    <row r="46" spans="1:4" x14ac:dyDescent="0.25">
      <c r="A46" s="30">
        <v>43357</v>
      </c>
      <c r="B46" s="18" t="s">
        <v>101</v>
      </c>
      <c r="C46" s="31">
        <v>130000</v>
      </c>
    </row>
    <row r="47" spans="1:4" x14ac:dyDescent="0.25">
      <c r="A47" s="30">
        <v>43357</v>
      </c>
      <c r="B47" s="18" t="s">
        <v>102</v>
      </c>
      <c r="C47" s="31">
        <v>550000</v>
      </c>
    </row>
    <row r="48" spans="1:4" x14ac:dyDescent="0.25">
      <c r="A48" s="30">
        <v>43357</v>
      </c>
      <c r="B48" s="18" t="s">
        <v>103</v>
      </c>
      <c r="C48" s="31">
        <v>250000</v>
      </c>
      <c r="D48">
        <v>46415000</v>
      </c>
    </row>
    <row r="49" spans="1:3" x14ac:dyDescent="0.25">
      <c r="A49" s="30"/>
      <c r="B49" s="18"/>
      <c r="C49" s="31"/>
    </row>
    <row r="50" spans="1:3" x14ac:dyDescent="0.25">
      <c r="A50" s="30">
        <v>43357</v>
      </c>
      <c r="B50" s="18" t="s">
        <v>104</v>
      </c>
      <c r="C50" s="31">
        <v>70000</v>
      </c>
    </row>
    <row r="51" spans="1:3" x14ac:dyDescent="0.25">
      <c r="A51" s="30">
        <v>43373</v>
      </c>
      <c r="B51" s="18" t="s">
        <v>105</v>
      </c>
      <c r="C51" s="31">
        <v>1000000</v>
      </c>
    </row>
    <row r="52" spans="1:3" x14ac:dyDescent="0.25">
      <c r="A52" s="30">
        <v>43373</v>
      </c>
      <c r="B52" s="18" t="s">
        <v>106</v>
      </c>
      <c r="C52" s="31">
        <v>450000</v>
      </c>
    </row>
    <row r="53" spans="1:3" x14ac:dyDescent="0.25">
      <c r="A53" s="30">
        <v>43373</v>
      </c>
      <c r="B53" s="18" t="s">
        <v>107</v>
      </c>
      <c r="C53" s="31">
        <v>500000</v>
      </c>
    </row>
    <row r="54" spans="1:3" x14ac:dyDescent="0.25">
      <c r="A54" s="30">
        <v>43374</v>
      </c>
      <c r="B54" s="18" t="s">
        <v>108</v>
      </c>
      <c r="C54" s="31">
        <v>11000</v>
      </c>
    </row>
    <row r="55" spans="1:3" x14ac:dyDescent="0.25">
      <c r="A55" s="30">
        <v>43375</v>
      </c>
      <c r="B55" s="18" t="s">
        <v>109</v>
      </c>
      <c r="C55" s="31">
        <v>72000</v>
      </c>
    </row>
    <row r="56" spans="1:3" x14ac:dyDescent="0.25">
      <c r="A56" s="30">
        <v>43376</v>
      </c>
      <c r="B56" s="18" t="s">
        <v>110</v>
      </c>
      <c r="C56" s="31">
        <v>577000</v>
      </c>
    </row>
    <row r="57" spans="1:3" x14ac:dyDescent="0.25">
      <c r="A57" s="30">
        <v>43376</v>
      </c>
      <c r="B57" s="18" t="s">
        <v>111</v>
      </c>
      <c r="C57" s="31">
        <v>35000</v>
      </c>
    </row>
    <row r="58" spans="1:3" x14ac:dyDescent="0.25">
      <c r="A58" s="30">
        <v>43376</v>
      </c>
      <c r="B58" s="18" t="s">
        <v>112</v>
      </c>
      <c r="C58" s="31">
        <v>140000</v>
      </c>
    </row>
    <row r="59" spans="1:3" x14ac:dyDescent="0.25">
      <c r="A59" s="30">
        <v>43379</v>
      </c>
      <c r="B59" s="18" t="s">
        <v>113</v>
      </c>
      <c r="C59" s="31">
        <v>200000</v>
      </c>
    </row>
    <row r="60" spans="1:3" x14ac:dyDescent="0.25">
      <c r="A60" s="30">
        <v>43379</v>
      </c>
      <c r="B60" s="18" t="s">
        <v>114</v>
      </c>
      <c r="C60" s="31">
        <v>450000</v>
      </c>
    </row>
    <row r="61" spans="1:3" x14ac:dyDescent="0.25">
      <c r="A61" s="30">
        <v>43386</v>
      </c>
      <c r="B61" s="18" t="s">
        <v>115</v>
      </c>
      <c r="C61" s="31">
        <v>1040000</v>
      </c>
    </row>
    <row r="62" spans="1:3" x14ac:dyDescent="0.25">
      <c r="A62" s="30">
        <v>43393</v>
      </c>
      <c r="B62" s="18" t="s">
        <v>116</v>
      </c>
      <c r="C62" s="31">
        <v>100000</v>
      </c>
    </row>
    <row r="63" spans="1:3" x14ac:dyDescent="0.25">
      <c r="A63" s="30">
        <v>43393</v>
      </c>
      <c r="B63" s="18" t="s">
        <v>117</v>
      </c>
      <c r="C63" s="31">
        <v>300000</v>
      </c>
    </row>
    <row r="64" spans="1:3" ht="30" x14ac:dyDescent="0.25">
      <c r="A64" s="30">
        <v>43400</v>
      </c>
      <c r="B64" s="18" t="s">
        <v>118</v>
      </c>
      <c r="C64" s="31">
        <v>497000</v>
      </c>
    </row>
    <row r="65" spans="1:3" x14ac:dyDescent="0.25">
      <c r="A65" s="30">
        <v>43400</v>
      </c>
      <c r="B65" s="18" t="s">
        <v>119</v>
      </c>
      <c r="C65" s="31">
        <v>128000</v>
      </c>
    </row>
    <row r="66" spans="1:3" x14ac:dyDescent="0.25">
      <c r="A66" s="30">
        <v>43400</v>
      </c>
      <c r="B66" s="18" t="s">
        <v>120</v>
      </c>
      <c r="C66" s="31">
        <v>280000</v>
      </c>
    </row>
    <row r="67" spans="1:3" x14ac:dyDescent="0.25">
      <c r="A67" s="30">
        <v>43400</v>
      </c>
      <c r="B67" s="18" t="s">
        <v>121</v>
      </c>
      <c r="C67" s="31">
        <v>200000</v>
      </c>
    </row>
    <row r="68" spans="1:3" x14ac:dyDescent="0.25">
      <c r="A68" s="30">
        <v>43400</v>
      </c>
      <c r="B68" s="18" t="s">
        <v>122</v>
      </c>
      <c r="C68" s="31">
        <v>200000</v>
      </c>
    </row>
    <row r="69" spans="1:3" x14ac:dyDescent="0.25">
      <c r="A69" s="30">
        <v>43420</v>
      </c>
      <c r="B69" s="18" t="s">
        <v>123</v>
      </c>
      <c r="C69" s="31">
        <v>250000</v>
      </c>
    </row>
    <row r="70" spans="1:3" x14ac:dyDescent="0.25">
      <c r="A70" s="30">
        <v>43420</v>
      </c>
      <c r="B70" s="18" t="s">
        <v>124</v>
      </c>
      <c r="C70" s="31">
        <v>1000000</v>
      </c>
    </row>
    <row r="71" spans="1:3" x14ac:dyDescent="0.25">
      <c r="A71" s="30">
        <v>43420</v>
      </c>
      <c r="B71" s="18" t="s">
        <v>125</v>
      </c>
      <c r="C71" s="31">
        <v>1500000</v>
      </c>
    </row>
    <row r="72" spans="1:3" x14ac:dyDescent="0.25">
      <c r="A72" s="30">
        <v>43420</v>
      </c>
      <c r="B72" s="18" t="s">
        <v>126</v>
      </c>
      <c r="C72" s="31">
        <v>10000000</v>
      </c>
    </row>
    <row r="73" spans="1:3" x14ac:dyDescent="0.25">
      <c r="A73" s="30">
        <v>43428</v>
      </c>
      <c r="B73" s="18" t="s">
        <v>127</v>
      </c>
      <c r="C73" s="31">
        <v>1000000</v>
      </c>
    </row>
    <row r="74" spans="1:3" x14ac:dyDescent="0.25">
      <c r="A74" s="30">
        <v>43433</v>
      </c>
      <c r="B74" s="18" t="s">
        <v>128</v>
      </c>
      <c r="C74" s="31">
        <v>350000</v>
      </c>
    </row>
    <row r="75" spans="1:3" x14ac:dyDescent="0.25">
      <c r="A75" s="30">
        <v>43435</v>
      </c>
      <c r="B75" s="18" t="s">
        <v>129</v>
      </c>
      <c r="C75" s="31">
        <v>300000</v>
      </c>
    </row>
    <row r="76" spans="1:3" x14ac:dyDescent="0.25">
      <c r="A76" s="30">
        <v>43440</v>
      </c>
      <c r="B76" s="18" t="s">
        <v>130</v>
      </c>
      <c r="C76" s="31">
        <v>248000</v>
      </c>
    </row>
    <row r="77" spans="1:3" x14ac:dyDescent="0.25">
      <c r="A77" s="30">
        <v>43441</v>
      </c>
      <c r="B77" s="18" t="s">
        <v>131</v>
      </c>
      <c r="C77" s="31">
        <v>400000</v>
      </c>
    </row>
    <row r="78" spans="1:3" x14ac:dyDescent="0.25">
      <c r="A78" s="30">
        <v>43444</v>
      </c>
      <c r="B78" s="18" t="s">
        <v>132</v>
      </c>
      <c r="C78" s="31">
        <v>1000000</v>
      </c>
    </row>
    <row r="79" spans="1:3" ht="15.75" thickBot="1" x14ac:dyDescent="0.3">
      <c r="A79" s="32">
        <v>43445</v>
      </c>
      <c r="B79" s="45" t="s">
        <v>238</v>
      </c>
      <c r="C79" s="33">
        <v>200000</v>
      </c>
    </row>
    <row r="80" spans="1:3" ht="15.75" thickBot="1" x14ac:dyDescent="0.3">
      <c r="A80" s="32">
        <v>43445</v>
      </c>
      <c r="B80" s="40" t="s">
        <v>253</v>
      </c>
      <c r="C80" s="41">
        <v>24725</v>
      </c>
    </row>
    <row r="81" spans="1:3" ht="15.75" thickBot="1" x14ac:dyDescent="0.3">
      <c r="A81" s="32">
        <v>43445</v>
      </c>
      <c r="B81" s="40" t="s">
        <v>253</v>
      </c>
      <c r="C81" s="41">
        <v>50000</v>
      </c>
    </row>
    <row r="82" spans="1:3" ht="15.75" thickBot="1" x14ac:dyDescent="0.3">
      <c r="A82" s="32">
        <v>43451</v>
      </c>
      <c r="B82" s="51" t="s">
        <v>254</v>
      </c>
      <c r="C82" s="33">
        <v>2000000</v>
      </c>
    </row>
    <row r="83" spans="1:3" ht="15.75" thickBot="1" x14ac:dyDescent="0.3">
      <c r="A83" s="32">
        <v>43451</v>
      </c>
      <c r="B83" s="51" t="s">
        <v>254</v>
      </c>
      <c r="C83" s="33">
        <v>550000</v>
      </c>
    </row>
    <row r="84" spans="1:3" ht="15.75" thickBot="1" x14ac:dyDescent="0.3">
      <c r="A84" s="32">
        <v>43451</v>
      </c>
      <c r="B84" s="51" t="s">
        <v>255</v>
      </c>
      <c r="C84" s="33">
        <v>6000000</v>
      </c>
    </row>
    <row r="87" spans="1:3" ht="18.75" x14ac:dyDescent="0.3">
      <c r="B87" s="34" t="s">
        <v>136</v>
      </c>
      <c r="C87" s="35">
        <f>SUM(C3:C86)</f>
        <v>77538198</v>
      </c>
    </row>
  </sheetData>
  <mergeCells count="1">
    <mergeCell ref="A1:C1"/>
  </mergeCell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46" workbookViewId="0">
      <selection activeCell="B57" sqref="B57"/>
    </sheetView>
  </sheetViews>
  <sheetFormatPr baseColWidth="10" defaultRowHeight="15" x14ac:dyDescent="0.25"/>
  <cols>
    <col min="1" max="1" width="10.7109375" style="25" bestFit="1" customWidth="1"/>
    <col min="2" max="2" width="55.140625" bestFit="1" customWidth="1"/>
    <col min="3" max="3" width="14.140625" style="26" bestFit="1" customWidth="1"/>
  </cols>
  <sheetData>
    <row r="1" spans="1:6" s="43" customFormat="1" ht="21.75" thickBot="1" x14ac:dyDescent="0.4">
      <c r="A1" s="62" t="s">
        <v>237</v>
      </c>
      <c r="B1" s="63"/>
      <c r="C1" s="64"/>
    </row>
    <row r="2" spans="1:6" ht="18.75" x14ac:dyDescent="0.3">
      <c r="A2" s="27" t="s">
        <v>133</v>
      </c>
      <c r="B2" s="28" t="s">
        <v>134</v>
      </c>
      <c r="C2" s="36" t="s">
        <v>135</v>
      </c>
    </row>
    <row r="3" spans="1:6" x14ac:dyDescent="0.25">
      <c r="A3" s="30">
        <v>43196</v>
      </c>
      <c r="B3" s="46" t="s">
        <v>140</v>
      </c>
      <c r="C3" s="37">
        <v>4000000</v>
      </c>
    </row>
    <row r="4" spans="1:6" x14ac:dyDescent="0.25">
      <c r="A4" s="30">
        <v>43196</v>
      </c>
      <c r="B4" s="46" t="s">
        <v>141</v>
      </c>
      <c r="C4" s="37">
        <v>2000000</v>
      </c>
    </row>
    <row r="5" spans="1:6" x14ac:dyDescent="0.25">
      <c r="A5" s="30">
        <v>43196</v>
      </c>
      <c r="B5" s="46" t="s">
        <v>142</v>
      </c>
      <c r="C5" s="37">
        <v>900000</v>
      </c>
    </row>
    <row r="6" spans="1:6" x14ac:dyDescent="0.25">
      <c r="A6" s="30">
        <v>43204</v>
      </c>
      <c r="B6" s="46" t="s">
        <v>143</v>
      </c>
      <c r="C6" s="37">
        <v>1000000</v>
      </c>
    </row>
    <row r="7" spans="1:6" x14ac:dyDescent="0.25">
      <c r="A7" s="30">
        <v>43200</v>
      </c>
      <c r="B7" s="46" t="s">
        <v>144</v>
      </c>
      <c r="C7" s="37">
        <v>210000</v>
      </c>
    </row>
    <row r="8" spans="1:6" x14ac:dyDescent="0.25">
      <c r="A8" s="30">
        <v>43203</v>
      </c>
      <c r="B8" s="46" t="s">
        <v>145</v>
      </c>
      <c r="C8" s="37">
        <v>150000</v>
      </c>
    </row>
    <row r="9" spans="1:6" x14ac:dyDescent="0.25">
      <c r="A9" s="30">
        <v>43203</v>
      </c>
      <c r="B9" s="46" t="s">
        <v>146</v>
      </c>
      <c r="C9" s="37">
        <v>1000000</v>
      </c>
    </row>
    <row r="10" spans="1:6" x14ac:dyDescent="0.25">
      <c r="A10" s="30">
        <v>43203</v>
      </c>
      <c r="B10" s="46" t="s">
        <v>144</v>
      </c>
      <c r="C10" s="37">
        <v>180000</v>
      </c>
    </row>
    <row r="11" spans="1:6" x14ac:dyDescent="0.25">
      <c r="A11" s="30">
        <v>43203</v>
      </c>
      <c r="B11" s="46" t="s">
        <v>147</v>
      </c>
      <c r="C11" s="37">
        <v>170000</v>
      </c>
    </row>
    <row r="12" spans="1:6" x14ac:dyDescent="0.25">
      <c r="A12" s="30">
        <v>43203</v>
      </c>
      <c r="B12" s="46" t="s">
        <v>148</v>
      </c>
      <c r="C12" s="37">
        <v>60000</v>
      </c>
    </row>
    <row r="13" spans="1:6" x14ac:dyDescent="0.25">
      <c r="A13" s="30">
        <v>43203</v>
      </c>
      <c r="B13" s="46" t="s">
        <v>149</v>
      </c>
      <c r="C13" s="37">
        <v>1000000</v>
      </c>
    </row>
    <row r="14" spans="1:6" x14ac:dyDescent="0.25">
      <c r="A14" s="30">
        <v>43203</v>
      </c>
      <c r="B14" s="46" t="s">
        <v>150</v>
      </c>
      <c r="C14" s="37">
        <v>2308000</v>
      </c>
    </row>
    <row r="15" spans="1:6" x14ac:dyDescent="0.25">
      <c r="A15" s="30">
        <v>43203</v>
      </c>
      <c r="B15" s="46" t="s">
        <v>151</v>
      </c>
      <c r="C15" s="37">
        <v>100000</v>
      </c>
      <c r="F15" s="44"/>
    </row>
    <row r="16" spans="1:6" x14ac:dyDescent="0.25">
      <c r="A16" s="30">
        <v>43203</v>
      </c>
      <c r="B16" s="46" t="s">
        <v>144</v>
      </c>
      <c r="C16" s="37">
        <v>180000</v>
      </c>
    </row>
    <row r="17" spans="1:3" x14ac:dyDescent="0.25">
      <c r="A17" s="30">
        <v>43203</v>
      </c>
      <c r="B17" s="46" t="s">
        <v>144</v>
      </c>
      <c r="C17" s="37">
        <v>180000</v>
      </c>
    </row>
    <row r="18" spans="1:3" x14ac:dyDescent="0.25">
      <c r="A18" s="30">
        <v>43203</v>
      </c>
      <c r="B18" s="46" t="s">
        <v>152</v>
      </c>
      <c r="C18" s="37">
        <v>240000</v>
      </c>
    </row>
    <row r="19" spans="1:3" x14ac:dyDescent="0.25">
      <c r="A19" s="30">
        <v>43203</v>
      </c>
      <c r="B19" s="46" t="s">
        <v>153</v>
      </c>
      <c r="C19" s="37">
        <v>40000</v>
      </c>
    </row>
    <row r="20" spans="1:3" x14ac:dyDescent="0.25">
      <c r="A20" s="30">
        <v>43203</v>
      </c>
      <c r="B20" s="46" t="s">
        <v>154</v>
      </c>
      <c r="C20" s="37">
        <v>2000000</v>
      </c>
    </row>
    <row r="21" spans="1:3" x14ac:dyDescent="0.25">
      <c r="A21" s="30">
        <v>43203</v>
      </c>
      <c r="B21" s="46" t="s">
        <v>155</v>
      </c>
      <c r="C21" s="37">
        <v>230000</v>
      </c>
    </row>
    <row r="22" spans="1:3" x14ac:dyDescent="0.25">
      <c r="A22" s="30">
        <v>43203</v>
      </c>
      <c r="B22" s="46" t="s">
        <v>156</v>
      </c>
      <c r="C22" s="37">
        <v>1067000</v>
      </c>
    </row>
    <row r="23" spans="1:3" x14ac:dyDescent="0.25">
      <c r="A23" s="30">
        <v>43203</v>
      </c>
      <c r="B23" s="46" t="s">
        <v>157</v>
      </c>
      <c r="C23" s="37">
        <v>130000</v>
      </c>
    </row>
    <row r="24" spans="1:3" x14ac:dyDescent="0.25">
      <c r="A24" s="30">
        <v>43203</v>
      </c>
      <c r="B24" s="46" t="s">
        <v>158</v>
      </c>
      <c r="C24" s="37">
        <v>500000</v>
      </c>
    </row>
    <row r="25" spans="1:3" x14ac:dyDescent="0.25">
      <c r="A25" s="30">
        <v>43203</v>
      </c>
      <c r="B25" s="46" t="s">
        <v>159</v>
      </c>
      <c r="C25" s="37">
        <v>50000</v>
      </c>
    </row>
    <row r="26" spans="1:3" x14ac:dyDescent="0.25">
      <c r="A26" s="30">
        <v>43203</v>
      </c>
      <c r="B26" s="46" t="s">
        <v>152</v>
      </c>
      <c r="C26" s="37">
        <v>100000</v>
      </c>
    </row>
    <row r="27" spans="1:3" x14ac:dyDescent="0.25">
      <c r="A27" s="30">
        <v>43203</v>
      </c>
      <c r="B27" s="46" t="s">
        <v>160</v>
      </c>
      <c r="C27" s="37">
        <v>931400</v>
      </c>
    </row>
    <row r="28" spans="1:3" x14ac:dyDescent="0.25">
      <c r="A28" s="30">
        <v>43203</v>
      </c>
      <c r="B28" s="46" t="s">
        <v>161</v>
      </c>
      <c r="C28" s="37">
        <v>302000</v>
      </c>
    </row>
    <row r="29" spans="1:3" x14ac:dyDescent="0.25">
      <c r="A29" s="30">
        <v>43203</v>
      </c>
      <c r="B29" s="46" t="s">
        <v>162</v>
      </c>
      <c r="C29" s="37">
        <v>4000000</v>
      </c>
    </row>
    <row r="30" spans="1:3" x14ac:dyDescent="0.25">
      <c r="A30" s="30">
        <v>43203</v>
      </c>
      <c r="B30" s="46" t="s">
        <v>163</v>
      </c>
      <c r="C30" s="37">
        <v>180000</v>
      </c>
    </row>
    <row r="31" spans="1:3" x14ac:dyDescent="0.25">
      <c r="A31" s="30">
        <v>43203</v>
      </c>
      <c r="B31" s="46" t="s">
        <v>160</v>
      </c>
      <c r="C31" s="37">
        <v>1064000</v>
      </c>
    </row>
    <row r="32" spans="1:3" x14ac:dyDescent="0.25">
      <c r="A32" s="30">
        <v>43203</v>
      </c>
      <c r="B32" s="46" t="s">
        <v>164</v>
      </c>
      <c r="C32" s="37">
        <v>50000</v>
      </c>
    </row>
    <row r="33" spans="1:3" x14ac:dyDescent="0.25">
      <c r="A33" s="30">
        <v>43232</v>
      </c>
      <c r="B33" s="46" t="s">
        <v>165</v>
      </c>
      <c r="C33" s="37">
        <v>2000000</v>
      </c>
    </row>
    <row r="34" spans="1:3" x14ac:dyDescent="0.25">
      <c r="A34" s="30">
        <v>43237</v>
      </c>
      <c r="B34" s="46" t="s">
        <v>165</v>
      </c>
      <c r="C34" s="37">
        <v>1500000</v>
      </c>
    </row>
    <row r="35" spans="1:3" x14ac:dyDescent="0.25">
      <c r="A35" s="30">
        <v>43239</v>
      </c>
      <c r="B35" s="46" t="s">
        <v>166</v>
      </c>
      <c r="C35" s="37">
        <v>3967000</v>
      </c>
    </row>
    <row r="36" spans="1:3" x14ac:dyDescent="0.25">
      <c r="A36" s="30">
        <v>43237</v>
      </c>
      <c r="B36" s="46" t="s">
        <v>167</v>
      </c>
      <c r="C36" s="37">
        <v>400000</v>
      </c>
    </row>
    <row r="37" spans="1:3" x14ac:dyDescent="0.25">
      <c r="A37" s="30">
        <v>43237</v>
      </c>
      <c r="B37" s="46" t="s">
        <v>168</v>
      </c>
      <c r="C37" s="37">
        <v>714000</v>
      </c>
    </row>
    <row r="38" spans="1:3" x14ac:dyDescent="0.25">
      <c r="A38" s="30">
        <v>43237</v>
      </c>
      <c r="B38" s="46" t="s">
        <v>169</v>
      </c>
      <c r="C38" s="37">
        <v>425000</v>
      </c>
    </row>
    <row r="39" spans="1:3" x14ac:dyDescent="0.25">
      <c r="A39" s="30">
        <v>43237</v>
      </c>
      <c r="B39" s="46" t="s">
        <v>144</v>
      </c>
      <c r="C39" s="37">
        <v>180000</v>
      </c>
    </row>
    <row r="40" spans="1:3" x14ac:dyDescent="0.25">
      <c r="A40" s="30">
        <v>43243</v>
      </c>
      <c r="B40" s="46" t="s">
        <v>170</v>
      </c>
      <c r="C40" s="37">
        <v>1000000</v>
      </c>
    </row>
    <row r="41" spans="1:3" x14ac:dyDescent="0.25">
      <c r="A41" s="30">
        <v>43248</v>
      </c>
      <c r="B41" s="46" t="s">
        <v>171</v>
      </c>
      <c r="C41" s="37">
        <v>2360000</v>
      </c>
    </row>
    <row r="42" spans="1:3" x14ac:dyDescent="0.25">
      <c r="A42" s="30">
        <v>43253</v>
      </c>
      <c r="B42" s="46" t="s">
        <v>172</v>
      </c>
      <c r="C42" s="37">
        <v>300000</v>
      </c>
    </row>
    <row r="43" spans="1:3" x14ac:dyDescent="0.25">
      <c r="A43" s="30">
        <v>43253</v>
      </c>
      <c r="B43" s="46" t="s">
        <v>173</v>
      </c>
      <c r="C43" s="37">
        <v>600000</v>
      </c>
    </row>
    <row r="44" spans="1:3" x14ac:dyDescent="0.25">
      <c r="A44" s="30">
        <v>43253</v>
      </c>
      <c r="B44" s="46" t="s">
        <v>174</v>
      </c>
      <c r="C44" s="37">
        <v>180000</v>
      </c>
    </row>
    <row r="45" spans="1:3" x14ac:dyDescent="0.25">
      <c r="A45" s="30">
        <v>43253</v>
      </c>
      <c r="B45" s="46" t="s">
        <v>175</v>
      </c>
      <c r="C45" s="37">
        <v>1000000</v>
      </c>
    </row>
    <row r="46" spans="1:3" x14ac:dyDescent="0.25">
      <c r="A46" s="30">
        <v>43253</v>
      </c>
      <c r="B46" s="46" t="s">
        <v>176</v>
      </c>
      <c r="C46" s="37">
        <v>2800000</v>
      </c>
    </row>
    <row r="47" spans="1:3" x14ac:dyDescent="0.25">
      <c r="A47" s="30">
        <v>43253</v>
      </c>
      <c r="B47" s="46" t="s">
        <v>177</v>
      </c>
      <c r="C47" s="37">
        <v>500000</v>
      </c>
    </row>
    <row r="48" spans="1:3" x14ac:dyDescent="0.25">
      <c r="A48" s="30">
        <v>43253</v>
      </c>
      <c r="B48" s="46" t="s">
        <v>178</v>
      </c>
      <c r="C48" s="37">
        <v>1400000</v>
      </c>
    </row>
    <row r="49" spans="1:3" x14ac:dyDescent="0.25">
      <c r="A49" s="30">
        <v>43248</v>
      </c>
      <c r="B49" s="46" t="s">
        <v>179</v>
      </c>
      <c r="C49" s="37">
        <v>800000</v>
      </c>
    </row>
    <row r="50" spans="1:3" x14ac:dyDescent="0.25">
      <c r="A50" s="30">
        <v>43248</v>
      </c>
      <c r="B50" s="46" t="s">
        <v>180</v>
      </c>
      <c r="C50" s="37">
        <v>230000</v>
      </c>
    </row>
    <row r="51" spans="1:3" x14ac:dyDescent="0.25">
      <c r="A51" s="30">
        <v>43248</v>
      </c>
      <c r="B51" s="46" t="s">
        <v>181</v>
      </c>
      <c r="C51" s="37">
        <v>200000</v>
      </c>
    </row>
    <row r="52" spans="1:3" x14ac:dyDescent="0.25">
      <c r="A52" s="30">
        <v>43248</v>
      </c>
      <c r="B52" s="46" t="s">
        <v>182</v>
      </c>
      <c r="C52" s="37">
        <v>2000000</v>
      </c>
    </row>
    <row r="53" spans="1:3" x14ac:dyDescent="0.25">
      <c r="A53" s="30">
        <v>43259</v>
      </c>
      <c r="B53" s="46" t="s">
        <v>183</v>
      </c>
      <c r="C53" s="52">
        <v>1400000</v>
      </c>
    </row>
    <row r="54" spans="1:3" x14ac:dyDescent="0.25">
      <c r="A54" s="30">
        <v>43260</v>
      </c>
      <c r="B54" s="46" t="s">
        <v>184</v>
      </c>
      <c r="C54" s="37">
        <v>1100000</v>
      </c>
    </row>
    <row r="55" spans="1:3" x14ac:dyDescent="0.25">
      <c r="A55" s="30">
        <v>43260</v>
      </c>
      <c r="B55" s="46" t="s">
        <v>185</v>
      </c>
      <c r="C55" s="52">
        <v>600000</v>
      </c>
    </row>
    <row r="56" spans="1:3" x14ac:dyDescent="0.25">
      <c r="A56" s="30">
        <v>43260</v>
      </c>
      <c r="B56" s="46" t="s">
        <v>186</v>
      </c>
      <c r="C56" s="37">
        <v>400000</v>
      </c>
    </row>
    <row r="57" spans="1:3" x14ac:dyDescent="0.25">
      <c r="A57" s="30">
        <v>43260</v>
      </c>
      <c r="B57" s="46" t="s">
        <v>187</v>
      </c>
      <c r="C57" s="37">
        <v>200000</v>
      </c>
    </row>
    <row r="58" spans="1:3" x14ac:dyDescent="0.25">
      <c r="A58" s="30">
        <v>43260</v>
      </c>
      <c r="B58" s="46" t="s">
        <v>188</v>
      </c>
      <c r="C58" s="37">
        <v>1400000</v>
      </c>
    </row>
    <row r="59" spans="1:3" x14ac:dyDescent="0.25">
      <c r="A59" s="30">
        <v>43265</v>
      </c>
      <c r="B59" s="46" t="s">
        <v>189</v>
      </c>
      <c r="C59" s="37">
        <v>1000000</v>
      </c>
    </row>
    <row r="60" spans="1:3" x14ac:dyDescent="0.25">
      <c r="A60" s="30">
        <v>43265</v>
      </c>
      <c r="B60" s="46" t="s">
        <v>190</v>
      </c>
      <c r="C60" s="37">
        <v>700000</v>
      </c>
    </row>
    <row r="61" spans="1:3" x14ac:dyDescent="0.25">
      <c r="A61" s="30">
        <v>43265</v>
      </c>
      <c r="B61" s="46" t="s">
        <v>191</v>
      </c>
      <c r="C61" s="37">
        <v>200000</v>
      </c>
    </row>
    <row r="62" spans="1:3" x14ac:dyDescent="0.25">
      <c r="A62" s="30">
        <v>43267</v>
      </c>
      <c r="B62" s="46" t="s">
        <v>192</v>
      </c>
      <c r="C62" s="37">
        <v>400000</v>
      </c>
    </row>
    <row r="63" spans="1:3" x14ac:dyDescent="0.25">
      <c r="A63" s="30">
        <v>43267</v>
      </c>
      <c r="B63" s="46" t="s">
        <v>193</v>
      </c>
      <c r="C63" s="37">
        <v>500000</v>
      </c>
    </row>
    <row r="64" spans="1:3" x14ac:dyDescent="0.25">
      <c r="A64" s="30">
        <v>43267</v>
      </c>
      <c r="B64" s="46" t="s">
        <v>194</v>
      </c>
      <c r="C64" s="37">
        <v>30000</v>
      </c>
    </row>
    <row r="65" spans="1:3" x14ac:dyDescent="0.25">
      <c r="A65" s="30">
        <v>43267</v>
      </c>
      <c r="B65" s="46" t="s">
        <v>195</v>
      </c>
      <c r="C65" s="37">
        <v>150000</v>
      </c>
    </row>
    <row r="66" spans="1:3" x14ac:dyDescent="0.25">
      <c r="A66" s="30">
        <v>43274</v>
      </c>
      <c r="B66" s="46" t="s">
        <v>196</v>
      </c>
      <c r="C66" s="37">
        <v>1800000</v>
      </c>
    </row>
    <row r="67" spans="1:3" x14ac:dyDescent="0.25">
      <c r="A67" s="30">
        <v>43281</v>
      </c>
      <c r="B67" s="46" t="s">
        <v>197</v>
      </c>
      <c r="C67" s="37">
        <v>80000</v>
      </c>
    </row>
    <row r="68" spans="1:3" x14ac:dyDescent="0.25">
      <c r="A68" s="30">
        <v>43288</v>
      </c>
      <c r="B68" s="46" t="s">
        <v>198</v>
      </c>
      <c r="C68" s="37">
        <v>150000</v>
      </c>
    </row>
    <row r="69" spans="1:3" x14ac:dyDescent="0.25">
      <c r="A69" s="30">
        <v>43288</v>
      </c>
      <c r="B69" s="46" t="s">
        <v>199</v>
      </c>
      <c r="C69" s="37">
        <v>100000</v>
      </c>
    </row>
    <row r="70" spans="1:3" x14ac:dyDescent="0.25">
      <c r="A70" s="30">
        <v>43288</v>
      </c>
      <c r="B70" s="46" t="s">
        <v>200</v>
      </c>
      <c r="C70" s="37">
        <v>50000</v>
      </c>
    </row>
    <row r="71" spans="1:3" x14ac:dyDescent="0.25">
      <c r="A71" s="30">
        <v>43295</v>
      </c>
      <c r="B71" s="46" t="s">
        <v>201</v>
      </c>
      <c r="C71" s="37">
        <v>100000</v>
      </c>
    </row>
    <row r="72" spans="1:3" x14ac:dyDescent="0.25">
      <c r="A72" s="30">
        <v>43300</v>
      </c>
      <c r="B72" s="46" t="s">
        <v>202</v>
      </c>
      <c r="C72" s="37">
        <v>50000</v>
      </c>
    </row>
    <row r="73" spans="1:3" x14ac:dyDescent="0.25">
      <c r="A73" s="30">
        <v>43300</v>
      </c>
      <c r="B73" s="46" t="s">
        <v>203</v>
      </c>
      <c r="C73" s="37">
        <v>50000</v>
      </c>
    </row>
    <row r="74" spans="1:3" x14ac:dyDescent="0.25">
      <c r="A74" s="30">
        <v>43300</v>
      </c>
      <c r="B74" s="46" t="s">
        <v>204</v>
      </c>
      <c r="C74" s="37">
        <v>160000</v>
      </c>
    </row>
    <row r="75" spans="1:3" x14ac:dyDescent="0.25">
      <c r="A75" s="30">
        <v>43300</v>
      </c>
      <c r="B75" s="46" t="s">
        <v>205</v>
      </c>
      <c r="C75" s="37">
        <v>250000</v>
      </c>
    </row>
    <row r="76" spans="1:3" x14ac:dyDescent="0.25">
      <c r="A76" s="30">
        <v>43300</v>
      </c>
      <c r="B76" s="46" t="s">
        <v>206</v>
      </c>
      <c r="C76" s="37">
        <v>830000</v>
      </c>
    </row>
    <row r="77" spans="1:3" x14ac:dyDescent="0.25">
      <c r="A77" s="30">
        <v>43300</v>
      </c>
      <c r="B77" s="46" t="s">
        <v>207</v>
      </c>
      <c r="C77" s="37">
        <v>200000</v>
      </c>
    </row>
    <row r="78" spans="1:3" ht="15.75" thickBot="1" x14ac:dyDescent="0.3">
      <c r="A78" s="32">
        <v>43300</v>
      </c>
      <c r="B78" s="47" t="s">
        <v>208</v>
      </c>
      <c r="C78" s="38">
        <v>60000</v>
      </c>
    </row>
    <row r="80" spans="1:3" ht="18.75" x14ac:dyDescent="0.3">
      <c r="B80" s="34" t="s">
        <v>136</v>
      </c>
      <c r="C80" s="35">
        <f>SUM(C3:C79)</f>
        <v>58838400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18" sqref="B18"/>
    </sheetView>
  </sheetViews>
  <sheetFormatPr baseColWidth="10" defaultRowHeight="15" x14ac:dyDescent="0.25"/>
  <cols>
    <col min="1" max="1" width="7" bestFit="1" customWidth="1"/>
    <col min="2" max="2" width="66.42578125" customWidth="1"/>
    <col min="3" max="3" width="14.140625" bestFit="1" customWidth="1"/>
  </cols>
  <sheetData>
    <row r="1" spans="1:3" s="43" customFormat="1" ht="21.75" thickBot="1" x14ac:dyDescent="0.4">
      <c r="A1" s="62" t="s">
        <v>236</v>
      </c>
      <c r="B1" s="63"/>
      <c r="C1" s="64"/>
    </row>
    <row r="2" spans="1:3" ht="18.75" x14ac:dyDescent="0.3">
      <c r="A2" s="27" t="s">
        <v>133</v>
      </c>
      <c r="B2" s="28" t="s">
        <v>134</v>
      </c>
      <c r="C2" s="36" t="s">
        <v>135</v>
      </c>
    </row>
    <row r="3" spans="1:3" x14ac:dyDescent="0.25">
      <c r="A3" s="39">
        <v>43376</v>
      </c>
      <c r="B3" s="48" t="s">
        <v>209</v>
      </c>
      <c r="C3" s="41">
        <v>500000</v>
      </c>
    </row>
    <row r="4" spans="1:3" x14ac:dyDescent="0.25">
      <c r="A4" s="39">
        <v>43376</v>
      </c>
      <c r="B4" s="48" t="s">
        <v>210</v>
      </c>
      <c r="C4" s="41">
        <v>35000</v>
      </c>
    </row>
    <row r="5" spans="1:3" x14ac:dyDescent="0.25">
      <c r="A5" s="39">
        <v>43376</v>
      </c>
      <c r="B5" s="48" t="s">
        <v>211</v>
      </c>
      <c r="C5" s="41">
        <v>50000</v>
      </c>
    </row>
    <row r="6" spans="1:3" x14ac:dyDescent="0.25">
      <c r="A6" s="39">
        <v>43386</v>
      </c>
      <c r="B6" s="48" t="s">
        <v>212</v>
      </c>
      <c r="C6" s="41">
        <v>400000</v>
      </c>
    </row>
    <row r="7" spans="1:3" x14ac:dyDescent="0.25">
      <c r="A7" s="39">
        <v>43386</v>
      </c>
      <c r="B7" s="48" t="s">
        <v>213</v>
      </c>
      <c r="C7" s="41">
        <v>100000</v>
      </c>
    </row>
    <row r="8" spans="1:3" x14ac:dyDescent="0.25">
      <c r="A8" s="39">
        <v>43386</v>
      </c>
      <c r="B8" s="48" t="s">
        <v>214</v>
      </c>
      <c r="C8" s="41">
        <v>300000</v>
      </c>
    </row>
    <row r="9" spans="1:3" x14ac:dyDescent="0.25">
      <c r="A9" s="39">
        <v>43393</v>
      </c>
      <c r="B9" s="48" t="s">
        <v>215</v>
      </c>
      <c r="C9" s="41">
        <v>2900000</v>
      </c>
    </row>
    <row r="10" spans="1:3" x14ac:dyDescent="0.25">
      <c r="A10" s="39">
        <v>43393</v>
      </c>
      <c r="B10" s="48" t="s">
        <v>216</v>
      </c>
      <c r="C10" s="41">
        <v>403000</v>
      </c>
    </row>
    <row r="11" spans="1:3" x14ac:dyDescent="0.25">
      <c r="A11" s="39">
        <v>43393</v>
      </c>
      <c r="B11" s="48" t="s">
        <v>217</v>
      </c>
      <c r="C11" s="41">
        <v>700000</v>
      </c>
    </row>
    <row r="12" spans="1:3" x14ac:dyDescent="0.25">
      <c r="A12" s="39">
        <v>43393</v>
      </c>
      <c r="B12" s="48" t="s">
        <v>218</v>
      </c>
      <c r="C12" s="41">
        <v>1200000</v>
      </c>
    </row>
    <row r="13" spans="1:3" x14ac:dyDescent="0.25">
      <c r="A13" s="39">
        <v>43393</v>
      </c>
      <c r="B13" s="48" t="s">
        <v>219</v>
      </c>
      <c r="C13" s="41">
        <v>2100000</v>
      </c>
    </row>
    <row r="14" spans="1:3" x14ac:dyDescent="0.25">
      <c r="A14" s="39">
        <v>43393</v>
      </c>
      <c r="B14" s="48" t="s">
        <v>220</v>
      </c>
      <c r="C14" s="41">
        <v>100000</v>
      </c>
    </row>
    <row r="15" spans="1:3" x14ac:dyDescent="0.25">
      <c r="A15" s="39">
        <v>43393</v>
      </c>
      <c r="B15" s="48" t="s">
        <v>221</v>
      </c>
      <c r="C15" s="41">
        <v>400000</v>
      </c>
    </row>
    <row r="16" spans="1:3" x14ac:dyDescent="0.25">
      <c r="A16" s="39">
        <v>43393</v>
      </c>
      <c r="B16" s="48" t="s">
        <v>222</v>
      </c>
      <c r="C16" s="41">
        <v>200000</v>
      </c>
    </row>
    <row r="17" spans="1:9" x14ac:dyDescent="0.25">
      <c r="A17" s="39">
        <v>43393</v>
      </c>
      <c r="B17" s="48" t="s">
        <v>223</v>
      </c>
      <c r="C17" s="41">
        <v>500000</v>
      </c>
    </row>
    <row r="18" spans="1:9" x14ac:dyDescent="0.25">
      <c r="A18" s="39">
        <v>43400</v>
      </c>
      <c r="B18" s="48" t="s">
        <v>224</v>
      </c>
      <c r="C18" s="41">
        <v>50000</v>
      </c>
    </row>
    <row r="19" spans="1:9" x14ac:dyDescent="0.25">
      <c r="A19" s="39">
        <v>43400</v>
      </c>
      <c r="B19" s="48" t="s">
        <v>225</v>
      </c>
      <c r="C19" s="41">
        <v>1872000</v>
      </c>
    </row>
    <row r="20" spans="1:9" x14ac:dyDescent="0.25">
      <c r="A20" s="39">
        <v>43400</v>
      </c>
      <c r="B20" s="48" t="s">
        <v>226</v>
      </c>
      <c r="C20" s="41">
        <v>450000</v>
      </c>
    </row>
    <row r="21" spans="1:9" ht="30" x14ac:dyDescent="0.25">
      <c r="A21" s="39">
        <v>43400</v>
      </c>
      <c r="B21" s="48" t="s">
        <v>227</v>
      </c>
      <c r="C21" s="41">
        <v>100000</v>
      </c>
    </row>
    <row r="22" spans="1:9" x14ac:dyDescent="0.25">
      <c r="A22" s="39">
        <v>43420</v>
      </c>
      <c r="B22" s="48" t="s">
        <v>228</v>
      </c>
      <c r="C22" s="41">
        <v>1200000</v>
      </c>
    </row>
    <row r="23" spans="1:9" x14ac:dyDescent="0.25">
      <c r="A23" s="39">
        <v>43435</v>
      </c>
      <c r="B23" s="48" t="s">
        <v>229</v>
      </c>
      <c r="C23" s="41">
        <v>300000</v>
      </c>
    </row>
    <row r="24" spans="1:9" x14ac:dyDescent="0.25">
      <c r="A24" s="39">
        <v>43435</v>
      </c>
      <c r="B24" s="48" t="s">
        <v>230</v>
      </c>
      <c r="C24" s="41">
        <v>1068000</v>
      </c>
    </row>
    <row r="25" spans="1:9" ht="30" x14ac:dyDescent="0.25">
      <c r="A25" s="39">
        <v>43440</v>
      </c>
      <c r="B25" s="49" t="s">
        <v>231</v>
      </c>
      <c r="C25" s="41">
        <v>1000000</v>
      </c>
    </row>
    <row r="26" spans="1:9" x14ac:dyDescent="0.25">
      <c r="A26" s="39">
        <v>43442</v>
      </c>
      <c r="B26" s="48" t="s">
        <v>232</v>
      </c>
      <c r="C26" s="41">
        <v>1800000</v>
      </c>
    </row>
    <row r="27" spans="1:9" x14ac:dyDescent="0.25">
      <c r="A27" s="39">
        <v>43442</v>
      </c>
      <c r="B27" s="48" t="s">
        <v>233</v>
      </c>
      <c r="C27" s="41">
        <v>880000</v>
      </c>
    </row>
    <row r="28" spans="1:9" x14ac:dyDescent="0.25">
      <c r="A28" s="39">
        <v>43442</v>
      </c>
      <c r="B28" s="48" t="s">
        <v>234</v>
      </c>
      <c r="C28" s="41">
        <v>1200000</v>
      </c>
    </row>
    <row r="29" spans="1:9" x14ac:dyDescent="0.25">
      <c r="A29" s="39">
        <v>43449</v>
      </c>
      <c r="B29" s="40" t="s">
        <v>239</v>
      </c>
      <c r="C29" s="41">
        <v>2000000</v>
      </c>
      <c r="D29" s="50"/>
      <c r="E29" s="42"/>
      <c r="F29" s="50"/>
      <c r="G29" s="42"/>
      <c r="H29" s="50"/>
      <c r="I29" s="42"/>
    </row>
    <row r="30" spans="1:9" x14ac:dyDescent="0.25">
      <c r="A30" s="39">
        <v>43449</v>
      </c>
      <c r="B30" s="40" t="s">
        <v>240</v>
      </c>
      <c r="C30" s="41">
        <v>1000000</v>
      </c>
      <c r="D30" s="50"/>
      <c r="E30" s="42"/>
      <c r="F30" s="50"/>
      <c r="G30" s="42"/>
      <c r="H30" s="50"/>
      <c r="I30" s="42"/>
    </row>
    <row r="32" spans="1:9" ht="18.75" x14ac:dyDescent="0.3">
      <c r="A32" s="25"/>
      <c r="B32" s="34" t="s">
        <v>136</v>
      </c>
      <c r="C32" s="35">
        <f>SUM(C3:C31)</f>
        <v>22808000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Gabriel informe</vt:lpstr>
      <vt:lpstr>Anexo1</vt:lpstr>
      <vt:lpstr>Anexo2</vt:lpstr>
      <vt:lpstr>Anexo3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</dc:creator>
  <cp:lastModifiedBy>Jhon</cp:lastModifiedBy>
  <cp:lastPrinted>2018-12-16T18:48:55Z</cp:lastPrinted>
  <dcterms:created xsi:type="dcterms:W3CDTF">2018-12-04T01:44:42Z</dcterms:created>
  <dcterms:modified xsi:type="dcterms:W3CDTF">2018-12-20T01:06:06Z</dcterms:modified>
</cp:coreProperties>
</file>