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on\Documents\Diamante\"/>
    </mc:Choice>
  </mc:AlternateContent>
  <bookViews>
    <workbookView xWindow="0" yWindow="0" windowWidth="24000" windowHeight="9630"/>
  </bookViews>
  <sheets>
    <sheet name="Gabriel infor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8" i="1"/>
  <c r="D66" i="1"/>
  <c r="D65" i="1"/>
  <c r="D64" i="1"/>
  <c r="D7" i="1"/>
  <c r="D6" i="1"/>
  <c r="D5" i="1"/>
  <c r="D4" i="1"/>
  <c r="D3" i="1"/>
  <c r="D14" i="1"/>
  <c r="D25" i="1"/>
  <c r="D26" i="1"/>
  <c r="D27" i="1"/>
  <c r="D28" i="1"/>
  <c r="D29" i="1"/>
  <c r="D30" i="1"/>
  <c r="D15" i="1"/>
  <c r="D16" i="1"/>
  <c r="D17" i="1"/>
  <c r="D18" i="1"/>
  <c r="D19" i="1"/>
  <c r="D20" i="1"/>
  <c r="D21" i="1"/>
  <c r="D22" i="1"/>
  <c r="D23" i="1"/>
  <c r="D24" i="1"/>
  <c r="D48" i="1"/>
  <c r="D42" i="1"/>
  <c r="D55" i="1"/>
  <c r="D56" i="1"/>
  <c r="D69" i="1" l="1"/>
  <c r="D32" i="1"/>
  <c r="D9" i="1"/>
  <c r="D57" i="1" l="1"/>
  <c r="D54" i="1"/>
  <c r="D47" i="1"/>
  <c r="D52" i="1"/>
  <c r="D58" i="1"/>
  <c r="D59" i="1"/>
  <c r="B53" i="1"/>
  <c r="D53" i="1" s="1"/>
  <c r="D49" i="1"/>
  <c r="D51" i="1"/>
  <c r="D46" i="1"/>
  <c r="D50" i="1"/>
  <c r="D45" i="1"/>
  <c r="D44" i="1"/>
  <c r="D43" i="1"/>
  <c r="D41" i="1"/>
  <c r="D38" i="1"/>
  <c r="D39" i="1"/>
  <c r="D40" i="1"/>
  <c r="D37" i="1"/>
  <c r="D60" i="1" l="1"/>
  <c r="B72" i="1" s="1"/>
  <c r="B78" i="1" s="1"/>
</calcChain>
</file>

<file path=xl/sharedStrings.xml><?xml version="1.0" encoding="utf-8"?>
<sst xmlns="http://schemas.openxmlformats.org/spreadsheetml/2006/main" count="78" uniqueCount="66">
  <si>
    <t>Plomería de Cada apartamento del 3,4 y 5 El segundo piso ya estaba pago. 800.000 Por cada uno.</t>
  </si>
  <si>
    <t>Electricidad de Cada apartamento del 2, 3,4 y 5 1.000.000 Por cada uno.</t>
  </si>
  <si>
    <t>Instalación de las redes de gas de Cada apartamento del 2, 3,4 y 5 300.000 Por cada uno.</t>
  </si>
  <si>
    <t>Enchape, Lavamanos, baños e incrustaciones de cada baño.  560.000 por cada baño OJO este valor incluía el revoque, del baño.  Total de 2 baños del segundo piso.</t>
  </si>
  <si>
    <t>Instalación de la cerámica del 2 piso 12.000 x 75 M2</t>
  </si>
  <si>
    <t>Instalación de la zócalo del 2 piso 3.000 x 82 ML</t>
  </si>
  <si>
    <t>Instalación de drywall de los baños del 2 piso 150.000 por baños</t>
  </si>
  <si>
    <t>Instalación de puertas principales de los apartamentos a 60.000 cada una son 4.</t>
  </si>
  <si>
    <t>Instalación de lavadero  del 2 piso.</t>
  </si>
  <si>
    <t>Tapar con drywall los bajantes Del segundo piso.</t>
  </si>
  <si>
    <t>Item</t>
  </si>
  <si>
    <t>Valor U</t>
  </si>
  <si>
    <t>Cant</t>
  </si>
  <si>
    <t>Total</t>
  </si>
  <si>
    <t>Instalación del Moterio del 2 Piso</t>
  </si>
  <si>
    <t>Instalcion del sistema del bombeo</t>
  </si>
  <si>
    <t xml:space="preserve">Loza de tanques Global </t>
  </si>
  <si>
    <t xml:space="preserve">Instalacionde tableta de escalas </t>
  </si>
  <si>
    <t>Resane de cada apartamento Teniendo en cuenta que muchos de los resanes fueron por mal trabajos de los oficiales.</t>
  </si>
  <si>
    <t xml:space="preserve">Se le reconoce un millon de pesos adicionales por limpieza, transporte de material etc. </t>
  </si>
  <si>
    <t xml:space="preserve">Lavada de cada apartamento </t>
  </si>
  <si>
    <t xml:space="preserve">Lavada de zona comun </t>
  </si>
  <si>
    <t>Instalación del Moterio del 3 Piso</t>
  </si>
  <si>
    <t>Instalación del cielo  del 3 Piso</t>
  </si>
  <si>
    <t>A continuación, se detallan los ítems de la segunda Etapa:</t>
  </si>
  <si>
    <t>Se realiza la construcción de los apartamentos 401 y 501, se toma el mismo valor del contrato de la primera etapa.</t>
  </si>
  <si>
    <t>Se reconoce 3.000.000 por que el quinto piso termina en techo.(incluyendo las vigas, canos y cuchillas, y encorozar)</t>
  </si>
  <si>
    <t>Se reconoce un 1.000.000 por los materiales de madera y tablilla que llegaron de la milagrosa.</t>
  </si>
  <si>
    <t>Adicional se le reconoció 1.800.000 por fajas y revoques que no estaban en el contrato.</t>
  </si>
  <si>
    <t>Adicional se le reconoció 1.000.000 por materiales para las  fajas y revoques que no estaban en el contrato.</t>
  </si>
  <si>
    <t>Adicional se le reconoció 210.000 por instalación de gárgolas incluyen materiales.</t>
  </si>
  <si>
    <t>Adicional se le reconoció 1725.000 por el lavado de la fachada y pintada.</t>
  </si>
  <si>
    <t>Adicional se le reconoció 1630.000 por materiales para el lavado de la fachada y pintada.</t>
  </si>
  <si>
    <t>Adicional se le reconoció 1100.000 por arreglar el 1 piso.</t>
  </si>
  <si>
    <t>Adicional se le reconoció 800.00 por materiales  para arreglar el 1 piso.</t>
  </si>
  <si>
    <t>Adicional se le reconoció 1430.000 de la compra de las ventanas.</t>
  </si>
  <si>
    <t>Adicional se le reconoció 1.000.000 por Vaciar piso afuera tapa alcantarilla muro debajo de las escalas jardineras y lagrimales</t>
  </si>
  <si>
    <t>Se reconoce un 200.000 por los materiales de electricidad  que llegaron de la milagrosa.</t>
  </si>
  <si>
    <t>Adicional se le reconoció 400.000 de materiales para revocar baños, y cielo del 2 piso.</t>
  </si>
  <si>
    <t>Se reconoce un 600.000 por los materiales de agua que llegaron de la milagrosa.</t>
  </si>
  <si>
    <t xml:space="preserve">Subtotal de la segunda Etapa: </t>
  </si>
  <si>
    <t>Adicional se le reconoció 500.000 por materiales para Vaciar piso afuera tapa alcantarilla muro debajo de las escalas jardineras y lagrimales</t>
  </si>
  <si>
    <t>Adicional se le reconoció 850.000 revocar baños, y cielo del 2 piso.</t>
  </si>
  <si>
    <t>A continuación, se detallan los ítems de la tercera Etapa:</t>
  </si>
  <si>
    <t xml:space="preserve">Subtotal de la tercera Etapa: </t>
  </si>
  <si>
    <t>A continuación, se detallan los ítems de la primera Etapa:</t>
  </si>
  <si>
    <t xml:space="preserve">Subtotal de la priemera Etapa: </t>
  </si>
  <si>
    <t>Se firmó un contrato por 56.492.000 por realizar la estructura a todo costo de los apartamentos 201 y 301.</t>
  </si>
  <si>
    <t>Adicional se le reconoció 2.000.000 por fajas y revoques que no estaban en el contrato.* (Era menos)</t>
  </si>
  <si>
    <t>Adicional se le reconoció 744.000 por el tablero eléctrico que se reclamó.</t>
  </si>
  <si>
    <t>Adicional se le reconoció los Insumos de Gabinete que se instaló, alambre tubos etc. 1032.000 + 1.000.000 de la mano de obra.</t>
  </si>
  <si>
    <t>El contrato por los dos pisos fue a todo costo sin embargo se le reconoció voluntariamente 900.000 de transporte de material.</t>
  </si>
  <si>
    <t>A continuación, se detallan los intereses acordados por la priemera etapa</t>
  </si>
  <si>
    <t xml:space="preserve">Los intereses comenzaron a correr en Febrero que se inicio la entrega de los apartamentos </t>
  </si>
  <si>
    <t>Intereses de Febrero Marzo Abril 2 Apartamentos x 300 Mil  Cada uno.</t>
  </si>
  <si>
    <t xml:space="preserve">Subtotal de los interes: </t>
  </si>
  <si>
    <t>Adicional al contrato se reconoció una comisión de intereses por 6.000.000 por la construccion de los apartamentos 201 y 301</t>
  </si>
  <si>
    <t xml:space="preserve">Instalación de ventanas exteriores del edificio </t>
  </si>
  <si>
    <t>Instalación de ventanas Puertas Vidrieras del 2 piso</t>
  </si>
  <si>
    <t>Total de ingresos para gabriel</t>
  </si>
  <si>
    <t>Dinero aportado para la construccion de la segunda etapa. Ver detalle de los pagos en el anexo 2</t>
  </si>
  <si>
    <t xml:space="preserve">Dinero aportado en la ultima etapa ver anexo 3 de los pagos </t>
  </si>
  <si>
    <t>Gran total Adeudado incluye intereses TODO TODO:</t>
  </si>
  <si>
    <t>Dinero entregado a gabriel para gastos personales o ayuda para terminar en la milagrosa, abono en el deposito etc  ver el anexo 1 de los pagos.</t>
  </si>
  <si>
    <t xml:space="preserve">Apartir de Mayo solo se cobra un apartamento, porque para esa fecha ya habiamos pagado en dinero en efectivo, la mita de la deuda del 1 y 2 piso.  Osea 30 Millones de pesos los cuales fueron entregados a gabriel en pagos en la obra la de la milagrosa.       Intereses de Mayo Junio Julio Agosto Septiembre </t>
  </si>
  <si>
    <t>Todavia me falta sumarle unas cosisas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</si>
</sst>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" fontId="0" fillId="0" borderId="1" xfId="0" applyNumberFormat="1" applyBorder="1"/>
    <xf numFmtId="4" fontId="0" fillId="0" borderId="1" xfId="0" applyNumberFormat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0" fillId="0" borderId="6" xfId="0" applyNumberFormat="1" applyBorder="1"/>
    <xf numFmtId="3" fontId="0" fillId="0" borderId="6" xfId="0" applyNumberFormat="1" applyBorder="1"/>
    <xf numFmtId="0" fontId="2" fillId="2" borderId="7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3" fontId="3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3" fontId="1" fillId="2" borderId="1" xfId="0" applyNumberFormat="1" applyFont="1" applyFill="1" applyBorder="1"/>
    <xf numFmtId="0" fontId="5" fillId="3" borderId="1" xfId="0" applyFont="1" applyFill="1" applyBorder="1" applyAlignment="1">
      <alignment wrapText="1"/>
    </xf>
    <xf numFmtId="3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67" workbookViewId="0">
      <selection activeCell="D79" sqref="D79"/>
    </sheetView>
  </sheetViews>
  <sheetFormatPr baseColWidth="10" defaultRowHeight="15" x14ac:dyDescent="0.25"/>
  <cols>
    <col min="1" max="1" width="58" bestFit="1" customWidth="1"/>
    <col min="2" max="2" width="15.5703125" style="1" bestFit="1" customWidth="1"/>
    <col min="3" max="3" width="5.42578125" style="1" bestFit="1" customWidth="1"/>
    <col min="4" max="4" width="15.7109375" style="1" customWidth="1"/>
  </cols>
  <sheetData>
    <row r="1" spans="1:4" ht="15" customHeight="1" x14ac:dyDescent="0.25">
      <c r="A1" s="18" t="s">
        <v>45</v>
      </c>
      <c r="B1" s="18"/>
      <c r="C1" s="18"/>
      <c r="D1" s="18"/>
    </row>
    <row r="2" spans="1:4" ht="15.75" x14ac:dyDescent="0.25">
      <c r="A2" s="21" t="s">
        <v>10</v>
      </c>
      <c r="B2" s="7" t="s">
        <v>11</v>
      </c>
      <c r="C2" s="7" t="s">
        <v>12</v>
      </c>
      <c r="D2" s="7" t="s">
        <v>13</v>
      </c>
    </row>
    <row r="3" spans="1:4" ht="30" x14ac:dyDescent="0.25">
      <c r="A3" s="2" t="s">
        <v>47</v>
      </c>
      <c r="B3" s="19">
        <v>56492000</v>
      </c>
      <c r="C3" s="5">
        <v>1</v>
      </c>
      <c r="D3" s="11">
        <f>+C3*B3</f>
        <v>56492000</v>
      </c>
    </row>
    <row r="4" spans="1:4" ht="30" x14ac:dyDescent="0.25">
      <c r="A4" s="2" t="s">
        <v>48</v>
      </c>
      <c r="B4" s="20">
        <v>2000000</v>
      </c>
      <c r="C4" s="5">
        <v>1</v>
      </c>
      <c r="D4" s="11">
        <f t="shared" ref="D4:D7" si="0">+C4*B4</f>
        <v>2000000</v>
      </c>
    </row>
    <row r="5" spans="1:4" ht="30" x14ac:dyDescent="0.25">
      <c r="A5" s="2" t="s">
        <v>49</v>
      </c>
      <c r="B5" s="20">
        <v>744000</v>
      </c>
      <c r="C5" s="5">
        <v>1</v>
      </c>
      <c r="D5" s="11">
        <f t="shared" si="0"/>
        <v>744000</v>
      </c>
    </row>
    <row r="6" spans="1:4" ht="45" x14ac:dyDescent="0.25">
      <c r="A6" s="2" t="s">
        <v>50</v>
      </c>
      <c r="B6" s="20">
        <v>2032000</v>
      </c>
      <c r="C6" s="5">
        <v>1</v>
      </c>
      <c r="D6" s="11">
        <f t="shared" si="0"/>
        <v>2032000</v>
      </c>
    </row>
    <row r="7" spans="1:4" ht="30" x14ac:dyDescent="0.25">
      <c r="A7" s="2" t="s">
        <v>51</v>
      </c>
      <c r="B7" s="20">
        <v>900000</v>
      </c>
      <c r="C7" s="5">
        <v>1</v>
      </c>
      <c r="D7" s="11">
        <f t="shared" si="0"/>
        <v>900000</v>
      </c>
    </row>
    <row r="8" spans="1:4" x14ac:dyDescent="0.25">
      <c r="A8" s="2"/>
      <c r="B8" s="5"/>
      <c r="C8" s="5"/>
      <c r="D8" s="2"/>
    </row>
    <row r="9" spans="1:4" ht="15.75" x14ac:dyDescent="0.25">
      <c r="A9" s="13" t="s">
        <v>46</v>
      </c>
      <c r="B9" s="14"/>
      <c r="C9" s="15"/>
      <c r="D9" s="12">
        <f>SUM(D3:D8)</f>
        <v>62168000</v>
      </c>
    </row>
    <row r="12" spans="1:4" ht="15" customHeight="1" x14ac:dyDescent="0.25">
      <c r="A12" s="18" t="s">
        <v>24</v>
      </c>
      <c r="B12" s="18"/>
      <c r="C12" s="18"/>
      <c r="D12" s="18"/>
    </row>
    <row r="13" spans="1:4" ht="15.75" x14ac:dyDescent="0.25">
      <c r="A13" s="6" t="s">
        <v>10</v>
      </c>
      <c r="B13" s="7" t="s">
        <v>11</v>
      </c>
      <c r="C13" s="7" t="s">
        <v>12</v>
      </c>
      <c r="D13" s="7" t="s">
        <v>13</v>
      </c>
    </row>
    <row r="14" spans="1:4" ht="30" x14ac:dyDescent="0.25">
      <c r="A14" s="2" t="s">
        <v>25</v>
      </c>
      <c r="B14" s="10">
        <v>56492000</v>
      </c>
      <c r="C14" s="5">
        <v>1</v>
      </c>
      <c r="D14" s="11">
        <f>+C14*B14</f>
        <v>56492000</v>
      </c>
    </row>
    <row r="15" spans="1:4" ht="30" x14ac:dyDescent="0.25">
      <c r="A15" s="2" t="s">
        <v>26</v>
      </c>
      <c r="B15" s="5">
        <v>3000000</v>
      </c>
      <c r="C15" s="5">
        <v>1</v>
      </c>
      <c r="D15" s="11">
        <f t="shared" ref="D15:D30" si="1">+C15*B15</f>
        <v>3000000</v>
      </c>
    </row>
    <row r="16" spans="1:4" ht="30" x14ac:dyDescent="0.25">
      <c r="A16" s="2" t="s">
        <v>27</v>
      </c>
      <c r="B16" s="5">
        <v>1000000</v>
      </c>
      <c r="C16" s="5">
        <v>1</v>
      </c>
      <c r="D16" s="11">
        <f t="shared" si="1"/>
        <v>1000000</v>
      </c>
    </row>
    <row r="17" spans="1:4" ht="30" x14ac:dyDescent="0.25">
      <c r="A17" s="2" t="s">
        <v>28</v>
      </c>
      <c r="B17" s="5">
        <v>1800000</v>
      </c>
      <c r="C17" s="5">
        <v>1</v>
      </c>
      <c r="D17" s="11">
        <f t="shared" si="1"/>
        <v>1800000</v>
      </c>
    </row>
    <row r="18" spans="1:4" ht="30" x14ac:dyDescent="0.25">
      <c r="A18" s="2" t="s">
        <v>29</v>
      </c>
      <c r="B18" s="5">
        <v>1000000</v>
      </c>
      <c r="C18" s="5">
        <v>1</v>
      </c>
      <c r="D18" s="11">
        <f t="shared" si="1"/>
        <v>1000000</v>
      </c>
    </row>
    <row r="19" spans="1:4" ht="30" x14ac:dyDescent="0.25">
      <c r="A19" s="2" t="s">
        <v>30</v>
      </c>
      <c r="B19" s="5">
        <v>210000</v>
      </c>
      <c r="C19" s="5">
        <v>1</v>
      </c>
      <c r="D19" s="11">
        <f t="shared" si="1"/>
        <v>210000</v>
      </c>
    </row>
    <row r="20" spans="1:4" ht="30" x14ac:dyDescent="0.25">
      <c r="A20" s="2" t="s">
        <v>31</v>
      </c>
      <c r="B20" s="5">
        <v>1725000</v>
      </c>
      <c r="C20" s="5">
        <v>1</v>
      </c>
      <c r="D20" s="11">
        <f t="shared" si="1"/>
        <v>1725000</v>
      </c>
    </row>
    <row r="21" spans="1:4" ht="30" x14ac:dyDescent="0.25">
      <c r="A21" s="2" t="s">
        <v>32</v>
      </c>
      <c r="B21" s="5">
        <v>1630000</v>
      </c>
      <c r="C21" s="5">
        <v>1</v>
      </c>
      <c r="D21" s="11">
        <f t="shared" si="1"/>
        <v>1630000</v>
      </c>
    </row>
    <row r="22" spans="1:4" x14ac:dyDescent="0.25">
      <c r="A22" s="2" t="s">
        <v>33</v>
      </c>
      <c r="B22" s="5">
        <v>1100000</v>
      </c>
      <c r="C22" s="5">
        <v>1</v>
      </c>
      <c r="D22" s="11">
        <f t="shared" si="1"/>
        <v>1100000</v>
      </c>
    </row>
    <row r="23" spans="1:4" ht="30" x14ac:dyDescent="0.25">
      <c r="A23" s="2" t="s">
        <v>34</v>
      </c>
      <c r="B23" s="5">
        <v>800000</v>
      </c>
      <c r="C23" s="5">
        <v>1</v>
      </c>
      <c r="D23" s="11">
        <f t="shared" si="1"/>
        <v>800000</v>
      </c>
    </row>
    <row r="24" spans="1:4" ht="30" x14ac:dyDescent="0.25">
      <c r="A24" s="2" t="s">
        <v>35</v>
      </c>
      <c r="B24" s="5">
        <v>1430000</v>
      </c>
      <c r="C24" s="5">
        <v>1</v>
      </c>
      <c r="D24" s="11">
        <f t="shared" si="1"/>
        <v>1430000</v>
      </c>
    </row>
    <row r="25" spans="1:4" ht="30" x14ac:dyDescent="0.25">
      <c r="A25" s="2" t="s">
        <v>36</v>
      </c>
      <c r="B25" s="5">
        <v>1000000</v>
      </c>
      <c r="C25" s="5">
        <v>1</v>
      </c>
      <c r="D25" s="11">
        <f t="shared" si="1"/>
        <v>1000000</v>
      </c>
    </row>
    <row r="26" spans="1:4" ht="45" x14ac:dyDescent="0.25">
      <c r="A26" s="2" t="s">
        <v>41</v>
      </c>
      <c r="B26" s="5">
        <v>500000</v>
      </c>
      <c r="C26" s="5">
        <v>1</v>
      </c>
      <c r="D26" s="11">
        <f t="shared" si="1"/>
        <v>500000</v>
      </c>
    </row>
    <row r="27" spans="1:4" ht="30" x14ac:dyDescent="0.25">
      <c r="A27" s="2" t="s">
        <v>37</v>
      </c>
      <c r="B27" s="5">
        <v>200000</v>
      </c>
      <c r="C27" s="5">
        <v>1</v>
      </c>
      <c r="D27" s="11">
        <f t="shared" si="1"/>
        <v>200000</v>
      </c>
    </row>
    <row r="28" spans="1:4" ht="30" x14ac:dyDescent="0.25">
      <c r="A28" s="2" t="s">
        <v>42</v>
      </c>
      <c r="B28" s="5">
        <v>850000</v>
      </c>
      <c r="C28" s="5">
        <v>1</v>
      </c>
      <c r="D28" s="11">
        <f t="shared" si="1"/>
        <v>850000</v>
      </c>
    </row>
    <row r="29" spans="1:4" ht="30" x14ac:dyDescent="0.25">
      <c r="A29" s="2" t="s">
        <v>38</v>
      </c>
      <c r="B29" s="5">
        <v>400000</v>
      </c>
      <c r="C29" s="5">
        <v>1</v>
      </c>
      <c r="D29" s="11">
        <f t="shared" si="1"/>
        <v>400000</v>
      </c>
    </row>
    <row r="30" spans="1:4" ht="30" x14ac:dyDescent="0.25">
      <c r="A30" s="2" t="s">
        <v>39</v>
      </c>
      <c r="B30" s="5">
        <v>600000</v>
      </c>
      <c r="C30" s="5">
        <v>1</v>
      </c>
      <c r="D30" s="11">
        <f t="shared" si="1"/>
        <v>600000</v>
      </c>
    </row>
    <row r="31" spans="1:4" x14ac:dyDescent="0.25">
      <c r="A31" s="2"/>
      <c r="B31" s="5"/>
      <c r="C31" s="5"/>
      <c r="D31" s="2"/>
    </row>
    <row r="32" spans="1:4" ht="15.75" x14ac:dyDescent="0.25">
      <c r="A32" s="13" t="s">
        <v>40</v>
      </c>
      <c r="B32" s="14"/>
      <c r="C32" s="15"/>
      <c r="D32" s="12">
        <f>SUM(D14:D31)</f>
        <v>73737000</v>
      </c>
    </row>
    <row r="35" spans="1:4" ht="15" customHeight="1" x14ac:dyDescent="0.25">
      <c r="A35" s="16" t="s">
        <v>43</v>
      </c>
      <c r="B35" s="17"/>
      <c r="C35" s="17"/>
      <c r="D35" s="17"/>
    </row>
    <row r="36" spans="1:4" ht="15.75" x14ac:dyDescent="0.25">
      <c r="A36" s="6" t="s">
        <v>10</v>
      </c>
      <c r="B36" s="7" t="s">
        <v>11</v>
      </c>
      <c r="C36" s="7" t="s">
        <v>12</v>
      </c>
      <c r="D36" s="7" t="s">
        <v>13</v>
      </c>
    </row>
    <row r="37" spans="1:4" ht="30" x14ac:dyDescent="0.25">
      <c r="A37" s="2" t="s">
        <v>0</v>
      </c>
      <c r="B37" s="3">
        <v>800000</v>
      </c>
      <c r="C37" s="3">
        <v>3</v>
      </c>
      <c r="D37" s="3">
        <f>+B37*C37</f>
        <v>2400000</v>
      </c>
    </row>
    <row r="38" spans="1:4" ht="30" x14ac:dyDescent="0.25">
      <c r="A38" s="2" t="s">
        <v>1</v>
      </c>
      <c r="B38" s="3">
        <v>1000000</v>
      </c>
      <c r="C38" s="3">
        <v>4</v>
      </c>
      <c r="D38" s="3">
        <f t="shared" ref="D38:D59" si="2">+B38*C38</f>
        <v>4000000</v>
      </c>
    </row>
    <row r="39" spans="1:4" ht="30" x14ac:dyDescent="0.25">
      <c r="A39" s="2" t="s">
        <v>2</v>
      </c>
      <c r="B39" s="3">
        <v>300000</v>
      </c>
      <c r="C39" s="3">
        <v>4</v>
      </c>
      <c r="D39" s="3">
        <f t="shared" si="2"/>
        <v>1200000</v>
      </c>
    </row>
    <row r="40" spans="1:4" ht="45" x14ac:dyDescent="0.25">
      <c r="A40" s="2" t="s">
        <v>3</v>
      </c>
      <c r="B40" s="3">
        <v>560000</v>
      </c>
      <c r="C40" s="3">
        <v>2</v>
      </c>
      <c r="D40" s="3">
        <f t="shared" si="2"/>
        <v>1120000</v>
      </c>
    </row>
    <row r="41" spans="1:4" x14ac:dyDescent="0.25">
      <c r="A41" s="2" t="s">
        <v>58</v>
      </c>
      <c r="B41" s="3">
        <v>60000</v>
      </c>
      <c r="C41" s="3">
        <v>2</v>
      </c>
      <c r="D41" s="3">
        <f>+B41*C41</f>
        <v>120000</v>
      </c>
    </row>
    <row r="42" spans="1:4" x14ac:dyDescent="0.25">
      <c r="A42" s="2" t="s">
        <v>14</v>
      </c>
      <c r="B42" s="3">
        <v>8000</v>
      </c>
      <c r="C42" s="3">
        <v>61</v>
      </c>
      <c r="D42" s="3">
        <f t="shared" ref="D42:D48" si="3">+B42*C42</f>
        <v>488000</v>
      </c>
    </row>
    <row r="43" spans="1:4" x14ac:dyDescent="0.25">
      <c r="A43" s="2" t="s">
        <v>4</v>
      </c>
      <c r="B43" s="3">
        <v>12000</v>
      </c>
      <c r="C43" s="3">
        <v>61</v>
      </c>
      <c r="D43" s="3">
        <f>+B43*C43</f>
        <v>732000</v>
      </c>
    </row>
    <row r="44" spans="1:4" x14ac:dyDescent="0.25">
      <c r="A44" s="2" t="s">
        <v>5</v>
      </c>
      <c r="B44" s="3">
        <v>3000</v>
      </c>
      <c r="C44" s="3">
        <v>82</v>
      </c>
      <c r="D44" s="3">
        <f>+B44*C44</f>
        <v>246000</v>
      </c>
    </row>
    <row r="45" spans="1:4" x14ac:dyDescent="0.25">
      <c r="A45" s="2" t="s">
        <v>6</v>
      </c>
      <c r="B45" s="3">
        <v>150000</v>
      </c>
      <c r="C45" s="3">
        <v>2</v>
      </c>
      <c r="D45" s="3">
        <f>+B45*C45</f>
        <v>300000</v>
      </c>
    </row>
    <row r="46" spans="1:4" x14ac:dyDescent="0.25">
      <c r="A46" s="2" t="s">
        <v>9</v>
      </c>
      <c r="B46" s="3">
        <v>400000</v>
      </c>
      <c r="C46" s="3">
        <v>1</v>
      </c>
      <c r="D46" s="3">
        <f>+B46*C46</f>
        <v>400000</v>
      </c>
    </row>
    <row r="47" spans="1:4" x14ac:dyDescent="0.25">
      <c r="A47" s="2" t="s">
        <v>8</v>
      </c>
      <c r="B47" s="3">
        <v>60000</v>
      </c>
      <c r="C47" s="3">
        <v>1</v>
      </c>
      <c r="D47" s="3">
        <f>+B47*C47</f>
        <v>60000</v>
      </c>
    </row>
    <row r="48" spans="1:4" x14ac:dyDescent="0.25">
      <c r="A48" s="2" t="s">
        <v>22</v>
      </c>
      <c r="B48" s="3">
        <v>8000</v>
      </c>
      <c r="C48" s="3">
        <v>61</v>
      </c>
      <c r="D48" s="3">
        <f t="shared" si="3"/>
        <v>488000</v>
      </c>
    </row>
    <row r="49" spans="1:4" x14ac:dyDescent="0.25">
      <c r="A49" s="2" t="s">
        <v>23</v>
      </c>
      <c r="B49" s="3">
        <v>10000</v>
      </c>
      <c r="C49" s="3">
        <v>61</v>
      </c>
      <c r="D49" s="3">
        <f t="shared" ref="D49" si="4">+B49*C49</f>
        <v>610000</v>
      </c>
    </row>
    <row r="50" spans="1:4" ht="30" x14ac:dyDescent="0.25">
      <c r="A50" s="2" t="s">
        <v>7</v>
      </c>
      <c r="B50" s="3">
        <v>60000</v>
      </c>
      <c r="C50" s="3">
        <v>4</v>
      </c>
      <c r="D50" s="3">
        <f t="shared" si="2"/>
        <v>240000</v>
      </c>
    </row>
    <row r="51" spans="1:4" x14ac:dyDescent="0.25">
      <c r="A51" s="2" t="s">
        <v>57</v>
      </c>
      <c r="B51" s="3">
        <v>20000</v>
      </c>
      <c r="C51" s="3">
        <v>12</v>
      </c>
      <c r="D51" s="3">
        <f>+B51*C51</f>
        <v>240000</v>
      </c>
    </row>
    <row r="52" spans="1:4" x14ac:dyDescent="0.25">
      <c r="A52" s="2" t="s">
        <v>15</v>
      </c>
      <c r="B52" s="3">
        <v>1500000</v>
      </c>
      <c r="C52" s="3">
        <v>1</v>
      </c>
      <c r="D52" s="3">
        <f t="shared" si="2"/>
        <v>1500000</v>
      </c>
    </row>
    <row r="53" spans="1:4" x14ac:dyDescent="0.25">
      <c r="A53" s="2" t="s">
        <v>16</v>
      </c>
      <c r="B53" s="3">
        <f>600000+180000</f>
        <v>780000</v>
      </c>
      <c r="C53" s="3">
        <v>1</v>
      </c>
      <c r="D53" s="3">
        <f t="shared" si="2"/>
        <v>780000</v>
      </c>
    </row>
    <row r="54" spans="1:4" x14ac:dyDescent="0.25">
      <c r="A54" s="9" t="s">
        <v>17</v>
      </c>
      <c r="B54" s="5">
        <v>400000</v>
      </c>
      <c r="C54" s="5">
        <v>4</v>
      </c>
      <c r="D54" s="3">
        <f t="shared" ref="D54:D57" si="5">+B54*C54</f>
        <v>1600000</v>
      </c>
    </row>
    <row r="55" spans="1:4" x14ac:dyDescent="0.25">
      <c r="A55" s="9" t="s">
        <v>20</v>
      </c>
      <c r="B55" s="5">
        <v>260000</v>
      </c>
      <c r="C55" s="5">
        <v>4</v>
      </c>
      <c r="D55" s="3">
        <f t="shared" si="5"/>
        <v>1040000</v>
      </c>
    </row>
    <row r="56" spans="1:4" x14ac:dyDescent="0.25">
      <c r="A56" s="9" t="s">
        <v>21</v>
      </c>
      <c r="B56" s="5">
        <v>390000</v>
      </c>
      <c r="C56" s="5">
        <v>1</v>
      </c>
      <c r="D56" s="3">
        <f t="shared" ref="D56" si="6">+B56*C56</f>
        <v>390000</v>
      </c>
    </row>
    <row r="57" spans="1:4" ht="30" x14ac:dyDescent="0.25">
      <c r="A57" s="9" t="s">
        <v>18</v>
      </c>
      <c r="B57" s="5">
        <v>300000</v>
      </c>
      <c r="C57" s="5">
        <v>4</v>
      </c>
      <c r="D57" s="3">
        <f t="shared" si="5"/>
        <v>1200000</v>
      </c>
    </row>
    <row r="58" spans="1:4" ht="30" x14ac:dyDescent="0.25">
      <c r="A58" s="9" t="s">
        <v>19</v>
      </c>
      <c r="B58" s="5">
        <v>1000000</v>
      </c>
      <c r="C58" s="5">
        <v>1</v>
      </c>
      <c r="D58" s="3">
        <f t="shared" si="2"/>
        <v>1000000</v>
      </c>
    </row>
    <row r="59" spans="1:4" x14ac:dyDescent="0.25">
      <c r="D59" s="8">
        <f t="shared" si="2"/>
        <v>0</v>
      </c>
    </row>
    <row r="60" spans="1:4" ht="15.75" x14ac:dyDescent="0.25">
      <c r="A60" s="13" t="s">
        <v>44</v>
      </c>
      <c r="B60" s="14"/>
      <c r="C60" s="15"/>
      <c r="D60" s="12">
        <f>SUM(D37:D59)</f>
        <v>20154000</v>
      </c>
    </row>
    <row r="62" spans="1:4" ht="15" customHeight="1" x14ac:dyDescent="0.25">
      <c r="A62" s="16" t="s">
        <v>52</v>
      </c>
      <c r="B62" s="17"/>
      <c r="C62" s="17"/>
      <c r="D62" s="17"/>
    </row>
    <row r="63" spans="1:4" ht="15.75" x14ac:dyDescent="0.25">
      <c r="A63" s="6" t="s">
        <v>10</v>
      </c>
      <c r="B63" s="7" t="s">
        <v>11</v>
      </c>
      <c r="C63" s="7" t="s">
        <v>12</v>
      </c>
      <c r="D63" s="7" t="s">
        <v>13</v>
      </c>
    </row>
    <row r="64" spans="1:4" ht="30" x14ac:dyDescent="0.25">
      <c r="A64" s="24" t="s">
        <v>53</v>
      </c>
      <c r="B64" s="23"/>
      <c r="C64" s="22"/>
      <c r="D64" s="23">
        <f t="shared" ref="D64:D65" si="7">+B64*C64</f>
        <v>0</v>
      </c>
    </row>
    <row r="65" spans="1:4" ht="30" x14ac:dyDescent="0.25">
      <c r="A65" s="24" t="s">
        <v>54</v>
      </c>
      <c r="B65" s="23">
        <v>300000</v>
      </c>
      <c r="C65" s="22">
        <v>6</v>
      </c>
      <c r="D65" s="23">
        <f t="shared" si="7"/>
        <v>1800000</v>
      </c>
    </row>
    <row r="66" spans="1:4" ht="75" x14ac:dyDescent="0.25">
      <c r="A66" s="24" t="s">
        <v>64</v>
      </c>
      <c r="B66" s="23">
        <v>2160000</v>
      </c>
      <c r="C66" s="22">
        <v>1</v>
      </c>
      <c r="D66" s="23">
        <f t="shared" ref="D66:D68" si="8">+B66*C66</f>
        <v>2160000</v>
      </c>
    </row>
    <row r="67" spans="1:4" ht="30" x14ac:dyDescent="0.25">
      <c r="A67" s="2" t="s">
        <v>56</v>
      </c>
      <c r="B67" s="20">
        <v>6000000</v>
      </c>
      <c r="C67" s="5">
        <v>1</v>
      </c>
      <c r="D67" s="23">
        <f t="shared" si="8"/>
        <v>6000000</v>
      </c>
    </row>
    <row r="68" spans="1:4" x14ac:dyDescent="0.25">
      <c r="D68" s="8">
        <f t="shared" si="8"/>
        <v>0</v>
      </c>
    </row>
    <row r="69" spans="1:4" ht="15.75" x14ac:dyDescent="0.25">
      <c r="A69" s="13" t="s">
        <v>55</v>
      </c>
      <c r="B69" s="14"/>
      <c r="C69" s="15"/>
      <c r="D69" s="12">
        <f>SUM(D64:D68)</f>
        <v>9960000</v>
      </c>
    </row>
    <row r="72" spans="1:4" ht="18.75" x14ac:dyDescent="0.3">
      <c r="A72" s="25" t="s">
        <v>59</v>
      </c>
      <c r="B72" s="26">
        <f>+$D$69+$D$60+$D$32+$D$9</f>
        <v>166019000</v>
      </c>
    </row>
    <row r="73" spans="1:4" x14ac:dyDescent="0.25">
      <c r="A73" s="4"/>
      <c r="B73" s="5"/>
    </row>
    <row r="74" spans="1:4" ht="45" x14ac:dyDescent="0.25">
      <c r="A74" s="27" t="s">
        <v>63</v>
      </c>
      <c r="B74" s="28">
        <v>67065473</v>
      </c>
    </row>
    <row r="75" spans="1:4" ht="30" x14ac:dyDescent="0.25">
      <c r="A75" s="27" t="s">
        <v>60</v>
      </c>
      <c r="B75" s="28">
        <v>58838400</v>
      </c>
    </row>
    <row r="76" spans="1:4" x14ac:dyDescent="0.25">
      <c r="A76" s="27" t="s">
        <v>61</v>
      </c>
      <c r="B76" s="28">
        <v>13960000</v>
      </c>
    </row>
    <row r="77" spans="1:4" x14ac:dyDescent="0.25">
      <c r="A77" s="4"/>
      <c r="B77" s="5"/>
    </row>
    <row r="78" spans="1:4" ht="37.5" x14ac:dyDescent="0.3">
      <c r="A78" s="29" t="s">
        <v>62</v>
      </c>
      <c r="B78" s="30">
        <f>+B72-B74-B75-B76</f>
        <v>26155127</v>
      </c>
      <c r="D78" s="1" t="s">
        <v>65</v>
      </c>
    </row>
  </sheetData>
  <mergeCells count="8">
    <mergeCell ref="A69:C69"/>
    <mergeCell ref="A12:D12"/>
    <mergeCell ref="A32:C32"/>
    <mergeCell ref="A35:D35"/>
    <mergeCell ref="A60:C60"/>
    <mergeCell ref="A1:D1"/>
    <mergeCell ref="A9:C9"/>
    <mergeCell ref="A62:D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Gabriel 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dcterms:created xsi:type="dcterms:W3CDTF">2018-12-04T01:44:42Z</dcterms:created>
  <dcterms:modified xsi:type="dcterms:W3CDTF">2018-12-04T03:15:20Z</dcterms:modified>
</cp:coreProperties>
</file>