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f\Downloads\"/>
    </mc:Choice>
  </mc:AlternateContent>
  <xr:revisionPtr revIDLastSave="0" documentId="13_ncr:1_{D27D6C05-64D2-4F24-A9FE-5F6E3BF857CB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definedNames>
    <definedName name="N">Hoja1!$K$7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G31" i="1" a="1"/>
  <c r="G31" i="1"/>
  <c r="A8" i="1" a="1"/>
  <c r="A8" i="1" s="1"/>
  <c r="A9" i="1" s="1" a="1"/>
  <c r="A9" i="1" s="1"/>
  <c r="A10" i="1" s="1" a="1"/>
  <c r="A10" i="1" s="1"/>
  <c r="A11" i="1" s="1" a="1"/>
  <c r="A11" i="1" s="1"/>
  <c r="A12" i="1" s="1" a="1"/>
  <c r="A12" i="1" s="1"/>
  <c r="A13" i="1" s="1" a="1"/>
  <c r="A13" i="1" s="1"/>
  <c r="A14" i="1" s="1" a="1"/>
  <c r="A14" i="1" s="1"/>
  <c r="I5" i="1"/>
  <c r="F28" i="1" l="1" a="1"/>
  <c r="F28" i="1" s="1"/>
  <c r="I6" i="1"/>
  <c r="I7" i="1"/>
  <c r="E8" i="1" l="1" a="1"/>
  <c r="E8" i="1" s="1"/>
  <c r="F8" i="1" s="1" a="1"/>
  <c r="F8" i="1" s="1"/>
  <c r="E10" i="1" a="1"/>
  <c r="E10" i="1" s="1"/>
  <c r="F10" i="1" s="1" a="1"/>
  <c r="F10" i="1" s="1"/>
  <c r="E14" i="1" a="1"/>
  <c r="E14" i="1" s="1"/>
  <c r="F14" i="1" s="1" a="1"/>
  <c r="F14" i="1" s="1"/>
  <c r="E9" i="1" a="1"/>
  <c r="E9" i="1" s="1"/>
  <c r="F9" i="1" s="1" a="1"/>
  <c r="F9" i="1" s="1"/>
  <c r="E13" i="1" a="1"/>
  <c r="E13" i="1" s="1"/>
  <c r="F13" i="1" s="1" a="1"/>
  <c r="F13" i="1" s="1"/>
  <c r="E11" i="1" a="1"/>
  <c r="E11" i="1" s="1"/>
  <c r="F11" i="1" s="1" a="1"/>
  <c r="F11" i="1" s="1"/>
  <c r="E12" i="1" a="1"/>
  <c r="E12" i="1" s="1"/>
  <c r="F12" i="1" s="1" a="1"/>
  <c r="F12" i="1" s="1"/>
  <c r="E7" i="1" a="1"/>
  <c r="E7" i="1" s="1"/>
  <c r="F7" i="1" s="1" a="1"/>
  <c r="F7" i="1" s="1"/>
  <c r="K4" i="1"/>
  <c r="K6" i="1" l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<sst xmlns="http://schemas.openxmlformats.org/spreadsheetml/2006/main" count="16" uniqueCount="16">
  <si>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Regresión lineal mediante el método de mínimos cuadrados</t>
  </si>
  <si>
    <t>RESULTADOS:</t>
  </si>
  <si>
    <t>Valores de la recta de mejor ajuste y = Ax + B</t>
  </si>
  <si>
    <t>con coeficiente de correlación lineal r</t>
  </si>
  <si>
    <t>Introduzca los valores (xi,yi):</t>
  </si>
  <si>
    <t>A:</t>
  </si>
  <si>
    <t>Error en A:</t>
  </si>
  <si>
    <t>xi (exper)</t>
  </si>
  <si>
    <t>yi (exper)</t>
  </si>
  <si>
    <t>Y (ajuste)</t>
  </si>
  <si>
    <t>B:</t>
  </si>
  <si>
    <t>Error en B</t>
  </si>
  <si>
    <t>r:</t>
  </si>
  <si>
    <t>N</t>
  </si>
  <si>
    <t>delta-y</t>
  </si>
  <si>
    <t>DELTA-Y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</si>
</sst>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31" x14ac:knownFonts="1">
    <font>
      <sz val="11"/>
      <color theme="1"/>
      <name val="Arial"/>
      <family val="2"/>
    </font>
    <font>
      <sz val="11"/>
      <color theme="1"/>
      <name val="Liberation Sans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2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36">
    <xf numFmtId="0" fontId="0" fillId="0" borderId="0"/>
    <xf numFmtId="0" fontId="10" fillId="0" borderId="0"/>
    <xf numFmtId="0" fontId="11" fillId="0" borderId="0"/>
    <xf numFmtId="0" fontId="8" fillId="7" borderId="0"/>
    <xf numFmtId="0" fontId="5" fillId="5" borderId="0"/>
    <xf numFmtId="0" fontId="13" fillId="8" borderId="0"/>
    <xf numFmtId="0" fontId="14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6" fillId="6" borderId="0"/>
    <xf numFmtId="0" fontId="7" fillId="0" borderId="0"/>
    <xf numFmtId="0" fontId="9" fillId="0" borderId="0"/>
    <xf numFmtId="0" fontId="1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25" fillId="0" borderId="0"/>
    <xf numFmtId="0" fontId="26" fillId="0" borderId="0"/>
    <xf numFmtId="0" fontId="23" fillId="7" borderId="0"/>
    <xf numFmtId="0" fontId="20" fillId="5" borderId="0"/>
    <xf numFmtId="0" fontId="28" fillId="8" borderId="0"/>
    <xf numFmtId="0" fontId="29" fillId="8" borderId="1"/>
    <xf numFmtId="0" fontId="18" fillId="0" borderId="0"/>
    <xf numFmtId="0" fontId="19" fillId="2" borderId="0"/>
    <xf numFmtId="0" fontId="19" fillId="3" borderId="0"/>
    <xf numFmtId="0" fontId="18" fillId="4" borderId="0"/>
    <xf numFmtId="0" fontId="21" fillId="6" borderId="0"/>
    <xf numFmtId="0" fontId="22" fillId="0" borderId="0"/>
    <xf numFmtId="0" fontId="24" fillId="0" borderId="0"/>
    <xf numFmtId="0" fontId="27" fillId="0" borderId="0"/>
    <xf numFmtId="0" fontId="1" fillId="0" borderId="0"/>
    <xf numFmtId="0" fontId="1" fillId="0" borderId="0"/>
    <xf numFmtId="0" fontId="20" fillId="0" borderId="0"/>
  </cellStyleXfs>
  <cellXfs count="25">
    <xf numFmtId="0" fontId="0" fillId="0" borderId="0" xfId="0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/>
    </xf>
    <xf numFmtId="0" fontId="15" fillId="0" borderId="2" xfId="0" applyFont="1" applyBorder="1"/>
    <xf numFmtId="164" fontId="16" fillId="0" borderId="3" xfId="0" applyNumberFormat="1" applyFont="1" applyBorder="1" applyAlignment="1">
      <alignment horizontal="left"/>
    </xf>
    <xf numFmtId="0" fontId="15" fillId="0" borderId="3" xfId="0" applyFont="1" applyBorder="1"/>
    <xf numFmtId="164" fontId="16" fillId="0" borderId="4" xfId="0" applyNumberFormat="1" applyFont="1" applyBorder="1"/>
    <xf numFmtId="0" fontId="16" fillId="0" borderId="0" xfId="0" applyFont="1" applyAlignment="1">
      <alignment horizontal="center"/>
    </xf>
    <xf numFmtId="0" fontId="15" fillId="0" borderId="5" xfId="0" applyFont="1" applyBorder="1"/>
    <xf numFmtId="164" fontId="16" fillId="0" borderId="0" xfId="0" applyNumberFormat="1" applyFont="1" applyBorder="1" applyAlignment="1">
      <alignment horizontal="left"/>
    </xf>
    <xf numFmtId="0" fontId="15" fillId="0" borderId="0" xfId="0" applyFont="1" applyBorder="1"/>
    <xf numFmtId="164" fontId="16" fillId="0" borderId="6" xfId="0" applyNumberFormat="1" applyFont="1" applyBorder="1"/>
    <xf numFmtId="165" fontId="15" fillId="0" borderId="7" xfId="0" applyNumberFormat="1" applyFont="1" applyBorder="1" applyAlignment="1">
      <alignment horizontal="center"/>
    </xf>
    <xf numFmtId="0" fontId="15" fillId="0" borderId="8" xfId="0" applyFont="1" applyBorder="1"/>
    <xf numFmtId="164" fontId="16" fillId="0" borderId="9" xfId="0" applyNumberFormat="1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/>
    <xf numFmtId="0" fontId="17" fillId="0" borderId="0" xfId="0" applyFont="1" applyBorder="1"/>
    <xf numFmtId="0" fontId="0" fillId="0" borderId="0" xfId="0" applyBorder="1"/>
    <xf numFmtId="0" fontId="15" fillId="0" borderId="0" xfId="0" applyFont="1" applyFill="1" applyBorder="1"/>
    <xf numFmtId="165" fontId="15" fillId="0" borderId="0" xfId="0" applyNumberFormat="1" applyFont="1"/>
    <xf numFmtId="165" fontId="15" fillId="0" borderId="0" xfId="0" applyNumberFormat="1" applyFont="1" applyFill="1" applyBorder="1" applyAlignment="1">
      <alignment horizontal="center"/>
    </xf>
    <xf numFmtId="0" fontId="30" fillId="0" borderId="0" xfId="18" applyFont="1" applyAlignment="1">
      <alignment horizontal="center"/>
    </xf>
  </cellXfs>
  <cellStyles count="36">
    <cellStyle name="Accent" xfId="7" xr:uid="{00000000-0005-0000-0000-000000000000}"/>
    <cellStyle name="Accent 1" xfId="8" xr:uid="{00000000-0005-0000-0000-000001000000}"/>
    <cellStyle name="Accent 1 2" xfId="26" xr:uid="{00000000-0005-0000-0000-000002000000}"/>
    <cellStyle name="Accent 2" xfId="9" xr:uid="{00000000-0005-0000-0000-000003000000}"/>
    <cellStyle name="Accent 2 2" xfId="27" xr:uid="{00000000-0005-0000-0000-000004000000}"/>
    <cellStyle name="Accent 3" xfId="10" xr:uid="{00000000-0005-0000-0000-000005000000}"/>
    <cellStyle name="Accent 3 2" xfId="28" xr:uid="{00000000-0005-0000-0000-000006000000}"/>
    <cellStyle name="Accent 4" xfId="25" xr:uid="{00000000-0005-0000-0000-000007000000}"/>
    <cellStyle name="Bad" xfId="4" builtinId="27" customBuiltin="1"/>
    <cellStyle name="Bad 2" xfId="22" xr:uid="{00000000-0005-0000-0000-000009000000}"/>
    <cellStyle name="Error" xfId="11" xr:uid="{00000000-0005-0000-0000-00000A000000}"/>
    <cellStyle name="Error 2" xfId="29" xr:uid="{00000000-0005-0000-0000-00000B000000}"/>
    <cellStyle name="Footnote" xfId="12" xr:uid="{00000000-0005-0000-0000-00000C000000}"/>
    <cellStyle name="Footnote 2" xfId="30" xr:uid="{00000000-0005-0000-0000-00000D000000}"/>
    <cellStyle name="Good" xfId="3" builtinId="26" customBuiltin="1"/>
    <cellStyle name="Good 2" xfId="21" xr:uid="{00000000-0005-0000-0000-00000F000000}"/>
    <cellStyle name="Heading" xfId="13" xr:uid="{00000000-0005-0000-0000-000010000000}"/>
    <cellStyle name="Heading 1" xfId="1" builtinId="16" customBuiltin="1"/>
    <cellStyle name="Heading 1 2" xfId="19" xr:uid="{00000000-0005-0000-0000-000012000000}"/>
    <cellStyle name="Heading 2" xfId="2" builtinId="17" customBuiltin="1"/>
    <cellStyle name="Heading 2 2" xfId="20" xr:uid="{00000000-0005-0000-0000-000014000000}"/>
    <cellStyle name="Heading 5" xfId="31" xr:uid="{00000000-0005-0000-0000-000015000000}"/>
    <cellStyle name="Hyperlink" xfId="14" xr:uid="{00000000-0005-0000-0000-000016000000}"/>
    <cellStyle name="Hyperlink 2" xfId="32" xr:uid="{00000000-0005-0000-0000-000017000000}"/>
    <cellStyle name="Neutral" xfId="5" builtinId="28" customBuiltin="1"/>
    <cellStyle name="Neutral 2" xfId="23" xr:uid="{00000000-0005-0000-0000-000019000000}"/>
    <cellStyle name="Normal" xfId="0" builtinId="0" customBuiltin="1"/>
    <cellStyle name="Normal 2" xfId="18" xr:uid="{00000000-0005-0000-0000-00001B000000}"/>
    <cellStyle name="Note" xfId="6" builtinId="10" customBuiltin="1"/>
    <cellStyle name="Note 2" xfId="24" xr:uid="{00000000-0005-0000-0000-00001D000000}"/>
    <cellStyle name="Status" xfId="15" xr:uid="{00000000-0005-0000-0000-00001E000000}"/>
    <cellStyle name="Status 2" xfId="33" xr:uid="{00000000-0005-0000-0000-00001F000000}"/>
    <cellStyle name="Text" xfId="16" xr:uid="{00000000-0005-0000-0000-000020000000}"/>
    <cellStyle name="Text 2" xfId="34" xr:uid="{00000000-0005-0000-0000-000021000000}"/>
    <cellStyle name="Warning" xfId="17" xr:uid="{00000000-0005-0000-0000-000022000000}"/>
    <cellStyle name="Warning 2" xfId="35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Xi(expr) vs Yi(expr)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Hoja1!$C$6:$C$6</c:f>
              <c:strCache>
                <c:ptCount val="1"/>
                <c:pt idx="0">
                  <c:v>yi (exper)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Hoja1!$B$7:$B$27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Hoja1!$C$7:$C$27</c:f>
              <c:numCache>
                <c:formatCode>General</c:formatCode>
                <c:ptCount val="21"/>
                <c:pt idx="0">
                  <c:v>0.316227766016838</c:v>
                </c:pt>
                <c:pt idx="1">
                  <c:v>0.44721359549995798</c:v>
                </c:pt>
                <c:pt idx="2">
                  <c:v>0.54772255750516596</c:v>
                </c:pt>
                <c:pt idx="3">
                  <c:v>0.63245553203367599</c:v>
                </c:pt>
                <c:pt idx="4">
                  <c:v>0.70710678118654802</c:v>
                </c:pt>
                <c:pt idx="5">
                  <c:v>0.77459666924148296</c:v>
                </c:pt>
                <c:pt idx="6">
                  <c:v>0.83666002653407601</c:v>
                </c:pt>
                <c:pt idx="7">
                  <c:v>0.89442719099991597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1-4EE6-9431-394A57DC84FC}"/>
            </c:ext>
          </c:extLst>
        </c:ser>
        <c:ser>
          <c:idx val="2"/>
          <c:order val="1"/>
          <c:tx>
            <c:strRef>
              <c:f>Hoja1!$E$6</c:f>
              <c:strCache>
                <c:ptCount val="1"/>
                <c:pt idx="0">
                  <c:v>Y (ajuste)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3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Hoja1!$B$7:$B$27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</c:numCache>
            </c:numRef>
          </c:xVal>
          <c:yVal>
            <c:numRef>
              <c:f>Hoja1!$E$7:$E$27</c:f>
              <c:numCache>
                <c:formatCode>0.000</c:formatCode>
                <c:ptCount val="21"/>
                <c:pt idx="0">
                  <c:v>0.3633053601099594</c:v>
                </c:pt>
                <c:pt idx="1">
                  <c:v>0.44366133290060172</c:v>
                </c:pt>
                <c:pt idx="2">
                  <c:v>0.52401730569124405</c:v>
                </c:pt>
                <c:pt idx="3">
                  <c:v>0.60437327848188649</c:v>
                </c:pt>
                <c:pt idx="4">
                  <c:v>0.68472925127252882</c:v>
                </c:pt>
                <c:pt idx="5">
                  <c:v>0.76508522406317114</c:v>
                </c:pt>
                <c:pt idx="6">
                  <c:v>0.84544119685381358</c:v>
                </c:pt>
                <c:pt idx="7">
                  <c:v>0.92579716964445602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2-4FB6-A80C-ADC7A1757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694320"/>
        <c:axId val="554696240"/>
      </c:scatterChart>
      <c:valAx>
        <c:axId val="554696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94320"/>
        <c:crossesAt val="0"/>
        <c:crossBetween val="midCat"/>
      </c:valAx>
      <c:valAx>
        <c:axId val="55469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696240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331781" y="1494434"/>
    <xdr:ext cx="5759622" cy="32345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11661D-E5DF-41B0-A6E7-A81673126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7" sqref="C7"/>
    </sheetView>
  </sheetViews>
  <sheetFormatPr defaultRowHeight="13.8" x14ac:dyDescent="0.25"/>
  <cols>
    <col min="1" max="1" width="8" customWidth="1"/>
    <col min="2" max="2" width="24.09765625" style="4" customWidth="1"/>
    <col min="3" max="3" width="21.5" customWidth="1"/>
    <col min="4" max="4" width="11.69921875" customWidth="1"/>
    <col min="5" max="5" width="12.59765625" customWidth="1"/>
    <col min="6" max="6" width="10" customWidth="1"/>
    <col min="7" max="7" width="8.3984375" customWidth="1"/>
    <col min="8" max="8" width="8.796875" customWidth="1"/>
    <col min="9" max="9" width="12.59765625" customWidth="1"/>
    <col min="10" max="10" width="11.59765625" customWidth="1"/>
    <col min="11" max="11" width="11.09765625" customWidth="1"/>
    <col min="12" max="1024" width="10" customWidth="1"/>
  </cols>
  <sheetData>
    <row r="1" spans="1:11" ht="15.6" x14ac:dyDescent="0.3">
      <c r="A1" s="1" t="s">
        <v>0</v>
      </c>
      <c r="B1" s="2"/>
      <c r="C1" s="1"/>
      <c r="D1" s="1"/>
      <c r="E1" s="1"/>
      <c r="F1" s="1"/>
      <c r="G1" s="3" t="s">
        <v>1</v>
      </c>
    </row>
    <row r="2" spans="1:11" ht="15.6" x14ac:dyDescent="0.3">
      <c r="A2" s="1"/>
      <c r="B2" s="2"/>
      <c r="C2" s="1"/>
      <c r="D2" s="1"/>
      <c r="E2" s="1"/>
      <c r="F2" s="1"/>
      <c r="G2" s="3" t="s">
        <v>2</v>
      </c>
      <c r="H2" s="1"/>
      <c r="I2" s="1"/>
      <c r="J2" s="1"/>
      <c r="K2" s="1"/>
    </row>
    <row r="3" spans="1:11" ht="15.6" x14ac:dyDescent="0.3">
      <c r="A3" s="3"/>
      <c r="B3" s="2"/>
      <c r="C3" s="1"/>
      <c r="D3" s="1"/>
      <c r="E3" s="1"/>
      <c r="G3" s="3" t="s">
        <v>3</v>
      </c>
      <c r="H3" s="1"/>
      <c r="I3" s="1"/>
      <c r="J3" s="1"/>
      <c r="K3" s="1"/>
    </row>
    <row r="4" spans="1:11" ht="16.2" thickBot="1" x14ac:dyDescent="0.35">
      <c r="A4" s="3" t="s">
        <v>4</v>
      </c>
      <c r="C4" s="1"/>
      <c r="D4" s="1"/>
      <c r="E4" s="1"/>
      <c r="F4" s="1"/>
      <c r="J4" s="21" t="s">
        <v>15</v>
      </c>
      <c r="K4" s="22">
        <f ca="1">SQRT(SUMSQ(F7:INDIRECT("F"&amp;7+$K$7-1))/($K$7-2))</f>
        <v>2.9529297062566868E-2</v>
      </c>
    </row>
    <row r="5" spans="1:11" ht="15.6" x14ac:dyDescent="0.3">
      <c r="D5" s="1"/>
      <c r="E5" s="1"/>
      <c r="F5" s="1"/>
      <c r="G5" s="1"/>
      <c r="H5" s="5" t="s">
        <v>5</v>
      </c>
      <c r="I5" s="6">
        <f ca="1">SLOPE(C7:INDIRECT("C"&amp;(7+$K$7-1)),B7:INDIRECT("B"&amp;(7+$K$7-1)))</f>
        <v>0.8035597279064236</v>
      </c>
      <c r="J5" s="7" t="s">
        <v>6</v>
      </c>
      <c r="K5" s="8">
        <f ca="1">$K$4*SQRT($K$7)/SQRT($K$7*SUMSQ(B7:INDIRECT("B"&amp;7+$K$7-1))-SUM(B7:INDIRECT("B"&amp;7+$K$7-1))^2)</f>
        <v>4.5564694587798264E-2</v>
      </c>
    </row>
    <row r="6" spans="1:11" ht="15.6" x14ac:dyDescent="0.3">
      <c r="A6" s="2"/>
      <c r="B6" s="9" t="s">
        <v>7</v>
      </c>
      <c r="C6" s="9" t="s">
        <v>8</v>
      </c>
      <c r="E6" s="1" t="s">
        <v>9</v>
      </c>
      <c r="F6" s="1" t="s">
        <v>14</v>
      </c>
      <c r="G6" s="1"/>
      <c r="H6" s="10" t="s">
        <v>10</v>
      </c>
      <c r="I6" s="11">
        <f ca="1">INTERCEPT(C7:INDIRECT("C"&amp;(7+K7-1)),B7:INDIRECT("B"&amp;(7+$K$7-1)))</f>
        <v>0.28294938731931701</v>
      </c>
      <c r="J6" s="12" t="s">
        <v>11</v>
      </c>
      <c r="K6" s="13">
        <f ca="1">$K$4/SQRT($K$7)</f>
        <v>1.0440183098306514E-2</v>
      </c>
    </row>
    <row r="7" spans="1:11" ht="16.2" thickBot="1" x14ac:dyDescent="0.35">
      <c r="A7" s="2">
        <v>1</v>
      </c>
      <c r="B7" s="24">
        <v>0.1</v>
      </c>
      <c r="C7" s="24">
        <v>0.316227766016838</v>
      </c>
      <c r="E7" s="14" cm="1">
        <f t="array" aca="1" ref="E7" ca="1">IF(CELL("row",$A7)=7+$K$7,"",$I$5*$B7+$I$6)</f>
        <v>0.3633053601099594</v>
      </c>
      <c r="F7" s="1" cm="1">
        <f t="array" aca="1" ref="F7" ca="1">IF(CELL("row",$A7)=7+$K$7,"",ABS(E7-C7))</f>
        <v>4.70775940931214E-2</v>
      </c>
      <c r="G7" s="1"/>
      <c r="H7" s="15" t="s">
        <v>12</v>
      </c>
      <c r="I7" s="16">
        <f ca="1">CORREL(B7:INDIRECT("B"&amp;(7+$K$7-1)),C7:INDIRECT("C"&amp;(7+$K$7-1)))</f>
        <v>0.99049147800130277</v>
      </c>
      <c r="J7" s="17" t="s">
        <v>13</v>
      </c>
      <c r="K7" s="18">
        <f>COUNT(B7:B14)</f>
        <v>8</v>
      </c>
    </row>
    <row r="8" spans="1:11" ht="15" x14ac:dyDescent="0.25">
      <c r="A8" s="2" cm="1">
        <f t="array" aca="1" ref="A8" ca="1">IF(CELL("row",A8)=7+$K$7,0,A7+1)</f>
        <v>2</v>
      </c>
      <c r="B8" s="24">
        <v>0.2</v>
      </c>
      <c r="C8" s="24">
        <v>0.44721359549995798</v>
      </c>
      <c r="E8" s="14" cm="1">
        <f t="array" aca="1" ref="E8" ca="1">IF(CELL("row",$A8)=7+$K$7,"",$I$5*$B8+$I$6)</f>
        <v>0.44366133290060172</v>
      </c>
      <c r="F8" s="1" cm="1">
        <f t="array" aca="1" ref="F8" ca="1">IF(CELL("row",$A8)=7+$K$7,"",ABS(E8-C8))</f>
        <v>3.5522625993562595E-3</v>
      </c>
      <c r="G8" s="19"/>
      <c r="I8" s="20"/>
      <c r="J8" s="20"/>
      <c r="K8" s="20"/>
    </row>
    <row r="9" spans="1:11" ht="15" x14ac:dyDescent="0.25">
      <c r="A9" s="2" cm="1">
        <f t="array" aca="1" ref="A9" ca="1">IF(CELL("row",A9)=7+$K$7,0,A8+1)</f>
        <v>3</v>
      </c>
      <c r="B9" s="24">
        <v>0.3</v>
      </c>
      <c r="C9" s="24">
        <v>0.54772255750516596</v>
      </c>
      <c r="E9" s="14" cm="1">
        <f t="array" aca="1" ref="E9" ca="1">IF(CELL("row",$A9)=7+$K$7,"",$I$5*$B9+$I$6)</f>
        <v>0.52401730569124405</v>
      </c>
      <c r="F9" s="1" cm="1">
        <f t="array" aca="1" ref="F9" ca="1">IF(CELL("row",$A9)=7+$K$7,"",ABS(E9-C9))</f>
        <v>2.3705251813921913E-2</v>
      </c>
      <c r="G9" s="19"/>
      <c r="H9" s="20"/>
      <c r="I9" s="20"/>
      <c r="J9" s="20"/>
      <c r="K9" s="20"/>
    </row>
    <row r="10" spans="1:11" ht="15" x14ac:dyDescent="0.25">
      <c r="A10" s="2" cm="1">
        <f t="array" aca="1" ref="A10" ca="1">IF(CELL("row",A10)=7+$K$7,0,A9+1)</f>
        <v>4</v>
      </c>
      <c r="B10" s="24">
        <v>0.4</v>
      </c>
      <c r="C10" s="24">
        <v>0.63245553203367599</v>
      </c>
      <c r="E10" s="14" cm="1">
        <f t="array" aca="1" ref="E10" ca="1">IF(CELL("row",$A10)=7+$K$7,"",$I$5*$B10+$I$6)</f>
        <v>0.60437327848188649</v>
      </c>
      <c r="F10" s="1" cm="1">
        <f t="array" aca="1" ref="F10" ca="1">IF(CELL("row",$A10)=7+$K$7,"",ABS(E10-C10))</f>
        <v>2.8082253551789504E-2</v>
      </c>
      <c r="G10" s="19"/>
      <c r="H10" s="20"/>
      <c r="I10" s="20"/>
      <c r="J10" s="20"/>
      <c r="K10" s="12"/>
    </row>
    <row r="11" spans="1:11" ht="15" x14ac:dyDescent="0.25">
      <c r="A11" s="2" cm="1">
        <f t="array" aca="1" ref="A11" ca="1">IF(CELL("row",A11)=7+$K$7,0,A10+1)</f>
        <v>5</v>
      </c>
      <c r="B11" s="24">
        <v>0.5</v>
      </c>
      <c r="C11" s="24">
        <v>0.70710678118654802</v>
      </c>
      <c r="E11" s="14" cm="1">
        <f t="array" aca="1" ref="E11" ca="1">IF(CELL("row",$A11)=7+$K$7,"",$I$5*$B11+$I$6)</f>
        <v>0.68472925127252882</v>
      </c>
      <c r="F11" s="1" cm="1">
        <f t="array" aca="1" ref="F11" ca="1">IF(CELL("row",$A11)=7+$K$7,"",ABS(E11-C11))</f>
        <v>2.2377529914019201E-2</v>
      </c>
      <c r="G11" s="19"/>
      <c r="H11" s="20"/>
      <c r="I11" s="20"/>
      <c r="J11" s="20"/>
    </row>
    <row r="12" spans="1:11" ht="15" x14ac:dyDescent="0.25">
      <c r="A12" s="2" cm="1">
        <f t="array" aca="1" ref="A12" ca="1">IF(CELL("row",A12)=7+$K$7,0,A11+1)</f>
        <v>6</v>
      </c>
      <c r="B12" s="24">
        <v>0.6</v>
      </c>
      <c r="C12" s="24">
        <v>0.77459666924148296</v>
      </c>
      <c r="E12" s="14" cm="1">
        <f t="array" aca="1" ref="E12" ca="1">IF(CELL("row",$A12)=7+$K$7,"",$I$5*$B12+$I$6)</f>
        <v>0.76508522406317114</v>
      </c>
      <c r="F12" s="1" cm="1">
        <f t="array" aca="1" ref="F12" ca="1">IF(CELL("row",$A12)=7+$K$7,"",ABS(E12-C12))</f>
        <v>9.511445178311817E-3</v>
      </c>
      <c r="G12" s="19"/>
      <c r="H12" s="20"/>
      <c r="I12" s="20"/>
      <c r="J12" s="20"/>
    </row>
    <row r="13" spans="1:11" ht="13.5" customHeight="1" x14ac:dyDescent="0.25">
      <c r="A13" s="2" cm="1">
        <f t="array" aca="1" ref="A13" ca="1">IF(CELL("row",A13)=7+$K$7,0,A12+1)</f>
        <v>7</v>
      </c>
      <c r="B13" s="24">
        <v>0.7</v>
      </c>
      <c r="C13" s="24">
        <v>0.83666002653407601</v>
      </c>
      <c r="E13" s="14" cm="1">
        <f t="array" aca="1" ref="E13" ca="1">IF(CELL("row",$A13)=7+$K$7,"",$I$5*$B13+$I$6)</f>
        <v>0.84544119685381358</v>
      </c>
      <c r="F13" s="1" cm="1">
        <f t="array" aca="1" ref="F13" ca="1">IF(CELL("row",$A13)=7+$K$7,"",ABS(E13-C13))</f>
        <v>8.7811703197375746E-3</v>
      </c>
      <c r="G13" s="19"/>
      <c r="H13" s="20"/>
      <c r="I13" s="20"/>
      <c r="J13" s="20"/>
    </row>
    <row r="14" spans="1:11" ht="15" x14ac:dyDescent="0.25">
      <c r="A14" s="2" cm="1">
        <f t="array" aca="1" ref="A14" ca="1">IF(CELL("row",A14)=7+$K$7,0,A13+1)</f>
        <v>8</v>
      </c>
      <c r="B14" s="24">
        <v>0.8</v>
      </c>
      <c r="C14" s="24">
        <v>0.89442719099991597</v>
      </c>
      <c r="E14" s="14" cm="1">
        <f t="array" aca="1" ref="E14" ca="1">IF(CELL("row",$A14)=7+$K$7,"",$I$5*$B14+$I$6)</f>
        <v>0.92579716964445602</v>
      </c>
      <c r="F14" s="1" cm="1">
        <f t="array" aca="1" ref="F14" ca="1">IF(CELL("row",$A14)=7+$K$7,"",ABS(E14-C14))</f>
        <v>3.1369978644540053E-2</v>
      </c>
      <c r="G14" s="19"/>
      <c r="H14" s="20"/>
      <c r="I14" s="20"/>
      <c r="J14" s="20"/>
    </row>
    <row r="15" spans="1:11" ht="15" x14ac:dyDescent="0.25">
      <c r="A15" s="2"/>
      <c r="B15"/>
      <c r="E15" s="14"/>
      <c r="F15" s="1"/>
      <c r="G15" s="19"/>
      <c r="H15" s="20"/>
      <c r="I15" s="20"/>
      <c r="J15" s="20"/>
    </row>
    <row r="16" spans="1:11" ht="15" x14ac:dyDescent="0.25">
      <c r="A16" s="2"/>
      <c r="B16"/>
      <c r="E16" s="14"/>
      <c r="F16" s="1"/>
      <c r="G16" s="19"/>
      <c r="H16" s="20"/>
      <c r="I16" s="20"/>
      <c r="J16" s="20"/>
    </row>
    <row r="17" spans="1:10" ht="15" x14ac:dyDescent="0.25">
      <c r="A17" s="2"/>
      <c r="B17"/>
      <c r="E17" s="14"/>
      <c r="F17" s="1"/>
      <c r="G17" s="19"/>
      <c r="H17" s="20"/>
      <c r="I17" s="20"/>
      <c r="J17" s="20"/>
    </row>
    <row r="18" spans="1:10" ht="15" x14ac:dyDescent="0.25">
      <c r="A18" s="2"/>
      <c r="B18"/>
      <c r="E18" s="14"/>
      <c r="F18" s="1"/>
      <c r="G18" s="19"/>
      <c r="H18" s="20"/>
      <c r="I18" s="20"/>
      <c r="J18" s="20"/>
    </row>
    <row r="19" spans="1:10" ht="15" x14ac:dyDescent="0.25">
      <c r="A19" s="2"/>
      <c r="B19"/>
      <c r="D19" s="1"/>
      <c r="E19" s="14"/>
      <c r="F19" s="1"/>
      <c r="G19" s="19"/>
      <c r="H19" s="20"/>
      <c r="I19" s="20"/>
      <c r="J19" s="20"/>
    </row>
    <row r="20" spans="1:10" ht="15" x14ac:dyDescent="0.25">
      <c r="A20" s="2"/>
      <c r="B20"/>
      <c r="E20" s="14"/>
      <c r="F20" s="1"/>
      <c r="G20" s="19"/>
      <c r="H20" s="20"/>
      <c r="I20" s="20"/>
      <c r="J20" s="20"/>
    </row>
    <row r="21" spans="1:10" ht="15" x14ac:dyDescent="0.25">
      <c r="A21" s="2"/>
      <c r="B21"/>
      <c r="E21" s="14"/>
      <c r="F21" s="1"/>
      <c r="G21" s="19"/>
      <c r="H21" s="20"/>
      <c r="I21" s="20"/>
      <c r="J21" s="20"/>
    </row>
    <row r="22" spans="1:10" ht="15" x14ac:dyDescent="0.25">
      <c r="A22" s="2"/>
      <c r="B22"/>
      <c r="E22" s="14"/>
      <c r="F22" s="1"/>
      <c r="G22" s="19"/>
      <c r="H22" s="20"/>
      <c r="I22" s="20"/>
      <c r="J22" s="20"/>
    </row>
    <row r="23" spans="1:10" ht="15" x14ac:dyDescent="0.25">
      <c r="A23" s="2"/>
      <c r="B23"/>
      <c r="E23" s="14"/>
      <c r="F23" s="1"/>
    </row>
    <row r="24" spans="1:10" ht="15" x14ac:dyDescent="0.25">
      <c r="A24" s="2"/>
      <c r="B24"/>
      <c r="E24" s="14"/>
      <c r="F24" s="1"/>
    </row>
    <row r="25" spans="1:10" ht="15" x14ac:dyDescent="0.25">
      <c r="A25" s="2"/>
      <c r="B25"/>
      <c r="E25" s="14"/>
      <c r="F25" s="1"/>
    </row>
    <row r="26" spans="1:10" ht="15" x14ac:dyDescent="0.25">
      <c r="A26" s="2"/>
      <c r="B26"/>
      <c r="E26" s="14"/>
      <c r="F26" s="1"/>
    </row>
    <row r="27" spans="1:10" ht="15" x14ac:dyDescent="0.25">
      <c r="A27" s="2"/>
      <c r="B27"/>
      <c r="E27" s="14"/>
      <c r="F27" s="1"/>
    </row>
    <row r="28" spans="1:10" ht="15" x14ac:dyDescent="0.25">
      <c r="F28" s="1" cm="1">
        <f t="array" aca="1" ref="F28" ca="1">IF(CELL("row",$A28)=7+$K$7-1,"",E28-C28)</f>
        <v>0</v>
      </c>
    </row>
    <row r="29" spans="1:10" ht="15" x14ac:dyDescent="0.25">
      <c r="B29" s="4">
        <v>1</v>
      </c>
      <c r="C29">
        <v>2</v>
      </c>
      <c r="E29" s="23"/>
    </row>
    <row r="30" spans="1:10" x14ac:dyDescent="0.25">
      <c r="C30">
        <v>3</v>
      </c>
      <c r="E30">
        <v>2</v>
      </c>
    </row>
    <row r="31" spans="1:10" x14ac:dyDescent="0.25">
      <c r="C31">
        <v>4</v>
      </c>
      <c r="G31" t="e" cm="1">
        <f t="array" ref="G31">sum</f>
        <v>#NAME?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Quirantes Sierra</dc:creator>
  <cp:lastModifiedBy>jhonf</cp:lastModifiedBy>
  <cp:revision>74</cp:revision>
  <dcterms:created xsi:type="dcterms:W3CDTF">2010-11-05T06:40:07Z</dcterms:created>
  <dcterms:modified xsi:type="dcterms:W3CDTF">2021-02-27T03:29:32Z</dcterms:modified>
</cp:coreProperties>
</file>