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mart\Documents\datos_IA\1\informacion de data set\"/>
    </mc:Choice>
  </mc:AlternateContent>
  <xr:revisionPtr revIDLastSave="0" documentId="13_ncr:1_{8D71C3D2-3F24-454C-BA5C-185D4A464D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dict" sheetId="1" r:id="rId1"/>
    <sheet name="Cellvalues" sheetId="2" state="hidden" r:id="rId2"/>
    <sheet name="Model properties" sheetId="3" r:id="rId3"/>
    <sheet name="Fields" sheetId="4" r:id="rId4"/>
    <sheet name="MultiPredic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2" i="5" l="1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H51" i="1"/>
  <c r="H44" i="1" s="1"/>
  <c r="G51" i="1"/>
  <c r="G50" i="1" s="1"/>
  <c r="E51" i="1"/>
  <c r="E50" i="1"/>
  <c r="E49" i="1"/>
  <c r="E48" i="1"/>
  <c r="E47" i="1"/>
  <c r="D46" i="1"/>
  <c r="E46" i="1" s="1"/>
  <c r="E45" i="1"/>
  <c r="G44" i="1"/>
  <c r="G43" i="1" s="1"/>
  <c r="E44" i="1"/>
  <c r="D44" i="1"/>
  <c r="E43" i="1"/>
  <c r="E42" i="1"/>
  <c r="E41" i="1"/>
  <c r="E40" i="1"/>
  <c r="D39" i="1"/>
  <c r="E39" i="1" s="1"/>
  <c r="E38" i="1"/>
  <c r="D37" i="1"/>
  <c r="E37" i="1" s="1"/>
  <c r="E36" i="1"/>
  <c r="E35" i="1"/>
  <c r="E34" i="1"/>
  <c r="E32" i="1"/>
  <c r="E31" i="1"/>
  <c r="E29" i="1"/>
  <c r="D28" i="1"/>
  <c r="E28" i="1" s="1"/>
  <c r="E27" i="1"/>
  <c r="D26" i="1"/>
  <c r="E26" i="1" s="1"/>
  <c r="E25" i="1"/>
  <c r="D24" i="1"/>
  <c r="E24" i="1" s="1"/>
  <c r="E23" i="1"/>
  <c r="E22" i="1"/>
  <c r="E21" i="1"/>
  <c r="E20" i="1"/>
  <c r="D19" i="1"/>
  <c r="E19" i="1" s="1"/>
  <c r="E18" i="1"/>
  <c r="E17" i="1"/>
  <c r="E16" i="1"/>
  <c r="E14" i="1"/>
  <c r="D13" i="1"/>
  <c r="E13" i="1" s="1"/>
  <c r="E12" i="1"/>
  <c r="E10" i="1"/>
  <c r="E9" i="1"/>
  <c r="E7" i="1"/>
  <c r="G42" i="1" l="1"/>
  <c r="G41" i="1" s="1"/>
  <c r="G40" i="1" s="1"/>
  <c r="G39" i="1"/>
  <c r="G38" i="1" s="1"/>
  <c r="G26" i="1"/>
  <c r="G25" i="1" s="1"/>
  <c r="G24" i="1" s="1"/>
  <c r="G23" i="1" s="1"/>
  <c r="D11" i="1"/>
  <c r="E11" i="1" s="1"/>
  <c r="G46" i="1"/>
  <c r="G45" i="1" s="1"/>
  <c r="G49" i="1"/>
  <c r="G48" i="1" s="1"/>
  <c r="G47" i="1" s="1"/>
  <c r="H37" i="1"/>
  <c r="H43" i="1"/>
  <c r="H50" i="1"/>
  <c r="D8" i="1"/>
  <c r="E8" i="1" s="1"/>
  <c r="D15" i="1"/>
  <c r="E15" i="1" s="1"/>
  <c r="D33" i="1"/>
  <c r="E33" i="1" s="1"/>
  <c r="H26" i="1"/>
  <c r="H25" i="1" s="1"/>
  <c r="H24" i="1" s="1"/>
  <c r="G37" i="1"/>
  <c r="D30" i="1"/>
  <c r="E30" i="1" s="1"/>
  <c r="H23" i="1" l="1"/>
  <c r="G19" i="1"/>
  <c r="G22" i="1"/>
  <c r="G21" i="1" s="1"/>
  <c r="G20" i="1" s="1"/>
  <c r="H49" i="1"/>
  <c r="H48" i="1" s="1"/>
  <c r="H47" i="1" s="1"/>
  <c r="H46" i="1"/>
  <c r="H45" i="1" s="1"/>
  <c r="H36" i="1"/>
  <c r="H35" i="1" s="1"/>
  <c r="H34" i="1" s="1"/>
  <c r="H33" i="1" s="1"/>
  <c r="H32" i="1" s="1"/>
  <c r="H31" i="1" s="1"/>
  <c r="H30" i="1" s="1"/>
  <c r="H29" i="1" s="1"/>
  <c r="H28" i="1" s="1"/>
  <c r="H27" i="1" s="1"/>
  <c r="H42" i="1"/>
  <c r="H41" i="1" s="1"/>
  <c r="H40" i="1" s="1"/>
  <c r="H39" i="1"/>
  <c r="H38" i="1" s="1"/>
  <c r="G36" i="1"/>
  <c r="G35" i="1" s="1"/>
  <c r="G34" i="1" s="1"/>
  <c r="G33" i="1" s="1"/>
  <c r="G32" i="1" s="1"/>
  <c r="G31" i="1" s="1"/>
  <c r="G30" i="1" s="1"/>
  <c r="G29" i="1" s="1"/>
  <c r="G28" i="1" s="1"/>
  <c r="G27" i="1" s="1"/>
  <c r="H19" i="1" l="1"/>
  <c r="H22" i="1"/>
  <c r="H21" i="1" s="1"/>
  <c r="H20" i="1" s="1"/>
  <c r="G18" i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J4" i="1" s="1"/>
  <c r="H18" i="1" l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K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8"/>
            <color indexed="81"/>
            <rFont val="Tahoma"/>
            <family val="2"/>
          </rPr>
          <t>1.- Make sure your Excel has a full installation with Visual Basic.
2.- Go to the Excel menu item and select Preferences.
3.- Click the Ribbon icon.
4.- In the Show or Hide tabs enable the Developer checkbox.
5.- Click on the Developer tab.
6.- Click on Editor.
7.- Go to Insert menu item and select Module.
8.- Go to your BigML model and then the Actionable Download Model menu item and select VB Apps.
9.- Pop-up the code and copy it.
10.- Paste  the code on the new module of Excel and close the window.
11.- Click on the first cell with the first #NAME? on it.</t>
        </r>
      </text>
    </comment>
  </commentList>
</comments>
</file>

<file path=xl/sharedStrings.xml><?xml version="1.0" encoding="utf-8"?>
<sst xmlns="http://schemas.openxmlformats.org/spreadsheetml/2006/main" count="250" uniqueCount="135">
  <si>
    <t>Hogar propio</t>
  </si>
  <si>
    <t>0</t>
  </si>
  <si>
    <t>1</t>
  </si>
  <si>
    <t>calle</t>
  </si>
  <si>
    <t>Sin asfalto</t>
  </si>
  <si>
    <t>con asfalto</t>
  </si>
  <si>
    <t>Zona</t>
  </si>
  <si>
    <t>urbano</t>
  </si>
  <si>
    <t>rural</t>
  </si>
  <si>
    <t>tipovivienda</t>
  </si>
  <si>
    <t>casa</t>
  </si>
  <si>
    <t>departamento</t>
  </si>
  <si>
    <t>tiene discacidad</t>
  </si>
  <si>
    <t>No</t>
  </si>
  <si>
    <t>Si</t>
  </si>
  <si>
    <t>tiene celular</t>
  </si>
  <si>
    <t>recibe el BDH</t>
  </si>
  <si>
    <t>tiene negocio</t>
  </si>
  <si>
    <t>Prediction: AREA</t>
  </si>
  <si>
    <t>01_ecv6r_vivienda_7 | Training (80%)1 - 4</t>
  </si>
  <si>
    <t>Powered By BigML</t>
  </si>
  <si>
    <t>Use the cells in yellow below to input data to generate a new prediction</t>
  </si>
  <si>
    <t>Predicate</t>
  </si>
  <si>
    <t>Node Output</t>
  </si>
  <si>
    <t>Node Instances</t>
  </si>
  <si>
    <t>Node Support</t>
  </si>
  <si>
    <t>Prediction</t>
  </si>
  <si>
    <t>Node Confidence</t>
  </si>
  <si>
    <t>Prediction Confidence</t>
  </si>
  <si>
    <t>Confidence</t>
  </si>
  <si>
    <t>If 'Hogar propio' is missing</t>
  </si>
  <si>
    <t>no pobre</t>
  </si>
  <si>
    <t>If 'Hogar propio' = 1</t>
  </si>
  <si>
    <t xml:space="preserve">   If 'calle' is missing</t>
  </si>
  <si>
    <t>pobre</t>
  </si>
  <si>
    <t xml:space="preserve">   If 'calle' = Sin asfalto</t>
  </si>
  <si>
    <t xml:space="preserve">   If 'calle' = con asfalto</t>
  </si>
  <si>
    <t xml:space="preserve">      If 'tiene celular' is missing</t>
  </si>
  <si>
    <t xml:space="preserve">      If 'tiene celular' = No</t>
  </si>
  <si>
    <t xml:space="preserve">         If 'recibe el BDH' is missing</t>
  </si>
  <si>
    <t xml:space="preserve">         If 'recibe el BDH' = No</t>
  </si>
  <si>
    <t xml:space="preserve">            If 'Zona' is missing</t>
  </si>
  <si>
    <t xml:space="preserve">            If 'Zona' = urbano</t>
  </si>
  <si>
    <t xml:space="preserve">            If 'Zona' = rural</t>
  </si>
  <si>
    <t xml:space="preserve">         If 'recibe el BDH' = Si</t>
  </si>
  <si>
    <t xml:space="preserve">            If 'tiene negocio' is missing</t>
  </si>
  <si>
    <t xml:space="preserve">            If 'tiene negocio' = No</t>
  </si>
  <si>
    <t xml:space="preserve">            If 'tiene negocio' = Si</t>
  </si>
  <si>
    <t xml:space="preserve">      If 'tiene celular' = Si</t>
  </si>
  <si>
    <t>If 'Hogar propio' = 0</t>
  </si>
  <si>
    <t xml:space="preserve">      If 'tipovivienda' is missing</t>
  </si>
  <si>
    <t xml:space="preserve">      If 'tipovivienda' = casa</t>
  </si>
  <si>
    <t xml:space="preserve">         If 'tiene celular' is missing</t>
  </si>
  <si>
    <t xml:space="preserve">         If 'tiene celular' = No</t>
  </si>
  <si>
    <t xml:space="preserve">               If 'tiene negocio' is missing</t>
  </si>
  <si>
    <t xml:space="preserve">               If 'tiene negocio' = No</t>
  </si>
  <si>
    <t xml:space="preserve">               If 'tiene negocio' = Si</t>
  </si>
  <si>
    <t xml:space="preserve">         If 'tiene celular' = Si</t>
  </si>
  <si>
    <t xml:space="preserve">               If 'Zona' is missing</t>
  </si>
  <si>
    <t xml:space="preserve">               If 'Zona' = urbano</t>
  </si>
  <si>
    <t xml:space="preserve">               If 'Zona' = rural</t>
  </si>
  <si>
    <t xml:space="preserve">      If 'tipovivienda' = departamento</t>
  </si>
  <si>
    <t xml:space="preserve">         If 'tiene negocio' is missing</t>
  </si>
  <si>
    <t xml:space="preserve">         If 'tiene negocio' = No</t>
  </si>
  <si>
    <t xml:space="preserve">         If 'tiene negocio' = Si</t>
  </si>
  <si>
    <t>-</t>
  </si>
  <si>
    <t>Model</t>
  </si>
  <si>
    <t>URL</t>
  </si>
  <si>
    <t>https://bigml.com/dashboard/model/5e5e8c7f3514cd661f013351</t>
  </si>
  <si>
    <t>Resource</t>
  </si>
  <si>
    <t>model/5e5e8c7f3514cd661f013351</t>
  </si>
  <si>
    <t>Name</t>
  </si>
  <si>
    <t>Description</t>
  </si>
  <si>
    <t>Predictive model by BigML - Machine Learning Made Easy</t>
  </si>
  <si>
    <t>Category</t>
  </si>
  <si>
    <t>Miscellaneous</t>
  </si>
  <si>
    <t>Tags</t>
  </si>
  <si>
    <t>Fields</t>
  </si>
  <si>
    <t>Instances</t>
  </si>
  <si>
    <t>Size (Bytes)</t>
  </si>
  <si>
    <t>Credits</t>
  </si>
  <si>
    <t>Subscription</t>
  </si>
  <si>
    <t>Source</t>
  </si>
  <si>
    <t>Source URL</t>
  </si>
  <si>
    <t>https://bigml.com/dashboard/source/5e4d537559f5c30cc1009573</t>
  </si>
  <si>
    <t>source/5e4d537559f5c30cc1009573</t>
  </si>
  <si>
    <t>Dataset</t>
  </si>
  <si>
    <t>Dataset URL</t>
  </si>
  <si>
    <t>https://bigml.com/dashboard/dataset/5e5871cb59f5c34a16000109</t>
  </si>
  <si>
    <t>dataset/5e5871cb59f5c34a16000109</t>
  </si>
  <si>
    <t>Ensemble</t>
  </si>
  <si>
    <t>Ensemble URL</t>
  </si>
  <si>
    <t>https://bigml.com/dashboard/ensemble/5e5e88e05e269e436e00043f</t>
  </si>
  <si>
    <t>ensemble/5e5e88e05e269e436e00043f</t>
  </si>
  <si>
    <t>Locale</t>
  </si>
  <si>
    <t>es-es</t>
  </si>
  <si>
    <t>Created</t>
  </si>
  <si>
    <t>Details</t>
  </si>
  <si>
    <t>Algorithm</t>
  </si>
  <si>
    <t>BigML Memory Tree</t>
  </si>
  <si>
    <t>Support Threshold</t>
  </si>
  <si>
    <t>Number Of Nodes</t>
  </si>
  <si>
    <t>Depth Threshold</t>
  </si>
  <si>
    <t>Statistical Pruning</t>
  </si>
  <si>
    <t>Statistical pruning</t>
  </si>
  <si>
    <t>Missing Splits</t>
  </si>
  <si>
    <t>Balance Objective</t>
  </si>
  <si>
    <t>Weight Field</t>
  </si>
  <si>
    <t>False</t>
  </si>
  <si>
    <t>Objective Weights</t>
  </si>
  <si>
    <t>[no pobre, 1], [pobre, 1.0251381708]</t>
  </si>
  <si>
    <t>Sampling Options</t>
  </si>
  <si>
    <t>Out Of Bag</t>
  </si>
  <si>
    <t>Seed</t>
  </si>
  <si>
    <t>None</t>
  </si>
  <si>
    <t>Sample Rate</t>
  </si>
  <si>
    <t>Range</t>
  </si>
  <si>
    <t>Randomize</t>
  </si>
  <si>
    <t>Ordering</t>
  </si>
  <si>
    <t>Deterministic</t>
  </si>
  <si>
    <t>Replacement</t>
  </si>
  <si>
    <t>01_ecv6r_vivienda_7 | Training (80%)1 - 4. Fields' summary</t>
  </si>
  <si>
    <t>Field Name</t>
  </si>
  <si>
    <t>Missing Count</t>
  </si>
  <si>
    <t>Maximum</t>
  </si>
  <si>
    <t>Minimum</t>
  </si>
  <si>
    <t>Mean</t>
  </si>
  <si>
    <t>Median</t>
  </si>
  <si>
    <t>Standard Deviation</t>
  </si>
  <si>
    <t>Variance</t>
  </si>
  <si>
    <t>Categorical fields of the model</t>
  </si>
  <si>
    <t>Count</t>
  </si>
  <si>
    <t>AREA</t>
  </si>
  <si>
    <t>HELP?</t>
  </si>
  <si>
    <t>Use the cells below to input data to generate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</si>
</sst>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%"/>
    <numFmt numFmtId="165" formatCode="#,##0.00%"/>
    <numFmt numFmtId="166" formatCode="yyyy/dd/mm\ hh:mm:ss"/>
  </numFmts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7492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2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8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0D4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C0D4D9"/>
      </left>
      <right style="thin">
        <color rgb="FFC0D4D9"/>
      </right>
      <top style="thin">
        <color rgb="FFC0D4D9"/>
      </top>
      <bottom style="thin">
        <color rgb="FFC0D4D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2" borderId="1" xfId="0" applyFont="1" applyFill="1" applyBorder="1"/>
    <xf numFmtId="0" fontId="0" fillId="3" borderId="0" xfId="0" applyFill="1"/>
    <xf numFmtId="0" fontId="0" fillId="4" borderId="0" xfId="0" applyFill="1"/>
    <xf numFmtId="164" fontId="4" fillId="4" borderId="0" xfId="0" applyNumberFormat="1" applyFont="1" applyFill="1"/>
    <xf numFmtId="4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right"/>
    </xf>
    <xf numFmtId="4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 applyAlignment="1">
      <alignment horizontal="left"/>
    </xf>
    <xf numFmtId="49" fontId="0" fillId="6" borderId="0" xfId="0" applyNumberFormat="1" applyFill="1" applyAlignment="1">
      <alignment horizontal="right"/>
    </xf>
    <xf numFmtId="4" fontId="0" fillId="6" borderId="0" xfId="0" applyNumberFormat="1" applyFill="1"/>
    <xf numFmtId="165" fontId="0" fillId="6" borderId="0" xfId="0" applyNumberFormat="1" applyFill="1"/>
    <xf numFmtId="49" fontId="0" fillId="4" borderId="0" xfId="0" applyNumberFormat="1" applyFill="1" applyAlignment="1">
      <alignment horizontal="left"/>
    </xf>
    <xf numFmtId="49" fontId="0" fillId="4" borderId="0" xfId="0" applyNumberFormat="1" applyFill="1" applyAlignment="1">
      <alignment horizontal="right"/>
    </xf>
    <xf numFmtId="4" fontId="0" fillId="4" borderId="0" xfId="0" applyNumberFormat="1" applyFill="1"/>
    <xf numFmtId="164" fontId="0" fillId="4" borderId="0" xfId="0" applyNumberFormat="1" applyFill="1"/>
    <xf numFmtId="0" fontId="4" fillId="0" borderId="0" xfId="0" applyFont="1"/>
    <xf numFmtId="0" fontId="5" fillId="0" borderId="0" xfId="0" applyFont="1"/>
    <xf numFmtId="166" fontId="0" fillId="0" borderId="0" xfId="0" applyNumberFormat="1"/>
    <xf numFmtId="0" fontId="0" fillId="2" borderId="0" xfId="0" applyFill="1"/>
    <xf numFmtId="0" fontId="4" fillId="4" borderId="1" xfId="0" applyFont="1" applyFill="1" applyBorder="1"/>
    <xf numFmtId="0" fontId="0" fillId="0" borderId="2" xfId="0" applyBorder="1"/>
    <xf numFmtId="0" fontId="0" fillId="6" borderId="2" xfId="0" applyFill="1" applyBorder="1"/>
    <xf numFmtId="0" fontId="0" fillId="7" borderId="0" xfId="0" applyFill="1"/>
  </cellXfs>
  <cellStyles count="1">
    <cellStyle name="Normal" xfId="0" builtinId="0"/>
  </cellStyles>
  <dxfs count="3">
    <dxf>
      <fill>
        <patternFill>
          <bgColor rgb="FFCFE869"/>
        </patternFill>
      </fill>
    </dxf>
    <dxf>
      <fill>
        <patternFill>
          <bgColor rgb="FFD9D9D9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igml.com/dashboard/dataset/5e5871cb59f5c34a16000109" TargetMode="External"/><Relationship Id="rId2" Type="http://schemas.openxmlformats.org/officeDocument/2006/relationships/hyperlink" Target="https://bigml.com/dashboard/source/5e4d537559f5c30cc1009573" TargetMode="External"/><Relationship Id="rId1" Type="http://schemas.openxmlformats.org/officeDocument/2006/relationships/hyperlink" Target="https://bigml.com/dashboard/model/5e5e8c7f3514cd661f013351" TargetMode="External"/><Relationship Id="rId4" Type="http://schemas.openxmlformats.org/officeDocument/2006/relationships/hyperlink" Target="https://bigml.com/dashboard/ensemble/5e5e88e05e269e436e00043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2"/>
  <sheetViews>
    <sheetView tabSelected="1" workbookViewId="0">
      <pane ySplit="6" topLeftCell="A7" activePane="bottomLeft" state="frozen"/>
      <selection pane="bottomLeft" activeCell="J8" sqref="J8"/>
    </sheetView>
  </sheetViews>
  <sheetFormatPr baseColWidth="10" defaultColWidth="8.88671875" defaultRowHeight="14.4" x14ac:dyDescent="0.3"/>
  <cols>
    <col min="2" max="2" width="35.88671875" customWidth="1"/>
    <col min="3" max="3" width="11.6640625" customWidth="1"/>
    <col min="4" max="4" width="10.6640625" customWidth="1"/>
    <col min="5" max="5" width="14.6640625" customWidth="1"/>
    <col min="6" max="6" width="16.6640625" customWidth="1"/>
    <col min="7" max="7" width="15.6640625" customWidth="1"/>
    <col min="8" max="8" width="21.6640625" customWidth="1"/>
    <col min="9" max="9" width="13.6640625" customWidth="1"/>
    <col min="10" max="10" width="16.6640625" customWidth="1"/>
    <col min="11" max="11" width="10.6640625" customWidth="1"/>
    <col min="12" max="12" width="0" hidden="1" customWidth="1"/>
  </cols>
  <sheetData>
    <row r="1" spans="2:11" ht="19.05" customHeight="1" x14ac:dyDescent="0.3">
      <c r="B1" s="1" t="s">
        <v>19</v>
      </c>
      <c r="H1" s="2" t="s">
        <v>20</v>
      </c>
    </row>
    <row r="2" spans="2:11" ht="19.05" customHeight="1" x14ac:dyDescent="0.3">
      <c r="B2" s="3" t="s">
        <v>21</v>
      </c>
    </row>
    <row r="3" spans="2:11" ht="19.05" customHeight="1" x14ac:dyDescent="0.3">
      <c r="B3" s="4" t="s">
        <v>0</v>
      </c>
      <c r="C3" s="4" t="s">
        <v>3</v>
      </c>
      <c r="D3" s="4" t="s">
        <v>6</v>
      </c>
      <c r="E3" s="4" t="s">
        <v>9</v>
      </c>
      <c r="F3" s="4" t="s">
        <v>12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29</v>
      </c>
    </row>
    <row r="4" spans="2:11" ht="19.05" customHeight="1" x14ac:dyDescent="0.3">
      <c r="B4" s="5" t="s">
        <v>1</v>
      </c>
      <c r="C4" s="5" t="s">
        <v>5</v>
      </c>
      <c r="D4" s="5" t="s">
        <v>7</v>
      </c>
      <c r="E4" s="5" t="s">
        <v>10</v>
      </c>
      <c r="F4" s="5" t="s">
        <v>13</v>
      </c>
      <c r="G4" s="5" t="s">
        <v>14</v>
      </c>
      <c r="H4" s="5" t="s">
        <v>13</v>
      </c>
      <c r="I4" s="5" t="s">
        <v>14</v>
      </c>
      <c r="J4" s="6" t="str">
        <f>G7</f>
        <v>no pobre</v>
      </c>
      <c r="K4" s="7">
        <f>H7</f>
        <v>0.80083000000000004</v>
      </c>
    </row>
    <row r="5" spans="2:11" ht="19.05" customHeight="1" x14ac:dyDescent="0.3"/>
    <row r="6" spans="2:11" ht="19.05" customHeight="1" x14ac:dyDescent="0.3">
      <c r="B6" s="4" t="s">
        <v>22</v>
      </c>
      <c r="C6" s="4" t="s">
        <v>23</v>
      </c>
      <c r="D6" s="4" t="s">
        <v>24</v>
      </c>
      <c r="E6" s="4" t="s">
        <v>25</v>
      </c>
      <c r="F6" s="4" t="s">
        <v>27</v>
      </c>
      <c r="G6" s="4" t="s">
        <v>26</v>
      </c>
      <c r="H6" s="4" t="s">
        <v>28</v>
      </c>
    </row>
    <row r="7" spans="2:11" ht="19.05" customHeight="1" x14ac:dyDescent="0.3">
      <c r="B7" s="8" t="s">
        <v>30</v>
      </c>
      <c r="C7" s="9" t="s">
        <v>31</v>
      </c>
      <c r="D7" s="10">
        <v>11359</v>
      </c>
      <c r="E7" s="10">
        <f t="shared" ref="E7:E51" si="0">D7/D$7</f>
        <v>1</v>
      </c>
      <c r="F7" s="10">
        <v>0.49301</v>
      </c>
      <c r="G7" s="10" t="str">
        <f>IF(B4="", C7, G8)</f>
        <v>no pobre</v>
      </c>
      <c r="H7" s="11">
        <f>IF(B4="",F7,H8)</f>
        <v>0.80083000000000004</v>
      </c>
    </row>
    <row r="8" spans="2:11" ht="19.05" customHeight="1" x14ac:dyDescent="0.3">
      <c r="B8" s="12" t="s">
        <v>32</v>
      </c>
      <c r="C8" s="13"/>
      <c r="D8" s="14">
        <f>IF(B4="1", D9,D24)</f>
        <v>11249</v>
      </c>
      <c r="E8" s="14">
        <f t="shared" si="0"/>
        <v>0.99031604894797076</v>
      </c>
      <c r="F8" s="14">
        <v>0.59545999999999999</v>
      </c>
      <c r="G8" s="14" t="str">
        <f>IF(B4="1", G9, G24)</f>
        <v>no pobre</v>
      </c>
      <c r="H8" s="15">
        <f>IF(B4="1",H9,H24)</f>
        <v>0.80083000000000004</v>
      </c>
    </row>
    <row r="9" spans="2:11" ht="19.05" customHeight="1" x14ac:dyDescent="0.3">
      <c r="B9" s="8" t="s">
        <v>33</v>
      </c>
      <c r="C9" s="9" t="s">
        <v>34</v>
      </c>
      <c r="D9" s="10">
        <v>110</v>
      </c>
      <c r="E9" s="10">
        <f t="shared" si="0"/>
        <v>9.6839510520292278E-3</v>
      </c>
      <c r="F9" s="10">
        <v>0.59545999999999999</v>
      </c>
      <c r="G9" s="10" t="str">
        <f>IF(C4="", C9, G10)</f>
        <v>no pobre</v>
      </c>
      <c r="H9" s="11">
        <f>IF(C4="",F9,H10)</f>
        <v>0.37226999999999999</v>
      </c>
    </row>
    <row r="10" spans="2:11" ht="19.05" customHeight="1" x14ac:dyDescent="0.3">
      <c r="B10" s="16" t="s">
        <v>35</v>
      </c>
      <c r="C10" s="17" t="s">
        <v>34</v>
      </c>
      <c r="D10" s="18">
        <v>88</v>
      </c>
      <c r="E10" s="18">
        <f t="shared" si="0"/>
        <v>7.7471608416233824E-3</v>
      </c>
      <c r="F10" s="18">
        <v>0.66740999999999995</v>
      </c>
      <c r="G10" s="18" t="str">
        <f>IF(C4="Sin asfalto", C10, G11)</f>
        <v>no pobre</v>
      </c>
      <c r="H10" s="19">
        <f>IF(C4="Sin asfalto",F10,H11)</f>
        <v>0.37226999999999999</v>
      </c>
    </row>
    <row r="11" spans="2:11" ht="19.05" customHeight="1" x14ac:dyDescent="0.3">
      <c r="B11" s="8" t="s">
        <v>36</v>
      </c>
      <c r="C11" s="9"/>
      <c r="D11" s="10">
        <f>IF(C4="con asfalto", D12,D24)</f>
        <v>22</v>
      </c>
      <c r="E11" s="10">
        <f t="shared" si="0"/>
        <v>1.9367902104058456E-3</v>
      </c>
      <c r="F11" s="10">
        <v>0.42408000000000001</v>
      </c>
      <c r="G11" s="10" t="str">
        <f>IF(C4="con asfalto", G12, G24)</f>
        <v>no pobre</v>
      </c>
      <c r="H11" s="11">
        <f>IF(C4="con asfalto",H12,H24)</f>
        <v>0.37226999999999999</v>
      </c>
    </row>
    <row r="12" spans="2:11" ht="19.05" customHeight="1" x14ac:dyDescent="0.3">
      <c r="B12" s="12" t="s">
        <v>37</v>
      </c>
      <c r="C12" s="13" t="s">
        <v>31</v>
      </c>
      <c r="D12" s="14">
        <v>22</v>
      </c>
      <c r="E12" s="14">
        <f t="shared" si="0"/>
        <v>1.9367902104058456E-3</v>
      </c>
      <c r="F12" s="14">
        <v>0.42408000000000001</v>
      </c>
      <c r="G12" s="14" t="str">
        <f>IF(G4="", C12, G13)</f>
        <v>no pobre</v>
      </c>
      <c r="H12" s="15">
        <f>IF(G4="",F12,H13)</f>
        <v>0.37226999999999999</v>
      </c>
    </row>
    <row r="13" spans="2:11" ht="19.05" customHeight="1" x14ac:dyDescent="0.3">
      <c r="B13" s="8" t="s">
        <v>38</v>
      </c>
      <c r="C13" s="9"/>
      <c r="D13" s="10">
        <f>IF(G4="No", D14,D23)</f>
        <v>5</v>
      </c>
      <c r="E13" s="10">
        <f t="shared" si="0"/>
        <v>4.4017959327405582E-4</v>
      </c>
      <c r="F13" s="10">
        <v>0.35476999999999997</v>
      </c>
      <c r="G13" s="10" t="str">
        <f>IF(G4="No", G14, G23)</f>
        <v>no pobre</v>
      </c>
      <c r="H13" s="11">
        <f>IF(G4="No",H14,H23)</f>
        <v>0.37226999999999999</v>
      </c>
    </row>
    <row r="14" spans="2:11" ht="19.05" customHeight="1" x14ac:dyDescent="0.3">
      <c r="B14" s="12" t="s">
        <v>39</v>
      </c>
      <c r="C14" s="13" t="s">
        <v>31</v>
      </c>
      <c r="D14" s="14">
        <v>17</v>
      </c>
      <c r="E14" s="14">
        <f t="shared" si="0"/>
        <v>1.4966106171317897E-3</v>
      </c>
      <c r="F14" s="14">
        <v>0.35476999999999997</v>
      </c>
      <c r="G14" s="14" t="str">
        <f>IF(H4="", C14, G15)</f>
        <v>no pobre</v>
      </c>
      <c r="H14" s="15">
        <f>IF(H4="",F14,H15)</f>
        <v>0.67557999999999996</v>
      </c>
    </row>
    <row r="15" spans="2:11" ht="19.05" customHeight="1" x14ac:dyDescent="0.3">
      <c r="B15" s="8" t="s">
        <v>40</v>
      </c>
      <c r="C15" s="9"/>
      <c r="D15" s="10">
        <f>IF(H4="No", D16,D19)</f>
        <v>11</v>
      </c>
      <c r="E15" s="10">
        <f t="shared" si="0"/>
        <v>9.683951052029228E-4</v>
      </c>
      <c r="F15" s="10">
        <v>0.42976999999999999</v>
      </c>
      <c r="G15" s="10" t="str">
        <f>IF(H4="No", G16, G19)</f>
        <v>no pobre</v>
      </c>
      <c r="H15" s="11">
        <f>IF(H4="No",H16,H19)</f>
        <v>0.67557999999999996</v>
      </c>
    </row>
    <row r="16" spans="2:11" ht="19.05" customHeight="1" x14ac:dyDescent="0.3">
      <c r="B16" s="12" t="s">
        <v>41</v>
      </c>
      <c r="C16" s="13" t="s">
        <v>31</v>
      </c>
      <c r="D16" s="14">
        <v>11</v>
      </c>
      <c r="E16" s="14">
        <f t="shared" si="0"/>
        <v>9.683951052029228E-4</v>
      </c>
      <c r="F16" s="14">
        <v>0.42976999999999999</v>
      </c>
      <c r="G16" s="14" t="str">
        <f>IF(D4="", C16, G17)</f>
        <v>no pobre</v>
      </c>
      <c r="H16" s="15">
        <f>IF(D4="",F16,H17)</f>
        <v>0.67557999999999996</v>
      </c>
    </row>
    <row r="17" spans="2:8" ht="19.05" customHeight="1" x14ac:dyDescent="0.3">
      <c r="B17" s="16" t="s">
        <v>42</v>
      </c>
      <c r="C17" s="17" t="s">
        <v>31</v>
      </c>
      <c r="D17" s="18">
        <v>8</v>
      </c>
      <c r="E17" s="18">
        <f t="shared" si="0"/>
        <v>7.0428734923848931E-4</v>
      </c>
      <c r="F17" s="18">
        <v>0.67557999999999996</v>
      </c>
      <c r="G17" s="18" t="str">
        <f>IF(D4="urbano", C17, G18)</f>
        <v>no pobre</v>
      </c>
      <c r="H17" s="19">
        <f>IF(D4="urbano",F17,H18)</f>
        <v>0.67557999999999996</v>
      </c>
    </row>
    <row r="18" spans="2:8" ht="19.05" customHeight="1" x14ac:dyDescent="0.3">
      <c r="B18" s="16" t="s">
        <v>43</v>
      </c>
      <c r="C18" s="17" t="s">
        <v>34</v>
      </c>
      <c r="D18" s="18">
        <v>3</v>
      </c>
      <c r="E18" s="18">
        <f t="shared" si="0"/>
        <v>2.6410775596443349E-4</v>
      </c>
      <c r="F18" s="18">
        <v>0.43848999999999999</v>
      </c>
      <c r="G18" s="18" t="str">
        <f>IF(D4="rural", C18, G19)</f>
        <v>no pobre</v>
      </c>
      <c r="H18" s="19">
        <f>IF(D4="rural",F18,H19)</f>
        <v>0.37226999999999999</v>
      </c>
    </row>
    <row r="19" spans="2:8" ht="19.05" customHeight="1" x14ac:dyDescent="0.3">
      <c r="B19" s="8" t="s">
        <v>44</v>
      </c>
      <c r="C19" s="9"/>
      <c r="D19" s="10">
        <f>IF(H4="Si", D20,D23)</f>
        <v>5</v>
      </c>
      <c r="E19" s="10">
        <f t="shared" si="0"/>
        <v>4.4017959327405582E-4</v>
      </c>
      <c r="F19" s="10">
        <v>0.30407000000000001</v>
      </c>
      <c r="G19" s="10" t="str">
        <f>IF(H4="Si", G20, G23)</f>
        <v>no pobre</v>
      </c>
      <c r="H19" s="11">
        <f>IF(H4="Si",H20,H23)</f>
        <v>0.37226999999999999</v>
      </c>
    </row>
    <row r="20" spans="2:8" ht="19.05" customHeight="1" x14ac:dyDescent="0.3">
      <c r="B20" s="12" t="s">
        <v>45</v>
      </c>
      <c r="C20" s="13" t="s">
        <v>34</v>
      </c>
      <c r="D20" s="14">
        <v>6</v>
      </c>
      <c r="E20" s="14">
        <f t="shared" si="0"/>
        <v>5.2821551192886698E-4</v>
      </c>
      <c r="F20" s="14">
        <v>0.30407000000000001</v>
      </c>
      <c r="G20" s="14" t="str">
        <f>IF(I4="", C20, G21)</f>
        <v>pobre</v>
      </c>
      <c r="H20" s="15">
        <f>IF(I4="",F20,H21)</f>
        <v>0.5101</v>
      </c>
    </row>
    <row r="21" spans="2:8" ht="19.05" customHeight="1" x14ac:dyDescent="0.3">
      <c r="B21" s="16" t="s">
        <v>46</v>
      </c>
      <c r="C21" s="17" t="s">
        <v>31</v>
      </c>
      <c r="D21" s="18">
        <v>2</v>
      </c>
      <c r="E21" s="18">
        <f t="shared" si="0"/>
        <v>1.7607183730962233E-4</v>
      </c>
      <c r="F21" s="18">
        <v>0.34237000000000001</v>
      </c>
      <c r="G21" s="18" t="str">
        <f>IF(I4="No", C21, G22)</f>
        <v>pobre</v>
      </c>
      <c r="H21" s="19">
        <f>IF(I4="No",F21,H22)</f>
        <v>0.5101</v>
      </c>
    </row>
    <row r="22" spans="2:8" ht="19.05" customHeight="1" x14ac:dyDescent="0.3">
      <c r="B22" s="16" t="s">
        <v>47</v>
      </c>
      <c r="C22" s="17" t="s">
        <v>34</v>
      </c>
      <c r="D22" s="18">
        <v>4</v>
      </c>
      <c r="E22" s="18">
        <f t="shared" si="0"/>
        <v>3.5214367461924466E-4</v>
      </c>
      <c r="F22" s="18">
        <v>0.5101</v>
      </c>
      <c r="G22" s="18" t="str">
        <f>IF(I4="Si", C22, G23)</f>
        <v>pobre</v>
      </c>
      <c r="H22" s="19">
        <f>IF(I4="Si",F22,H23)</f>
        <v>0.5101</v>
      </c>
    </row>
    <row r="23" spans="2:8" ht="19.05" customHeight="1" x14ac:dyDescent="0.3">
      <c r="B23" s="16" t="s">
        <v>48</v>
      </c>
      <c r="C23" s="17" t="s">
        <v>31</v>
      </c>
      <c r="D23" s="18">
        <v>5</v>
      </c>
      <c r="E23" s="18">
        <f t="shared" si="0"/>
        <v>4.4017959327405582E-4</v>
      </c>
      <c r="F23" s="18">
        <v>0.37226999999999999</v>
      </c>
      <c r="G23" s="18" t="str">
        <f>IF(G4="Si", C23, G24)</f>
        <v>no pobre</v>
      </c>
      <c r="H23" s="19">
        <f>IF(G4="Si",F23,H24)</f>
        <v>0.37226999999999999</v>
      </c>
    </row>
    <row r="24" spans="2:8" ht="19.05" customHeight="1" x14ac:dyDescent="0.3">
      <c r="B24" s="12" t="s">
        <v>49</v>
      </c>
      <c r="C24" s="13"/>
      <c r="D24" s="14">
        <f>IF(B4="0", D25,D52)</f>
        <v>11249</v>
      </c>
      <c r="E24" s="14">
        <f t="shared" si="0"/>
        <v>0.99031604894797076</v>
      </c>
      <c r="F24" s="14">
        <v>0.49481999999999998</v>
      </c>
      <c r="G24" s="14" t="str">
        <f>IF(B4="0", G25, G52)</f>
        <v>no pobre</v>
      </c>
      <c r="H24" s="15">
        <f>IF(B4="0",H25,H52)</f>
        <v>0.80083000000000004</v>
      </c>
    </row>
    <row r="25" spans="2:8" ht="19.05" customHeight="1" x14ac:dyDescent="0.3">
      <c r="B25" s="8" t="s">
        <v>33</v>
      </c>
      <c r="C25" s="9" t="s">
        <v>31</v>
      </c>
      <c r="D25" s="10">
        <v>11249</v>
      </c>
      <c r="E25" s="10">
        <f t="shared" si="0"/>
        <v>0.99031604894797076</v>
      </c>
      <c r="F25" s="10">
        <v>0.49481999999999998</v>
      </c>
      <c r="G25" s="10" t="str">
        <f>IF(C4="", C25, G26)</f>
        <v>no pobre</v>
      </c>
      <c r="H25" s="11">
        <f>IF(C4="",F25,H26)</f>
        <v>0.80083000000000004</v>
      </c>
    </row>
    <row r="26" spans="2:8" ht="19.05" customHeight="1" x14ac:dyDescent="0.3">
      <c r="B26" s="12" t="s">
        <v>35</v>
      </c>
      <c r="C26" s="13"/>
      <c r="D26" s="14">
        <f>IF(C4="Sin asfalto", D27,D51)</f>
        <v>1882</v>
      </c>
      <c r="E26" s="14">
        <f t="shared" si="0"/>
        <v>0.1656835989083546</v>
      </c>
      <c r="F26" s="14">
        <v>0.54852000000000001</v>
      </c>
      <c r="G26" s="14" t="str">
        <f>IF(C4="Sin asfalto", G27, G51)</f>
        <v>no pobre</v>
      </c>
      <c r="H26" s="15">
        <f>IF(C4="Sin asfalto",H27,H51)</f>
        <v>0.80083000000000004</v>
      </c>
    </row>
    <row r="27" spans="2:8" ht="19.05" customHeight="1" x14ac:dyDescent="0.3">
      <c r="B27" s="8" t="s">
        <v>50</v>
      </c>
      <c r="C27" s="9" t="s">
        <v>34</v>
      </c>
      <c r="D27" s="10">
        <v>9367</v>
      </c>
      <c r="E27" s="10">
        <f t="shared" si="0"/>
        <v>0.82463245003961616</v>
      </c>
      <c r="F27" s="10">
        <v>0.54852000000000001</v>
      </c>
      <c r="G27" s="10" t="str">
        <f>IF(E4="", C27, G28)</f>
        <v>pobre</v>
      </c>
      <c r="H27" s="11">
        <f>IF(E4="",F27,H28)</f>
        <v>0.64241999999999999</v>
      </c>
    </row>
    <row r="28" spans="2:8" ht="19.05" customHeight="1" x14ac:dyDescent="0.3">
      <c r="B28" s="12" t="s">
        <v>51</v>
      </c>
      <c r="C28" s="13"/>
      <c r="D28" s="14">
        <f>IF(E4="casa", D29,D44)</f>
        <v>6289</v>
      </c>
      <c r="E28" s="14">
        <f t="shared" si="0"/>
        <v>0.55365789242010743</v>
      </c>
      <c r="F28" s="14">
        <v>0.48787999999999998</v>
      </c>
      <c r="G28" s="14" t="str">
        <f>IF(E4="casa", G29, G44)</f>
        <v>pobre</v>
      </c>
      <c r="H28" s="15">
        <f>IF(E4="casa",H29,H44)</f>
        <v>0.64241999999999999</v>
      </c>
    </row>
    <row r="29" spans="2:8" ht="19.05" customHeight="1" x14ac:dyDescent="0.3">
      <c r="B29" s="8" t="s">
        <v>52</v>
      </c>
      <c r="C29" s="9" t="s">
        <v>31</v>
      </c>
      <c r="D29" s="10">
        <v>6289</v>
      </c>
      <c r="E29" s="10">
        <f t="shared" si="0"/>
        <v>0.55365789242010743</v>
      </c>
      <c r="F29" s="10">
        <v>0.48787999999999998</v>
      </c>
      <c r="G29" s="10" t="str">
        <f>IF(G4="", C29, G30)</f>
        <v>pobre</v>
      </c>
      <c r="H29" s="11">
        <f>IF(G4="",F29,H30)</f>
        <v>0.64241999999999999</v>
      </c>
    </row>
    <row r="30" spans="2:8" ht="19.05" customHeight="1" x14ac:dyDescent="0.3">
      <c r="B30" s="12" t="s">
        <v>53</v>
      </c>
      <c r="C30" s="13"/>
      <c r="D30" s="14">
        <f>IF(G4="No", D31,D37)</f>
        <v>2677</v>
      </c>
      <c r="E30" s="14">
        <f t="shared" si="0"/>
        <v>0.23567215423892948</v>
      </c>
      <c r="F30" s="14">
        <v>0.49354999999999999</v>
      </c>
      <c r="G30" s="14" t="str">
        <f>IF(G4="No", G31, G37)</f>
        <v>pobre</v>
      </c>
      <c r="H30" s="15">
        <f>IF(G4="No",H31,H37)</f>
        <v>0.64241999999999999</v>
      </c>
    </row>
    <row r="31" spans="2:8" ht="19.05" customHeight="1" x14ac:dyDescent="0.3">
      <c r="B31" s="8" t="s">
        <v>41</v>
      </c>
      <c r="C31" s="9" t="s">
        <v>31</v>
      </c>
      <c r="D31" s="10">
        <v>3612</v>
      </c>
      <c r="E31" s="10">
        <f t="shared" si="0"/>
        <v>0.31798573818117792</v>
      </c>
      <c r="F31" s="10">
        <v>0.49354999999999999</v>
      </c>
      <c r="G31" s="10" t="str">
        <f>IF(D4="", C31, G32)</f>
        <v>pobre</v>
      </c>
      <c r="H31" s="11">
        <f>IF(D4="",F31,H32)</f>
        <v>0.59941</v>
      </c>
    </row>
    <row r="32" spans="2:8" ht="19.05" customHeight="1" x14ac:dyDescent="0.3">
      <c r="B32" s="16" t="s">
        <v>43</v>
      </c>
      <c r="C32" s="17" t="s">
        <v>34</v>
      </c>
      <c r="D32" s="18">
        <v>434</v>
      </c>
      <c r="E32" s="18">
        <f t="shared" si="0"/>
        <v>3.8207588696188045E-2</v>
      </c>
      <c r="F32" s="18">
        <v>0.64229000000000003</v>
      </c>
      <c r="G32" s="18" t="str">
        <f>IF(D4="rural", C32, G33)</f>
        <v>pobre</v>
      </c>
      <c r="H32" s="19">
        <f>IF(D4="rural",F32,H33)</f>
        <v>0.59941</v>
      </c>
    </row>
    <row r="33" spans="2:8" ht="19.05" customHeight="1" x14ac:dyDescent="0.3">
      <c r="B33" s="8" t="s">
        <v>42</v>
      </c>
      <c r="C33" s="9"/>
      <c r="D33" s="10">
        <f>IF(D4="urbano", D34,D37)</f>
        <v>3178</v>
      </c>
      <c r="E33" s="10">
        <f t="shared" si="0"/>
        <v>0.27977814948498986</v>
      </c>
      <c r="F33" s="10">
        <v>0.51956999999999998</v>
      </c>
      <c r="G33" s="10" t="str">
        <f>IF(D4="urbano", G34, G37)</f>
        <v>pobre</v>
      </c>
      <c r="H33" s="11">
        <f>IF(D4="urbano",H34,H37)</f>
        <v>0.59941</v>
      </c>
    </row>
    <row r="34" spans="2:8" ht="19.05" customHeight="1" x14ac:dyDescent="0.3">
      <c r="B34" s="12" t="s">
        <v>54</v>
      </c>
      <c r="C34" s="13" t="s">
        <v>31</v>
      </c>
      <c r="D34" s="14">
        <v>3178</v>
      </c>
      <c r="E34" s="14">
        <f t="shared" si="0"/>
        <v>0.27977814948498986</v>
      </c>
      <c r="F34" s="14">
        <v>0.51956999999999998</v>
      </c>
      <c r="G34" s="14" t="str">
        <f>IF(I4="", C34, G35)</f>
        <v>pobre</v>
      </c>
      <c r="H34" s="15">
        <f>IF(I4="",F34,H35)</f>
        <v>0.59941</v>
      </c>
    </row>
    <row r="35" spans="2:8" ht="19.05" customHeight="1" x14ac:dyDescent="0.3">
      <c r="B35" s="16" t="s">
        <v>55</v>
      </c>
      <c r="C35" s="17" t="s">
        <v>31</v>
      </c>
      <c r="D35" s="18">
        <v>1974</v>
      </c>
      <c r="E35" s="18">
        <f t="shared" si="0"/>
        <v>0.17378290342459723</v>
      </c>
      <c r="F35" s="18">
        <v>0.61619000000000002</v>
      </c>
      <c r="G35" s="18" t="str">
        <f>IF(I4="No", C35, G36)</f>
        <v>pobre</v>
      </c>
      <c r="H35" s="19">
        <f>IF(I4="No",F35,H36)</f>
        <v>0.59941</v>
      </c>
    </row>
    <row r="36" spans="2:8" ht="19.05" customHeight="1" x14ac:dyDescent="0.3">
      <c r="B36" s="16" t="s">
        <v>56</v>
      </c>
      <c r="C36" s="17" t="s">
        <v>34</v>
      </c>
      <c r="D36" s="18">
        <v>1204</v>
      </c>
      <c r="E36" s="18">
        <f t="shared" si="0"/>
        <v>0.10599524606039264</v>
      </c>
      <c r="F36" s="18">
        <v>0.59941</v>
      </c>
      <c r="G36" s="18" t="str">
        <f>IF(I4="Si", C36, G37)</f>
        <v>pobre</v>
      </c>
      <c r="H36" s="19">
        <f>IF(I4="Si",F36,H37)</f>
        <v>0.59941</v>
      </c>
    </row>
    <row r="37" spans="2:8" ht="19.05" customHeight="1" x14ac:dyDescent="0.3">
      <c r="B37" s="8" t="s">
        <v>57</v>
      </c>
      <c r="C37" s="9"/>
      <c r="D37" s="10">
        <f>IF(G4="Si", D38,D44)</f>
        <v>2677</v>
      </c>
      <c r="E37" s="10">
        <f t="shared" si="0"/>
        <v>0.23567215423892948</v>
      </c>
      <c r="F37" s="10">
        <v>0.49380000000000002</v>
      </c>
      <c r="G37" s="10" t="str">
        <f>IF(G4="Si", G38, G44)</f>
        <v>pobre</v>
      </c>
      <c r="H37" s="11">
        <f>IF(G4="Si",H38,H44)</f>
        <v>0.64241999999999999</v>
      </c>
    </row>
    <row r="38" spans="2:8" ht="19.05" customHeight="1" x14ac:dyDescent="0.3">
      <c r="B38" s="12" t="s">
        <v>45</v>
      </c>
      <c r="C38" s="13" t="s">
        <v>34</v>
      </c>
      <c r="D38" s="14">
        <v>2677</v>
      </c>
      <c r="E38" s="14">
        <f t="shared" si="0"/>
        <v>0.23567215423892948</v>
      </c>
      <c r="F38" s="14">
        <v>0.49380000000000002</v>
      </c>
      <c r="G38" s="14" t="str">
        <f>IF(I4="", C38, G39)</f>
        <v>pobre</v>
      </c>
      <c r="H38" s="15">
        <f>IF(I4="",F38,H39)</f>
        <v>0.64241999999999999</v>
      </c>
    </row>
    <row r="39" spans="2:8" ht="19.05" customHeight="1" x14ac:dyDescent="0.3">
      <c r="B39" s="8" t="s">
        <v>46</v>
      </c>
      <c r="C39" s="9"/>
      <c r="D39" s="10">
        <f>IF(I4="No", D40,D43)</f>
        <v>1042</v>
      </c>
      <c r="E39" s="10">
        <f t="shared" si="0"/>
        <v>9.1733427238313237E-2</v>
      </c>
      <c r="F39" s="10">
        <v>0.56508000000000003</v>
      </c>
      <c r="G39" s="10" t="str">
        <f>IF(I4="No", G40, G43)</f>
        <v>pobre</v>
      </c>
      <c r="H39" s="11">
        <f>IF(I4="No",H40,H43)</f>
        <v>0.64241999999999999</v>
      </c>
    </row>
    <row r="40" spans="2:8" ht="19.05" customHeight="1" x14ac:dyDescent="0.3">
      <c r="B40" s="12" t="s">
        <v>58</v>
      </c>
      <c r="C40" s="13" t="s">
        <v>31</v>
      </c>
      <c r="D40" s="14">
        <v>1635</v>
      </c>
      <c r="E40" s="14">
        <f t="shared" si="0"/>
        <v>0.14393872700061625</v>
      </c>
      <c r="F40" s="14">
        <v>0.56508000000000003</v>
      </c>
      <c r="G40" s="14" t="str">
        <f>IF(D4="", C40, G41)</f>
        <v>no pobre</v>
      </c>
      <c r="H40" s="15">
        <f>IF(D4="",F40,H41)</f>
        <v>0.60560999999999998</v>
      </c>
    </row>
    <row r="41" spans="2:8" ht="19.05" customHeight="1" x14ac:dyDescent="0.3">
      <c r="B41" s="16" t="s">
        <v>59</v>
      </c>
      <c r="C41" s="17" t="s">
        <v>31</v>
      </c>
      <c r="D41" s="18">
        <v>1418</v>
      </c>
      <c r="E41" s="18">
        <f t="shared" si="0"/>
        <v>0.12483493265252223</v>
      </c>
      <c r="F41" s="18">
        <v>0.60560999999999998</v>
      </c>
      <c r="G41" s="18" t="str">
        <f>IF(D4="urbano", C41, G42)</f>
        <v>no pobre</v>
      </c>
      <c r="H41" s="19">
        <f>IF(D4="urbano",F41,H42)</f>
        <v>0.60560999999999998</v>
      </c>
    </row>
    <row r="42" spans="2:8" ht="19.05" customHeight="1" x14ac:dyDescent="0.3">
      <c r="B42" s="16" t="s">
        <v>60</v>
      </c>
      <c r="C42" s="17" t="s">
        <v>34</v>
      </c>
      <c r="D42" s="18">
        <v>217</v>
      </c>
      <c r="E42" s="18">
        <f t="shared" si="0"/>
        <v>1.9103794348094023E-2</v>
      </c>
      <c r="F42" s="18">
        <v>0.61817999999999995</v>
      </c>
      <c r="G42" s="18" t="str">
        <f>IF(D4="rural", C42, G43)</f>
        <v>pobre</v>
      </c>
      <c r="H42" s="19">
        <f>IF(D4="rural",F42,H43)</f>
        <v>0.64241999999999999</v>
      </c>
    </row>
    <row r="43" spans="2:8" ht="19.05" customHeight="1" x14ac:dyDescent="0.3">
      <c r="B43" s="16" t="s">
        <v>47</v>
      </c>
      <c r="C43" s="17" t="s">
        <v>34</v>
      </c>
      <c r="D43" s="18">
        <v>1042</v>
      </c>
      <c r="E43" s="18">
        <f t="shared" si="0"/>
        <v>9.1733427238313237E-2</v>
      </c>
      <c r="F43" s="18">
        <v>0.64241999999999999</v>
      </c>
      <c r="G43" s="18" t="str">
        <f>IF(I4="Si", C43, G44)</f>
        <v>pobre</v>
      </c>
      <c r="H43" s="19">
        <f>IF(I4="Si",F43,H44)</f>
        <v>0.64241999999999999</v>
      </c>
    </row>
    <row r="44" spans="2:8" ht="19.05" customHeight="1" x14ac:dyDescent="0.3">
      <c r="B44" s="12" t="s">
        <v>61</v>
      </c>
      <c r="C44" s="13"/>
      <c r="D44" s="14">
        <f>IF(E4="departamento", D45,D51)</f>
        <v>1882</v>
      </c>
      <c r="E44" s="14">
        <f t="shared" si="0"/>
        <v>0.1656835989083546</v>
      </c>
      <c r="F44" s="14">
        <v>0.66156000000000004</v>
      </c>
      <c r="G44" s="14" t="str">
        <f>IF(E4="departamento", G45, G51)</f>
        <v>no pobre</v>
      </c>
      <c r="H44" s="15">
        <f>IF(E4="departamento",H45,H51)</f>
        <v>0.80083000000000004</v>
      </c>
    </row>
    <row r="45" spans="2:8" ht="19.05" customHeight="1" x14ac:dyDescent="0.3">
      <c r="B45" s="8" t="s">
        <v>62</v>
      </c>
      <c r="C45" s="9" t="s">
        <v>34</v>
      </c>
      <c r="D45" s="10">
        <v>3078</v>
      </c>
      <c r="E45" s="10">
        <f t="shared" si="0"/>
        <v>0.27097455761950878</v>
      </c>
      <c r="F45" s="10">
        <v>0.66156000000000004</v>
      </c>
      <c r="G45" s="10" t="str">
        <f>IF(I4="", C45, G46)</f>
        <v>pobre</v>
      </c>
      <c r="H45" s="11">
        <f>IF(I4="",F45,H46)</f>
        <v>0.78215999999999997</v>
      </c>
    </row>
    <row r="46" spans="2:8" ht="19.05" customHeight="1" x14ac:dyDescent="0.3">
      <c r="B46" s="12" t="s">
        <v>63</v>
      </c>
      <c r="C46" s="13"/>
      <c r="D46" s="14">
        <f>IF(I4="No", D47,D50)</f>
        <v>985</v>
      </c>
      <c r="E46" s="14">
        <f t="shared" si="0"/>
        <v>8.6715379874988993E-2</v>
      </c>
      <c r="F46" s="14">
        <v>0.59594999999999998</v>
      </c>
      <c r="G46" s="14" t="str">
        <f>IF(I4="No", G47, G50)</f>
        <v>pobre</v>
      </c>
      <c r="H46" s="15">
        <f>IF(I4="No",H47,H50)</f>
        <v>0.78215999999999997</v>
      </c>
    </row>
    <row r="47" spans="2:8" ht="19.05" customHeight="1" x14ac:dyDescent="0.3">
      <c r="B47" s="8" t="s">
        <v>41</v>
      </c>
      <c r="C47" s="9" t="s">
        <v>34</v>
      </c>
      <c r="D47" s="10">
        <v>2093</v>
      </c>
      <c r="E47" s="10">
        <f t="shared" si="0"/>
        <v>0.18425917774451978</v>
      </c>
      <c r="F47" s="10">
        <v>0.59594999999999998</v>
      </c>
      <c r="G47" s="10" t="str">
        <f>IF(D4="", C47, G48)</f>
        <v>no pobre</v>
      </c>
      <c r="H47" s="11">
        <f>IF(D4="",F47,H48)</f>
        <v>0.50475000000000003</v>
      </c>
    </row>
    <row r="48" spans="2:8" ht="19.05" customHeight="1" x14ac:dyDescent="0.3">
      <c r="B48" s="16" t="s">
        <v>42</v>
      </c>
      <c r="C48" s="17" t="s">
        <v>31</v>
      </c>
      <c r="D48" s="18">
        <v>1158</v>
      </c>
      <c r="E48" s="18">
        <f t="shared" si="0"/>
        <v>0.10194559380227132</v>
      </c>
      <c r="F48" s="18">
        <v>0.50475000000000003</v>
      </c>
      <c r="G48" s="18" t="str">
        <f>IF(D4="urbano", C48, G49)</f>
        <v>no pobre</v>
      </c>
      <c r="H48" s="19">
        <f>IF(D4="urbano",F48,H49)</f>
        <v>0.50475000000000003</v>
      </c>
    </row>
    <row r="49" spans="2:8" ht="19.05" customHeight="1" x14ac:dyDescent="0.3">
      <c r="B49" s="16" t="s">
        <v>43</v>
      </c>
      <c r="C49" s="17" t="s">
        <v>34</v>
      </c>
      <c r="D49" s="18">
        <v>935</v>
      </c>
      <c r="E49" s="18">
        <f t="shared" si="0"/>
        <v>8.2313583942248442E-2</v>
      </c>
      <c r="F49" s="18">
        <v>0.77507000000000004</v>
      </c>
      <c r="G49" s="18" t="str">
        <f>IF(D4="rural", C49, G50)</f>
        <v>pobre</v>
      </c>
      <c r="H49" s="19">
        <f>IF(D4="rural",F49,H50)</f>
        <v>0.78215999999999997</v>
      </c>
    </row>
    <row r="50" spans="2:8" ht="19.05" customHeight="1" x14ac:dyDescent="0.3">
      <c r="B50" s="16" t="s">
        <v>64</v>
      </c>
      <c r="C50" s="17" t="s">
        <v>34</v>
      </c>
      <c r="D50" s="18">
        <v>985</v>
      </c>
      <c r="E50" s="18">
        <f t="shared" si="0"/>
        <v>8.6715379874988993E-2</v>
      </c>
      <c r="F50" s="18">
        <v>0.78215999999999997</v>
      </c>
      <c r="G50" s="18" t="str">
        <f>IF(I4="Si", C50, G51)</f>
        <v>pobre</v>
      </c>
      <c r="H50" s="19">
        <f>IF(I4="Si",F50,H51)</f>
        <v>0.78215999999999997</v>
      </c>
    </row>
    <row r="51" spans="2:8" ht="19.05" customHeight="1" x14ac:dyDescent="0.3">
      <c r="B51" s="16" t="s">
        <v>36</v>
      </c>
      <c r="C51" s="17" t="s">
        <v>31</v>
      </c>
      <c r="D51" s="18">
        <v>1882</v>
      </c>
      <c r="E51" s="18">
        <f t="shared" si="0"/>
        <v>0.1656835989083546</v>
      </c>
      <c r="F51" s="18">
        <v>0.80083000000000004</v>
      </c>
      <c r="G51" s="18" t="str">
        <f>IF(C4="con asfalto", C51, G52)</f>
        <v>no pobre</v>
      </c>
      <c r="H51" s="19">
        <f>IF(C4="con asfalto",F51,H52)</f>
        <v>0.80083000000000004</v>
      </c>
    </row>
    <row r="52" spans="2:8" hidden="1" x14ac:dyDescent="0.3">
      <c r="B52" s="16"/>
      <c r="C52" s="17"/>
      <c r="D52" s="18" t="s">
        <v>1</v>
      </c>
      <c r="E52" s="18" t="s">
        <v>1</v>
      </c>
      <c r="F52" s="18" t="s">
        <v>1</v>
      </c>
      <c r="G52" s="18" t="s">
        <v>65</v>
      </c>
      <c r="H52" s="18" t="s">
        <v>1</v>
      </c>
    </row>
  </sheetData>
  <conditionalFormatting sqref="K4">
    <cfRule type="cellIs" dxfId="2" priority="1" operator="equal">
      <formula>0</formula>
    </cfRule>
    <cfRule type="cellIs" dxfId="1" priority="2" operator="lessThan">
      <formula>0.5</formula>
    </cfRule>
    <cfRule type="cellIs" dxfId="0" priority="3" operator="greaterThanOrEqual">
      <formula>0.5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Cellvalues!B1:B3</xm:f>
          </x14:formula1>
          <xm:sqref>B4:I4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"/>
  <sheetViews>
    <sheetView workbookViewId="0"/>
  </sheetViews>
  <sheetFormatPr baseColWidth="10" defaultColWidth="8.88671875" defaultRowHeight="14.4" x14ac:dyDescent="0.3"/>
  <sheetData>
    <row r="1" spans="2:9" x14ac:dyDescent="0.3"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13</v>
      </c>
      <c r="H1" t="s">
        <v>13</v>
      </c>
      <c r="I1" t="s">
        <v>13</v>
      </c>
    </row>
    <row r="2" spans="2:9" x14ac:dyDescent="0.3">
      <c r="B2" t="s">
        <v>2</v>
      </c>
      <c r="C2" t="s">
        <v>5</v>
      </c>
      <c r="D2" t="s">
        <v>8</v>
      </c>
      <c r="E2" t="s">
        <v>11</v>
      </c>
      <c r="F2" t="s">
        <v>14</v>
      </c>
      <c r="G2" t="s">
        <v>14</v>
      </c>
      <c r="H2" t="s">
        <v>14</v>
      </c>
      <c r="I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"/>
  <sheetViews>
    <sheetView workbookViewId="0"/>
  </sheetViews>
  <sheetFormatPr baseColWidth="10" defaultColWidth="8.88671875" defaultRowHeight="14.4" x14ac:dyDescent="0.3"/>
  <cols>
    <col min="1" max="1" width="16.88671875" customWidth="1"/>
    <col min="2" max="2" width="58.6640625" customWidth="1"/>
  </cols>
  <sheetData>
    <row r="1" spans="1:2" x14ac:dyDescent="0.3">
      <c r="A1" s="27" t="s">
        <v>66</v>
      </c>
      <c r="B1" s="27"/>
    </row>
    <row r="2" spans="1:2" x14ac:dyDescent="0.3">
      <c r="A2" s="20" t="s">
        <v>67</v>
      </c>
      <c r="B2" s="21" t="s">
        <v>68</v>
      </c>
    </row>
    <row r="3" spans="1:2" x14ac:dyDescent="0.3">
      <c r="A3" s="20" t="s">
        <v>69</v>
      </c>
      <c r="B3" t="s">
        <v>70</v>
      </c>
    </row>
    <row r="4" spans="1:2" x14ac:dyDescent="0.3">
      <c r="A4" s="20" t="s">
        <v>71</v>
      </c>
      <c r="B4" t="s">
        <v>19</v>
      </c>
    </row>
    <row r="5" spans="1:2" x14ac:dyDescent="0.3">
      <c r="A5" s="20" t="s">
        <v>72</v>
      </c>
      <c r="B5" t="s">
        <v>73</v>
      </c>
    </row>
    <row r="6" spans="1:2" x14ac:dyDescent="0.3">
      <c r="A6" s="20" t="s">
        <v>74</v>
      </c>
      <c r="B6" t="s">
        <v>75</v>
      </c>
    </row>
    <row r="7" spans="1:2" x14ac:dyDescent="0.3">
      <c r="A7" s="20" t="s">
        <v>76</v>
      </c>
    </row>
    <row r="8" spans="1:2" x14ac:dyDescent="0.3">
      <c r="A8" s="20" t="s">
        <v>77</v>
      </c>
      <c r="B8">
        <v>9</v>
      </c>
    </row>
    <row r="9" spans="1:2" x14ac:dyDescent="0.3">
      <c r="A9" s="20" t="s">
        <v>78</v>
      </c>
      <c r="B9">
        <v>11359</v>
      </c>
    </row>
    <row r="10" spans="1:2" x14ac:dyDescent="0.3">
      <c r="A10" s="20" t="s">
        <v>79</v>
      </c>
      <c r="B10">
        <v>555538</v>
      </c>
    </row>
    <row r="11" spans="1:2" x14ac:dyDescent="0.3">
      <c r="A11" s="20" t="s">
        <v>80</v>
      </c>
      <c r="B11">
        <v>0</v>
      </c>
    </row>
    <row r="12" spans="1:2" x14ac:dyDescent="0.3">
      <c r="A12" s="20" t="s">
        <v>81</v>
      </c>
      <c r="B12" t="b">
        <v>0</v>
      </c>
    </row>
    <row r="13" spans="1:2" x14ac:dyDescent="0.3">
      <c r="A13" s="20" t="s">
        <v>83</v>
      </c>
      <c r="B13" s="21" t="s">
        <v>84</v>
      </c>
    </row>
    <row r="14" spans="1:2" x14ac:dyDescent="0.3">
      <c r="A14" s="20" t="s">
        <v>82</v>
      </c>
      <c r="B14" t="s">
        <v>85</v>
      </c>
    </row>
    <row r="15" spans="1:2" x14ac:dyDescent="0.3">
      <c r="A15" s="20" t="s">
        <v>87</v>
      </c>
      <c r="B15" s="21" t="s">
        <v>88</v>
      </c>
    </row>
    <row r="16" spans="1:2" x14ac:dyDescent="0.3">
      <c r="A16" s="20" t="s">
        <v>86</v>
      </c>
      <c r="B16" t="s">
        <v>89</v>
      </c>
    </row>
    <row r="17" spans="1:2" x14ac:dyDescent="0.3">
      <c r="A17" s="20" t="s">
        <v>91</v>
      </c>
      <c r="B17" s="21" t="s">
        <v>92</v>
      </c>
    </row>
    <row r="18" spans="1:2" x14ac:dyDescent="0.3">
      <c r="A18" s="20" t="s">
        <v>90</v>
      </c>
      <c r="B18" t="s">
        <v>93</v>
      </c>
    </row>
    <row r="19" spans="1:2" x14ac:dyDescent="0.3">
      <c r="A19" s="20" t="s">
        <v>94</v>
      </c>
      <c r="B19" t="s">
        <v>95</v>
      </c>
    </row>
    <row r="20" spans="1:2" x14ac:dyDescent="0.3">
      <c r="A20" s="20" t="s">
        <v>96</v>
      </c>
      <c r="B20" s="22">
        <v>43893.7066597222</v>
      </c>
    </row>
    <row r="22" spans="1:2" x14ac:dyDescent="0.3">
      <c r="A22" s="27" t="s">
        <v>97</v>
      </c>
      <c r="B22" s="27"/>
    </row>
    <row r="23" spans="1:2" x14ac:dyDescent="0.3">
      <c r="A23" s="20" t="s">
        <v>98</v>
      </c>
      <c r="B23" t="s">
        <v>99</v>
      </c>
    </row>
    <row r="24" spans="1:2" x14ac:dyDescent="0.3">
      <c r="A24" s="20" t="s">
        <v>100</v>
      </c>
      <c r="B24">
        <v>0</v>
      </c>
    </row>
    <row r="25" spans="1:2" x14ac:dyDescent="0.3">
      <c r="A25" s="20" t="s">
        <v>101</v>
      </c>
      <c r="B25">
        <v>1254</v>
      </c>
    </row>
    <row r="26" spans="1:2" x14ac:dyDescent="0.3">
      <c r="A26" s="20" t="s">
        <v>102</v>
      </c>
      <c r="B26">
        <v>512</v>
      </c>
    </row>
    <row r="27" spans="1:2" x14ac:dyDescent="0.3">
      <c r="A27" s="20" t="s">
        <v>103</v>
      </c>
      <c r="B27" t="s">
        <v>104</v>
      </c>
    </row>
    <row r="28" spans="1:2" x14ac:dyDescent="0.3">
      <c r="A28" s="20" t="s">
        <v>105</v>
      </c>
      <c r="B28" t="b">
        <v>0</v>
      </c>
    </row>
    <row r="29" spans="1:2" x14ac:dyDescent="0.3">
      <c r="A29" s="20" t="s">
        <v>106</v>
      </c>
      <c r="B29" t="b">
        <v>1</v>
      </c>
    </row>
    <row r="30" spans="1:2" x14ac:dyDescent="0.3">
      <c r="A30" s="20" t="s">
        <v>107</v>
      </c>
      <c r="B30" t="s">
        <v>108</v>
      </c>
    </row>
    <row r="31" spans="1:2" x14ac:dyDescent="0.3">
      <c r="A31" s="20" t="s">
        <v>109</v>
      </c>
      <c r="B31" t="s">
        <v>110</v>
      </c>
    </row>
    <row r="33" spans="1:2" x14ac:dyDescent="0.3">
      <c r="A33" s="27" t="s">
        <v>111</v>
      </c>
      <c r="B33" s="27"/>
    </row>
    <row r="34" spans="1:2" x14ac:dyDescent="0.3">
      <c r="A34" s="20" t="s">
        <v>112</v>
      </c>
      <c r="B34" t="b">
        <v>0</v>
      </c>
    </row>
    <row r="35" spans="1:2" x14ac:dyDescent="0.3">
      <c r="A35" s="20" t="s">
        <v>113</v>
      </c>
      <c r="B35" t="s">
        <v>114</v>
      </c>
    </row>
    <row r="36" spans="1:2" x14ac:dyDescent="0.3">
      <c r="A36" s="20" t="s">
        <v>115</v>
      </c>
      <c r="B36">
        <v>1</v>
      </c>
    </row>
    <row r="37" spans="1:2" x14ac:dyDescent="0.3">
      <c r="A37" s="20" t="s">
        <v>116</v>
      </c>
      <c r="B37" t="s">
        <v>114</v>
      </c>
    </row>
    <row r="38" spans="1:2" x14ac:dyDescent="0.3">
      <c r="A38" s="20" t="s">
        <v>117</v>
      </c>
      <c r="B38" t="b">
        <v>1</v>
      </c>
    </row>
    <row r="39" spans="1:2" x14ac:dyDescent="0.3">
      <c r="A39" s="20" t="s">
        <v>118</v>
      </c>
      <c r="B39" t="s">
        <v>119</v>
      </c>
    </row>
    <row r="40" spans="1:2" x14ac:dyDescent="0.3">
      <c r="A40" s="20" t="s">
        <v>120</v>
      </c>
      <c r="B40" t="b">
        <v>0</v>
      </c>
    </row>
  </sheetData>
  <mergeCells count="3">
    <mergeCell ref="A1:B1"/>
    <mergeCell ref="A22:B22"/>
    <mergeCell ref="A33:B33"/>
  </mergeCells>
  <hyperlinks>
    <hyperlink ref="B2" r:id="rId1" xr:uid="{00000000-0004-0000-0200-000000000000}"/>
    <hyperlink ref="B13" r:id="rId2" xr:uid="{00000000-0004-0000-0200-000001000000}"/>
    <hyperlink ref="B15" r:id="rId3" xr:uid="{00000000-0004-0000-0200-000002000000}"/>
    <hyperlink ref="B17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/>
  </sheetViews>
  <sheetFormatPr baseColWidth="10" defaultColWidth="8.88671875" defaultRowHeight="14.4" x14ac:dyDescent="0.3"/>
  <cols>
    <col min="1" max="1" width="16.6640625" customWidth="1"/>
    <col min="2" max="2" width="13.6640625" customWidth="1"/>
    <col min="3" max="3" width="11.6640625" customWidth="1"/>
    <col min="4" max="4" width="12.6640625" customWidth="1"/>
    <col min="5" max="5" width="4.6640625" customWidth="1"/>
    <col min="6" max="6" width="6.6640625" customWidth="1"/>
    <col min="7" max="7" width="18.6640625" customWidth="1"/>
    <col min="8" max="8" width="8.6640625" customWidth="1"/>
  </cols>
  <sheetData>
    <row r="1" spans="1:8" x14ac:dyDescent="0.3">
      <c r="A1" s="20" t="s">
        <v>121</v>
      </c>
    </row>
    <row r="3" spans="1:8" x14ac:dyDescent="0.3">
      <c r="A3" t="s">
        <v>122</v>
      </c>
      <c r="B3" s="23" t="s">
        <v>123</v>
      </c>
      <c r="C3" s="23" t="s">
        <v>124</v>
      </c>
      <c r="D3" s="23" t="s">
        <v>125</v>
      </c>
      <c r="E3" s="23" t="s">
        <v>126</v>
      </c>
      <c r="F3" s="23" t="s">
        <v>127</v>
      </c>
      <c r="G3" s="23" t="s">
        <v>128</v>
      </c>
      <c r="H3" s="23" t="s">
        <v>129</v>
      </c>
    </row>
    <row r="5" spans="1:8" x14ac:dyDescent="0.3">
      <c r="A5" s="20" t="s">
        <v>130</v>
      </c>
    </row>
    <row r="7" spans="1:8" x14ac:dyDescent="0.3">
      <c r="A7" s="20" t="s">
        <v>0</v>
      </c>
      <c r="B7" s="23" t="s">
        <v>123</v>
      </c>
      <c r="C7" s="23" t="s">
        <v>2</v>
      </c>
      <c r="D7" s="23" t="s">
        <v>1</v>
      </c>
    </row>
    <row r="8" spans="1:8" x14ac:dyDescent="0.3">
      <c r="A8" s="23" t="s">
        <v>131</v>
      </c>
      <c r="B8">
        <v>0</v>
      </c>
      <c r="C8">
        <v>129</v>
      </c>
      <c r="D8">
        <v>11230</v>
      </c>
    </row>
    <row r="10" spans="1:8" x14ac:dyDescent="0.3">
      <c r="A10" s="20" t="s">
        <v>3</v>
      </c>
      <c r="B10" s="23" t="s">
        <v>123</v>
      </c>
      <c r="C10" s="23" t="s">
        <v>5</v>
      </c>
      <c r="D10" s="23" t="s">
        <v>4</v>
      </c>
    </row>
    <row r="11" spans="1:8" x14ac:dyDescent="0.3">
      <c r="A11" s="23" t="s">
        <v>131</v>
      </c>
      <c r="B11">
        <v>0</v>
      </c>
      <c r="C11">
        <v>1890</v>
      </c>
      <c r="D11">
        <v>9469</v>
      </c>
    </row>
    <row r="13" spans="1:8" x14ac:dyDescent="0.3">
      <c r="A13" s="20" t="s">
        <v>6</v>
      </c>
      <c r="B13" s="23" t="s">
        <v>123</v>
      </c>
      <c r="C13" s="23" t="s">
        <v>8</v>
      </c>
      <c r="D13" s="23" t="s">
        <v>7</v>
      </c>
    </row>
    <row r="14" spans="1:8" x14ac:dyDescent="0.3">
      <c r="A14" s="23" t="s">
        <v>131</v>
      </c>
      <c r="B14">
        <v>0</v>
      </c>
      <c r="C14">
        <v>2450</v>
      </c>
      <c r="D14">
        <v>8909</v>
      </c>
    </row>
    <row r="16" spans="1:8" x14ac:dyDescent="0.3">
      <c r="A16" s="20" t="s">
        <v>9</v>
      </c>
      <c r="B16" s="23" t="s">
        <v>123</v>
      </c>
      <c r="C16" s="23" t="s">
        <v>10</v>
      </c>
      <c r="D16" s="23" t="s">
        <v>11</v>
      </c>
    </row>
    <row r="17" spans="1:4" x14ac:dyDescent="0.3">
      <c r="A17" s="23" t="s">
        <v>131</v>
      </c>
      <c r="B17">
        <v>0</v>
      </c>
      <c r="C17">
        <v>7826</v>
      </c>
      <c r="D17">
        <v>3533</v>
      </c>
    </row>
    <row r="19" spans="1:4" x14ac:dyDescent="0.3">
      <c r="A19" s="20" t="s">
        <v>12</v>
      </c>
      <c r="B19" s="23" t="s">
        <v>123</v>
      </c>
      <c r="C19" s="23" t="s">
        <v>14</v>
      </c>
      <c r="D19" s="23" t="s">
        <v>13</v>
      </c>
    </row>
    <row r="20" spans="1:4" x14ac:dyDescent="0.3">
      <c r="A20" s="23" t="s">
        <v>131</v>
      </c>
      <c r="B20">
        <v>0</v>
      </c>
      <c r="C20">
        <v>513</v>
      </c>
      <c r="D20">
        <v>10846</v>
      </c>
    </row>
    <row r="22" spans="1:4" x14ac:dyDescent="0.3">
      <c r="A22" s="20" t="s">
        <v>15</v>
      </c>
      <c r="B22" s="23" t="s">
        <v>123</v>
      </c>
      <c r="C22" s="23" t="s">
        <v>14</v>
      </c>
      <c r="D22" s="23" t="s">
        <v>13</v>
      </c>
    </row>
    <row r="23" spans="1:4" x14ac:dyDescent="0.3">
      <c r="A23" s="23" t="s">
        <v>131</v>
      </c>
      <c r="B23">
        <v>0</v>
      </c>
      <c r="C23">
        <v>4698</v>
      </c>
      <c r="D23">
        <v>6661</v>
      </c>
    </row>
    <row r="25" spans="1:4" x14ac:dyDescent="0.3">
      <c r="A25" s="20" t="s">
        <v>16</v>
      </c>
      <c r="B25" s="23" t="s">
        <v>123</v>
      </c>
      <c r="C25" s="23" t="s">
        <v>14</v>
      </c>
      <c r="D25" s="23" t="s">
        <v>13</v>
      </c>
    </row>
    <row r="26" spans="1:4" x14ac:dyDescent="0.3">
      <c r="A26" s="23" t="s">
        <v>131</v>
      </c>
      <c r="B26">
        <v>0</v>
      </c>
      <c r="C26">
        <v>2152</v>
      </c>
      <c r="D26">
        <v>9207</v>
      </c>
    </row>
    <row r="28" spans="1:4" x14ac:dyDescent="0.3">
      <c r="A28" s="20" t="s">
        <v>17</v>
      </c>
      <c r="B28" s="23" t="s">
        <v>123</v>
      </c>
      <c r="C28" s="23" t="s">
        <v>14</v>
      </c>
      <c r="D28" s="23" t="s">
        <v>13</v>
      </c>
    </row>
    <row r="29" spans="1:4" x14ac:dyDescent="0.3">
      <c r="A29" s="23" t="s">
        <v>131</v>
      </c>
      <c r="B29">
        <v>0</v>
      </c>
      <c r="C29">
        <v>3856</v>
      </c>
      <c r="D29">
        <v>7503</v>
      </c>
    </row>
    <row r="31" spans="1:4" x14ac:dyDescent="0.3">
      <c r="A31" s="20" t="s">
        <v>132</v>
      </c>
      <c r="B31" s="23" t="s">
        <v>123</v>
      </c>
      <c r="C31" s="23" t="s">
        <v>31</v>
      </c>
      <c r="D31" s="23" t="s">
        <v>34</v>
      </c>
    </row>
    <row r="32" spans="1:4" x14ac:dyDescent="0.3">
      <c r="A32" s="23" t="s">
        <v>131</v>
      </c>
      <c r="B32">
        <v>0</v>
      </c>
      <c r="C32">
        <v>5750</v>
      </c>
      <c r="D32">
        <v>5609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2"/>
  <sheetViews>
    <sheetView workbookViewId="0"/>
  </sheetViews>
  <sheetFormatPr baseColWidth="10" defaultColWidth="8.88671875" defaultRowHeight="14.4" x14ac:dyDescent="0.3"/>
  <cols>
    <col min="2" max="2" width="15.109375" customWidth="1"/>
    <col min="3" max="3" width="6.6640625" customWidth="1"/>
    <col min="4" max="4" width="5.5546875" customWidth="1"/>
    <col min="5" max="5" width="15.109375" customWidth="1"/>
    <col min="6" max="6" width="19.88671875" customWidth="1"/>
    <col min="7" max="9" width="16.33203125" customWidth="1"/>
    <col min="10" max="10" width="12.6640625" customWidth="1"/>
    <col min="11" max="12" width="11.6640625" customWidth="1"/>
  </cols>
  <sheetData>
    <row r="1" spans="1:11" ht="15.6" x14ac:dyDescent="0.3">
      <c r="B1" s="1" t="s">
        <v>19</v>
      </c>
    </row>
    <row r="2" spans="1:11" x14ac:dyDescent="0.3">
      <c r="A2" s="5" t="s">
        <v>133</v>
      </c>
    </row>
    <row r="11" spans="1:11" x14ac:dyDescent="0.3">
      <c r="B11" s="3" t="s">
        <v>134</v>
      </c>
    </row>
    <row r="12" spans="1:11" x14ac:dyDescent="0.3">
      <c r="B12" s="4" t="s">
        <v>0</v>
      </c>
      <c r="C12" s="4" t="s">
        <v>3</v>
      </c>
      <c r="D12" s="4" t="s">
        <v>6</v>
      </c>
      <c r="E12" s="4" t="s">
        <v>9</v>
      </c>
      <c r="F12" s="4" t="s">
        <v>12</v>
      </c>
      <c r="G12" s="4" t="s">
        <v>15</v>
      </c>
      <c r="H12" s="4" t="s">
        <v>16</v>
      </c>
      <c r="I12" s="4" t="s">
        <v>17</v>
      </c>
      <c r="J12" s="24" t="s">
        <v>26</v>
      </c>
      <c r="K12" s="4" t="s">
        <v>29</v>
      </c>
    </row>
    <row r="13" spans="1:11" x14ac:dyDescent="0.3">
      <c r="B13" s="25"/>
      <c r="C13" s="25"/>
      <c r="D13" s="25"/>
      <c r="E13" s="25"/>
      <c r="F13" s="25"/>
      <c r="G13" s="25"/>
      <c r="H13" s="25"/>
      <c r="I13" s="25"/>
      <c r="J13" s="25" t="e">
        <f t="shared" ref="J13:J44" ca="1" si="0">PredictArea(B13,C13,D13,E13,F13,G13,H13,I13)</f>
        <v>#NAME?</v>
      </c>
      <c r="K13" t="e">
        <f t="shared" ref="K13:K44" ca="1" si="1">PredictArea(B13,C13,D13,E13,F13,G13,H13,I13, 1)</f>
        <v>#NAME?</v>
      </c>
    </row>
    <row r="14" spans="1:11" x14ac:dyDescent="0.3">
      <c r="B14" s="26"/>
      <c r="C14" s="26"/>
      <c r="D14" s="26"/>
      <c r="E14" s="26"/>
      <c r="F14" s="26"/>
      <c r="G14" s="26"/>
      <c r="H14" s="26"/>
      <c r="I14" s="26"/>
      <c r="J14" s="26" t="e">
        <f t="shared" ca="1" si="0"/>
        <v>#NAME?</v>
      </c>
      <c r="K14" t="e">
        <f t="shared" ca="1" si="1"/>
        <v>#NAME?</v>
      </c>
    </row>
    <row r="15" spans="1:11" x14ac:dyDescent="0.3">
      <c r="B15" s="25"/>
      <c r="C15" s="25"/>
      <c r="D15" s="25"/>
      <c r="E15" s="25"/>
      <c r="F15" s="25"/>
      <c r="G15" s="25"/>
      <c r="H15" s="25"/>
      <c r="I15" s="25"/>
      <c r="J15" s="25" t="e">
        <f t="shared" ca="1" si="0"/>
        <v>#NAME?</v>
      </c>
      <c r="K15" t="e">
        <f t="shared" ca="1" si="1"/>
        <v>#NAME?</v>
      </c>
    </row>
    <row r="16" spans="1:11" x14ac:dyDescent="0.3">
      <c r="B16" s="26"/>
      <c r="C16" s="26"/>
      <c r="D16" s="26"/>
      <c r="E16" s="26"/>
      <c r="F16" s="26"/>
      <c r="G16" s="26"/>
      <c r="H16" s="26"/>
      <c r="I16" s="26"/>
      <c r="J16" s="26" t="e">
        <f t="shared" ca="1" si="0"/>
        <v>#NAME?</v>
      </c>
      <c r="K16" t="e">
        <f t="shared" ca="1" si="1"/>
        <v>#NAME?</v>
      </c>
    </row>
    <row r="17" spans="2:11" x14ac:dyDescent="0.3">
      <c r="B17" s="25"/>
      <c r="C17" s="25"/>
      <c r="D17" s="25"/>
      <c r="E17" s="25"/>
      <c r="F17" s="25"/>
      <c r="G17" s="25"/>
      <c r="H17" s="25"/>
      <c r="I17" s="25"/>
      <c r="J17" s="25" t="e">
        <f t="shared" ca="1" si="0"/>
        <v>#NAME?</v>
      </c>
      <c r="K17" t="e">
        <f t="shared" ca="1" si="1"/>
        <v>#NAME?</v>
      </c>
    </row>
    <row r="18" spans="2:11" x14ac:dyDescent="0.3">
      <c r="B18" s="26"/>
      <c r="C18" s="26"/>
      <c r="D18" s="26"/>
      <c r="E18" s="26"/>
      <c r="F18" s="26"/>
      <c r="G18" s="26"/>
      <c r="H18" s="26"/>
      <c r="I18" s="26"/>
      <c r="J18" s="26" t="e">
        <f t="shared" ca="1" si="0"/>
        <v>#NAME?</v>
      </c>
      <c r="K18" t="e">
        <f t="shared" ca="1" si="1"/>
        <v>#NAME?</v>
      </c>
    </row>
    <row r="19" spans="2:11" x14ac:dyDescent="0.3">
      <c r="B19" s="25"/>
      <c r="C19" s="25"/>
      <c r="D19" s="25"/>
      <c r="E19" s="25"/>
      <c r="F19" s="25"/>
      <c r="G19" s="25"/>
      <c r="H19" s="25"/>
      <c r="I19" s="25"/>
      <c r="J19" s="25" t="e">
        <f t="shared" ca="1" si="0"/>
        <v>#NAME?</v>
      </c>
      <c r="K19" t="e">
        <f t="shared" ca="1" si="1"/>
        <v>#NAME?</v>
      </c>
    </row>
    <row r="20" spans="2:11" x14ac:dyDescent="0.3">
      <c r="B20" s="26"/>
      <c r="C20" s="26"/>
      <c r="D20" s="26"/>
      <c r="E20" s="26"/>
      <c r="F20" s="26"/>
      <c r="G20" s="26"/>
      <c r="H20" s="26"/>
      <c r="I20" s="26"/>
      <c r="J20" s="26" t="e">
        <f t="shared" ca="1" si="0"/>
        <v>#NAME?</v>
      </c>
      <c r="K20" t="e">
        <f t="shared" ca="1" si="1"/>
        <v>#NAME?</v>
      </c>
    </row>
    <row r="21" spans="2:11" x14ac:dyDescent="0.3">
      <c r="B21" s="25"/>
      <c r="C21" s="25"/>
      <c r="D21" s="25"/>
      <c r="E21" s="25"/>
      <c r="F21" s="25"/>
      <c r="G21" s="25"/>
      <c r="H21" s="25"/>
      <c r="I21" s="25"/>
      <c r="J21" s="25" t="e">
        <f t="shared" ca="1" si="0"/>
        <v>#NAME?</v>
      </c>
      <c r="K21" t="e">
        <f t="shared" ca="1" si="1"/>
        <v>#NAME?</v>
      </c>
    </row>
    <row r="22" spans="2:11" x14ac:dyDescent="0.3">
      <c r="B22" s="26"/>
      <c r="C22" s="26"/>
      <c r="D22" s="26"/>
      <c r="E22" s="26"/>
      <c r="F22" s="26"/>
      <c r="G22" s="26"/>
      <c r="H22" s="26"/>
      <c r="I22" s="26"/>
      <c r="J22" s="26" t="e">
        <f t="shared" ca="1" si="0"/>
        <v>#NAME?</v>
      </c>
      <c r="K22" t="e">
        <f t="shared" ca="1" si="1"/>
        <v>#NAME?</v>
      </c>
    </row>
    <row r="23" spans="2:11" x14ac:dyDescent="0.3">
      <c r="B23" s="25"/>
      <c r="C23" s="25"/>
      <c r="D23" s="25"/>
      <c r="E23" s="25"/>
      <c r="F23" s="25"/>
      <c r="G23" s="25"/>
      <c r="H23" s="25"/>
      <c r="I23" s="25"/>
      <c r="J23" s="25" t="e">
        <f t="shared" ca="1" si="0"/>
        <v>#NAME?</v>
      </c>
      <c r="K23" t="e">
        <f t="shared" ca="1" si="1"/>
        <v>#NAME?</v>
      </c>
    </row>
    <row r="24" spans="2:11" x14ac:dyDescent="0.3">
      <c r="B24" s="26"/>
      <c r="C24" s="26"/>
      <c r="D24" s="26"/>
      <c r="E24" s="26"/>
      <c r="F24" s="26"/>
      <c r="G24" s="26"/>
      <c r="H24" s="26"/>
      <c r="I24" s="26"/>
      <c r="J24" s="26" t="e">
        <f t="shared" ca="1" si="0"/>
        <v>#NAME?</v>
      </c>
      <c r="K24" t="e">
        <f t="shared" ca="1" si="1"/>
        <v>#NAME?</v>
      </c>
    </row>
    <row r="25" spans="2:11" x14ac:dyDescent="0.3">
      <c r="B25" s="25"/>
      <c r="C25" s="25"/>
      <c r="D25" s="25"/>
      <c r="E25" s="25"/>
      <c r="F25" s="25"/>
      <c r="G25" s="25"/>
      <c r="H25" s="25"/>
      <c r="I25" s="25"/>
      <c r="J25" s="25" t="e">
        <f t="shared" ca="1" si="0"/>
        <v>#NAME?</v>
      </c>
      <c r="K25" t="e">
        <f t="shared" ca="1" si="1"/>
        <v>#NAME?</v>
      </c>
    </row>
    <row r="26" spans="2:11" x14ac:dyDescent="0.3">
      <c r="B26" s="26"/>
      <c r="C26" s="26"/>
      <c r="D26" s="26"/>
      <c r="E26" s="26"/>
      <c r="F26" s="26"/>
      <c r="G26" s="26"/>
      <c r="H26" s="26"/>
      <c r="I26" s="26"/>
      <c r="J26" s="26" t="e">
        <f t="shared" ca="1" si="0"/>
        <v>#NAME?</v>
      </c>
      <c r="K26" t="e">
        <f t="shared" ca="1" si="1"/>
        <v>#NAME?</v>
      </c>
    </row>
    <row r="27" spans="2:11" x14ac:dyDescent="0.3">
      <c r="B27" s="25"/>
      <c r="C27" s="25"/>
      <c r="D27" s="25"/>
      <c r="E27" s="25"/>
      <c r="F27" s="25"/>
      <c r="G27" s="25"/>
      <c r="H27" s="25"/>
      <c r="I27" s="25"/>
      <c r="J27" s="25" t="e">
        <f t="shared" ca="1" si="0"/>
        <v>#NAME?</v>
      </c>
      <c r="K27" t="e">
        <f t="shared" ca="1" si="1"/>
        <v>#NAME?</v>
      </c>
    </row>
    <row r="28" spans="2:11" x14ac:dyDescent="0.3">
      <c r="B28" s="26"/>
      <c r="C28" s="26"/>
      <c r="D28" s="26"/>
      <c r="E28" s="26"/>
      <c r="F28" s="26"/>
      <c r="G28" s="26"/>
      <c r="H28" s="26"/>
      <c r="I28" s="26"/>
      <c r="J28" s="26" t="e">
        <f t="shared" ca="1" si="0"/>
        <v>#NAME?</v>
      </c>
      <c r="K28" t="e">
        <f t="shared" ca="1" si="1"/>
        <v>#NAME?</v>
      </c>
    </row>
    <row r="29" spans="2:11" x14ac:dyDescent="0.3">
      <c r="B29" s="25"/>
      <c r="C29" s="25"/>
      <c r="D29" s="25"/>
      <c r="E29" s="25"/>
      <c r="F29" s="25"/>
      <c r="G29" s="25"/>
      <c r="H29" s="25"/>
      <c r="I29" s="25"/>
      <c r="J29" s="25" t="e">
        <f t="shared" ca="1" si="0"/>
        <v>#NAME?</v>
      </c>
      <c r="K29" t="e">
        <f t="shared" ca="1" si="1"/>
        <v>#NAME?</v>
      </c>
    </row>
    <row r="30" spans="2:11" x14ac:dyDescent="0.3">
      <c r="B30" s="26"/>
      <c r="C30" s="26"/>
      <c r="D30" s="26"/>
      <c r="E30" s="26"/>
      <c r="F30" s="26"/>
      <c r="G30" s="26"/>
      <c r="H30" s="26"/>
      <c r="I30" s="26"/>
      <c r="J30" s="26" t="e">
        <f t="shared" ca="1" si="0"/>
        <v>#NAME?</v>
      </c>
      <c r="K30" t="e">
        <f t="shared" ca="1" si="1"/>
        <v>#NAME?</v>
      </c>
    </row>
    <row r="31" spans="2:11" x14ac:dyDescent="0.3">
      <c r="B31" s="25"/>
      <c r="C31" s="25"/>
      <c r="D31" s="25"/>
      <c r="E31" s="25"/>
      <c r="F31" s="25"/>
      <c r="G31" s="25"/>
      <c r="H31" s="25"/>
      <c r="I31" s="25"/>
      <c r="J31" s="25" t="e">
        <f t="shared" ca="1" si="0"/>
        <v>#NAME?</v>
      </c>
      <c r="K31" t="e">
        <f t="shared" ca="1" si="1"/>
        <v>#NAME?</v>
      </c>
    </row>
    <row r="32" spans="2:11" x14ac:dyDescent="0.3">
      <c r="B32" s="26"/>
      <c r="C32" s="26"/>
      <c r="D32" s="26"/>
      <c r="E32" s="26"/>
      <c r="F32" s="26"/>
      <c r="G32" s="26"/>
      <c r="H32" s="26"/>
      <c r="I32" s="26"/>
      <c r="J32" s="26" t="e">
        <f t="shared" ca="1" si="0"/>
        <v>#NAME?</v>
      </c>
      <c r="K32" t="e">
        <f t="shared" ca="1" si="1"/>
        <v>#NAME?</v>
      </c>
    </row>
    <row r="33" spans="2:11" x14ac:dyDescent="0.3">
      <c r="B33" s="25"/>
      <c r="C33" s="25"/>
      <c r="D33" s="25"/>
      <c r="E33" s="25"/>
      <c r="F33" s="25"/>
      <c r="G33" s="25"/>
      <c r="H33" s="25"/>
      <c r="I33" s="25"/>
      <c r="J33" s="25" t="e">
        <f t="shared" ca="1" si="0"/>
        <v>#NAME?</v>
      </c>
      <c r="K33" t="e">
        <f t="shared" ca="1" si="1"/>
        <v>#NAME?</v>
      </c>
    </row>
    <row r="34" spans="2:11" x14ac:dyDescent="0.3">
      <c r="B34" s="26"/>
      <c r="C34" s="26"/>
      <c r="D34" s="26"/>
      <c r="E34" s="26"/>
      <c r="F34" s="26"/>
      <c r="G34" s="26"/>
      <c r="H34" s="26"/>
      <c r="I34" s="26"/>
      <c r="J34" s="26" t="e">
        <f t="shared" ca="1" si="0"/>
        <v>#NAME?</v>
      </c>
      <c r="K34" t="e">
        <f t="shared" ca="1" si="1"/>
        <v>#NAME?</v>
      </c>
    </row>
    <row r="35" spans="2:11" x14ac:dyDescent="0.3">
      <c r="B35" s="25"/>
      <c r="C35" s="25"/>
      <c r="D35" s="25"/>
      <c r="E35" s="25"/>
      <c r="F35" s="25"/>
      <c r="G35" s="25"/>
      <c r="H35" s="25"/>
      <c r="I35" s="25"/>
      <c r="J35" s="25" t="e">
        <f t="shared" ca="1" si="0"/>
        <v>#NAME?</v>
      </c>
      <c r="K35" t="e">
        <f t="shared" ca="1" si="1"/>
        <v>#NAME?</v>
      </c>
    </row>
    <row r="36" spans="2:11" x14ac:dyDescent="0.3">
      <c r="B36" s="26"/>
      <c r="C36" s="26"/>
      <c r="D36" s="26"/>
      <c r="E36" s="26"/>
      <c r="F36" s="26"/>
      <c r="G36" s="26"/>
      <c r="H36" s="26"/>
      <c r="I36" s="26"/>
      <c r="J36" s="26" t="e">
        <f t="shared" ca="1" si="0"/>
        <v>#NAME?</v>
      </c>
      <c r="K36" t="e">
        <f t="shared" ca="1" si="1"/>
        <v>#NAME?</v>
      </c>
    </row>
    <row r="37" spans="2:11" x14ac:dyDescent="0.3">
      <c r="B37" s="25"/>
      <c r="C37" s="25"/>
      <c r="D37" s="25"/>
      <c r="E37" s="25"/>
      <c r="F37" s="25"/>
      <c r="G37" s="25"/>
      <c r="H37" s="25"/>
      <c r="I37" s="25"/>
      <c r="J37" s="25" t="e">
        <f t="shared" ca="1" si="0"/>
        <v>#NAME?</v>
      </c>
      <c r="K37" t="e">
        <f t="shared" ca="1" si="1"/>
        <v>#NAME?</v>
      </c>
    </row>
    <row r="38" spans="2:11" x14ac:dyDescent="0.3">
      <c r="B38" s="26"/>
      <c r="C38" s="26"/>
      <c r="D38" s="26"/>
      <c r="E38" s="26"/>
      <c r="F38" s="26"/>
      <c r="G38" s="26"/>
      <c r="H38" s="26"/>
      <c r="I38" s="26"/>
      <c r="J38" s="26" t="e">
        <f t="shared" ca="1" si="0"/>
        <v>#NAME?</v>
      </c>
      <c r="K38" t="e">
        <f t="shared" ca="1" si="1"/>
        <v>#NAME?</v>
      </c>
    </row>
    <row r="39" spans="2:11" x14ac:dyDescent="0.3">
      <c r="B39" s="25"/>
      <c r="C39" s="25"/>
      <c r="D39" s="25"/>
      <c r="E39" s="25"/>
      <c r="F39" s="25"/>
      <c r="G39" s="25"/>
      <c r="H39" s="25"/>
      <c r="I39" s="25"/>
      <c r="J39" s="25" t="e">
        <f t="shared" ca="1" si="0"/>
        <v>#NAME?</v>
      </c>
      <c r="K39" t="e">
        <f t="shared" ca="1" si="1"/>
        <v>#NAME?</v>
      </c>
    </row>
    <row r="40" spans="2:11" x14ac:dyDescent="0.3">
      <c r="B40" s="26"/>
      <c r="C40" s="26"/>
      <c r="D40" s="26"/>
      <c r="E40" s="26"/>
      <c r="F40" s="26"/>
      <c r="G40" s="26"/>
      <c r="H40" s="26"/>
      <c r="I40" s="26"/>
      <c r="J40" s="26" t="e">
        <f t="shared" ca="1" si="0"/>
        <v>#NAME?</v>
      </c>
      <c r="K40" t="e">
        <f t="shared" ca="1" si="1"/>
        <v>#NAME?</v>
      </c>
    </row>
    <row r="41" spans="2:11" x14ac:dyDescent="0.3">
      <c r="B41" s="25"/>
      <c r="C41" s="25"/>
      <c r="D41" s="25"/>
      <c r="E41" s="25"/>
      <c r="F41" s="25"/>
      <c r="G41" s="25"/>
      <c r="H41" s="25"/>
      <c r="I41" s="25"/>
      <c r="J41" s="25" t="e">
        <f t="shared" ca="1" si="0"/>
        <v>#NAME?</v>
      </c>
      <c r="K41" t="e">
        <f t="shared" ca="1" si="1"/>
        <v>#NAME?</v>
      </c>
    </row>
    <row r="42" spans="2:11" x14ac:dyDescent="0.3">
      <c r="B42" s="26"/>
      <c r="C42" s="26"/>
      <c r="D42" s="26"/>
      <c r="E42" s="26"/>
      <c r="F42" s="26"/>
      <c r="G42" s="26"/>
      <c r="H42" s="26"/>
      <c r="I42" s="26"/>
      <c r="J42" s="26" t="e">
        <f t="shared" ca="1" si="0"/>
        <v>#NAME?</v>
      </c>
      <c r="K42" t="e">
        <f t="shared" ca="1" si="1"/>
        <v>#NAME?</v>
      </c>
    </row>
    <row r="43" spans="2:11" x14ac:dyDescent="0.3">
      <c r="B43" s="25"/>
      <c r="C43" s="25"/>
      <c r="D43" s="25"/>
      <c r="E43" s="25"/>
      <c r="F43" s="25"/>
      <c r="G43" s="25"/>
      <c r="H43" s="25"/>
      <c r="I43" s="25"/>
      <c r="J43" s="25" t="e">
        <f t="shared" ca="1" si="0"/>
        <v>#NAME?</v>
      </c>
      <c r="K43" t="e">
        <f t="shared" ca="1" si="1"/>
        <v>#NAME?</v>
      </c>
    </row>
    <row r="44" spans="2:11" x14ac:dyDescent="0.3">
      <c r="B44" s="26"/>
      <c r="C44" s="26"/>
      <c r="D44" s="26"/>
      <c r="E44" s="26"/>
      <c r="F44" s="26"/>
      <c r="G44" s="26"/>
      <c r="H44" s="26"/>
      <c r="I44" s="26"/>
      <c r="J44" s="26" t="e">
        <f t="shared" ca="1" si="0"/>
        <v>#NAME?</v>
      </c>
      <c r="K44" t="e">
        <f t="shared" ca="1" si="1"/>
        <v>#NAME?</v>
      </c>
    </row>
    <row r="45" spans="2:11" x14ac:dyDescent="0.3">
      <c r="B45" s="25"/>
      <c r="C45" s="25"/>
      <c r="D45" s="25"/>
      <c r="E45" s="25"/>
      <c r="F45" s="25"/>
      <c r="G45" s="25"/>
      <c r="H45" s="25"/>
      <c r="I45" s="25"/>
      <c r="J45" s="25" t="e">
        <f t="shared" ref="J45:J76" ca="1" si="2">PredictArea(B45,C45,D45,E45,F45,G45,H45,I45)</f>
        <v>#NAME?</v>
      </c>
      <c r="K45" t="e">
        <f t="shared" ref="K45:K76" ca="1" si="3">PredictArea(B45,C45,D45,E45,F45,G45,H45,I45, 1)</f>
        <v>#NAME?</v>
      </c>
    </row>
    <row r="46" spans="2:11" x14ac:dyDescent="0.3">
      <c r="B46" s="26"/>
      <c r="C46" s="26"/>
      <c r="D46" s="26"/>
      <c r="E46" s="26"/>
      <c r="F46" s="26"/>
      <c r="G46" s="26"/>
      <c r="H46" s="26"/>
      <c r="I46" s="26"/>
      <c r="J46" s="26" t="e">
        <f t="shared" ca="1" si="2"/>
        <v>#NAME?</v>
      </c>
      <c r="K46" t="e">
        <f t="shared" ca="1" si="3"/>
        <v>#NAME?</v>
      </c>
    </row>
    <row r="47" spans="2:11" x14ac:dyDescent="0.3">
      <c r="B47" s="25"/>
      <c r="C47" s="25"/>
      <c r="D47" s="25"/>
      <c r="E47" s="25"/>
      <c r="F47" s="25"/>
      <c r="G47" s="25"/>
      <c r="H47" s="25"/>
      <c r="I47" s="25"/>
      <c r="J47" s="25" t="e">
        <f t="shared" ca="1" si="2"/>
        <v>#NAME?</v>
      </c>
      <c r="K47" t="e">
        <f t="shared" ca="1" si="3"/>
        <v>#NAME?</v>
      </c>
    </row>
    <row r="48" spans="2:11" x14ac:dyDescent="0.3">
      <c r="B48" s="26"/>
      <c r="C48" s="26"/>
      <c r="D48" s="26"/>
      <c r="E48" s="26"/>
      <c r="F48" s="26"/>
      <c r="G48" s="26"/>
      <c r="H48" s="26"/>
      <c r="I48" s="26"/>
      <c r="J48" s="26" t="e">
        <f t="shared" ca="1" si="2"/>
        <v>#NAME?</v>
      </c>
      <c r="K48" t="e">
        <f t="shared" ca="1" si="3"/>
        <v>#NAME?</v>
      </c>
    </row>
    <row r="49" spans="2:11" x14ac:dyDescent="0.3">
      <c r="B49" s="25"/>
      <c r="C49" s="25"/>
      <c r="D49" s="25"/>
      <c r="E49" s="25"/>
      <c r="F49" s="25"/>
      <c r="G49" s="25"/>
      <c r="H49" s="25"/>
      <c r="I49" s="25"/>
      <c r="J49" s="25" t="e">
        <f t="shared" ca="1" si="2"/>
        <v>#NAME?</v>
      </c>
      <c r="K49" t="e">
        <f t="shared" ca="1" si="3"/>
        <v>#NAME?</v>
      </c>
    </row>
    <row r="50" spans="2:11" x14ac:dyDescent="0.3">
      <c r="B50" s="26"/>
      <c r="C50" s="26"/>
      <c r="D50" s="26"/>
      <c r="E50" s="26"/>
      <c r="F50" s="26"/>
      <c r="G50" s="26"/>
      <c r="H50" s="26"/>
      <c r="I50" s="26"/>
      <c r="J50" s="26" t="e">
        <f t="shared" ca="1" si="2"/>
        <v>#NAME?</v>
      </c>
      <c r="K50" t="e">
        <f t="shared" ca="1" si="3"/>
        <v>#NAME?</v>
      </c>
    </row>
    <row r="51" spans="2:11" x14ac:dyDescent="0.3">
      <c r="B51" s="25"/>
      <c r="C51" s="25"/>
      <c r="D51" s="25"/>
      <c r="E51" s="25"/>
      <c r="F51" s="25"/>
      <c r="G51" s="25"/>
      <c r="H51" s="25"/>
      <c r="I51" s="25"/>
      <c r="J51" s="25" t="e">
        <f t="shared" ca="1" si="2"/>
        <v>#NAME?</v>
      </c>
      <c r="K51" t="e">
        <f t="shared" ca="1" si="3"/>
        <v>#NAME?</v>
      </c>
    </row>
    <row r="52" spans="2:11" x14ac:dyDescent="0.3">
      <c r="B52" s="26"/>
      <c r="C52" s="26"/>
      <c r="D52" s="26"/>
      <c r="E52" s="26"/>
      <c r="F52" s="26"/>
      <c r="G52" s="26"/>
      <c r="H52" s="26"/>
      <c r="I52" s="26"/>
      <c r="J52" s="26" t="e">
        <f t="shared" ca="1" si="2"/>
        <v>#NAME?</v>
      </c>
      <c r="K52" t="e">
        <f t="shared" ca="1" si="3"/>
        <v>#NAME?</v>
      </c>
    </row>
    <row r="53" spans="2:11" x14ac:dyDescent="0.3">
      <c r="B53" s="25"/>
      <c r="C53" s="25"/>
      <c r="D53" s="25"/>
      <c r="E53" s="25"/>
      <c r="F53" s="25"/>
      <c r="G53" s="25"/>
      <c r="H53" s="25"/>
      <c r="I53" s="25"/>
      <c r="J53" s="25" t="e">
        <f t="shared" ca="1" si="2"/>
        <v>#NAME?</v>
      </c>
      <c r="K53" t="e">
        <f t="shared" ca="1" si="3"/>
        <v>#NAME?</v>
      </c>
    </row>
    <row r="54" spans="2:11" x14ac:dyDescent="0.3">
      <c r="B54" s="26"/>
      <c r="C54" s="26"/>
      <c r="D54" s="26"/>
      <c r="E54" s="26"/>
      <c r="F54" s="26"/>
      <c r="G54" s="26"/>
      <c r="H54" s="26"/>
      <c r="I54" s="26"/>
      <c r="J54" s="26" t="e">
        <f t="shared" ca="1" si="2"/>
        <v>#NAME?</v>
      </c>
      <c r="K54" t="e">
        <f t="shared" ca="1" si="3"/>
        <v>#NAME?</v>
      </c>
    </row>
    <row r="55" spans="2:11" x14ac:dyDescent="0.3">
      <c r="B55" s="25"/>
      <c r="C55" s="25"/>
      <c r="D55" s="25"/>
      <c r="E55" s="25"/>
      <c r="F55" s="25"/>
      <c r="G55" s="25"/>
      <c r="H55" s="25"/>
      <c r="I55" s="25"/>
      <c r="J55" s="25" t="e">
        <f t="shared" ca="1" si="2"/>
        <v>#NAME?</v>
      </c>
      <c r="K55" t="e">
        <f t="shared" ca="1" si="3"/>
        <v>#NAME?</v>
      </c>
    </row>
    <row r="56" spans="2:11" x14ac:dyDescent="0.3">
      <c r="B56" s="26"/>
      <c r="C56" s="26"/>
      <c r="D56" s="26"/>
      <c r="E56" s="26"/>
      <c r="F56" s="26"/>
      <c r="G56" s="26"/>
      <c r="H56" s="26"/>
      <c r="I56" s="26"/>
      <c r="J56" s="26" t="e">
        <f t="shared" ca="1" si="2"/>
        <v>#NAME?</v>
      </c>
      <c r="K56" t="e">
        <f t="shared" ca="1" si="3"/>
        <v>#NAME?</v>
      </c>
    </row>
    <row r="57" spans="2:11" x14ac:dyDescent="0.3">
      <c r="B57" s="25"/>
      <c r="C57" s="25"/>
      <c r="D57" s="25"/>
      <c r="E57" s="25"/>
      <c r="F57" s="25"/>
      <c r="G57" s="25"/>
      <c r="H57" s="25"/>
      <c r="I57" s="25"/>
      <c r="J57" s="25" t="e">
        <f t="shared" ca="1" si="2"/>
        <v>#NAME?</v>
      </c>
      <c r="K57" t="e">
        <f t="shared" ca="1" si="3"/>
        <v>#NAME?</v>
      </c>
    </row>
    <row r="58" spans="2:11" x14ac:dyDescent="0.3">
      <c r="B58" s="26"/>
      <c r="C58" s="26"/>
      <c r="D58" s="26"/>
      <c r="E58" s="26"/>
      <c r="F58" s="26"/>
      <c r="G58" s="26"/>
      <c r="H58" s="26"/>
      <c r="I58" s="26"/>
      <c r="J58" s="26" t="e">
        <f t="shared" ca="1" si="2"/>
        <v>#NAME?</v>
      </c>
      <c r="K58" t="e">
        <f t="shared" ca="1" si="3"/>
        <v>#NAME?</v>
      </c>
    </row>
    <row r="59" spans="2:11" x14ac:dyDescent="0.3">
      <c r="B59" s="25"/>
      <c r="C59" s="25"/>
      <c r="D59" s="25"/>
      <c r="E59" s="25"/>
      <c r="F59" s="25"/>
      <c r="G59" s="25"/>
      <c r="H59" s="25"/>
      <c r="I59" s="25"/>
      <c r="J59" s="25" t="e">
        <f t="shared" ca="1" si="2"/>
        <v>#NAME?</v>
      </c>
      <c r="K59" t="e">
        <f t="shared" ca="1" si="3"/>
        <v>#NAME?</v>
      </c>
    </row>
    <row r="60" spans="2:11" x14ac:dyDescent="0.3">
      <c r="B60" s="26"/>
      <c r="C60" s="26"/>
      <c r="D60" s="26"/>
      <c r="E60" s="26"/>
      <c r="F60" s="26"/>
      <c r="G60" s="26"/>
      <c r="H60" s="26"/>
      <c r="I60" s="26"/>
      <c r="J60" s="26" t="e">
        <f t="shared" ca="1" si="2"/>
        <v>#NAME?</v>
      </c>
      <c r="K60" t="e">
        <f t="shared" ca="1" si="3"/>
        <v>#NAME?</v>
      </c>
    </row>
    <row r="61" spans="2:11" x14ac:dyDescent="0.3">
      <c r="B61" s="25"/>
      <c r="C61" s="25"/>
      <c r="D61" s="25"/>
      <c r="E61" s="25"/>
      <c r="F61" s="25"/>
      <c r="G61" s="25"/>
      <c r="H61" s="25"/>
      <c r="I61" s="25"/>
      <c r="J61" s="25" t="e">
        <f t="shared" ca="1" si="2"/>
        <v>#NAME?</v>
      </c>
      <c r="K61" t="e">
        <f t="shared" ca="1" si="3"/>
        <v>#NAME?</v>
      </c>
    </row>
    <row r="62" spans="2:11" x14ac:dyDescent="0.3">
      <c r="B62" s="26"/>
      <c r="C62" s="26"/>
      <c r="D62" s="26"/>
      <c r="E62" s="26"/>
      <c r="F62" s="26"/>
      <c r="G62" s="26"/>
      <c r="H62" s="26"/>
      <c r="I62" s="26"/>
      <c r="J62" s="26" t="e">
        <f t="shared" ca="1" si="2"/>
        <v>#NAME?</v>
      </c>
      <c r="K62" t="e">
        <f t="shared" ca="1" si="3"/>
        <v>#NAME?</v>
      </c>
    </row>
    <row r="63" spans="2:11" x14ac:dyDescent="0.3">
      <c r="B63" s="25"/>
      <c r="C63" s="25"/>
      <c r="D63" s="25"/>
      <c r="E63" s="25"/>
      <c r="F63" s="25"/>
      <c r="G63" s="25"/>
      <c r="H63" s="25"/>
      <c r="I63" s="25"/>
      <c r="J63" s="25" t="e">
        <f t="shared" ca="1" si="2"/>
        <v>#NAME?</v>
      </c>
      <c r="K63" t="e">
        <f t="shared" ca="1" si="3"/>
        <v>#NAME?</v>
      </c>
    </row>
    <row r="64" spans="2:11" x14ac:dyDescent="0.3">
      <c r="B64" s="26"/>
      <c r="C64" s="26"/>
      <c r="D64" s="26"/>
      <c r="E64" s="26"/>
      <c r="F64" s="26"/>
      <c r="G64" s="26"/>
      <c r="H64" s="26"/>
      <c r="I64" s="26"/>
      <c r="J64" s="26" t="e">
        <f t="shared" ca="1" si="2"/>
        <v>#NAME?</v>
      </c>
      <c r="K64" t="e">
        <f t="shared" ca="1" si="3"/>
        <v>#NAME?</v>
      </c>
    </row>
    <row r="65" spans="2:11" x14ac:dyDescent="0.3">
      <c r="B65" s="25"/>
      <c r="C65" s="25"/>
      <c r="D65" s="25"/>
      <c r="E65" s="25"/>
      <c r="F65" s="25"/>
      <c r="G65" s="25"/>
      <c r="H65" s="25"/>
      <c r="I65" s="25"/>
      <c r="J65" s="25" t="e">
        <f t="shared" ca="1" si="2"/>
        <v>#NAME?</v>
      </c>
      <c r="K65" t="e">
        <f t="shared" ca="1" si="3"/>
        <v>#NAME?</v>
      </c>
    </row>
    <row r="66" spans="2:11" x14ac:dyDescent="0.3">
      <c r="B66" s="26"/>
      <c r="C66" s="26"/>
      <c r="D66" s="26"/>
      <c r="E66" s="26"/>
      <c r="F66" s="26"/>
      <c r="G66" s="26"/>
      <c r="H66" s="26"/>
      <c r="I66" s="26"/>
      <c r="J66" s="26" t="e">
        <f t="shared" ca="1" si="2"/>
        <v>#NAME?</v>
      </c>
      <c r="K66" t="e">
        <f t="shared" ca="1" si="3"/>
        <v>#NAME?</v>
      </c>
    </row>
    <row r="67" spans="2:11" x14ac:dyDescent="0.3">
      <c r="B67" s="25"/>
      <c r="C67" s="25"/>
      <c r="D67" s="25"/>
      <c r="E67" s="25"/>
      <c r="F67" s="25"/>
      <c r="G67" s="25"/>
      <c r="H67" s="25"/>
      <c r="I67" s="25"/>
      <c r="J67" s="25" t="e">
        <f t="shared" ca="1" si="2"/>
        <v>#NAME?</v>
      </c>
      <c r="K67" t="e">
        <f t="shared" ca="1" si="3"/>
        <v>#NAME?</v>
      </c>
    </row>
    <row r="68" spans="2:11" x14ac:dyDescent="0.3">
      <c r="B68" s="26"/>
      <c r="C68" s="26"/>
      <c r="D68" s="26"/>
      <c r="E68" s="26"/>
      <c r="F68" s="26"/>
      <c r="G68" s="26"/>
      <c r="H68" s="26"/>
      <c r="I68" s="26"/>
      <c r="J68" s="26" t="e">
        <f t="shared" ca="1" si="2"/>
        <v>#NAME?</v>
      </c>
      <c r="K68" t="e">
        <f t="shared" ca="1" si="3"/>
        <v>#NAME?</v>
      </c>
    </row>
    <row r="69" spans="2:11" x14ac:dyDescent="0.3">
      <c r="B69" s="25"/>
      <c r="C69" s="25"/>
      <c r="D69" s="25"/>
      <c r="E69" s="25"/>
      <c r="F69" s="25"/>
      <c r="G69" s="25"/>
      <c r="H69" s="25"/>
      <c r="I69" s="25"/>
      <c r="J69" s="25" t="e">
        <f t="shared" ca="1" si="2"/>
        <v>#NAME?</v>
      </c>
      <c r="K69" t="e">
        <f t="shared" ca="1" si="3"/>
        <v>#NAME?</v>
      </c>
    </row>
    <row r="70" spans="2:11" x14ac:dyDescent="0.3">
      <c r="B70" s="26"/>
      <c r="C70" s="26"/>
      <c r="D70" s="26"/>
      <c r="E70" s="26"/>
      <c r="F70" s="26"/>
      <c r="G70" s="26"/>
      <c r="H70" s="26"/>
      <c r="I70" s="26"/>
      <c r="J70" s="26" t="e">
        <f t="shared" ca="1" si="2"/>
        <v>#NAME?</v>
      </c>
      <c r="K70" t="e">
        <f t="shared" ca="1" si="3"/>
        <v>#NAME?</v>
      </c>
    </row>
    <row r="71" spans="2:11" x14ac:dyDescent="0.3">
      <c r="B71" s="25"/>
      <c r="C71" s="25"/>
      <c r="D71" s="25"/>
      <c r="E71" s="25"/>
      <c r="F71" s="25"/>
      <c r="G71" s="25"/>
      <c r="H71" s="25"/>
      <c r="I71" s="25"/>
      <c r="J71" s="25" t="e">
        <f t="shared" ca="1" si="2"/>
        <v>#NAME?</v>
      </c>
      <c r="K71" t="e">
        <f t="shared" ca="1" si="3"/>
        <v>#NAME?</v>
      </c>
    </row>
    <row r="72" spans="2:11" x14ac:dyDescent="0.3">
      <c r="B72" s="26"/>
      <c r="C72" s="26"/>
      <c r="D72" s="26"/>
      <c r="E72" s="26"/>
      <c r="F72" s="26"/>
      <c r="G72" s="26"/>
      <c r="H72" s="26"/>
      <c r="I72" s="26"/>
      <c r="J72" s="26" t="e">
        <f t="shared" ca="1" si="2"/>
        <v>#NAME?</v>
      </c>
      <c r="K72" t="e">
        <f t="shared" ca="1" si="3"/>
        <v>#NAME?</v>
      </c>
    </row>
    <row r="73" spans="2:11" x14ac:dyDescent="0.3">
      <c r="B73" s="25"/>
      <c r="C73" s="25"/>
      <c r="D73" s="25"/>
      <c r="E73" s="25"/>
      <c r="F73" s="25"/>
      <c r="G73" s="25"/>
      <c r="H73" s="25"/>
      <c r="I73" s="25"/>
      <c r="J73" s="25" t="e">
        <f t="shared" ca="1" si="2"/>
        <v>#NAME?</v>
      </c>
      <c r="K73" t="e">
        <f t="shared" ca="1" si="3"/>
        <v>#NAME?</v>
      </c>
    </row>
    <row r="74" spans="2:11" x14ac:dyDescent="0.3">
      <c r="B74" s="26"/>
      <c r="C74" s="26"/>
      <c r="D74" s="26"/>
      <c r="E74" s="26"/>
      <c r="F74" s="26"/>
      <c r="G74" s="26"/>
      <c r="H74" s="26"/>
      <c r="I74" s="26"/>
      <c r="J74" s="26" t="e">
        <f t="shared" ca="1" si="2"/>
        <v>#NAME?</v>
      </c>
      <c r="K74" t="e">
        <f t="shared" ca="1" si="3"/>
        <v>#NAME?</v>
      </c>
    </row>
    <row r="75" spans="2:11" x14ac:dyDescent="0.3">
      <c r="B75" s="25"/>
      <c r="C75" s="25"/>
      <c r="D75" s="25"/>
      <c r="E75" s="25"/>
      <c r="F75" s="25"/>
      <c r="G75" s="25"/>
      <c r="H75" s="25"/>
      <c r="I75" s="25"/>
      <c r="J75" s="25" t="e">
        <f t="shared" ca="1" si="2"/>
        <v>#NAME?</v>
      </c>
      <c r="K75" t="e">
        <f t="shared" ca="1" si="3"/>
        <v>#NAME?</v>
      </c>
    </row>
    <row r="76" spans="2:11" x14ac:dyDescent="0.3">
      <c r="B76" s="26"/>
      <c r="C76" s="26"/>
      <c r="D76" s="26"/>
      <c r="E76" s="26"/>
      <c r="F76" s="26"/>
      <c r="G76" s="26"/>
      <c r="H76" s="26"/>
      <c r="I76" s="26"/>
      <c r="J76" s="26" t="e">
        <f t="shared" ca="1" si="2"/>
        <v>#NAME?</v>
      </c>
      <c r="K76" t="e">
        <f t="shared" ca="1" si="3"/>
        <v>#NAME?</v>
      </c>
    </row>
    <row r="77" spans="2:11" x14ac:dyDescent="0.3">
      <c r="B77" s="25"/>
      <c r="C77" s="25"/>
      <c r="D77" s="25"/>
      <c r="E77" s="25"/>
      <c r="F77" s="25"/>
      <c r="G77" s="25"/>
      <c r="H77" s="25"/>
      <c r="I77" s="25"/>
      <c r="J77" s="25" t="e">
        <f t="shared" ref="J77:J108" ca="1" si="4">PredictArea(B77,C77,D77,E77,F77,G77,H77,I77)</f>
        <v>#NAME?</v>
      </c>
      <c r="K77" t="e">
        <f t="shared" ref="K77:K112" ca="1" si="5">PredictArea(B77,C77,D77,E77,F77,G77,H77,I77, 1)</f>
        <v>#NAME?</v>
      </c>
    </row>
    <row r="78" spans="2:11" x14ac:dyDescent="0.3">
      <c r="B78" s="26"/>
      <c r="C78" s="26"/>
      <c r="D78" s="26"/>
      <c r="E78" s="26"/>
      <c r="F78" s="26"/>
      <c r="G78" s="26"/>
      <c r="H78" s="26"/>
      <c r="I78" s="26"/>
      <c r="J78" s="26" t="e">
        <f t="shared" ca="1" si="4"/>
        <v>#NAME?</v>
      </c>
      <c r="K78" t="e">
        <f t="shared" ca="1" si="5"/>
        <v>#NAME?</v>
      </c>
    </row>
    <row r="79" spans="2:11" x14ac:dyDescent="0.3">
      <c r="B79" s="25"/>
      <c r="C79" s="25"/>
      <c r="D79" s="25"/>
      <c r="E79" s="25"/>
      <c r="F79" s="25"/>
      <c r="G79" s="25"/>
      <c r="H79" s="25"/>
      <c r="I79" s="25"/>
      <c r="J79" s="25" t="e">
        <f t="shared" ca="1" si="4"/>
        <v>#NAME?</v>
      </c>
      <c r="K79" t="e">
        <f t="shared" ca="1" si="5"/>
        <v>#NAME?</v>
      </c>
    </row>
    <row r="80" spans="2:11" x14ac:dyDescent="0.3">
      <c r="B80" s="26"/>
      <c r="C80" s="26"/>
      <c r="D80" s="26"/>
      <c r="E80" s="26"/>
      <c r="F80" s="26"/>
      <c r="G80" s="26"/>
      <c r="H80" s="26"/>
      <c r="I80" s="26"/>
      <c r="J80" s="26" t="e">
        <f t="shared" ca="1" si="4"/>
        <v>#NAME?</v>
      </c>
      <c r="K80" t="e">
        <f t="shared" ca="1" si="5"/>
        <v>#NAME?</v>
      </c>
    </row>
    <row r="81" spans="2:11" x14ac:dyDescent="0.3">
      <c r="B81" s="25"/>
      <c r="C81" s="25"/>
      <c r="D81" s="25"/>
      <c r="E81" s="25"/>
      <c r="F81" s="25"/>
      <c r="G81" s="25"/>
      <c r="H81" s="25"/>
      <c r="I81" s="25"/>
      <c r="J81" s="25" t="e">
        <f t="shared" ca="1" si="4"/>
        <v>#NAME?</v>
      </c>
      <c r="K81" t="e">
        <f t="shared" ca="1" si="5"/>
        <v>#NAME?</v>
      </c>
    </row>
    <row r="82" spans="2:11" x14ac:dyDescent="0.3">
      <c r="B82" s="26"/>
      <c r="C82" s="26"/>
      <c r="D82" s="26"/>
      <c r="E82" s="26"/>
      <c r="F82" s="26"/>
      <c r="G82" s="26"/>
      <c r="H82" s="26"/>
      <c r="I82" s="26"/>
      <c r="J82" s="26" t="e">
        <f t="shared" ca="1" si="4"/>
        <v>#NAME?</v>
      </c>
      <c r="K82" t="e">
        <f t="shared" ca="1" si="5"/>
        <v>#NAME?</v>
      </c>
    </row>
    <row r="83" spans="2:11" x14ac:dyDescent="0.3">
      <c r="B83" s="25"/>
      <c r="C83" s="25"/>
      <c r="D83" s="25"/>
      <c r="E83" s="25"/>
      <c r="F83" s="25"/>
      <c r="G83" s="25"/>
      <c r="H83" s="25"/>
      <c r="I83" s="25"/>
      <c r="J83" s="25" t="e">
        <f t="shared" ca="1" si="4"/>
        <v>#NAME?</v>
      </c>
      <c r="K83" t="e">
        <f t="shared" ca="1" si="5"/>
        <v>#NAME?</v>
      </c>
    </row>
    <row r="84" spans="2:11" x14ac:dyDescent="0.3">
      <c r="B84" s="26"/>
      <c r="C84" s="26"/>
      <c r="D84" s="26"/>
      <c r="E84" s="26"/>
      <c r="F84" s="26"/>
      <c r="G84" s="26"/>
      <c r="H84" s="26"/>
      <c r="I84" s="26"/>
      <c r="J84" s="26" t="e">
        <f t="shared" ca="1" si="4"/>
        <v>#NAME?</v>
      </c>
      <c r="K84" t="e">
        <f t="shared" ca="1" si="5"/>
        <v>#NAME?</v>
      </c>
    </row>
    <row r="85" spans="2:11" x14ac:dyDescent="0.3">
      <c r="B85" s="25"/>
      <c r="C85" s="25"/>
      <c r="D85" s="25"/>
      <c r="E85" s="25"/>
      <c r="F85" s="25"/>
      <c r="G85" s="25"/>
      <c r="H85" s="25"/>
      <c r="I85" s="25"/>
      <c r="J85" s="25" t="e">
        <f t="shared" ca="1" si="4"/>
        <v>#NAME?</v>
      </c>
      <c r="K85" t="e">
        <f t="shared" ca="1" si="5"/>
        <v>#NAME?</v>
      </c>
    </row>
    <row r="86" spans="2:11" x14ac:dyDescent="0.3">
      <c r="B86" s="26"/>
      <c r="C86" s="26"/>
      <c r="D86" s="26"/>
      <c r="E86" s="26"/>
      <c r="F86" s="26"/>
      <c r="G86" s="26"/>
      <c r="H86" s="26"/>
      <c r="I86" s="26"/>
      <c r="J86" s="26" t="e">
        <f t="shared" ca="1" si="4"/>
        <v>#NAME?</v>
      </c>
      <c r="K86" t="e">
        <f t="shared" ca="1" si="5"/>
        <v>#NAME?</v>
      </c>
    </row>
    <row r="87" spans="2:11" x14ac:dyDescent="0.3">
      <c r="B87" s="25"/>
      <c r="C87" s="25"/>
      <c r="D87" s="25"/>
      <c r="E87" s="25"/>
      <c r="F87" s="25"/>
      <c r="G87" s="25"/>
      <c r="H87" s="25"/>
      <c r="I87" s="25"/>
      <c r="J87" s="25" t="e">
        <f t="shared" ca="1" si="4"/>
        <v>#NAME?</v>
      </c>
      <c r="K87" t="e">
        <f t="shared" ca="1" si="5"/>
        <v>#NAME?</v>
      </c>
    </row>
    <row r="88" spans="2:11" x14ac:dyDescent="0.3">
      <c r="B88" s="26"/>
      <c r="C88" s="26"/>
      <c r="D88" s="26"/>
      <c r="E88" s="26"/>
      <c r="F88" s="26"/>
      <c r="G88" s="26"/>
      <c r="H88" s="26"/>
      <c r="I88" s="26"/>
      <c r="J88" s="26" t="e">
        <f t="shared" ca="1" si="4"/>
        <v>#NAME?</v>
      </c>
      <c r="K88" t="e">
        <f t="shared" ca="1" si="5"/>
        <v>#NAME?</v>
      </c>
    </row>
    <row r="89" spans="2:11" x14ac:dyDescent="0.3">
      <c r="B89" s="25"/>
      <c r="C89" s="25"/>
      <c r="D89" s="25"/>
      <c r="E89" s="25"/>
      <c r="F89" s="25"/>
      <c r="G89" s="25"/>
      <c r="H89" s="25"/>
      <c r="I89" s="25"/>
      <c r="J89" s="25" t="e">
        <f t="shared" ca="1" si="4"/>
        <v>#NAME?</v>
      </c>
      <c r="K89" t="e">
        <f t="shared" ca="1" si="5"/>
        <v>#NAME?</v>
      </c>
    </row>
    <row r="90" spans="2:11" x14ac:dyDescent="0.3">
      <c r="B90" s="26"/>
      <c r="C90" s="26"/>
      <c r="D90" s="26"/>
      <c r="E90" s="26"/>
      <c r="F90" s="26"/>
      <c r="G90" s="26"/>
      <c r="H90" s="26"/>
      <c r="I90" s="26"/>
      <c r="J90" s="26" t="e">
        <f t="shared" ca="1" si="4"/>
        <v>#NAME?</v>
      </c>
      <c r="K90" t="e">
        <f t="shared" ca="1" si="5"/>
        <v>#NAME?</v>
      </c>
    </row>
    <row r="91" spans="2:11" x14ac:dyDescent="0.3">
      <c r="B91" s="25"/>
      <c r="C91" s="25"/>
      <c r="D91" s="25"/>
      <c r="E91" s="25"/>
      <c r="F91" s="25"/>
      <c r="G91" s="25"/>
      <c r="H91" s="25"/>
      <c r="I91" s="25"/>
      <c r="J91" s="25" t="e">
        <f t="shared" ca="1" si="4"/>
        <v>#NAME?</v>
      </c>
      <c r="K91" t="e">
        <f t="shared" ca="1" si="5"/>
        <v>#NAME?</v>
      </c>
    </row>
    <row r="92" spans="2:11" x14ac:dyDescent="0.3">
      <c r="B92" s="26"/>
      <c r="C92" s="26"/>
      <c r="D92" s="26"/>
      <c r="E92" s="26"/>
      <c r="F92" s="26"/>
      <c r="G92" s="26"/>
      <c r="H92" s="26"/>
      <c r="I92" s="26"/>
      <c r="J92" s="26" t="e">
        <f t="shared" ca="1" si="4"/>
        <v>#NAME?</v>
      </c>
      <c r="K92" t="e">
        <f t="shared" ca="1" si="5"/>
        <v>#NAME?</v>
      </c>
    </row>
    <row r="93" spans="2:11" x14ac:dyDescent="0.3">
      <c r="B93" s="25"/>
      <c r="C93" s="25"/>
      <c r="D93" s="25"/>
      <c r="E93" s="25"/>
      <c r="F93" s="25"/>
      <c r="G93" s="25"/>
      <c r="H93" s="25"/>
      <c r="I93" s="25"/>
      <c r="J93" s="25" t="e">
        <f t="shared" ca="1" si="4"/>
        <v>#NAME?</v>
      </c>
      <c r="K93" t="e">
        <f t="shared" ca="1" si="5"/>
        <v>#NAME?</v>
      </c>
    </row>
    <row r="94" spans="2:11" x14ac:dyDescent="0.3">
      <c r="B94" s="26"/>
      <c r="C94" s="26"/>
      <c r="D94" s="26"/>
      <c r="E94" s="26"/>
      <c r="F94" s="26"/>
      <c r="G94" s="26"/>
      <c r="H94" s="26"/>
      <c r="I94" s="26"/>
      <c r="J94" s="26" t="e">
        <f t="shared" ca="1" si="4"/>
        <v>#NAME?</v>
      </c>
      <c r="K94" t="e">
        <f t="shared" ca="1" si="5"/>
        <v>#NAME?</v>
      </c>
    </row>
    <row r="95" spans="2:11" x14ac:dyDescent="0.3">
      <c r="B95" s="25"/>
      <c r="C95" s="25"/>
      <c r="D95" s="25"/>
      <c r="E95" s="25"/>
      <c r="F95" s="25"/>
      <c r="G95" s="25"/>
      <c r="H95" s="25"/>
      <c r="I95" s="25"/>
      <c r="J95" s="25" t="e">
        <f t="shared" ca="1" si="4"/>
        <v>#NAME?</v>
      </c>
      <c r="K95" t="e">
        <f t="shared" ca="1" si="5"/>
        <v>#NAME?</v>
      </c>
    </row>
    <row r="96" spans="2:11" x14ac:dyDescent="0.3">
      <c r="B96" s="26"/>
      <c r="C96" s="26"/>
      <c r="D96" s="26"/>
      <c r="E96" s="26"/>
      <c r="F96" s="26"/>
      <c r="G96" s="26"/>
      <c r="H96" s="26"/>
      <c r="I96" s="26"/>
      <c r="J96" s="26" t="e">
        <f t="shared" ca="1" si="4"/>
        <v>#NAME?</v>
      </c>
      <c r="K96" t="e">
        <f t="shared" ca="1" si="5"/>
        <v>#NAME?</v>
      </c>
    </row>
    <row r="97" spans="2:11" x14ac:dyDescent="0.3">
      <c r="B97" s="25"/>
      <c r="C97" s="25"/>
      <c r="D97" s="25"/>
      <c r="E97" s="25"/>
      <c r="F97" s="25"/>
      <c r="G97" s="25"/>
      <c r="H97" s="25"/>
      <c r="I97" s="25"/>
      <c r="J97" s="25" t="e">
        <f t="shared" ca="1" si="4"/>
        <v>#NAME?</v>
      </c>
      <c r="K97" t="e">
        <f t="shared" ca="1" si="5"/>
        <v>#NAME?</v>
      </c>
    </row>
    <row r="98" spans="2:11" x14ac:dyDescent="0.3">
      <c r="B98" s="26"/>
      <c r="C98" s="26"/>
      <c r="D98" s="26"/>
      <c r="E98" s="26"/>
      <c r="F98" s="26"/>
      <c r="G98" s="26"/>
      <c r="H98" s="26"/>
      <c r="I98" s="26"/>
      <c r="J98" s="26" t="e">
        <f t="shared" ca="1" si="4"/>
        <v>#NAME?</v>
      </c>
      <c r="K98" t="e">
        <f t="shared" ca="1" si="5"/>
        <v>#NAME?</v>
      </c>
    </row>
    <row r="99" spans="2:11" x14ac:dyDescent="0.3">
      <c r="B99" s="25"/>
      <c r="C99" s="25"/>
      <c r="D99" s="25"/>
      <c r="E99" s="25"/>
      <c r="F99" s="25"/>
      <c r="G99" s="25"/>
      <c r="H99" s="25"/>
      <c r="I99" s="25"/>
      <c r="J99" s="25" t="e">
        <f t="shared" ca="1" si="4"/>
        <v>#NAME?</v>
      </c>
      <c r="K99" t="e">
        <f t="shared" ca="1" si="5"/>
        <v>#NAME?</v>
      </c>
    </row>
    <row r="100" spans="2:11" x14ac:dyDescent="0.3">
      <c r="B100" s="26"/>
      <c r="C100" s="26"/>
      <c r="D100" s="26"/>
      <c r="E100" s="26"/>
      <c r="F100" s="26"/>
      <c r="G100" s="26"/>
      <c r="H100" s="26"/>
      <c r="I100" s="26"/>
      <c r="J100" s="26" t="e">
        <f t="shared" ca="1" si="4"/>
        <v>#NAME?</v>
      </c>
      <c r="K100" t="e">
        <f t="shared" ca="1" si="5"/>
        <v>#NAME?</v>
      </c>
    </row>
    <row r="101" spans="2:11" x14ac:dyDescent="0.3">
      <c r="B101" s="25"/>
      <c r="C101" s="25"/>
      <c r="D101" s="25"/>
      <c r="E101" s="25"/>
      <c r="F101" s="25"/>
      <c r="G101" s="25"/>
      <c r="H101" s="25"/>
      <c r="I101" s="25"/>
      <c r="J101" s="25" t="e">
        <f t="shared" ca="1" si="4"/>
        <v>#NAME?</v>
      </c>
      <c r="K101" t="e">
        <f t="shared" ca="1" si="5"/>
        <v>#NAME?</v>
      </c>
    </row>
    <row r="102" spans="2:11" x14ac:dyDescent="0.3">
      <c r="B102" s="26"/>
      <c r="C102" s="26"/>
      <c r="D102" s="26"/>
      <c r="E102" s="26"/>
      <c r="F102" s="26"/>
      <c r="G102" s="26"/>
      <c r="H102" s="26"/>
      <c r="I102" s="26"/>
      <c r="J102" s="26" t="e">
        <f t="shared" ca="1" si="4"/>
        <v>#NAME?</v>
      </c>
      <c r="K102" t="e">
        <f t="shared" ca="1" si="5"/>
        <v>#NAME?</v>
      </c>
    </row>
    <row r="103" spans="2:11" x14ac:dyDescent="0.3">
      <c r="B103" s="25"/>
      <c r="C103" s="25"/>
      <c r="D103" s="25"/>
      <c r="E103" s="25"/>
      <c r="F103" s="25"/>
      <c r="G103" s="25"/>
      <c r="H103" s="25"/>
      <c r="I103" s="25"/>
      <c r="J103" s="25" t="e">
        <f t="shared" ca="1" si="4"/>
        <v>#NAME?</v>
      </c>
      <c r="K103" t="e">
        <f t="shared" ca="1" si="5"/>
        <v>#NAME?</v>
      </c>
    </row>
    <row r="104" spans="2:11" x14ac:dyDescent="0.3">
      <c r="B104" s="26"/>
      <c r="C104" s="26"/>
      <c r="D104" s="26"/>
      <c r="E104" s="26"/>
      <c r="F104" s="26"/>
      <c r="G104" s="26"/>
      <c r="H104" s="26"/>
      <c r="I104" s="26"/>
      <c r="J104" s="26" t="e">
        <f t="shared" ca="1" si="4"/>
        <v>#NAME?</v>
      </c>
      <c r="K104" t="e">
        <f t="shared" ca="1" si="5"/>
        <v>#NAME?</v>
      </c>
    </row>
    <row r="105" spans="2:11" x14ac:dyDescent="0.3">
      <c r="B105" s="25"/>
      <c r="C105" s="25"/>
      <c r="D105" s="25"/>
      <c r="E105" s="25"/>
      <c r="F105" s="25"/>
      <c r="G105" s="25"/>
      <c r="H105" s="25"/>
      <c r="I105" s="25"/>
      <c r="J105" s="25" t="e">
        <f t="shared" ca="1" si="4"/>
        <v>#NAME?</v>
      </c>
      <c r="K105" t="e">
        <f t="shared" ca="1" si="5"/>
        <v>#NAME?</v>
      </c>
    </row>
    <row r="106" spans="2:11" x14ac:dyDescent="0.3">
      <c r="B106" s="26"/>
      <c r="C106" s="26"/>
      <c r="D106" s="26"/>
      <c r="E106" s="26"/>
      <c r="F106" s="26"/>
      <c r="G106" s="26"/>
      <c r="H106" s="26"/>
      <c r="I106" s="26"/>
      <c r="J106" s="26" t="e">
        <f t="shared" ca="1" si="4"/>
        <v>#NAME?</v>
      </c>
      <c r="K106" t="e">
        <f t="shared" ca="1" si="5"/>
        <v>#NAME?</v>
      </c>
    </row>
    <row r="107" spans="2:11" x14ac:dyDescent="0.3">
      <c r="B107" s="25"/>
      <c r="C107" s="25"/>
      <c r="D107" s="25"/>
      <c r="E107" s="25"/>
      <c r="F107" s="25"/>
      <c r="G107" s="25"/>
      <c r="H107" s="25"/>
      <c r="I107" s="25"/>
      <c r="J107" s="25" t="e">
        <f t="shared" ca="1" si="4"/>
        <v>#NAME?</v>
      </c>
      <c r="K107" t="e">
        <f t="shared" ca="1" si="5"/>
        <v>#NAME?</v>
      </c>
    </row>
    <row r="108" spans="2:11" x14ac:dyDescent="0.3">
      <c r="B108" s="26"/>
      <c r="C108" s="26"/>
      <c r="D108" s="26"/>
      <c r="E108" s="26"/>
      <c r="F108" s="26"/>
      <c r="G108" s="26"/>
      <c r="H108" s="26"/>
      <c r="I108" s="26"/>
      <c r="J108" s="26" t="e">
        <f t="shared" ca="1" si="4"/>
        <v>#NAME?</v>
      </c>
      <c r="K108" t="e">
        <f t="shared" ca="1" si="5"/>
        <v>#NAME?</v>
      </c>
    </row>
    <row r="109" spans="2:11" x14ac:dyDescent="0.3">
      <c r="B109" s="25"/>
      <c r="C109" s="25"/>
      <c r="D109" s="25"/>
      <c r="E109" s="25"/>
      <c r="F109" s="25"/>
      <c r="G109" s="25"/>
      <c r="H109" s="25"/>
      <c r="I109" s="25"/>
      <c r="J109" s="25" t="e">
        <f t="shared" ref="J109:J140" ca="1" si="6">PredictArea(B109,C109,D109,E109,F109,G109,H109,I109)</f>
        <v>#NAME?</v>
      </c>
      <c r="K109" t="e">
        <f t="shared" ca="1" si="5"/>
        <v>#NAME?</v>
      </c>
    </row>
    <row r="110" spans="2:11" x14ac:dyDescent="0.3">
      <c r="B110" s="26"/>
      <c r="C110" s="26"/>
      <c r="D110" s="26"/>
      <c r="E110" s="26"/>
      <c r="F110" s="26"/>
      <c r="G110" s="26"/>
      <c r="H110" s="26"/>
      <c r="I110" s="26"/>
      <c r="J110" s="26" t="e">
        <f t="shared" ca="1" si="6"/>
        <v>#NAME?</v>
      </c>
      <c r="K110" t="e">
        <f t="shared" ca="1" si="5"/>
        <v>#NAME?</v>
      </c>
    </row>
    <row r="111" spans="2:11" x14ac:dyDescent="0.3">
      <c r="B111" s="25"/>
      <c r="C111" s="25"/>
      <c r="D111" s="25"/>
      <c r="E111" s="25"/>
      <c r="F111" s="25"/>
      <c r="G111" s="25"/>
      <c r="H111" s="25"/>
      <c r="I111" s="25"/>
      <c r="J111" s="25" t="e">
        <f t="shared" ca="1" si="6"/>
        <v>#NAME?</v>
      </c>
      <c r="K111" t="e">
        <f t="shared" ca="1" si="5"/>
        <v>#NAME?</v>
      </c>
    </row>
    <row r="112" spans="2:11" x14ac:dyDescent="0.3">
      <c r="B112" s="26"/>
      <c r="C112" s="26"/>
      <c r="D112" s="26"/>
      <c r="E112" s="26"/>
      <c r="F112" s="26"/>
      <c r="G112" s="26"/>
      <c r="H112" s="26"/>
      <c r="I112" s="26"/>
      <c r="J112" s="26" t="e">
        <f t="shared" ca="1" si="6"/>
        <v>#NAME?</v>
      </c>
      <c r="K112" t="e">
        <f t="shared" ca="1" si="5"/>
        <v>#NAME?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0">
        <x14:dataValidation type="list" allowBlank="1" showInputMessage="1" showErrorMessage="1" xr:uid="{00000000-0002-0000-0400-000000000000}">
          <x14:formula1>
            <xm:f>Cellvalues!B1:B3</xm:f>
          </x14:formula1>
          <xm:sqref>B13:I13</xm:sqref>
        </x14:dataValidation>
        <x14:dataValidation type="list" allowBlank="1" showInputMessage="1" showErrorMessage="1" xr:uid="{00000000-0002-0000-0400-000008000000}">
          <x14:formula1>
            <xm:f>Cellvalues!B1:B3</xm:f>
          </x14:formula1>
          <xm:sqref>B14:I14</xm:sqref>
        </x14:dataValidation>
        <x14:dataValidation type="list" allowBlank="1" showInputMessage="1" showErrorMessage="1" xr:uid="{00000000-0002-0000-0400-000010000000}">
          <x14:formula1>
            <xm:f>Cellvalues!B1:B3</xm:f>
          </x14:formula1>
          <xm:sqref>B15:I15</xm:sqref>
        </x14:dataValidation>
        <x14:dataValidation type="list" allowBlank="1" showInputMessage="1" showErrorMessage="1" xr:uid="{00000000-0002-0000-0400-000018000000}">
          <x14:formula1>
            <xm:f>Cellvalues!B1:B3</xm:f>
          </x14:formula1>
          <xm:sqref>B16:I16</xm:sqref>
        </x14:dataValidation>
        <x14:dataValidation type="list" allowBlank="1" showInputMessage="1" showErrorMessage="1" xr:uid="{00000000-0002-0000-0400-000020000000}">
          <x14:formula1>
            <xm:f>Cellvalues!B1:B3</xm:f>
          </x14:formula1>
          <xm:sqref>B17:I17</xm:sqref>
        </x14:dataValidation>
        <x14:dataValidation type="list" allowBlank="1" showInputMessage="1" showErrorMessage="1" xr:uid="{00000000-0002-0000-0400-000028000000}">
          <x14:formula1>
            <xm:f>Cellvalues!B1:B3</xm:f>
          </x14:formula1>
          <xm:sqref>B18:I18</xm:sqref>
        </x14:dataValidation>
        <x14:dataValidation type="list" allowBlank="1" showInputMessage="1" showErrorMessage="1" xr:uid="{00000000-0002-0000-0400-000030000000}">
          <x14:formula1>
            <xm:f>Cellvalues!B1:B3</xm:f>
          </x14:formula1>
          <xm:sqref>B19:I19</xm:sqref>
        </x14:dataValidation>
        <x14:dataValidation type="list" allowBlank="1" showInputMessage="1" showErrorMessage="1" xr:uid="{00000000-0002-0000-0400-000038000000}">
          <x14:formula1>
            <xm:f>Cellvalues!B1:B3</xm:f>
          </x14:formula1>
          <xm:sqref>B20:I20</xm:sqref>
        </x14:dataValidation>
        <x14:dataValidation type="list" allowBlank="1" showInputMessage="1" showErrorMessage="1" xr:uid="{00000000-0002-0000-0400-000040000000}">
          <x14:formula1>
            <xm:f>Cellvalues!B1:B3</xm:f>
          </x14:formula1>
          <xm:sqref>B21:I21</xm:sqref>
        </x14:dataValidation>
        <x14:dataValidation type="list" allowBlank="1" showInputMessage="1" showErrorMessage="1" xr:uid="{00000000-0002-0000-0400-000048000000}">
          <x14:formula1>
            <xm:f>Cellvalues!B1:B3</xm:f>
          </x14:formula1>
          <xm:sqref>B22:I22</xm:sqref>
        </x14:dataValidation>
        <x14:dataValidation type="list" allowBlank="1" showInputMessage="1" showErrorMessage="1" xr:uid="{00000000-0002-0000-0400-000050000000}">
          <x14:formula1>
            <xm:f>Cellvalues!B1:B3</xm:f>
          </x14:formula1>
          <xm:sqref>B23:I23</xm:sqref>
        </x14:dataValidation>
        <x14:dataValidation type="list" allowBlank="1" showInputMessage="1" showErrorMessage="1" xr:uid="{00000000-0002-0000-0400-000058000000}">
          <x14:formula1>
            <xm:f>Cellvalues!B1:B3</xm:f>
          </x14:formula1>
          <xm:sqref>B24:I24</xm:sqref>
        </x14:dataValidation>
        <x14:dataValidation type="list" allowBlank="1" showInputMessage="1" showErrorMessage="1" xr:uid="{00000000-0002-0000-0400-000060000000}">
          <x14:formula1>
            <xm:f>Cellvalues!B1:B3</xm:f>
          </x14:formula1>
          <xm:sqref>B25:I25</xm:sqref>
        </x14:dataValidation>
        <x14:dataValidation type="list" allowBlank="1" showInputMessage="1" showErrorMessage="1" xr:uid="{00000000-0002-0000-0400-000068000000}">
          <x14:formula1>
            <xm:f>Cellvalues!B1:B3</xm:f>
          </x14:formula1>
          <xm:sqref>B26:I26</xm:sqref>
        </x14:dataValidation>
        <x14:dataValidation type="list" allowBlank="1" showInputMessage="1" showErrorMessage="1" xr:uid="{00000000-0002-0000-0400-000070000000}">
          <x14:formula1>
            <xm:f>Cellvalues!B1:B3</xm:f>
          </x14:formula1>
          <xm:sqref>B27:I27</xm:sqref>
        </x14:dataValidation>
        <x14:dataValidation type="list" allowBlank="1" showInputMessage="1" showErrorMessage="1" xr:uid="{00000000-0002-0000-0400-000078000000}">
          <x14:formula1>
            <xm:f>Cellvalues!B1:B3</xm:f>
          </x14:formula1>
          <xm:sqref>B28:I28</xm:sqref>
        </x14:dataValidation>
        <x14:dataValidation type="list" allowBlank="1" showInputMessage="1" showErrorMessage="1" xr:uid="{00000000-0002-0000-0400-000080000000}">
          <x14:formula1>
            <xm:f>Cellvalues!B1:B3</xm:f>
          </x14:formula1>
          <xm:sqref>B29:I29</xm:sqref>
        </x14:dataValidation>
        <x14:dataValidation type="list" allowBlank="1" showInputMessage="1" showErrorMessage="1" xr:uid="{00000000-0002-0000-0400-000088000000}">
          <x14:formula1>
            <xm:f>Cellvalues!B1:B3</xm:f>
          </x14:formula1>
          <xm:sqref>B30:I30</xm:sqref>
        </x14:dataValidation>
        <x14:dataValidation type="list" allowBlank="1" showInputMessage="1" showErrorMessage="1" xr:uid="{00000000-0002-0000-0400-000090000000}">
          <x14:formula1>
            <xm:f>Cellvalues!B1:B3</xm:f>
          </x14:formula1>
          <xm:sqref>B31:I31</xm:sqref>
        </x14:dataValidation>
        <x14:dataValidation type="list" allowBlank="1" showInputMessage="1" showErrorMessage="1" xr:uid="{00000000-0002-0000-0400-000098000000}">
          <x14:formula1>
            <xm:f>Cellvalues!B1:B3</xm:f>
          </x14:formula1>
          <xm:sqref>B32:I32</xm:sqref>
        </x14:dataValidation>
        <x14:dataValidation type="list" allowBlank="1" showInputMessage="1" showErrorMessage="1" xr:uid="{00000000-0002-0000-0400-0000A0000000}">
          <x14:formula1>
            <xm:f>Cellvalues!B1:B3</xm:f>
          </x14:formula1>
          <xm:sqref>B33:I33</xm:sqref>
        </x14:dataValidation>
        <x14:dataValidation type="list" allowBlank="1" showInputMessage="1" showErrorMessage="1" xr:uid="{00000000-0002-0000-0400-0000A8000000}">
          <x14:formula1>
            <xm:f>Cellvalues!B1:B3</xm:f>
          </x14:formula1>
          <xm:sqref>B34:I34</xm:sqref>
        </x14:dataValidation>
        <x14:dataValidation type="list" allowBlank="1" showInputMessage="1" showErrorMessage="1" xr:uid="{00000000-0002-0000-0400-0000B0000000}">
          <x14:formula1>
            <xm:f>Cellvalues!B1:B3</xm:f>
          </x14:formula1>
          <xm:sqref>B35:I35</xm:sqref>
        </x14:dataValidation>
        <x14:dataValidation type="list" allowBlank="1" showInputMessage="1" showErrorMessage="1" xr:uid="{00000000-0002-0000-0400-0000B8000000}">
          <x14:formula1>
            <xm:f>Cellvalues!B1:B3</xm:f>
          </x14:formula1>
          <xm:sqref>B36:I36</xm:sqref>
        </x14:dataValidation>
        <x14:dataValidation type="list" allowBlank="1" showInputMessage="1" showErrorMessage="1" xr:uid="{00000000-0002-0000-0400-0000C0000000}">
          <x14:formula1>
            <xm:f>Cellvalues!B1:B3</xm:f>
          </x14:formula1>
          <xm:sqref>B37:I37</xm:sqref>
        </x14:dataValidation>
        <x14:dataValidation type="list" allowBlank="1" showInputMessage="1" showErrorMessage="1" xr:uid="{00000000-0002-0000-0400-0000C8000000}">
          <x14:formula1>
            <xm:f>Cellvalues!B1:B3</xm:f>
          </x14:formula1>
          <xm:sqref>B38:I38</xm:sqref>
        </x14:dataValidation>
        <x14:dataValidation type="list" allowBlank="1" showInputMessage="1" showErrorMessage="1" xr:uid="{00000000-0002-0000-0400-0000D0000000}">
          <x14:formula1>
            <xm:f>Cellvalues!B1:B3</xm:f>
          </x14:formula1>
          <xm:sqref>B39:I39</xm:sqref>
        </x14:dataValidation>
        <x14:dataValidation type="list" allowBlank="1" showInputMessage="1" showErrorMessage="1" xr:uid="{00000000-0002-0000-0400-0000D8000000}">
          <x14:formula1>
            <xm:f>Cellvalues!B1:B3</xm:f>
          </x14:formula1>
          <xm:sqref>B40:I40</xm:sqref>
        </x14:dataValidation>
        <x14:dataValidation type="list" allowBlank="1" showInputMessage="1" showErrorMessage="1" xr:uid="{00000000-0002-0000-0400-0000E0000000}">
          <x14:formula1>
            <xm:f>Cellvalues!B1:B3</xm:f>
          </x14:formula1>
          <xm:sqref>B41:I41</xm:sqref>
        </x14:dataValidation>
        <x14:dataValidation type="list" allowBlank="1" showInputMessage="1" showErrorMessage="1" xr:uid="{00000000-0002-0000-0400-0000E8000000}">
          <x14:formula1>
            <xm:f>Cellvalues!B1:B3</xm:f>
          </x14:formula1>
          <xm:sqref>B42:I42</xm:sqref>
        </x14:dataValidation>
        <x14:dataValidation type="list" allowBlank="1" showInputMessage="1" showErrorMessage="1" xr:uid="{00000000-0002-0000-0400-0000F0000000}">
          <x14:formula1>
            <xm:f>Cellvalues!B1:B3</xm:f>
          </x14:formula1>
          <xm:sqref>B43:I43</xm:sqref>
        </x14:dataValidation>
        <x14:dataValidation type="list" allowBlank="1" showInputMessage="1" showErrorMessage="1" xr:uid="{00000000-0002-0000-0400-0000F8000000}">
          <x14:formula1>
            <xm:f>Cellvalues!B1:B3</xm:f>
          </x14:formula1>
          <xm:sqref>B44:I44</xm:sqref>
        </x14:dataValidation>
        <x14:dataValidation type="list" allowBlank="1" showInputMessage="1" showErrorMessage="1" xr:uid="{00000000-0002-0000-0400-000000010000}">
          <x14:formula1>
            <xm:f>Cellvalues!B1:B3</xm:f>
          </x14:formula1>
          <xm:sqref>B45:I45</xm:sqref>
        </x14:dataValidation>
        <x14:dataValidation type="list" allowBlank="1" showInputMessage="1" showErrorMessage="1" xr:uid="{00000000-0002-0000-0400-000008010000}">
          <x14:formula1>
            <xm:f>Cellvalues!B1:B3</xm:f>
          </x14:formula1>
          <xm:sqref>B46:I46</xm:sqref>
        </x14:dataValidation>
        <x14:dataValidation type="list" allowBlank="1" showInputMessage="1" showErrorMessage="1" xr:uid="{00000000-0002-0000-0400-000010010000}">
          <x14:formula1>
            <xm:f>Cellvalues!B1:B3</xm:f>
          </x14:formula1>
          <xm:sqref>B47:I47</xm:sqref>
        </x14:dataValidation>
        <x14:dataValidation type="list" allowBlank="1" showInputMessage="1" showErrorMessage="1" xr:uid="{00000000-0002-0000-0400-000018010000}">
          <x14:formula1>
            <xm:f>Cellvalues!B1:B3</xm:f>
          </x14:formula1>
          <xm:sqref>B48:I48</xm:sqref>
        </x14:dataValidation>
        <x14:dataValidation type="list" allowBlank="1" showInputMessage="1" showErrorMessage="1" xr:uid="{00000000-0002-0000-0400-000020010000}">
          <x14:formula1>
            <xm:f>Cellvalues!B1:B3</xm:f>
          </x14:formula1>
          <xm:sqref>B49:I49</xm:sqref>
        </x14:dataValidation>
        <x14:dataValidation type="list" allowBlank="1" showInputMessage="1" showErrorMessage="1" xr:uid="{00000000-0002-0000-0400-000028010000}">
          <x14:formula1>
            <xm:f>Cellvalues!B1:B3</xm:f>
          </x14:formula1>
          <xm:sqref>B50:I50</xm:sqref>
        </x14:dataValidation>
        <x14:dataValidation type="list" allowBlank="1" showInputMessage="1" showErrorMessage="1" xr:uid="{00000000-0002-0000-0400-000030010000}">
          <x14:formula1>
            <xm:f>Cellvalues!B1:B3</xm:f>
          </x14:formula1>
          <xm:sqref>B51:I51</xm:sqref>
        </x14:dataValidation>
        <x14:dataValidation type="list" allowBlank="1" showInputMessage="1" showErrorMessage="1" xr:uid="{00000000-0002-0000-0400-000038010000}">
          <x14:formula1>
            <xm:f>Cellvalues!B1:B3</xm:f>
          </x14:formula1>
          <xm:sqref>B52:I52</xm:sqref>
        </x14:dataValidation>
        <x14:dataValidation type="list" allowBlank="1" showInputMessage="1" showErrorMessage="1" xr:uid="{00000000-0002-0000-0400-000040010000}">
          <x14:formula1>
            <xm:f>Cellvalues!B1:B3</xm:f>
          </x14:formula1>
          <xm:sqref>B53:I53</xm:sqref>
        </x14:dataValidation>
        <x14:dataValidation type="list" allowBlank="1" showInputMessage="1" showErrorMessage="1" xr:uid="{00000000-0002-0000-0400-000048010000}">
          <x14:formula1>
            <xm:f>Cellvalues!B1:B3</xm:f>
          </x14:formula1>
          <xm:sqref>B54:I54</xm:sqref>
        </x14:dataValidation>
        <x14:dataValidation type="list" allowBlank="1" showInputMessage="1" showErrorMessage="1" xr:uid="{00000000-0002-0000-0400-000050010000}">
          <x14:formula1>
            <xm:f>Cellvalues!B1:B3</xm:f>
          </x14:formula1>
          <xm:sqref>B55:I55</xm:sqref>
        </x14:dataValidation>
        <x14:dataValidation type="list" allowBlank="1" showInputMessage="1" showErrorMessage="1" xr:uid="{00000000-0002-0000-0400-000058010000}">
          <x14:formula1>
            <xm:f>Cellvalues!B1:B3</xm:f>
          </x14:formula1>
          <xm:sqref>B56:I56</xm:sqref>
        </x14:dataValidation>
        <x14:dataValidation type="list" allowBlank="1" showInputMessage="1" showErrorMessage="1" xr:uid="{00000000-0002-0000-0400-000060010000}">
          <x14:formula1>
            <xm:f>Cellvalues!B1:B3</xm:f>
          </x14:formula1>
          <xm:sqref>B57:I57</xm:sqref>
        </x14:dataValidation>
        <x14:dataValidation type="list" allowBlank="1" showInputMessage="1" showErrorMessage="1" xr:uid="{00000000-0002-0000-0400-000068010000}">
          <x14:formula1>
            <xm:f>Cellvalues!B1:B3</xm:f>
          </x14:formula1>
          <xm:sqref>B58:I58</xm:sqref>
        </x14:dataValidation>
        <x14:dataValidation type="list" allowBlank="1" showInputMessage="1" showErrorMessage="1" xr:uid="{00000000-0002-0000-0400-000070010000}">
          <x14:formula1>
            <xm:f>Cellvalues!B1:B3</xm:f>
          </x14:formula1>
          <xm:sqref>B59:I59</xm:sqref>
        </x14:dataValidation>
        <x14:dataValidation type="list" allowBlank="1" showInputMessage="1" showErrorMessage="1" xr:uid="{00000000-0002-0000-0400-000078010000}">
          <x14:formula1>
            <xm:f>Cellvalues!B1:B3</xm:f>
          </x14:formula1>
          <xm:sqref>B60:I60</xm:sqref>
        </x14:dataValidation>
        <x14:dataValidation type="list" allowBlank="1" showInputMessage="1" showErrorMessage="1" xr:uid="{00000000-0002-0000-0400-000080010000}">
          <x14:formula1>
            <xm:f>Cellvalues!B1:B3</xm:f>
          </x14:formula1>
          <xm:sqref>B61:I61</xm:sqref>
        </x14:dataValidation>
        <x14:dataValidation type="list" allowBlank="1" showInputMessage="1" showErrorMessage="1" xr:uid="{00000000-0002-0000-0400-000088010000}">
          <x14:formula1>
            <xm:f>Cellvalues!B1:B3</xm:f>
          </x14:formula1>
          <xm:sqref>B62:I62</xm:sqref>
        </x14:dataValidation>
        <x14:dataValidation type="list" allowBlank="1" showInputMessage="1" showErrorMessage="1" xr:uid="{00000000-0002-0000-0400-000090010000}">
          <x14:formula1>
            <xm:f>Cellvalues!B1:B3</xm:f>
          </x14:formula1>
          <xm:sqref>B63:I63</xm:sqref>
        </x14:dataValidation>
        <x14:dataValidation type="list" allowBlank="1" showInputMessage="1" showErrorMessage="1" xr:uid="{00000000-0002-0000-0400-000098010000}">
          <x14:formula1>
            <xm:f>Cellvalues!B1:B3</xm:f>
          </x14:formula1>
          <xm:sqref>B64:I64</xm:sqref>
        </x14:dataValidation>
        <x14:dataValidation type="list" allowBlank="1" showInputMessage="1" showErrorMessage="1" xr:uid="{00000000-0002-0000-0400-0000A0010000}">
          <x14:formula1>
            <xm:f>Cellvalues!B1:B3</xm:f>
          </x14:formula1>
          <xm:sqref>B65:I65</xm:sqref>
        </x14:dataValidation>
        <x14:dataValidation type="list" allowBlank="1" showInputMessage="1" showErrorMessage="1" xr:uid="{00000000-0002-0000-0400-0000A8010000}">
          <x14:formula1>
            <xm:f>Cellvalues!B1:B3</xm:f>
          </x14:formula1>
          <xm:sqref>B66:I66</xm:sqref>
        </x14:dataValidation>
        <x14:dataValidation type="list" allowBlank="1" showInputMessage="1" showErrorMessage="1" xr:uid="{00000000-0002-0000-0400-0000B0010000}">
          <x14:formula1>
            <xm:f>Cellvalues!B1:B3</xm:f>
          </x14:formula1>
          <xm:sqref>B67:I67</xm:sqref>
        </x14:dataValidation>
        <x14:dataValidation type="list" allowBlank="1" showInputMessage="1" showErrorMessage="1" xr:uid="{00000000-0002-0000-0400-0000B8010000}">
          <x14:formula1>
            <xm:f>Cellvalues!B1:B3</xm:f>
          </x14:formula1>
          <xm:sqref>B68:I68</xm:sqref>
        </x14:dataValidation>
        <x14:dataValidation type="list" allowBlank="1" showInputMessage="1" showErrorMessage="1" xr:uid="{00000000-0002-0000-0400-0000C0010000}">
          <x14:formula1>
            <xm:f>Cellvalues!B1:B3</xm:f>
          </x14:formula1>
          <xm:sqref>B69:I69</xm:sqref>
        </x14:dataValidation>
        <x14:dataValidation type="list" allowBlank="1" showInputMessage="1" showErrorMessage="1" xr:uid="{00000000-0002-0000-0400-0000C8010000}">
          <x14:formula1>
            <xm:f>Cellvalues!B1:B3</xm:f>
          </x14:formula1>
          <xm:sqref>B70:I70</xm:sqref>
        </x14:dataValidation>
        <x14:dataValidation type="list" allowBlank="1" showInputMessage="1" showErrorMessage="1" xr:uid="{00000000-0002-0000-0400-0000D0010000}">
          <x14:formula1>
            <xm:f>Cellvalues!B1:B3</xm:f>
          </x14:formula1>
          <xm:sqref>B71:I71</xm:sqref>
        </x14:dataValidation>
        <x14:dataValidation type="list" allowBlank="1" showInputMessage="1" showErrorMessage="1" xr:uid="{00000000-0002-0000-0400-0000D8010000}">
          <x14:formula1>
            <xm:f>Cellvalues!B1:B3</xm:f>
          </x14:formula1>
          <xm:sqref>B72:I72</xm:sqref>
        </x14:dataValidation>
        <x14:dataValidation type="list" allowBlank="1" showInputMessage="1" showErrorMessage="1" xr:uid="{00000000-0002-0000-0400-0000E0010000}">
          <x14:formula1>
            <xm:f>Cellvalues!B1:B3</xm:f>
          </x14:formula1>
          <xm:sqref>B73:I73</xm:sqref>
        </x14:dataValidation>
        <x14:dataValidation type="list" allowBlank="1" showInputMessage="1" showErrorMessage="1" xr:uid="{00000000-0002-0000-0400-0000E8010000}">
          <x14:formula1>
            <xm:f>Cellvalues!B1:B3</xm:f>
          </x14:formula1>
          <xm:sqref>B74:I74</xm:sqref>
        </x14:dataValidation>
        <x14:dataValidation type="list" allowBlank="1" showInputMessage="1" showErrorMessage="1" xr:uid="{00000000-0002-0000-0400-0000F0010000}">
          <x14:formula1>
            <xm:f>Cellvalues!B1:B3</xm:f>
          </x14:formula1>
          <xm:sqref>B75:I75</xm:sqref>
        </x14:dataValidation>
        <x14:dataValidation type="list" allowBlank="1" showInputMessage="1" showErrorMessage="1" xr:uid="{00000000-0002-0000-0400-0000F8010000}">
          <x14:formula1>
            <xm:f>Cellvalues!B1:B3</xm:f>
          </x14:formula1>
          <xm:sqref>B76:I76</xm:sqref>
        </x14:dataValidation>
        <x14:dataValidation type="list" allowBlank="1" showInputMessage="1" showErrorMessage="1" xr:uid="{00000000-0002-0000-0400-000000020000}">
          <x14:formula1>
            <xm:f>Cellvalues!B1:B3</xm:f>
          </x14:formula1>
          <xm:sqref>B77:I77</xm:sqref>
        </x14:dataValidation>
        <x14:dataValidation type="list" allowBlank="1" showInputMessage="1" showErrorMessage="1" xr:uid="{00000000-0002-0000-0400-000008020000}">
          <x14:formula1>
            <xm:f>Cellvalues!B1:B3</xm:f>
          </x14:formula1>
          <xm:sqref>B78:I78</xm:sqref>
        </x14:dataValidation>
        <x14:dataValidation type="list" allowBlank="1" showInputMessage="1" showErrorMessage="1" xr:uid="{00000000-0002-0000-0400-000010020000}">
          <x14:formula1>
            <xm:f>Cellvalues!B1:B3</xm:f>
          </x14:formula1>
          <xm:sqref>B79:I79</xm:sqref>
        </x14:dataValidation>
        <x14:dataValidation type="list" allowBlank="1" showInputMessage="1" showErrorMessage="1" xr:uid="{00000000-0002-0000-0400-000018020000}">
          <x14:formula1>
            <xm:f>Cellvalues!B1:B3</xm:f>
          </x14:formula1>
          <xm:sqref>B80:I80</xm:sqref>
        </x14:dataValidation>
        <x14:dataValidation type="list" allowBlank="1" showInputMessage="1" showErrorMessage="1" xr:uid="{00000000-0002-0000-0400-000020020000}">
          <x14:formula1>
            <xm:f>Cellvalues!B1:B3</xm:f>
          </x14:formula1>
          <xm:sqref>B81:I81</xm:sqref>
        </x14:dataValidation>
        <x14:dataValidation type="list" allowBlank="1" showInputMessage="1" showErrorMessage="1" xr:uid="{00000000-0002-0000-0400-000028020000}">
          <x14:formula1>
            <xm:f>Cellvalues!B1:B3</xm:f>
          </x14:formula1>
          <xm:sqref>B82:I82</xm:sqref>
        </x14:dataValidation>
        <x14:dataValidation type="list" allowBlank="1" showInputMessage="1" showErrorMessage="1" xr:uid="{00000000-0002-0000-0400-000030020000}">
          <x14:formula1>
            <xm:f>Cellvalues!B1:B3</xm:f>
          </x14:formula1>
          <xm:sqref>B83:I83</xm:sqref>
        </x14:dataValidation>
        <x14:dataValidation type="list" allowBlank="1" showInputMessage="1" showErrorMessage="1" xr:uid="{00000000-0002-0000-0400-000038020000}">
          <x14:formula1>
            <xm:f>Cellvalues!B1:B3</xm:f>
          </x14:formula1>
          <xm:sqref>B84:I84</xm:sqref>
        </x14:dataValidation>
        <x14:dataValidation type="list" allowBlank="1" showInputMessage="1" showErrorMessage="1" xr:uid="{00000000-0002-0000-0400-000040020000}">
          <x14:formula1>
            <xm:f>Cellvalues!B1:B3</xm:f>
          </x14:formula1>
          <xm:sqref>B85:I85</xm:sqref>
        </x14:dataValidation>
        <x14:dataValidation type="list" allowBlank="1" showInputMessage="1" showErrorMessage="1" xr:uid="{00000000-0002-0000-0400-000048020000}">
          <x14:formula1>
            <xm:f>Cellvalues!B1:B3</xm:f>
          </x14:formula1>
          <xm:sqref>B86:I86</xm:sqref>
        </x14:dataValidation>
        <x14:dataValidation type="list" allowBlank="1" showInputMessage="1" showErrorMessage="1" xr:uid="{00000000-0002-0000-0400-000050020000}">
          <x14:formula1>
            <xm:f>Cellvalues!B1:B3</xm:f>
          </x14:formula1>
          <xm:sqref>B87:I87</xm:sqref>
        </x14:dataValidation>
        <x14:dataValidation type="list" allowBlank="1" showInputMessage="1" showErrorMessage="1" xr:uid="{00000000-0002-0000-0400-000058020000}">
          <x14:formula1>
            <xm:f>Cellvalues!B1:B3</xm:f>
          </x14:formula1>
          <xm:sqref>B88:I88</xm:sqref>
        </x14:dataValidation>
        <x14:dataValidation type="list" allowBlank="1" showInputMessage="1" showErrorMessage="1" xr:uid="{00000000-0002-0000-0400-000060020000}">
          <x14:formula1>
            <xm:f>Cellvalues!B1:B3</xm:f>
          </x14:formula1>
          <xm:sqref>B89:I89</xm:sqref>
        </x14:dataValidation>
        <x14:dataValidation type="list" allowBlank="1" showInputMessage="1" showErrorMessage="1" xr:uid="{00000000-0002-0000-0400-000068020000}">
          <x14:formula1>
            <xm:f>Cellvalues!B1:B3</xm:f>
          </x14:formula1>
          <xm:sqref>B90:I90</xm:sqref>
        </x14:dataValidation>
        <x14:dataValidation type="list" allowBlank="1" showInputMessage="1" showErrorMessage="1" xr:uid="{00000000-0002-0000-0400-000070020000}">
          <x14:formula1>
            <xm:f>Cellvalues!B1:B3</xm:f>
          </x14:formula1>
          <xm:sqref>B91:I91</xm:sqref>
        </x14:dataValidation>
        <x14:dataValidation type="list" allowBlank="1" showInputMessage="1" showErrorMessage="1" xr:uid="{00000000-0002-0000-0400-000078020000}">
          <x14:formula1>
            <xm:f>Cellvalues!B1:B3</xm:f>
          </x14:formula1>
          <xm:sqref>B92:I92</xm:sqref>
        </x14:dataValidation>
        <x14:dataValidation type="list" allowBlank="1" showInputMessage="1" showErrorMessage="1" xr:uid="{00000000-0002-0000-0400-000080020000}">
          <x14:formula1>
            <xm:f>Cellvalues!B1:B3</xm:f>
          </x14:formula1>
          <xm:sqref>B93:I93</xm:sqref>
        </x14:dataValidation>
        <x14:dataValidation type="list" allowBlank="1" showInputMessage="1" showErrorMessage="1" xr:uid="{00000000-0002-0000-0400-000088020000}">
          <x14:formula1>
            <xm:f>Cellvalues!B1:B3</xm:f>
          </x14:formula1>
          <xm:sqref>B94:I94</xm:sqref>
        </x14:dataValidation>
        <x14:dataValidation type="list" allowBlank="1" showInputMessage="1" showErrorMessage="1" xr:uid="{00000000-0002-0000-0400-000090020000}">
          <x14:formula1>
            <xm:f>Cellvalues!B1:B3</xm:f>
          </x14:formula1>
          <xm:sqref>B95:I95</xm:sqref>
        </x14:dataValidation>
        <x14:dataValidation type="list" allowBlank="1" showInputMessage="1" showErrorMessage="1" xr:uid="{00000000-0002-0000-0400-000098020000}">
          <x14:formula1>
            <xm:f>Cellvalues!B1:B3</xm:f>
          </x14:formula1>
          <xm:sqref>B96:I96</xm:sqref>
        </x14:dataValidation>
        <x14:dataValidation type="list" allowBlank="1" showInputMessage="1" showErrorMessage="1" xr:uid="{00000000-0002-0000-0400-0000A0020000}">
          <x14:formula1>
            <xm:f>Cellvalues!B1:B3</xm:f>
          </x14:formula1>
          <xm:sqref>B97:I97</xm:sqref>
        </x14:dataValidation>
        <x14:dataValidation type="list" allowBlank="1" showInputMessage="1" showErrorMessage="1" xr:uid="{00000000-0002-0000-0400-0000A8020000}">
          <x14:formula1>
            <xm:f>Cellvalues!B1:B3</xm:f>
          </x14:formula1>
          <xm:sqref>B98:I98</xm:sqref>
        </x14:dataValidation>
        <x14:dataValidation type="list" allowBlank="1" showInputMessage="1" showErrorMessage="1" xr:uid="{00000000-0002-0000-0400-0000B0020000}">
          <x14:formula1>
            <xm:f>Cellvalues!B1:B3</xm:f>
          </x14:formula1>
          <xm:sqref>B99:I99</xm:sqref>
        </x14:dataValidation>
        <x14:dataValidation type="list" allowBlank="1" showInputMessage="1" showErrorMessage="1" xr:uid="{00000000-0002-0000-0400-0000B8020000}">
          <x14:formula1>
            <xm:f>Cellvalues!B1:B3</xm:f>
          </x14:formula1>
          <xm:sqref>B100:I100</xm:sqref>
        </x14:dataValidation>
        <x14:dataValidation type="list" allowBlank="1" showInputMessage="1" showErrorMessage="1" xr:uid="{00000000-0002-0000-0400-0000C0020000}">
          <x14:formula1>
            <xm:f>Cellvalues!B1:B3</xm:f>
          </x14:formula1>
          <xm:sqref>B101:I101</xm:sqref>
        </x14:dataValidation>
        <x14:dataValidation type="list" allowBlank="1" showInputMessage="1" showErrorMessage="1" xr:uid="{00000000-0002-0000-0400-0000C8020000}">
          <x14:formula1>
            <xm:f>Cellvalues!B1:B3</xm:f>
          </x14:formula1>
          <xm:sqref>B102:I102</xm:sqref>
        </x14:dataValidation>
        <x14:dataValidation type="list" allowBlank="1" showInputMessage="1" showErrorMessage="1" xr:uid="{00000000-0002-0000-0400-0000D0020000}">
          <x14:formula1>
            <xm:f>Cellvalues!B1:B3</xm:f>
          </x14:formula1>
          <xm:sqref>B103:I103</xm:sqref>
        </x14:dataValidation>
        <x14:dataValidation type="list" allowBlank="1" showInputMessage="1" showErrorMessage="1" xr:uid="{00000000-0002-0000-0400-0000D8020000}">
          <x14:formula1>
            <xm:f>Cellvalues!B1:B3</xm:f>
          </x14:formula1>
          <xm:sqref>B104:I104</xm:sqref>
        </x14:dataValidation>
        <x14:dataValidation type="list" allowBlank="1" showInputMessage="1" showErrorMessage="1" xr:uid="{00000000-0002-0000-0400-0000E0020000}">
          <x14:formula1>
            <xm:f>Cellvalues!B1:B3</xm:f>
          </x14:formula1>
          <xm:sqref>B105:I105</xm:sqref>
        </x14:dataValidation>
        <x14:dataValidation type="list" allowBlank="1" showInputMessage="1" showErrorMessage="1" xr:uid="{00000000-0002-0000-0400-0000E8020000}">
          <x14:formula1>
            <xm:f>Cellvalues!B1:B3</xm:f>
          </x14:formula1>
          <xm:sqref>B106:I106</xm:sqref>
        </x14:dataValidation>
        <x14:dataValidation type="list" allowBlank="1" showInputMessage="1" showErrorMessage="1" xr:uid="{00000000-0002-0000-0400-0000F0020000}">
          <x14:formula1>
            <xm:f>Cellvalues!B1:B3</xm:f>
          </x14:formula1>
          <xm:sqref>B107:I107</xm:sqref>
        </x14:dataValidation>
        <x14:dataValidation type="list" allowBlank="1" showInputMessage="1" showErrorMessage="1" xr:uid="{00000000-0002-0000-0400-0000F8020000}">
          <x14:formula1>
            <xm:f>Cellvalues!B1:B3</xm:f>
          </x14:formula1>
          <xm:sqref>B108:I108</xm:sqref>
        </x14:dataValidation>
        <x14:dataValidation type="list" allowBlank="1" showInputMessage="1" showErrorMessage="1" xr:uid="{00000000-0002-0000-0400-000000030000}">
          <x14:formula1>
            <xm:f>Cellvalues!B1:B3</xm:f>
          </x14:formula1>
          <xm:sqref>B109:I109</xm:sqref>
        </x14:dataValidation>
        <x14:dataValidation type="list" allowBlank="1" showInputMessage="1" showErrorMessage="1" xr:uid="{00000000-0002-0000-0400-000008030000}">
          <x14:formula1>
            <xm:f>Cellvalues!B1:B3</xm:f>
          </x14:formula1>
          <xm:sqref>B110:I110</xm:sqref>
        </x14:dataValidation>
        <x14:dataValidation type="list" allowBlank="1" showInputMessage="1" showErrorMessage="1" xr:uid="{00000000-0002-0000-0400-000010030000}">
          <x14:formula1>
            <xm:f>Cellvalues!B1:B3</xm:f>
          </x14:formula1>
          <xm:sqref>B111:I111</xm:sqref>
        </x14:dataValidation>
        <x14:dataValidation type="list" allowBlank="1" showInputMessage="1" showErrorMessage="1" xr:uid="{00000000-0002-0000-0400-000018030000}">
          <x14:formula1>
            <xm:f>Cellvalues!B1:B3</xm:f>
          </x14:formula1>
          <xm:sqref>B112:I112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Predict</vt:lpstr>
      <vt:lpstr>Cellvalues</vt:lpstr>
      <vt:lpstr>Model properties</vt:lpstr>
      <vt:lpstr>Fields</vt:lpstr>
      <vt:lpstr>MultiPredict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Smart</cp:lastModifiedBy>
  <dcterms:created xsi:type="dcterms:W3CDTF">2020-03-03T17:04:40Z</dcterms:created>
  <dcterms:modified xsi:type="dcterms:W3CDTF">2020-03-03T20:16:33Z</dcterms:modified>
</cp:coreProperties>
</file>