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SAFIOS\"/>
    </mc:Choice>
  </mc:AlternateContent>
  <xr:revisionPtr revIDLastSave="0" documentId="8_{3C3D9C9D-0620-47F9-BC5B-6BA0A0A78154}" xr6:coauthVersionLast="47" xr6:coauthVersionMax="47" xr10:uidLastSave="{00000000-0000-0000-0000-000000000000}"/>
  <bookViews>
    <workbookView xWindow="2625" yWindow="1620" windowWidth="15375" windowHeight="7875" xr2:uid="{D064C5C5-F747-4C7E-A02B-093060C49D6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J3" i="1"/>
  <c r="J2" i="1"/>
  <c r="I3" i="1"/>
  <c r="I2" i="1"/>
  <c r="H3" i="1"/>
  <c r="H2" i="1"/>
  <c r="E5" i="1"/>
  <c r="E4" i="1"/>
  <c r="E3" i="1"/>
  <c r="E2" i="1"/>
</calcChain>
</file>

<file path=xl/sharedStrings.xml><?xml version="1.0" encoding="utf-8"?>
<sst xmlns="http://schemas.openxmlformats.org/spreadsheetml/2006/main" count="24" uniqueCount="17">
  <si>
    <t>Descripción</t>
  </si>
  <si>
    <t>Valor</t>
  </si>
  <si>
    <t>Fórmula</t>
  </si>
  <si>
    <t>Resultado</t>
  </si>
  <si>
    <t>Ancho del Canal (B)</t>
  </si>
  <si>
    <t>Profundidad (H)</t>
  </si>
  <si>
    <t>Coeficiente de Rugosidad (n)</t>
  </si>
  <si>
    <t>Pendiente (S)</t>
  </si>
  <si>
    <t>Caudal (Q)</t>
  </si>
  <si>
    <t xml:space="preserve"> Fórmula</t>
  </si>
  <si>
    <t>Área (A = B * H)</t>
  </si>
  <si>
    <t>Perímetro (P = B + 2 * H)</t>
  </si>
  <si>
    <t>Radio Hidráulico (R = A / P)</t>
  </si>
  <si>
    <t>Valor Base</t>
  </si>
  <si>
    <t>Valor ±10%</t>
  </si>
  <si>
    <t>Error Relativo Rugosidad (n)</t>
  </si>
  <si>
    <t>Error Relativo Pendiente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</si>
</sst>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B744-7107-482A-89FF-D8CCEEB13A37}">
  <dimension ref="A1:L14"/>
  <sheetViews>
    <sheetView tabSelected="1" workbookViewId="0">
      <selection activeCell="I21" sqref="I21"/>
    </sheetView>
  </sheetViews>
  <sheetFormatPr baseColWidth="10" defaultRowHeight="15" x14ac:dyDescent="0.25"/>
  <cols>
    <col min="1" max="1" width="27.28515625" customWidth="1"/>
    <col min="4" max="4" width="24.28515625" customWidth="1"/>
    <col min="5" max="5" width="13.7109375" customWidth="1"/>
    <col min="7" max="7" width="27.28515625" customWidth="1"/>
    <col min="8" max="8" width="15" customWidth="1"/>
    <col min="9" max="9" width="12.7109375" customWidth="1"/>
    <col min="11" max="11" width="26.5703125" customWidth="1"/>
  </cols>
  <sheetData>
    <row r="1" spans="1:12" x14ac:dyDescent="0.25">
      <c r="A1" s="2" t="s">
        <v>0</v>
      </c>
      <c r="B1" s="2" t="s">
        <v>1</v>
      </c>
      <c r="C1" s="2" t="s">
        <v>9</v>
      </c>
      <c r="D1" s="5" t="s">
        <v>0</v>
      </c>
      <c r="E1" s="5" t="s">
        <v>2</v>
      </c>
      <c r="F1" s="5" t="s">
        <v>3</v>
      </c>
      <c r="G1" s="7" t="s">
        <v>0</v>
      </c>
      <c r="H1" s="8" t="s">
        <v>13</v>
      </c>
      <c r="I1" s="7" t="s">
        <v>14</v>
      </c>
      <c r="J1" s="8" t="s">
        <v>2</v>
      </c>
      <c r="K1" s="11" t="s">
        <v>0</v>
      </c>
      <c r="L1" s="11" t="s">
        <v>2</v>
      </c>
    </row>
    <row r="2" spans="1:12" x14ac:dyDescent="0.25">
      <c r="A2" s="3" t="s">
        <v>4</v>
      </c>
      <c r="B2" s="3">
        <v>20</v>
      </c>
      <c r="C2" s="3"/>
      <c r="D2" s="6" t="s">
        <v>10</v>
      </c>
      <c r="E2" s="6">
        <f>B2 * B3</f>
        <v>6</v>
      </c>
      <c r="F2" s="6"/>
      <c r="G2" s="9" t="s">
        <v>6</v>
      </c>
      <c r="H2" s="9">
        <f>B4</f>
        <v>0.03</v>
      </c>
      <c r="I2" s="9">
        <f>B4 * 0.9</f>
        <v>2.7E-2</v>
      </c>
      <c r="J2" s="9">
        <f>((E2^(5/3) / (H2 * E3^(2/3))) * B4^(1/2))</f>
        <v>15.221121162872075</v>
      </c>
      <c r="K2" s="12" t="s">
        <v>15</v>
      </c>
      <c r="L2" s="12">
        <f>ABS((E5 - (E2^(5/3) / ((B3 + (B3 * 0.1)) * E3^(2/3))) * (H3^(1/2))) / E5 * 100)</f>
        <v>90.909090909090921</v>
      </c>
    </row>
    <row r="3" spans="1:12" x14ac:dyDescent="0.25">
      <c r="A3" s="3" t="s">
        <v>5</v>
      </c>
      <c r="B3" s="4">
        <v>0.3</v>
      </c>
      <c r="C3" s="3"/>
      <c r="D3" s="6" t="s">
        <v>11</v>
      </c>
      <c r="E3" s="6">
        <f>B2 + 2 * B3</f>
        <v>20.6</v>
      </c>
      <c r="F3" s="6"/>
      <c r="G3" s="9" t="s">
        <v>7</v>
      </c>
      <c r="H3" s="9">
        <f>B5</f>
        <v>2.9999999999999997E-4</v>
      </c>
      <c r="I3" s="9">
        <f>B5 * 0.9</f>
        <v>2.7E-4</v>
      </c>
      <c r="J3" s="10">
        <f>((E2^(5/3) / (B3 * E3^(2/3))) * (H3^(1/2)))</f>
        <v>0.15221121162872076</v>
      </c>
      <c r="K3" s="12" t="s">
        <v>16</v>
      </c>
      <c r="L3" s="12">
        <f>ABS((E5 - (E2^(5/3) / (B3 * E3^(2/3))) * ((H2 - (H2 * 0.1))^(1/2))) / E5 * 100)</f>
        <v>5.1316701949486214</v>
      </c>
    </row>
    <row r="4" spans="1:12" x14ac:dyDescent="0.25">
      <c r="A4" s="3" t="s">
        <v>6</v>
      </c>
      <c r="B4" s="3">
        <v>0.03</v>
      </c>
      <c r="C4" s="3"/>
      <c r="D4" s="6" t="s">
        <v>12</v>
      </c>
      <c r="E4" s="6">
        <f>E2 / E3</f>
        <v>0.29126213592233008</v>
      </c>
      <c r="F4" s="6"/>
      <c r="G4" s="9"/>
      <c r="H4" s="9"/>
      <c r="I4" s="9"/>
      <c r="J4" s="9"/>
      <c r="K4" s="12"/>
      <c r="L4" s="12"/>
    </row>
    <row r="5" spans="1:12" x14ac:dyDescent="0.25">
      <c r="A5" s="3" t="s">
        <v>7</v>
      </c>
      <c r="B5" s="4">
        <v>2.9999999999999997E-4</v>
      </c>
      <c r="C5" s="3"/>
      <c r="D5" s="6" t="s">
        <v>8</v>
      </c>
      <c r="E5" s="6">
        <f>((E2^(5/3) / (B3 * E3^(2/3))) * B4^(1/2))</f>
        <v>1.5221121162872078</v>
      </c>
      <c r="F5" s="6"/>
      <c r="G5" s="9"/>
      <c r="H5" s="9"/>
      <c r="I5" s="9"/>
      <c r="J5" s="9"/>
      <c r="K5" s="12"/>
      <c r="L5" s="12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2024-09-05T03:58:53Z</dcterms:created>
  <dcterms:modified xsi:type="dcterms:W3CDTF">2024-09-05T05:04:50Z</dcterms:modified>
</cp:coreProperties>
</file>