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" sheetId="1" r:id="rId4"/>
    <sheet state="visible" name="target" sheetId="2" r:id="rId5"/>
    <sheet state="visible" name="Loan" sheetId="3" r:id="rId6"/>
    <sheet state="visible" name="payment" sheetId="4" r:id="rId7"/>
  </sheets>
  <definedNames/>
  <calcPr/>
</workbook>
</file>

<file path=xl/sharedStrings.xml><?xml version="1.0" encoding="utf-8"?>
<sst xmlns="http://schemas.openxmlformats.org/spreadsheetml/2006/main" count="48" uniqueCount="38">
  <si>
    <t>id</t>
  </si>
  <si>
    <t>user_id</t>
  </si>
  <si>
    <t>name</t>
  </si>
  <si>
    <t>last_name</t>
  </si>
  <si>
    <t>email</t>
  </si>
  <si>
    <t>cel_phone</t>
  </si>
  <si>
    <t>birth_date</t>
  </si>
  <si>
    <t>Jhon</t>
  </si>
  <si>
    <t>Ospina</t>
  </si>
  <si>
    <t>jhonospina2711@gmail.com</t>
  </si>
  <si>
    <t>Leidy</t>
  </si>
  <si>
    <t>Manzano</t>
  </si>
  <si>
    <t>leidyr.manzano@gmail.com</t>
  </si>
  <si>
    <t>Alexandra</t>
  </si>
  <si>
    <t>Orozco</t>
  </si>
  <si>
    <t>alexandra.orozco@gmail.com</t>
  </si>
  <si>
    <t>Id</t>
  </si>
  <si>
    <t>min_cant</t>
  </si>
  <si>
    <t>max_cant</t>
  </si>
  <si>
    <t>min_amount_total</t>
  </si>
  <si>
    <t>max_amount_total</t>
  </si>
  <si>
    <t>rate</t>
  </si>
  <si>
    <t>max</t>
  </si>
  <si>
    <t>New</t>
  </si>
  <si>
    <t>null</t>
  </si>
  <si>
    <t>frequent</t>
  </si>
  <si>
    <t>premium</t>
  </si>
  <si>
    <t>amount</t>
  </si>
  <si>
    <t>term</t>
  </si>
  <si>
    <t>installment</t>
  </si>
  <si>
    <t>date</t>
  </si>
  <si>
    <t>Id_target</t>
  </si>
  <si>
    <t>RATE</t>
  </si>
  <si>
    <t>NEW</t>
  </si>
  <si>
    <t>FREQUENT</t>
  </si>
  <si>
    <t>PREMIUM</t>
  </si>
  <si>
    <t>loan_id</t>
  </si>
  <si>
    <t>debt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</si>
</sst>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d/M/yyyy H:mm:ss"/>
  </numFmts>
  <fonts count="6">
    <font>
      <sz val="10.0"/>
      <color rgb="FF000000"/>
      <name val="Arial"/>
      <scheme val="minor"/>
    </font>
    <font>
      <b/>
      <sz val="9.0"/>
      <color rgb="FF000000"/>
      <name val="Helvetica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sz val="9.0"/>
      <color rgb="FF000000"/>
      <name val="Helvetica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2" fontId="5" numFmtId="0" xfId="0" applyAlignment="1" applyFont="1">
      <alignment horizontal="left" readingOrder="0" shrinkToFit="0" wrapText="0"/>
    </xf>
    <xf borderId="0" fillId="0" fontId="2" numFmtId="2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 readingOrder="0"/>
    </xf>
    <xf borderId="0" fillId="2" fontId="5" numFmtId="0" xfId="0" applyAlignment="1" applyFont="1">
      <alignment horizontal="center" readingOrder="0" shrinkToFit="0" wrapText="0"/>
    </xf>
    <xf borderId="0" fillId="0" fontId="2" numFmtId="165" xfId="0" applyAlignment="1" applyFont="1" applyNumberFormat="1">
      <alignment horizontal="center"/>
    </xf>
    <xf borderId="0" fillId="0" fontId="2" numFmtId="2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>
        <v>1.13059525E9</v>
      </c>
      <c r="C2" s="3" t="s">
        <v>7</v>
      </c>
      <c r="D2" s="3" t="s">
        <v>8</v>
      </c>
      <c r="E2" s="3" t="s">
        <v>9</v>
      </c>
      <c r="F2" s="3">
        <v>3.185839956E9</v>
      </c>
      <c r="G2" s="4">
        <v>31969.0</v>
      </c>
    </row>
    <row r="3">
      <c r="A3" s="2">
        <v>2.0</v>
      </c>
      <c r="B3" s="2">
        <v>1.143863945E9</v>
      </c>
      <c r="C3" s="3" t="s">
        <v>10</v>
      </c>
      <c r="D3" s="3" t="s">
        <v>11</v>
      </c>
      <c r="E3" s="3" t="s">
        <v>12</v>
      </c>
      <c r="F3" s="3">
        <v>3.164329868E9</v>
      </c>
      <c r="G3" s="4">
        <v>34975.0</v>
      </c>
    </row>
    <row r="4">
      <c r="A4" s="2">
        <v>3.0</v>
      </c>
      <c r="B4" s="2">
        <v>3.1832956E7</v>
      </c>
      <c r="C4" s="3" t="s">
        <v>13</v>
      </c>
      <c r="D4" s="3" t="s">
        <v>14</v>
      </c>
      <c r="E4" s="3" t="s">
        <v>15</v>
      </c>
      <c r="F4" s="3">
        <v>3.15400828E9</v>
      </c>
      <c r="G4" s="4">
        <v>23146.0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5" max="5" width="24.13"/>
    <col customWidth="1" min="6" max="6" width="14.75"/>
  </cols>
  <sheetData>
    <row r="1">
      <c r="A1" s="1" t="s">
        <v>16</v>
      </c>
      <c r="B1" s="5" t="s">
        <v>2</v>
      </c>
      <c r="C1" s="1" t="s">
        <v>17</v>
      </c>
      <c r="D1" s="1" t="s">
        <v>18</v>
      </c>
      <c r="E1" s="1" t="s">
        <v>19</v>
      </c>
      <c r="F1" s="6" t="s">
        <v>20</v>
      </c>
      <c r="G1" s="5" t="s">
        <v>21</v>
      </c>
      <c r="H1" s="5" t="s">
        <v>22</v>
      </c>
    </row>
    <row r="2">
      <c r="A2" s="2">
        <v>1.0</v>
      </c>
      <c r="B2" s="7" t="s">
        <v>23</v>
      </c>
      <c r="C2" s="2">
        <v>0.0</v>
      </c>
      <c r="D2" s="2">
        <v>2.0</v>
      </c>
      <c r="E2" s="2" t="s">
        <v>24</v>
      </c>
      <c r="F2" s="2">
        <v>100000.0</v>
      </c>
      <c r="G2" s="2">
        <v>0.15</v>
      </c>
      <c r="H2" s="2">
        <v>500000.0</v>
      </c>
    </row>
    <row r="3">
      <c r="A3" s="2">
        <v>2.0</v>
      </c>
      <c r="B3" s="8" t="s">
        <v>25</v>
      </c>
      <c r="C3" s="2">
        <v>2.0</v>
      </c>
      <c r="D3" s="2">
        <v>5.0</v>
      </c>
      <c r="E3" s="2">
        <v>100000.0</v>
      </c>
      <c r="F3" s="2">
        <v>500000.0</v>
      </c>
      <c r="G3" s="9">
        <v>0.1</v>
      </c>
      <c r="H3" s="2">
        <v>1000000.0</v>
      </c>
    </row>
    <row r="4">
      <c r="A4" s="2">
        <v>3.0</v>
      </c>
      <c r="B4" s="7" t="s">
        <v>26</v>
      </c>
      <c r="C4" s="2">
        <v>5.0</v>
      </c>
      <c r="D4" s="2" t="s">
        <v>24</v>
      </c>
      <c r="E4" s="2">
        <v>500000.0</v>
      </c>
      <c r="F4" s="2" t="s">
        <v>24</v>
      </c>
      <c r="G4" s="2">
        <v>0.05</v>
      </c>
      <c r="H4" s="2">
        <v>5000000.0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4.38"/>
  </cols>
  <sheetData>
    <row r="1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21</v>
      </c>
      <c r="G1" s="5" t="s">
        <v>30</v>
      </c>
      <c r="H1" s="1" t="s">
        <v>31</v>
      </c>
    </row>
    <row r="2">
      <c r="A2" s="2">
        <v>1.0</v>
      </c>
      <c r="B2" s="2">
        <v>1.0</v>
      </c>
      <c r="C2" s="10">
        <v>100000.0</v>
      </c>
      <c r="D2" s="2">
        <v>12.0</v>
      </c>
      <c r="E2" s="11">
        <f>(C9+C9 / ((1 + C9) ^ D2 - 1)) * C2</f>
        <v>9025.831235</v>
      </c>
      <c r="F2" s="12">
        <f>B9</f>
        <v>0.15</v>
      </c>
      <c r="G2" s="13">
        <v>44103.90057071759</v>
      </c>
      <c r="H2" s="2">
        <v>3.0</v>
      </c>
    </row>
    <row r="3">
      <c r="A3" s="2"/>
      <c r="B3" s="2"/>
      <c r="C3" s="2"/>
      <c r="D3" s="2"/>
      <c r="E3" s="11"/>
      <c r="F3" s="12"/>
      <c r="G3" s="12"/>
      <c r="H3" s="2"/>
    </row>
    <row r="4">
      <c r="A4" s="2"/>
      <c r="B4" s="2"/>
      <c r="C4" s="12"/>
      <c r="D4" s="2"/>
      <c r="E4" s="12"/>
      <c r="F4" s="12"/>
      <c r="G4" s="12"/>
      <c r="H4" s="2"/>
    </row>
    <row r="5">
      <c r="A5" s="2"/>
      <c r="B5" s="2"/>
      <c r="C5" s="12"/>
      <c r="D5" s="2">
        <f>C9</f>
        <v>0.0125</v>
      </c>
      <c r="E5" s="12">
        <f>C9/((1+C9)^D2-1)</f>
        <v>0.07775831235</v>
      </c>
      <c r="F5" s="12">
        <f>((1+C9)^D2-1)</f>
        <v>0.1607545177</v>
      </c>
      <c r="G5" s="12"/>
      <c r="H5" s="2"/>
    </row>
    <row r="6">
      <c r="A6" s="2"/>
      <c r="B6" s="2"/>
      <c r="C6" s="12"/>
      <c r="D6" s="10">
        <f>(D5+E5)*C2</f>
        <v>9025.831235</v>
      </c>
      <c r="E6" s="12"/>
      <c r="F6" s="12"/>
      <c r="G6" s="12"/>
      <c r="H6" s="2"/>
    </row>
    <row r="7">
      <c r="A7" s="2"/>
      <c r="B7" s="2"/>
      <c r="C7" s="12"/>
      <c r="D7" s="2"/>
      <c r="E7" s="12"/>
      <c r="F7" s="12"/>
      <c r="G7" s="12"/>
      <c r="H7" s="2"/>
    </row>
    <row r="8">
      <c r="A8" s="2"/>
      <c r="B8" s="2"/>
      <c r="C8" s="2" t="s">
        <v>32</v>
      </c>
      <c r="D8" s="2"/>
      <c r="E8" s="12"/>
      <c r="F8" s="12"/>
      <c r="G8" s="12"/>
      <c r="H8" s="2"/>
    </row>
    <row r="9">
      <c r="A9" s="2" t="s">
        <v>33</v>
      </c>
      <c r="B9" s="2">
        <v>0.15</v>
      </c>
      <c r="C9" s="12">
        <f t="shared" ref="C9:C11" si="1">B9/12</f>
        <v>0.0125</v>
      </c>
      <c r="D9" s="2"/>
      <c r="E9" s="12"/>
      <c r="F9" s="12"/>
      <c r="G9" s="12"/>
      <c r="H9" s="2"/>
    </row>
    <row r="10">
      <c r="A10" s="2" t="s">
        <v>34</v>
      </c>
      <c r="B10" s="9">
        <v>0.1</v>
      </c>
      <c r="C10" s="12">
        <f t="shared" si="1"/>
        <v>0.008333333333</v>
      </c>
      <c r="D10" s="2"/>
      <c r="E10" s="12"/>
      <c r="F10" s="12"/>
      <c r="G10" s="12"/>
      <c r="H10" s="2"/>
    </row>
    <row r="11">
      <c r="A11" s="2" t="s">
        <v>35</v>
      </c>
      <c r="B11" s="2">
        <v>0.05</v>
      </c>
      <c r="C11" s="12">
        <f t="shared" si="1"/>
        <v>0.004166666667</v>
      </c>
      <c r="D11" s="2"/>
      <c r="E11" s="12"/>
      <c r="F11" s="12"/>
      <c r="G11" s="12"/>
      <c r="H11" s="12"/>
    </row>
    <row r="12">
      <c r="A12" s="2"/>
      <c r="B12" s="2"/>
      <c r="C12" s="12"/>
      <c r="D12" s="2"/>
      <c r="E12" s="12"/>
      <c r="F12" s="12"/>
      <c r="G12" s="12"/>
      <c r="H12" s="12"/>
    </row>
    <row r="13">
      <c r="A13" s="2"/>
      <c r="B13" s="2"/>
      <c r="C13" s="12"/>
      <c r="D13" s="2"/>
      <c r="E13" s="12"/>
      <c r="F13" s="12"/>
      <c r="G13" s="12"/>
      <c r="H13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75"/>
  </cols>
  <sheetData>
    <row r="1">
      <c r="A1" s="14" t="s">
        <v>0</v>
      </c>
      <c r="B1" s="14" t="s">
        <v>36</v>
      </c>
      <c r="C1" s="14" t="s">
        <v>27</v>
      </c>
      <c r="D1" s="14" t="s">
        <v>37</v>
      </c>
      <c r="E1" s="14" t="s">
        <v>30</v>
      </c>
      <c r="F1" s="3" t="s">
        <v>29</v>
      </c>
    </row>
    <row r="2">
      <c r="A2" s="2">
        <v>1.0</v>
      </c>
      <c r="B2" s="2">
        <v>1.0</v>
      </c>
      <c r="C2" s="9">
        <f>Loan!$E$2</f>
        <v>9025.831235</v>
      </c>
      <c r="D2" s="15">
        <f>Loan!$C$2-C2</f>
        <v>90974.16877</v>
      </c>
      <c r="E2" s="13">
        <v>44133.90056712963</v>
      </c>
      <c r="F2" s="16">
        <f>Loan!$E$2</f>
        <v>9025.831235</v>
      </c>
    </row>
    <row r="3">
      <c r="A3" s="2">
        <v>2.0</v>
      </c>
      <c r="B3" s="2">
        <v>1.0</v>
      </c>
      <c r="C3" s="9">
        <f>Loan!$E$2</f>
        <v>9025.831235</v>
      </c>
      <c r="D3" s="15">
        <f t="shared" ref="D3:D12" si="1">D2-C3</f>
        <v>81948.33753</v>
      </c>
      <c r="E3" s="13">
        <v>44164.90056712963</v>
      </c>
      <c r="F3" s="16">
        <f>Loan!$E$2</f>
        <v>9025.831235</v>
      </c>
    </row>
    <row r="4">
      <c r="A4" s="2">
        <v>3.0</v>
      </c>
      <c r="B4" s="2">
        <v>1.0</v>
      </c>
      <c r="C4" s="9">
        <f>Loan!$E$2</f>
        <v>9025.831235</v>
      </c>
      <c r="D4" s="15">
        <f t="shared" si="1"/>
        <v>72922.5063</v>
      </c>
      <c r="E4" s="13">
        <v>44194.90056712963</v>
      </c>
      <c r="F4" s="16">
        <f>Loan!$E$2</f>
        <v>9025.831235</v>
      </c>
    </row>
    <row r="5">
      <c r="A5" s="2">
        <v>4.0</v>
      </c>
      <c r="B5" s="2">
        <v>1.0</v>
      </c>
      <c r="C5" s="9">
        <f>Loan!$E$2</f>
        <v>9025.831235</v>
      </c>
      <c r="D5" s="15">
        <f t="shared" si="1"/>
        <v>63896.67506</v>
      </c>
      <c r="E5" s="13">
        <v>44225.90056712963</v>
      </c>
      <c r="F5" s="16">
        <f>Loan!$E$2</f>
        <v>9025.831235</v>
      </c>
    </row>
    <row r="6">
      <c r="A6" s="2">
        <v>5.0</v>
      </c>
      <c r="B6" s="2">
        <v>1.0</v>
      </c>
      <c r="C6" s="9">
        <f>Loan!$E$2</f>
        <v>9025.831235</v>
      </c>
      <c r="D6" s="15">
        <f t="shared" si="1"/>
        <v>54870.84383</v>
      </c>
      <c r="E6" s="13">
        <v>44255.90056712963</v>
      </c>
      <c r="F6" s="16">
        <f>Loan!$E$2</f>
        <v>9025.831235</v>
      </c>
    </row>
    <row r="7">
      <c r="A7" s="2">
        <v>6.0</v>
      </c>
      <c r="B7" s="2">
        <v>1.0</v>
      </c>
      <c r="C7" s="9">
        <f>Loan!$E$2</f>
        <v>9025.831235</v>
      </c>
      <c r="D7" s="15">
        <f t="shared" si="1"/>
        <v>45845.01259</v>
      </c>
      <c r="E7" s="13">
        <v>44284.90056712963</v>
      </c>
      <c r="F7" s="16">
        <f>Loan!$E$2</f>
        <v>9025.831235</v>
      </c>
    </row>
    <row r="8">
      <c r="A8" s="2">
        <v>7.0</v>
      </c>
      <c r="B8" s="2">
        <v>1.0</v>
      </c>
      <c r="C8" s="9">
        <f>Loan!$E$2</f>
        <v>9025.831235</v>
      </c>
      <c r="D8" s="15">
        <f t="shared" si="1"/>
        <v>36819.18136</v>
      </c>
      <c r="E8" s="13">
        <v>44315.90056712963</v>
      </c>
      <c r="F8" s="16">
        <f>Loan!$E$2</f>
        <v>9025.831235</v>
      </c>
    </row>
    <row r="9">
      <c r="A9" s="2">
        <v>8.0</v>
      </c>
      <c r="B9" s="2">
        <v>1.0</v>
      </c>
      <c r="C9" s="9">
        <f>Loan!$E$2</f>
        <v>9025.831235</v>
      </c>
      <c r="D9" s="15">
        <f t="shared" si="1"/>
        <v>27793.35012</v>
      </c>
      <c r="E9" s="13">
        <v>44345.90056712963</v>
      </c>
      <c r="F9" s="16">
        <f>Loan!$E$2</f>
        <v>9025.831235</v>
      </c>
    </row>
    <row r="10">
      <c r="A10" s="2">
        <v>9.0</v>
      </c>
      <c r="B10" s="2">
        <v>1.0</v>
      </c>
      <c r="C10" s="9">
        <f>Loan!$E$2</f>
        <v>9025.831235</v>
      </c>
      <c r="D10" s="15">
        <f t="shared" si="1"/>
        <v>18767.51889</v>
      </c>
      <c r="E10" s="13">
        <v>44376.90056712963</v>
      </c>
      <c r="F10" s="16">
        <f>Loan!$E$2</f>
        <v>9025.831235</v>
      </c>
    </row>
    <row r="11">
      <c r="A11" s="2">
        <v>10.0</v>
      </c>
      <c r="B11" s="2">
        <v>1.0</v>
      </c>
      <c r="C11" s="9">
        <f>Loan!$E$2</f>
        <v>9025.831235</v>
      </c>
      <c r="D11" s="15">
        <f t="shared" si="1"/>
        <v>9741.687655</v>
      </c>
      <c r="E11" s="13">
        <v>44406.90056712963</v>
      </c>
      <c r="F11" s="16">
        <f>Loan!$E$2</f>
        <v>9025.831235</v>
      </c>
    </row>
    <row r="12">
      <c r="A12" s="2">
        <v>11.0</v>
      </c>
      <c r="B12" s="2">
        <v>1.0</v>
      </c>
      <c r="C12" s="9">
        <f>Loan!$E$2</f>
        <v>9025.831235</v>
      </c>
      <c r="D12" s="15">
        <f t="shared" si="1"/>
        <v>715.8564203</v>
      </c>
      <c r="E12" s="13">
        <v>44437.90056712963</v>
      </c>
      <c r="F12" s="16">
        <f>Loan!$E$2</f>
        <v>9025.831235</v>
      </c>
    </row>
    <row r="13">
      <c r="A13" s="2">
        <v>12.0</v>
      </c>
      <c r="B13" s="2">
        <v>1.0</v>
      </c>
      <c r="C13" s="11">
        <f>C12-B13</f>
        <v>9024.831235</v>
      </c>
      <c r="D13" s="2">
        <v>0.0</v>
      </c>
      <c r="E13" s="13">
        <v>44468.90056712963</v>
      </c>
      <c r="F13" s="16">
        <f>Loan!$E$2</f>
        <v>9025.831235</v>
      </c>
    </row>
  </sheetData>
  <drawing r:id="rId1"/>
</worksheet>
</file>