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epeii_2025\repaso1\"/>
    </mc:Choice>
  </mc:AlternateContent>
  <xr:revisionPtr revIDLastSave="0" documentId="8_{873BF1D3-1916-456A-8F67-F636093A2530}" xr6:coauthVersionLast="47" xr6:coauthVersionMax="47" xr10:uidLastSave="{00000000-0000-0000-0000-000000000000}"/>
  <bookViews>
    <workbookView xWindow="-120" yWindow="-120" windowWidth="20730" windowHeight="11160" activeTab="1" xr2:uid="{DF3EC416-6DFA-4D90-A5BA-32F794B309B2}"/>
  </bookViews>
  <sheets>
    <sheet name="Data" sheetId="2" r:id="rId1"/>
    <sheet name="Modelo 1" sheetId="6" r:id="rId2"/>
    <sheet name="Hoja1" sheetId="19" r:id="rId3"/>
    <sheet name="Modelo 2" sheetId="7" r:id="rId4"/>
    <sheet name="Modelo 3" sheetId="8" r:id="rId5"/>
    <sheet name="Modelo 4" sheetId="9" r:id="rId6"/>
    <sheet name="Modelo 5" sheetId="10" r:id="rId7"/>
    <sheet name="Modelo 6" sheetId="11" r:id="rId8"/>
    <sheet name="Modelo 7" sheetId="12" r:id="rId9"/>
    <sheet name="Modelo 8" sheetId="13" r:id="rId10"/>
    <sheet name="Modelo 9" sheetId="20" r:id="rId11"/>
    <sheet name="Modelo 10" sheetId="21" r:id="rId12"/>
    <sheet name="Modelo 11" sheetId="22" r:id="rId13"/>
    <sheet name="Modelo 12" sheetId="23" r:id="rId14"/>
    <sheet name="Modelo 13" sheetId="24" r:id="rId15"/>
    <sheet name="Modelo 14" sheetId="25" r:id="rId16"/>
    <sheet name="Modelo 15" sheetId="26" r:id="rId17"/>
    <sheet name="Modelo 16" sheetId="27" r:id="rId18"/>
    <sheet name="Modelo 17" sheetId="28" r:id="rId19"/>
    <sheet name="Modelo 18" sheetId="29" r:id="rId20"/>
    <sheet name="Modelo 19" sheetId="30" r:id="rId21"/>
    <sheet name="Modelo 20" sheetId="31" r:id="rId22"/>
  </sheets>
  <calcPr calcId="191029"/>
</workbook>
</file>

<file path=xl/calcChain.xml><?xml version="1.0" encoding="utf-8"?>
<calcChain xmlns="http://schemas.openxmlformats.org/spreadsheetml/2006/main">
  <c r="K4" i="28" l="1"/>
  <c r="K3" i="28"/>
  <c r="K2" i="28"/>
  <c r="J4" i="28"/>
  <c r="J3" i="28"/>
  <c r="J2" i="28"/>
  <c r="J6" i="28"/>
  <c r="J5" i="28"/>
  <c r="H22" i="7"/>
  <c r="H22" i="6"/>
  <c r="K32" i="31"/>
  <c r="K31" i="31"/>
  <c r="K30" i="31"/>
  <c r="K29" i="31"/>
  <c r="M30" i="26"/>
  <c r="M29" i="26"/>
  <c r="M28" i="26"/>
  <c r="M30" i="25"/>
  <c r="M29" i="25"/>
  <c r="M28" i="25"/>
  <c r="S25" i="20"/>
  <c r="M25" i="20"/>
  <c r="L25" i="20"/>
  <c r="S24" i="20"/>
  <c r="S23" i="20"/>
  <c r="M24" i="20"/>
  <c r="L24" i="20"/>
  <c r="M23" i="20"/>
  <c r="L23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2" i="20"/>
  <c r="J40" i="31"/>
  <c r="J39" i="31"/>
  <c r="J36" i="31"/>
  <c r="J35" i="31"/>
  <c r="J32" i="31"/>
  <c r="J31" i="31"/>
  <c r="J30" i="31"/>
  <c r="J29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3" i="31"/>
  <c r="J38" i="30"/>
  <c r="J28" i="30"/>
  <c r="J27" i="30"/>
  <c r="J30" i="30"/>
  <c r="J29" i="30"/>
  <c r="J33" i="30"/>
  <c r="J37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3" i="30"/>
  <c r="I37" i="29"/>
  <c r="I36" i="29"/>
  <c r="I33" i="29"/>
  <c r="I32" i="29"/>
  <c r="I27" i="29"/>
  <c r="I26" i="29"/>
  <c r="I29" i="29"/>
  <c r="I28" i="29"/>
  <c r="O37" i="28"/>
  <c r="O36" i="28"/>
  <c r="N37" i="28"/>
  <c r="N36" i="28"/>
  <c r="O32" i="28"/>
  <c r="O31" i="28"/>
  <c r="O30" i="28"/>
  <c r="N32" i="28"/>
  <c r="N31" i="28"/>
  <c r="N30" i="28"/>
  <c r="K5" i="28"/>
  <c r="K6" i="28"/>
  <c r="J7" i="28"/>
  <c r="K7" i="28"/>
  <c r="J8" i="28"/>
  <c r="K8" i="28"/>
  <c r="J9" i="28"/>
  <c r="K9" i="28"/>
  <c r="J10" i="28"/>
  <c r="K10" i="28"/>
  <c r="J11" i="28"/>
  <c r="K11" i="28"/>
  <c r="J12" i="28"/>
  <c r="K12" i="28"/>
  <c r="J13" i="28"/>
  <c r="K13" i="28"/>
  <c r="J14" i="28"/>
  <c r="K14" i="28"/>
  <c r="J15" i="28"/>
  <c r="K15" i="28"/>
  <c r="J16" i="28"/>
  <c r="K16" i="28"/>
  <c r="J17" i="28"/>
  <c r="K17" i="28"/>
  <c r="J18" i="28"/>
  <c r="K18" i="28"/>
  <c r="J19" i="28"/>
  <c r="K19" i="28"/>
  <c r="J20" i="28"/>
  <c r="K20" i="28"/>
  <c r="J21" i="28"/>
  <c r="K21" i="28"/>
  <c r="J22" i="28"/>
  <c r="K22" i="28"/>
  <c r="J23" i="28"/>
  <c r="K23" i="28"/>
  <c r="J24" i="28"/>
  <c r="K24" i="28"/>
  <c r="J25" i="28"/>
  <c r="K25" i="28"/>
  <c r="J26" i="28"/>
  <c r="K26" i="28"/>
  <c r="J27" i="28"/>
  <c r="K27" i="28"/>
  <c r="J28" i="28"/>
  <c r="K28" i="28"/>
  <c r="J29" i="28"/>
  <c r="K29" i="28"/>
  <c r="J30" i="28"/>
  <c r="K30" i="28"/>
  <c r="J31" i="28"/>
  <c r="K31" i="28"/>
  <c r="J32" i="28"/>
  <c r="K32" i="28"/>
  <c r="J33" i="28"/>
  <c r="K33" i="28"/>
  <c r="J34" i="28"/>
  <c r="K34" i="28"/>
  <c r="J35" i="28"/>
  <c r="K35" i="28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J51" i="28"/>
  <c r="K51" i="28"/>
  <c r="J52" i="28"/>
  <c r="K52" i="28"/>
  <c r="J53" i="28"/>
  <c r="K53" i="28"/>
  <c r="J54" i="28"/>
  <c r="K54" i="28"/>
  <c r="J55" i="28"/>
  <c r="K55" i="28"/>
  <c r="L30" i="27"/>
  <c r="L29" i="27"/>
  <c r="L28" i="27"/>
  <c r="L34" i="27"/>
  <c r="L33" i="27"/>
  <c r="L34" i="26"/>
  <c r="L33" i="26"/>
  <c r="L30" i="26"/>
  <c r="L29" i="26"/>
  <c r="L28" i="26"/>
  <c r="L30" i="25"/>
  <c r="L29" i="25"/>
  <c r="L28" i="25"/>
  <c r="L34" i="25"/>
  <c r="L33" i="25"/>
  <c r="L29" i="24"/>
  <c r="L28" i="24"/>
  <c r="L27" i="24"/>
  <c r="K33" i="23"/>
  <c r="K32" i="23"/>
  <c r="K29" i="23"/>
  <c r="K28" i="23"/>
  <c r="K27" i="23"/>
  <c r="K33" i="22"/>
  <c r="K32" i="22"/>
  <c r="K29" i="22"/>
  <c r="K28" i="22"/>
  <c r="K27" i="22"/>
  <c r="K33" i="21"/>
  <c r="K32" i="21"/>
  <c r="K26" i="21"/>
  <c r="K28" i="21"/>
  <c r="K27" i="21"/>
  <c r="J34" i="30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3" i="24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L22" i="13"/>
  <c r="L21" i="13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H23" i="13"/>
  <c r="H21" i="13"/>
  <c r="H22" i="13"/>
  <c r="I25" i="12"/>
  <c r="I24" i="12"/>
  <c r="I23" i="12"/>
  <c r="H24" i="11"/>
  <c r="H22" i="11"/>
  <c r="H23" i="11"/>
  <c r="H23" i="10"/>
  <c r="H22" i="10"/>
  <c r="H21" i="10"/>
  <c r="H20" i="9"/>
  <c r="H22" i="9"/>
  <c r="H21" i="9"/>
  <c r="H22" i="8"/>
  <c r="H21" i="8"/>
  <c r="H20" i="8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3" i="12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" i="1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3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3" i="8"/>
  <c r="H21" i="7"/>
  <c r="H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H21" i="6"/>
  <c r="H2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</calcChain>
</file>

<file path=xl/sharedStrings.xml><?xml version="1.0" encoding="utf-8"?>
<sst xmlns="http://schemas.openxmlformats.org/spreadsheetml/2006/main" count="2810" uniqueCount="118">
  <si>
    <t>Sueldo (W)</t>
  </si>
  <si>
    <t>Experiencia (E)</t>
  </si>
  <si>
    <t>M</t>
  </si>
  <si>
    <t>C</t>
  </si>
  <si>
    <t>A</t>
  </si>
  <si>
    <t>E</t>
  </si>
  <si>
    <t>Observación</t>
  </si>
  <si>
    <t>Sexo (S)</t>
  </si>
  <si>
    <t>Profesión (P)</t>
  </si>
  <si>
    <t>V</t>
  </si>
  <si>
    <t>Egresado</t>
  </si>
  <si>
    <t>bachiller</t>
  </si>
  <si>
    <t>titulado</t>
  </si>
  <si>
    <t>D2</t>
  </si>
  <si>
    <t>D3</t>
  </si>
  <si>
    <t>D4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</si>
  <si>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</si>
  <si>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</si>
  <si>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</si>
  <si>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</si>
  <si>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</si>
  <si>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</si>
  <si>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</si>
  <si>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</si>
  <si>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</si>
  <si>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</si>
  <si>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</si>
  <si>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</si>
  <si>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</si>
  <si>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</si>
  <si>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</si>
  <si>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</si>
  <si>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</si>
  <si>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</si>
  <si>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</si>
  <si>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</si>
  <si>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</si>
  <si>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</si>
  <si>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</si>
  <si>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</si>
  <si>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</si>
  <si>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</si>
  <si>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Salario promedio (M)</t>
  </si>
  <si>
    <t>Salario promedio (V)</t>
  </si>
  <si>
    <t>Diferencia</t>
  </si>
  <si>
    <t>Sueldo promedio del (V)</t>
  </si>
  <si>
    <t>Sueldo promedio (M)</t>
  </si>
  <si>
    <t>D5</t>
  </si>
  <si>
    <t>D6</t>
  </si>
  <si>
    <t>D7</t>
  </si>
  <si>
    <t>Experiencia</t>
  </si>
  <si>
    <t>D8</t>
  </si>
  <si>
    <t>D9</t>
  </si>
  <si>
    <t>Contador</t>
  </si>
  <si>
    <t>Administrador</t>
  </si>
  <si>
    <t>Economista</t>
  </si>
  <si>
    <t>F1</t>
  </si>
  <si>
    <t>F2</t>
  </si>
  <si>
    <t>F3</t>
  </si>
  <si>
    <t>Promedio</t>
  </si>
  <si>
    <t>Diferencial</t>
  </si>
  <si>
    <t>F2*EXP</t>
  </si>
  <si>
    <t>F3*EXP</t>
  </si>
  <si>
    <t>Intercepto</t>
  </si>
  <si>
    <t>Pendiente</t>
  </si>
  <si>
    <t>E3</t>
  </si>
  <si>
    <t>Mujer-Titulada</t>
  </si>
  <si>
    <t>Mujer-Bachiller</t>
  </si>
  <si>
    <t>Varón-Titulado</t>
  </si>
  <si>
    <t>Varón.Bachiller</t>
  </si>
  <si>
    <t>Diferencial sexo</t>
  </si>
  <si>
    <t>Titulados</t>
  </si>
  <si>
    <t>Bachilleres</t>
  </si>
  <si>
    <t>Diferencial egresado</t>
  </si>
  <si>
    <t>Mujer</t>
  </si>
  <si>
    <t>Varón</t>
  </si>
  <si>
    <t>D2*D3</t>
  </si>
  <si>
    <t>|1|||||||||||||||||||||</t>
  </si>
  <si>
    <t>Beta 1</t>
  </si>
  <si>
    <t>Beta 2</t>
  </si>
  <si>
    <t>Alfa 1</t>
  </si>
  <si>
    <t>Alfa 3</t>
  </si>
  <si>
    <t>Pi 1</t>
  </si>
  <si>
    <t>Pi 4</t>
  </si>
  <si>
    <t>Teta 1</t>
  </si>
  <si>
    <t>Teta 5</t>
  </si>
  <si>
    <t>a1</t>
  </si>
  <si>
    <t>a6</t>
  </si>
  <si>
    <t>b1</t>
  </si>
  <si>
    <t>b7</t>
  </si>
  <si>
    <t>Gama 2</t>
  </si>
  <si>
    <t>Gama 3</t>
  </si>
  <si>
    <t>Exp</t>
  </si>
  <si>
    <t>Exp=6</t>
  </si>
  <si>
    <t>Beta1</t>
  </si>
  <si>
    <t>Beta2</t>
  </si>
  <si>
    <t>Delta</t>
  </si>
  <si>
    <t>D2*Exp</t>
  </si>
  <si>
    <t>Variable X 3</t>
  </si>
  <si>
    <t>Delta1</t>
  </si>
  <si>
    <t>Delta2</t>
  </si>
  <si>
    <t>Exp=5</t>
  </si>
  <si>
    <t>Base</t>
  </si>
  <si>
    <t>Beta0</t>
  </si>
  <si>
    <t>Beta3</t>
  </si>
  <si>
    <t>Alfa0</t>
  </si>
  <si>
    <t>Alfa1</t>
  </si>
  <si>
    <t>Alfa3</t>
  </si>
  <si>
    <t>Lamda0</t>
  </si>
  <si>
    <t>Landa1</t>
  </si>
  <si>
    <t>Landa2</t>
  </si>
  <si>
    <t>Exp.</t>
  </si>
  <si>
    <t>Landa0</t>
  </si>
  <si>
    <t>Landa3</t>
  </si>
  <si>
    <t>Alfa</t>
  </si>
  <si>
    <t>Beta2+Alfa</t>
  </si>
  <si>
    <t>Beta3+Alfa</t>
  </si>
  <si>
    <t>Beta4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</si>
</sst>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4" borderId="0" xfId="0" applyFill="1"/>
    <xf numFmtId="0" fontId="3" fillId="4" borderId="3" xfId="0" applyFont="1" applyFill="1" applyBorder="1" applyAlignment="1">
      <alignment horizontal="center"/>
    </xf>
    <xf numFmtId="0" fontId="2" fillId="4" borderId="0" xfId="0" applyFont="1" applyFill="1"/>
    <xf numFmtId="0" fontId="0" fillId="3" borderId="0" xfId="0" applyFill="1"/>
    <xf numFmtId="0" fontId="0" fillId="5" borderId="0" xfId="0" applyFill="1" applyBorder="1" applyAlignment="1"/>
    <xf numFmtId="0" fontId="0" fillId="5" borderId="2" xfId="0" applyFill="1" applyBorder="1" applyAlignment="1"/>
    <xf numFmtId="0" fontId="0" fillId="5" borderId="0" xfId="0" applyFill="1"/>
    <xf numFmtId="0" fontId="0" fillId="6" borderId="0" xfId="0" applyFill="1"/>
    <xf numFmtId="0" fontId="0" fillId="6" borderId="2" xfId="0" applyFill="1" applyBorder="1" applyAlignment="1"/>
    <xf numFmtId="0" fontId="0" fillId="6" borderId="0" xfId="0" applyFill="1" applyBorder="1" applyAlignment="1"/>
    <xf numFmtId="0" fontId="5" fillId="3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7" fillId="7" borderId="0" xfId="0" applyFont="1" applyFill="1"/>
    <xf numFmtId="0" fontId="8" fillId="4" borderId="0" xfId="0" applyFont="1" applyFill="1"/>
    <xf numFmtId="0" fontId="7" fillId="7" borderId="0" xfId="0" applyFont="1" applyFill="1" applyBorder="1" applyAlignment="1"/>
    <xf numFmtId="2" fontId="7" fillId="7" borderId="0" xfId="0" applyNumberFormat="1" applyFont="1" applyFill="1" applyAlignment="1">
      <alignment horizontal="right"/>
    </xf>
    <xf numFmtId="0" fontId="7" fillId="7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1405255</xdr:colOff>
      <xdr:row>19</xdr:row>
      <xdr:rowOff>120015</xdr:rowOff>
    </xdr:from>
    <xdr:to>
      <xdr:col>10</xdr:col>
      <xdr:colOff>268058</xdr:colOff>
      <xdr:row>21</xdr:row>
      <xdr:rowOff>81915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66AEB5CB-3BE7-7A81-A19F-DB3BD2E90F4B}"/>
                </a:ext>
              </a:extLst>
            </xdr:cNvPr>
            <xdr:cNvSpPr txBox="1"/>
          </xdr:nvSpPr>
          <xdr:spPr bwMode="auto">
            <a:xfrm>
              <a:off x="9888855" y="3272790"/>
              <a:ext cx="1948758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66AEB5CB-3BE7-7A81-A19F-DB3BD2E90F4B}"/>
                </a:ext>
              </a:extLst>
            </xdr:cNvPr>
            <xdr:cNvSpPr txBox="1"/>
          </xdr:nvSpPr>
          <xdr:spPr bwMode="auto">
            <a:xfrm>
              <a:off x="9888855" y="3272790"/>
              <a:ext cx="1948758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𝐸(𝑊_𝑖/𝐷_2𝑖=1)=𝛽_1+𝛽_2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1385570</xdr:colOff>
      <xdr:row>18</xdr:row>
      <xdr:rowOff>104775</xdr:rowOff>
    </xdr:from>
    <xdr:to>
      <xdr:col>10</xdr:col>
      <xdr:colOff>158930</xdr:colOff>
      <xdr:row>20</xdr:row>
      <xdr:rowOff>43815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767C5589-DB07-CA7F-BDC5-E29EEF54DA91}"/>
                </a:ext>
              </a:extLst>
            </xdr:cNvPr>
            <xdr:cNvSpPr txBox="1"/>
          </xdr:nvSpPr>
          <xdr:spPr bwMode="auto">
            <a:xfrm>
              <a:off x="9875520" y="3095625"/>
              <a:ext cx="1859280" cy="26289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767C5589-DB07-CA7F-BDC5-E29EEF54DA91}"/>
                </a:ext>
              </a:extLst>
            </xdr:cNvPr>
            <xdr:cNvSpPr txBox="1"/>
          </xdr:nvSpPr>
          <xdr:spPr bwMode="auto">
            <a:xfrm>
              <a:off x="9875520" y="3095625"/>
              <a:ext cx="1859280" cy="26289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)=𝛽_1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1</xdr:colOff>
      <xdr:row>1</xdr:row>
      <xdr:rowOff>16494</xdr:rowOff>
    </xdr:from>
    <xdr:to>
      <xdr:col>10</xdr:col>
      <xdr:colOff>885745</xdr:colOff>
      <xdr:row>3</xdr:row>
      <xdr:rowOff>82095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96">
              <a:extLst>
                <a:ext uri="{FF2B5EF4-FFF2-40B4-BE49-F238E27FC236}">
                  <a16:creationId xmlns:a16="http://schemas.microsoft.com/office/drawing/2014/main" id="{5E26A2D5-B139-FE88-41EA-E19BCD7CC3CA}"/>
                </a:ext>
              </a:extLst>
            </xdr:cNvPr>
            <xdr:cNvSpPr txBox="1"/>
          </xdr:nvSpPr>
          <xdr:spPr bwMode="auto">
            <a:xfrm>
              <a:off x="10308443" y="189676"/>
              <a:ext cx="2622693" cy="394137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4" name="Object 96"/>
            <xdr:cNvSpPr txBox="1"/>
          </xdr:nvSpPr>
          <xdr:spPr bwMode="auto">
            <a:xfrm xmlns:a="http://schemas.openxmlformats.org/drawingml/2006/main">
              <a:off x="10308443" y="189676"/>
              <a:ext cx="2622693" cy="39413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𝑊_𝑖=𝛽_1+𝛽_2 𝐷_2𝑖+𝜇_𝑖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0</xdr:colOff>
      <xdr:row>4</xdr:row>
      <xdr:rowOff>0</xdr:rowOff>
    </xdr:from>
    <xdr:to>
      <xdr:col>9</xdr:col>
      <xdr:colOff>959605</xdr:colOff>
      <xdr:row>6</xdr:row>
      <xdr:rowOff>93976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3">
              <a:extLst>
                <a:ext uri="{FF2B5EF4-FFF2-40B4-BE49-F238E27FC236}">
                  <a16:creationId xmlns:a16="http://schemas.microsoft.com/office/drawing/2014/main" id="{4361D902-7795-6BCF-9463-0888D8C03FFA}"/>
                </a:ext>
              </a:extLst>
            </xdr:cNvPr>
            <xdr:cNvSpPr txBox="1"/>
          </xdr:nvSpPr>
          <xdr:spPr bwMode="auto">
            <a:xfrm>
              <a:off x="10308442" y="667987"/>
              <a:ext cx="1007110" cy="407353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5" name="Object 3"/>
            <xdr:cNvSpPr txBox="1"/>
          </xdr:nvSpPr>
          <xdr:spPr bwMode="auto">
            <a:xfrm xmlns:a="http://schemas.openxmlformats.org/drawingml/2006/main">
              <a:off x="10308442" y="667987"/>
              <a:ext cx="1007110" cy="40735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𝐷_2𝑖=1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36513</xdr:colOff>
      <xdr:row>7</xdr:row>
      <xdr:rowOff>21426</xdr:rowOff>
    </xdr:from>
    <xdr:to>
      <xdr:col>9</xdr:col>
      <xdr:colOff>1063686</xdr:colOff>
      <xdr:row>9</xdr:row>
      <xdr:rowOff>136393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4">
              <a:extLst>
                <a:ext uri="{FF2B5EF4-FFF2-40B4-BE49-F238E27FC236}">
                  <a16:creationId xmlns:a16="http://schemas.microsoft.com/office/drawing/2014/main" id="{397A1B77-9C6E-1987-21F2-F1AAB4DFF303}"/>
                </a:ext>
              </a:extLst>
            </xdr:cNvPr>
            <xdr:cNvSpPr txBox="1"/>
          </xdr:nvSpPr>
          <xdr:spPr bwMode="auto">
            <a:xfrm>
              <a:off x="10344955" y="1159478"/>
              <a:ext cx="1084238" cy="427038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6" name="Object 4"/>
            <xdr:cNvSpPr txBox="1"/>
          </xdr:nvSpPr>
          <xdr:spPr bwMode="auto">
            <a:xfrm xmlns:a="http://schemas.openxmlformats.org/drawingml/2006/main">
              <a:off x="10344955" y="1159478"/>
              <a:ext cx="1084238" cy="42703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𝐷_2𝑖=0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1366838</xdr:colOff>
      <xdr:row>4</xdr:row>
      <xdr:rowOff>2541</xdr:rowOff>
    </xdr:from>
    <xdr:to>
      <xdr:col>11</xdr:col>
      <xdr:colOff>961243</xdr:colOff>
      <xdr:row>6</xdr:row>
      <xdr:rowOff>22026</xdr:rowOff>
    </xdr:to>
    <xdr:sp macro="" textlink="">
      <xdr:nvSpPr>
        <xdr:cNvPr id="7" name="Text Box 80">
          <a:extLst>
            <a:ext uri="{FF2B5EF4-FFF2-40B4-BE49-F238E27FC236}">
              <a16:creationId xmlns:a16="http://schemas.microsoft.com/office/drawing/2014/main" id="{4E5BE4E1-F7A3-627C-F686-30966FD0C0CF}"/>
            </a:ext>
          </a:extLst>
        </xdr:cNvPr>
        <xdr:cNvSpPr txBox="1">
          <a:spLocks noChangeArrowheads="1"/>
        </xdr:cNvSpPr>
      </xdr:nvSpPr>
      <xdr:spPr bwMode="auto">
        <a:xfrm>
          <a:off x="11741955" y="670528"/>
          <a:ext cx="260191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Varón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9</xdr:col>
      <xdr:colOff>1366838</xdr:colOff>
      <xdr:row>7</xdr:row>
      <xdr:rowOff>23014</xdr:rowOff>
    </xdr:from>
    <xdr:to>
      <xdr:col>11</xdr:col>
      <xdr:colOff>685019</xdr:colOff>
      <xdr:row>9</xdr:row>
      <xdr:rowOff>43472</xdr:rowOff>
    </xdr:to>
    <xdr:sp macro="" textlink="">
      <xdr:nvSpPr>
        <xdr:cNvPr id="8" name="Text Box 80">
          <a:extLst>
            <a:ext uri="{FF2B5EF4-FFF2-40B4-BE49-F238E27FC236}">
              <a16:creationId xmlns:a16="http://schemas.microsoft.com/office/drawing/2014/main" id="{15440830-0717-8558-E9A5-4DDC202E7406}"/>
            </a:ext>
          </a:extLst>
        </xdr:cNvPr>
        <xdr:cNvSpPr txBox="1">
          <a:spLocks noChangeArrowheads="1"/>
        </xdr:cNvSpPr>
      </xdr:nvSpPr>
      <xdr:spPr bwMode="auto">
        <a:xfrm>
          <a:off x="11741955" y="1161066"/>
          <a:ext cx="231616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17</xdr:col>
      <xdr:colOff>9525</xdr:colOff>
      <xdr:row>8</xdr:row>
      <xdr:rowOff>95345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Objeto">
              <a:extLst>
                <a:ext uri="{FF2B5EF4-FFF2-40B4-BE49-F238E27FC236}">
                  <a16:creationId xmlns:a16="http://schemas.microsoft.com/office/drawing/2014/main" id="{290B8C4A-C054-DACC-132A-C52C7DAC880C}"/>
                </a:ext>
              </a:extLst>
            </xdr:cNvPr>
            <xdr:cNvSpPr txBox="1"/>
          </xdr:nvSpPr>
          <xdr:spPr bwMode="auto">
            <a:xfrm>
              <a:off x="10306050" y="1000125"/>
              <a:ext cx="3819525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s-PE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s-PE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s-PE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s-PE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𝝁</m:t>
                        </m:r>
                      </m:e>
                      <m:sub>
                        <m:r>
                          <a:rPr lang="es-PE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s-PE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2" name="2 Objeto"/>
            <xdr:cNvSpPr txBox="1"/>
          </xdr:nvSpPr>
          <xdr:spPr bwMode="auto">
            <a:xfrm xmlns:a="http://schemas.openxmlformats.org/drawingml/2006/main">
              <a:off x="10306050" y="1000125"/>
              <a:ext cx="3819525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𝑾_𝒊=𝜷_𝟎+𝜷_𝟐 𝑭_𝟐𝒊+𝜷_𝟑 𝑭_𝟑𝒊+𝝁_𝒊</a:t>
              </a:r>
              <a:endParaRPr lang="es-PE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1163888</xdr:colOff>
      <xdr:row>24</xdr:row>
      <xdr:rowOff>83554</xdr:rowOff>
    </xdr:from>
    <xdr:to>
      <xdr:col>14</xdr:col>
      <xdr:colOff>703200</xdr:colOff>
      <xdr:row>26</xdr:row>
      <xdr:rowOff>16713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Objeto">
              <a:extLst>
                <a:ext uri="{FF2B5EF4-FFF2-40B4-BE49-F238E27FC236}">
                  <a16:creationId xmlns:a16="http://schemas.microsoft.com/office/drawing/2014/main" id="{914A3889-F3EA-8B7C-A3AB-4508910669D0}"/>
                </a:ext>
              </a:extLst>
            </xdr:cNvPr>
            <xdr:cNvSpPr txBox="1"/>
          </xdr:nvSpPr>
          <xdr:spPr bwMode="auto">
            <a:xfrm>
              <a:off x="10937039" y="3993817"/>
              <a:ext cx="2280986" cy="25901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1 Objeto"/>
            <xdr:cNvSpPr txBox="1"/>
          </xdr:nvSpPr>
          <xdr:spPr bwMode="auto">
            <a:xfrm xmlns:a="http://schemas.openxmlformats.org/drawingml/2006/main">
              <a:off x="10937039" y="3993817"/>
              <a:ext cx="2280986" cy="25901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𝐸(𝑊_𝑖/𝐹_2=1,𝐹_3=0)=𝛽_0+𝛽_2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1146008</xdr:colOff>
      <xdr:row>25</xdr:row>
      <xdr:rowOff>91908</xdr:rowOff>
    </xdr:from>
    <xdr:to>
      <xdr:col>14</xdr:col>
      <xdr:colOff>718620</xdr:colOff>
      <xdr:row>27</xdr:row>
      <xdr:rowOff>40968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Objeto">
              <a:extLst>
                <a:ext uri="{FF2B5EF4-FFF2-40B4-BE49-F238E27FC236}">
                  <a16:creationId xmlns:a16="http://schemas.microsoft.com/office/drawing/2014/main" id="{A4926701-50B7-D1CF-BADD-6C43F7B2F4A2}"/>
                </a:ext>
              </a:extLst>
            </xdr:cNvPr>
            <xdr:cNvSpPr txBox="1"/>
          </xdr:nvSpPr>
          <xdr:spPr bwMode="auto">
            <a:xfrm>
              <a:off x="10928684" y="4169276"/>
              <a:ext cx="2314407" cy="27572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2 Objeto"/>
            <xdr:cNvSpPr txBox="1"/>
          </xdr:nvSpPr>
          <xdr:spPr bwMode="auto">
            <a:xfrm xmlns:a="http://schemas.openxmlformats.org/drawingml/2006/main">
              <a:off x="10928684" y="4169276"/>
              <a:ext cx="2314407" cy="27572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𝐸(𝑊_𝑖/𝐹_2=0,𝐹_3=1)=𝛽_0+𝛽_3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1147179</xdr:colOff>
      <xdr:row>26</xdr:row>
      <xdr:rowOff>100264</xdr:rowOff>
    </xdr:from>
    <xdr:to>
      <xdr:col>14</xdr:col>
      <xdr:colOff>334166</xdr:colOff>
      <xdr:row>28</xdr:row>
      <xdr:rowOff>40624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5">
              <a:extLst>
                <a:ext uri="{FF2B5EF4-FFF2-40B4-BE49-F238E27FC236}">
                  <a16:creationId xmlns:a16="http://schemas.microsoft.com/office/drawing/2014/main" id="{A9D54479-1DA9-BB10-783E-970C8A235B75}"/>
                </a:ext>
              </a:extLst>
            </xdr:cNvPr>
            <xdr:cNvSpPr txBox="1"/>
          </xdr:nvSpPr>
          <xdr:spPr bwMode="auto">
            <a:xfrm>
              <a:off x="10920330" y="4336382"/>
              <a:ext cx="1938421" cy="26736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Object 5"/>
            <xdr:cNvSpPr txBox="1"/>
          </xdr:nvSpPr>
          <xdr:spPr bwMode="auto">
            <a:xfrm xmlns:a="http://schemas.openxmlformats.org/drawingml/2006/main">
              <a:off x="10920330" y="4336382"/>
              <a:ext cx="1938421" cy="267368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𝐸(𝑊_𝑖/𝐹_2=0,𝐹_3=0)=𝛽_0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16</xdr:col>
      <xdr:colOff>460382</xdr:colOff>
      <xdr:row>9</xdr:row>
      <xdr:rowOff>95343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Objeto">
              <a:extLst>
                <a:ext uri="{FF2B5EF4-FFF2-40B4-BE49-F238E27FC236}">
                  <a16:creationId xmlns:a16="http://schemas.microsoft.com/office/drawing/2014/main" id="{A3D13B24-D9D8-3D8D-140F-5959A7646940}"/>
                </a:ext>
              </a:extLst>
            </xdr:cNvPr>
            <xdr:cNvSpPr txBox="1"/>
          </xdr:nvSpPr>
          <xdr:spPr bwMode="auto">
            <a:xfrm>
              <a:off x="9686925" y="1162050"/>
              <a:ext cx="3505200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2 Objeto"/>
            <xdr:cNvSpPr txBox="1"/>
          </xdr:nvSpPr>
          <xdr:spPr bwMode="auto">
            <a:xfrm xmlns:a="http://schemas.openxmlformats.org/drawingml/2006/main">
              <a:off x="9686925" y="1162050"/>
              <a:ext cx="3505200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𝑊_𝑖=𝛼_0+𝛼_1 𝐹_1𝑖+𝛼_3 𝐹_3𝑖+𝜇_𝑖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11</xdr:col>
      <xdr:colOff>717796</xdr:colOff>
      <xdr:row>27</xdr:row>
      <xdr:rowOff>80026</xdr:rowOff>
    </xdr:from>
    <xdr:to>
      <xdr:col>15</xdr:col>
      <xdr:colOff>74654</xdr:colOff>
      <xdr:row>29</xdr:row>
      <xdr:rowOff>89647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Objeto">
              <a:extLst>
                <a:ext uri="{FF2B5EF4-FFF2-40B4-BE49-F238E27FC236}">
                  <a16:creationId xmlns:a16="http://schemas.microsoft.com/office/drawing/2014/main" id="{0DBE8508-DAF8-12D0-9CB4-29A682DFFEDA}"/>
                </a:ext>
              </a:extLst>
            </xdr:cNvPr>
            <xdr:cNvSpPr txBox="1"/>
          </xdr:nvSpPr>
          <xdr:spPr bwMode="auto">
            <a:xfrm>
              <a:off x="9720386" y="4493846"/>
              <a:ext cx="2417884" cy="32564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1 Objeto"/>
            <xdr:cNvSpPr txBox="1"/>
          </xdr:nvSpPr>
          <xdr:spPr bwMode="auto">
            <a:xfrm xmlns:a="http://schemas.openxmlformats.org/drawingml/2006/main">
              <a:off x="9720386" y="4493846"/>
              <a:ext cx="2417884" cy="325641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𝐸(𝑊_𝑖/𝐹_1𝑖=1,𝐹_3𝑖=0)=𝛼_0+𝛼_1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700129</xdr:colOff>
      <xdr:row>26</xdr:row>
      <xdr:rowOff>89553</xdr:rowOff>
    </xdr:from>
    <xdr:to>
      <xdr:col>15</xdr:col>
      <xdr:colOff>33948</xdr:colOff>
      <xdr:row>27</xdr:row>
      <xdr:rowOff>105834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Objeto">
              <a:extLst>
                <a:ext uri="{FF2B5EF4-FFF2-40B4-BE49-F238E27FC236}">
                  <a16:creationId xmlns:a16="http://schemas.microsoft.com/office/drawing/2014/main" id="{C415544C-38E1-56E5-ABC1-FD2A58A4A0CF}"/>
                </a:ext>
              </a:extLst>
            </xdr:cNvPr>
            <xdr:cNvSpPr txBox="1"/>
          </xdr:nvSpPr>
          <xdr:spPr bwMode="auto">
            <a:xfrm>
              <a:off x="9712244" y="4331027"/>
              <a:ext cx="2385320" cy="17910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2 Objeto"/>
            <xdr:cNvSpPr txBox="1"/>
          </xdr:nvSpPr>
          <xdr:spPr bwMode="auto">
            <a:xfrm xmlns:a="http://schemas.openxmlformats.org/drawingml/2006/main">
              <a:off x="9712244" y="4331027"/>
              <a:ext cx="2385320" cy="179102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𝐸(𝑊_𝑖/𝐹_1𝑖=0,𝐹_3𝑖=1)=𝛼_0+𝛼_3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700129</xdr:colOff>
      <xdr:row>25</xdr:row>
      <xdr:rowOff>97692</xdr:rowOff>
    </xdr:from>
    <xdr:to>
      <xdr:col>14</xdr:col>
      <xdr:colOff>496602</xdr:colOff>
      <xdr:row>27</xdr:row>
      <xdr:rowOff>16282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5">
              <a:extLst>
                <a:ext uri="{FF2B5EF4-FFF2-40B4-BE49-F238E27FC236}">
                  <a16:creationId xmlns:a16="http://schemas.microsoft.com/office/drawing/2014/main" id="{986CA4FE-1ACB-EF98-4FDD-AA4E8FE32273}"/>
                </a:ext>
              </a:extLst>
            </xdr:cNvPr>
            <xdr:cNvSpPr txBox="1"/>
          </xdr:nvSpPr>
          <xdr:spPr bwMode="auto">
            <a:xfrm>
              <a:off x="9712244" y="4176346"/>
              <a:ext cx="2092243" cy="24423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Object 5"/>
            <xdr:cNvSpPr txBox="1"/>
          </xdr:nvSpPr>
          <xdr:spPr bwMode="auto">
            <a:xfrm xmlns:a="http://schemas.openxmlformats.org/drawingml/2006/main">
              <a:off x="9712244" y="4176346"/>
              <a:ext cx="2092243" cy="244231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𝐸(𝑊_𝑖/𝐹_1𝑖=0,𝐹_3𝑖=0)=𝛼_0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6</xdr:row>
      <xdr:rowOff>98425</xdr:rowOff>
    </xdr:from>
    <xdr:to>
      <xdr:col>16</xdr:col>
      <xdr:colOff>342900</xdr:colOff>
      <xdr:row>9</xdr:row>
      <xdr:rowOff>18947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Objeto">
              <a:extLst>
                <a:ext uri="{FF2B5EF4-FFF2-40B4-BE49-F238E27FC236}">
                  <a16:creationId xmlns:a16="http://schemas.microsoft.com/office/drawing/2014/main" id="{875657A3-F9A4-8C62-4454-A20FBC72695B}"/>
                </a:ext>
              </a:extLst>
            </xdr:cNvPr>
            <xdr:cNvSpPr txBox="1"/>
          </xdr:nvSpPr>
          <xdr:spPr bwMode="auto">
            <a:xfrm>
              <a:off x="9267825" y="1085850"/>
              <a:ext cx="3476625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2 Objeto"/>
            <xdr:cNvSpPr txBox="1"/>
          </xdr:nvSpPr>
          <xdr:spPr bwMode="auto">
            <a:xfrm xmlns:a="http://schemas.openxmlformats.org/drawingml/2006/main">
              <a:off x="9267825" y="1085850"/>
              <a:ext cx="3476625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𝑊_𝑖=𝜆_0+𝜆_1 𝐹_1𝑖+𝜆_2 𝐹_2𝑖+𝜇_𝑖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11</xdr:col>
      <xdr:colOff>667679</xdr:colOff>
      <xdr:row>26</xdr:row>
      <xdr:rowOff>101767</xdr:rowOff>
    </xdr:from>
    <xdr:to>
      <xdr:col>14</xdr:col>
      <xdr:colOff>459036</xdr:colOff>
      <xdr:row>28</xdr:row>
      <xdr:rowOff>7651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238343F1-48D7-201D-D8F1-42D6229BE68F}"/>
                </a:ext>
              </a:extLst>
            </xdr:cNvPr>
            <xdr:cNvSpPr txBox="1"/>
          </xdr:nvSpPr>
          <xdr:spPr bwMode="auto">
            <a:xfrm>
              <a:off x="9550028" y="4363153"/>
              <a:ext cx="2086538" cy="22720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Object 5"/>
            <xdr:cNvSpPr txBox="1"/>
          </xdr:nvSpPr>
          <xdr:spPr bwMode="auto">
            <a:xfrm xmlns:a="http://schemas.openxmlformats.org/drawingml/2006/main">
              <a:off x="9550028" y="4363153"/>
              <a:ext cx="2086538" cy="22720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𝐸(𝑊_𝑖/𝐹_1𝑖=0,𝐹_2𝑖=0)=𝜆_0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680904</xdr:colOff>
      <xdr:row>27</xdr:row>
      <xdr:rowOff>154888</xdr:rowOff>
    </xdr:from>
    <xdr:to>
      <xdr:col>14</xdr:col>
      <xdr:colOff>612048</xdr:colOff>
      <xdr:row>29</xdr:row>
      <xdr:rowOff>116635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Objeto">
              <a:extLst>
                <a:ext uri="{FF2B5EF4-FFF2-40B4-BE49-F238E27FC236}">
                  <a16:creationId xmlns:a16="http://schemas.microsoft.com/office/drawing/2014/main" id="{2D1DFDC3-8E94-FA0D-0025-36F3257042FE}"/>
                </a:ext>
              </a:extLst>
            </xdr:cNvPr>
            <xdr:cNvSpPr txBox="1"/>
          </xdr:nvSpPr>
          <xdr:spPr bwMode="auto">
            <a:xfrm>
              <a:off x="9563253" y="4567411"/>
              <a:ext cx="2226325" cy="28307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1 Objeto"/>
            <xdr:cNvSpPr txBox="1"/>
          </xdr:nvSpPr>
          <xdr:spPr bwMode="auto">
            <a:xfrm xmlns:a="http://schemas.openxmlformats.org/drawingml/2006/main">
              <a:off x="9563253" y="4567411"/>
              <a:ext cx="2226325" cy="283072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 fontScale="92500"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𝐸(𝑊_𝑖/𝐹_1𝑖=1,𝐹_2𝑖=0)=𝜆_0+𝜆_1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680905</xdr:colOff>
      <xdr:row>25</xdr:row>
      <xdr:rowOff>81861</xdr:rowOff>
    </xdr:from>
    <xdr:to>
      <xdr:col>14</xdr:col>
      <xdr:colOff>594893</xdr:colOff>
      <xdr:row>26</xdr:row>
      <xdr:rowOff>153152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9075509D-E2F9-A985-47BC-4D18F508A541}"/>
                </a:ext>
              </a:extLst>
            </xdr:cNvPr>
            <xdr:cNvSpPr txBox="1"/>
          </xdr:nvSpPr>
          <xdr:spPr bwMode="auto">
            <a:xfrm>
              <a:off x="9563254" y="4192109"/>
              <a:ext cx="2218674" cy="22228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9563254" y="4192109"/>
              <a:ext cx="2218674" cy="22228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 fontScale="92500"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𝐸(𝑊_𝑖/𝐹_1𝑖=0,𝐹_2𝑖=1)=𝜆_0+𝜆_2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688975</xdr:colOff>
      <xdr:row>4</xdr:row>
      <xdr:rowOff>60325</xdr:rowOff>
    </xdr:from>
    <xdr:to>
      <xdr:col>18</xdr:col>
      <xdr:colOff>38105</xdr:colOff>
      <xdr:row>7</xdr:row>
      <xdr:rowOff>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Objeto">
              <a:extLst>
                <a:ext uri="{FF2B5EF4-FFF2-40B4-BE49-F238E27FC236}">
                  <a16:creationId xmlns:a16="http://schemas.microsoft.com/office/drawing/2014/main" id="{8E3E20D2-3C7E-9793-3944-372CBFCE5B05}"/>
                </a:ext>
              </a:extLst>
            </xdr:cNvPr>
            <xdr:cNvSpPr txBox="1"/>
          </xdr:nvSpPr>
          <xdr:spPr bwMode="auto">
            <a:xfrm>
              <a:off x="9991725" y="733425"/>
              <a:ext cx="3914775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2 Objeto"/>
            <xdr:cNvSpPr txBox="1"/>
          </xdr:nvSpPr>
          <xdr:spPr bwMode="auto">
            <a:xfrm xmlns:a="http://schemas.openxmlformats.org/drawingml/2006/main">
              <a:off x="9991725" y="733425"/>
              <a:ext cx="3914775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𝑊_𝑖=𝛼_1 𝐹_1𝑖+𝛼_2 𝐹_2𝑖+𝛼_3 𝐹_3𝑖+𝜇_𝑖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12</xdr:col>
      <xdr:colOff>669269</xdr:colOff>
      <xdr:row>27</xdr:row>
      <xdr:rowOff>133606</xdr:rowOff>
    </xdr:from>
    <xdr:to>
      <xdr:col>16</xdr:col>
      <xdr:colOff>77117</xdr:colOff>
      <xdr:row>29</xdr:row>
      <xdr:rowOff>20579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Objeto">
              <a:extLst>
                <a:ext uri="{FF2B5EF4-FFF2-40B4-BE49-F238E27FC236}">
                  <a16:creationId xmlns:a16="http://schemas.microsoft.com/office/drawing/2014/main" id="{71F21074-22C6-853F-470A-6C42B566A6D1}"/>
                </a:ext>
              </a:extLst>
            </xdr:cNvPr>
            <xdr:cNvSpPr txBox="1"/>
          </xdr:nvSpPr>
          <xdr:spPr bwMode="auto">
            <a:xfrm>
              <a:off x="10641725" y="4539886"/>
              <a:ext cx="2444170" cy="21791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1 Objeto"/>
            <xdr:cNvSpPr txBox="1"/>
          </xdr:nvSpPr>
          <xdr:spPr bwMode="auto">
            <a:xfrm xmlns:a="http://schemas.openxmlformats.org/drawingml/2006/main">
              <a:off x="10641725" y="4539886"/>
              <a:ext cx="2444170" cy="21791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 fontScale="92500"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𝐸(𝑊_𝑖/𝐹_1𝑖=1,𝐹_2𝑖=0,𝐹_3𝑖=0)=𝛼_1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12</xdr:col>
      <xdr:colOff>689962</xdr:colOff>
      <xdr:row>25</xdr:row>
      <xdr:rowOff>93153</xdr:rowOff>
    </xdr:from>
    <xdr:to>
      <xdr:col>16</xdr:col>
      <xdr:colOff>233563</xdr:colOff>
      <xdr:row>27</xdr:row>
      <xdr:rowOff>14597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Objeto">
              <a:extLst>
                <a:ext uri="{FF2B5EF4-FFF2-40B4-BE49-F238E27FC236}">
                  <a16:creationId xmlns:a16="http://schemas.microsoft.com/office/drawing/2014/main" id="{66BB06D7-FEC8-E8E9-FA9A-95262D5BDC8B}"/>
                </a:ext>
              </a:extLst>
            </xdr:cNvPr>
            <xdr:cNvSpPr txBox="1"/>
          </xdr:nvSpPr>
          <xdr:spPr bwMode="auto">
            <a:xfrm>
              <a:off x="10652893" y="4187808"/>
              <a:ext cx="2579923" cy="24259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2 Objeto"/>
            <xdr:cNvSpPr txBox="1"/>
          </xdr:nvSpPr>
          <xdr:spPr bwMode="auto">
            <a:xfrm xmlns:a="http://schemas.openxmlformats.org/drawingml/2006/main">
              <a:off x="10652893" y="4187808"/>
              <a:ext cx="2579923" cy="24259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𝐸(𝑊_𝑖/𝐹_1𝑖=0,𝐹_2𝑖=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,𝐹_3𝑖=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)=𝛼_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12</xdr:col>
      <xdr:colOff>669268</xdr:colOff>
      <xdr:row>26</xdr:row>
      <xdr:rowOff>103236</xdr:rowOff>
    </xdr:from>
    <xdr:to>
      <xdr:col>16</xdr:col>
      <xdr:colOff>267832</xdr:colOff>
      <xdr:row>28</xdr:row>
      <xdr:rowOff>7298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001C98AA-4052-B1D4-A84A-6E3C9908387B}"/>
                </a:ext>
              </a:extLst>
            </xdr:cNvPr>
            <xdr:cNvSpPr txBox="1"/>
          </xdr:nvSpPr>
          <xdr:spPr bwMode="auto">
            <a:xfrm>
              <a:off x="10641724" y="4358466"/>
              <a:ext cx="2634886" cy="22521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10641724" y="4358466"/>
              <a:ext cx="2634886" cy="225211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𝐸(𝑊_𝑖/𝐹_1𝑖=0,𝐹_2𝑖=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,𝐹_3𝑖=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)=𝛼_2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22601</xdr:colOff>
      <xdr:row>3</xdr:row>
      <xdr:rowOff>92075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Objeto">
              <a:extLst>
                <a:ext uri="{FF2B5EF4-FFF2-40B4-BE49-F238E27FC236}">
                  <a16:creationId xmlns:a16="http://schemas.microsoft.com/office/drawing/2014/main" id="{B67EC93C-23A4-46D8-3F82-417034D764B1}"/>
                </a:ext>
              </a:extLst>
            </xdr:cNvPr>
            <xdr:cNvSpPr txBox="1"/>
          </xdr:nvSpPr>
          <xdr:spPr bwMode="auto">
            <a:xfrm>
              <a:off x="8382000" y="171450"/>
              <a:ext cx="4600947" cy="4254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1 Objeto"/>
            <xdr:cNvSpPr txBox="1"/>
          </xdr:nvSpPr>
          <xdr:spPr bwMode="auto">
            <a:xfrm xmlns:a="http://schemas.openxmlformats.org/drawingml/2006/main">
              <a:off x="8382000" y="171450"/>
              <a:ext cx="4600947" cy="4254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𝑊_𝑖=𝜆_0+𝜆_2 𝐹_2𝑖+𝜆_3 𝐹_3𝑖+𝛿𝐸𝑋𝑃_𝑖+𝜇_𝑖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15</xdr:col>
      <xdr:colOff>682625</xdr:colOff>
      <xdr:row>26</xdr:row>
      <xdr:rowOff>88900</xdr:rowOff>
    </xdr:from>
    <xdr:to>
      <xdr:col>19</xdr:col>
      <xdr:colOff>422275</xdr:colOff>
      <xdr:row>27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Objeto">
              <a:extLst>
                <a:ext uri="{FF2B5EF4-FFF2-40B4-BE49-F238E27FC236}">
                  <a16:creationId xmlns:a16="http://schemas.microsoft.com/office/drawing/2014/main" id="{5B51B400-2389-7E0C-96EF-1688EC2EE375}"/>
                </a:ext>
              </a:extLst>
            </xdr:cNvPr>
            <xdr:cNvSpPr txBox="1"/>
          </xdr:nvSpPr>
          <xdr:spPr bwMode="auto">
            <a:xfrm>
              <a:off x="12938125" y="4311650"/>
              <a:ext cx="2787650" cy="2032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1 Objeto"/>
            <xdr:cNvSpPr txBox="1"/>
          </xdr:nvSpPr>
          <xdr:spPr bwMode="auto">
            <a:xfrm xmlns:a="http://schemas.openxmlformats.org/drawingml/2006/main">
              <a:off x="12938125" y="4311650"/>
              <a:ext cx="2787650" cy="2032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𝐸(𝑊_𝑖/𝐹_2𝑖=1,𝐹_3𝑖=0)=𝜆_0+𝜆_2+𝛿𝐸𝑋𝑃_𝑖</a:t>
              </a:r>
              <a:endParaRPr lang="es-PE" sz="1100"/>
            </a:p>
          </xdr:txBody>
        </xdr:sp>
      </mc:Fallback>
    </mc:AlternateContent>
    <xdr:clientData/>
  </xdr:twoCellAnchor>
  <xdr:twoCellAnchor>
    <xdr:from>
      <xdr:col>15</xdr:col>
      <xdr:colOff>649163</xdr:colOff>
      <xdr:row>27</xdr:row>
      <xdr:rowOff>111422</xdr:rowOff>
    </xdr:from>
    <xdr:to>
      <xdr:col>19</xdr:col>
      <xdr:colOff>322590</xdr:colOff>
      <xdr:row>28</xdr:row>
      <xdr:rowOff>155872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Objeto">
              <a:extLst>
                <a:ext uri="{FF2B5EF4-FFF2-40B4-BE49-F238E27FC236}">
                  <a16:creationId xmlns:a16="http://schemas.microsoft.com/office/drawing/2014/main" id="{7E61B58E-7635-F528-146D-A8539F32DD12}"/>
                </a:ext>
              </a:extLst>
            </xdr:cNvPr>
            <xdr:cNvSpPr txBox="1"/>
          </xdr:nvSpPr>
          <xdr:spPr bwMode="auto">
            <a:xfrm>
              <a:off x="12904663" y="4464347"/>
              <a:ext cx="2721427" cy="2032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2 Objeto"/>
            <xdr:cNvSpPr txBox="1"/>
          </xdr:nvSpPr>
          <xdr:spPr bwMode="auto">
            <a:xfrm xmlns:a="http://schemas.openxmlformats.org/drawingml/2006/main">
              <a:off x="12904663" y="4464347"/>
              <a:ext cx="2721427" cy="2032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𝐸(𝑊_𝑖/𝐹_2𝑖=0,𝐹_3𝑖=1)=𝜆_0+𝜆_3+𝛿𝐸𝑋𝑃_𝑖</a:t>
              </a:r>
              <a:endParaRPr lang="es-PE" sz="1100"/>
            </a:p>
          </xdr:txBody>
        </xdr:sp>
      </mc:Fallback>
    </mc:AlternateContent>
    <xdr:clientData/>
  </xdr:twoCellAnchor>
  <xdr:twoCellAnchor>
    <xdr:from>
      <xdr:col>15</xdr:col>
      <xdr:colOff>663066</xdr:colOff>
      <xdr:row>28</xdr:row>
      <xdr:rowOff>119452</xdr:rowOff>
    </xdr:from>
    <xdr:to>
      <xdr:col>19</xdr:col>
      <xdr:colOff>336493</xdr:colOff>
      <xdr:row>29</xdr:row>
      <xdr:rowOff>154722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8906095D-DEF2-4582-9352-7FC65886F33A}"/>
                </a:ext>
              </a:extLst>
            </xdr:cNvPr>
            <xdr:cNvSpPr txBox="1"/>
          </xdr:nvSpPr>
          <xdr:spPr bwMode="auto">
            <a:xfrm>
              <a:off x="12918566" y="4631127"/>
              <a:ext cx="2721427" cy="2032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12918566" y="4631127"/>
              <a:ext cx="2721427" cy="2032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𝐸(𝑊_𝑖/𝐹_2𝑖=0,𝐹_3𝑖=</a:t>
              </a:r>
              <a:r>
                <a:rPr lang="es-ES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r>
                <a:rPr lang="es-PE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)=𝜆_0+𝛿𝐸𝑋𝑃_𝑖</a:t>
              </a:r>
              <a:endParaRPr lang="es-PE" sz="1100"/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427657</xdr:colOff>
      <xdr:row>3</xdr:row>
      <xdr:rowOff>92075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Objeto">
              <a:extLst>
                <a:ext uri="{FF2B5EF4-FFF2-40B4-BE49-F238E27FC236}">
                  <a16:creationId xmlns:a16="http://schemas.microsoft.com/office/drawing/2014/main" id="{9568DEAC-9048-963A-A8B2-670ECBA5D6C3}"/>
                </a:ext>
              </a:extLst>
            </xdr:cNvPr>
            <xdr:cNvSpPr txBox="1"/>
          </xdr:nvSpPr>
          <xdr:spPr bwMode="auto">
            <a:xfrm>
              <a:off x="8382000" y="171450"/>
              <a:ext cx="4999657" cy="4254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1 Objeto"/>
            <xdr:cNvSpPr txBox="1"/>
          </xdr:nvSpPr>
          <xdr:spPr bwMode="auto">
            <a:xfrm xmlns:a="http://schemas.openxmlformats.org/drawingml/2006/main">
              <a:off x="8382000" y="171450"/>
              <a:ext cx="4999657" cy="4254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𝑊_𝑖=𝜆_0+𝜆_1 𝐹_1𝑖+𝜆_3 𝐹_3𝑖+𝛿𝐸𝑋𝑃_𝑖+𝜇_𝑖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15</xdr:col>
      <xdr:colOff>682746</xdr:colOff>
      <xdr:row>26</xdr:row>
      <xdr:rowOff>122408</xdr:rowOff>
    </xdr:from>
    <xdr:to>
      <xdr:col>19</xdr:col>
      <xdr:colOff>122409</xdr:colOff>
      <xdr:row>28</xdr:row>
      <xdr:rowOff>49232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605E26BD-EB90-C73D-9158-1F0C2EAA8D91}"/>
                </a:ext>
              </a:extLst>
            </xdr:cNvPr>
            <xdr:cNvSpPr txBox="1"/>
          </xdr:nvSpPr>
          <xdr:spPr bwMode="auto">
            <a:xfrm>
              <a:off x="13137927" y="4383794"/>
              <a:ext cx="2499904" cy="24814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Object 5"/>
            <xdr:cNvSpPr txBox="1"/>
          </xdr:nvSpPr>
          <xdr:spPr bwMode="auto">
            <a:xfrm xmlns:a="http://schemas.openxmlformats.org/drawingml/2006/main">
              <a:off x="13137927" y="4383794"/>
              <a:ext cx="2499904" cy="24814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 fontScale="92500"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𝐸(𝑊_𝑖/𝐹_1𝑖=0,𝐹_3𝑖=0)=𝜆_0+𝛿𝐸𝑋𝑃_𝑖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15</xdr:col>
      <xdr:colOff>703856</xdr:colOff>
      <xdr:row>28</xdr:row>
      <xdr:rowOff>154885</xdr:rowOff>
    </xdr:from>
    <xdr:to>
      <xdr:col>19</xdr:col>
      <xdr:colOff>589097</xdr:colOff>
      <xdr:row>30</xdr:row>
      <xdr:rowOff>38463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Objeto">
              <a:extLst>
                <a:ext uri="{FF2B5EF4-FFF2-40B4-BE49-F238E27FC236}">
                  <a16:creationId xmlns:a16="http://schemas.microsoft.com/office/drawing/2014/main" id="{B2A8F9BD-6BAB-9173-B7F0-61A9FBD9CBDE}"/>
                </a:ext>
              </a:extLst>
            </xdr:cNvPr>
            <xdr:cNvSpPr txBox="1"/>
          </xdr:nvSpPr>
          <xdr:spPr bwMode="auto">
            <a:xfrm>
              <a:off x="13159037" y="4728071"/>
              <a:ext cx="2945482" cy="214217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1 Objeto"/>
            <xdr:cNvSpPr txBox="1"/>
          </xdr:nvSpPr>
          <xdr:spPr bwMode="auto">
            <a:xfrm xmlns:a="http://schemas.openxmlformats.org/drawingml/2006/main">
              <a:off x="13159037" y="4728071"/>
              <a:ext cx="2945482" cy="214217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𝐸(𝑊_𝑖/𝐹_1𝑖=1,𝐹_3𝑖=0)=𝜆_0+𝜆_1+𝛿𝐸𝑋𝑃_𝑖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15</xdr:col>
      <xdr:colOff>690397</xdr:colOff>
      <xdr:row>27</xdr:row>
      <xdr:rowOff>121492</xdr:rowOff>
    </xdr:from>
    <xdr:to>
      <xdr:col>19</xdr:col>
      <xdr:colOff>472328</xdr:colOff>
      <xdr:row>29</xdr:row>
      <xdr:rowOff>52637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58BE4E9B-4DAC-A5B0-C125-15C9EFFB0397}"/>
                </a:ext>
              </a:extLst>
            </xdr:cNvPr>
            <xdr:cNvSpPr txBox="1"/>
          </xdr:nvSpPr>
          <xdr:spPr bwMode="auto">
            <a:xfrm>
              <a:off x="13145578" y="4543540"/>
              <a:ext cx="2842172" cy="25247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13145578" y="4543540"/>
              <a:ext cx="2842172" cy="25247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 fontScale="92500"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𝐸(𝑊_𝑖/𝐹_1𝑖=0,𝐹_3𝑖=1)=𝜆_0+𝜆_3+𝛿𝐸𝑋𝑃_𝑖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742951</xdr:colOff>
      <xdr:row>6</xdr:row>
      <xdr:rowOff>0</xdr:rowOff>
    </xdr:from>
    <xdr:to>
      <xdr:col>18</xdr:col>
      <xdr:colOff>609601</xdr:colOff>
      <xdr:row>8</xdr:row>
      <xdr:rowOff>95343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Objeto">
              <a:extLst>
                <a:ext uri="{FF2B5EF4-FFF2-40B4-BE49-F238E27FC236}">
                  <a16:creationId xmlns:a16="http://schemas.microsoft.com/office/drawing/2014/main" id="{DFC9F903-3DC3-54C0-C700-2C77B27EB4EC}"/>
                </a:ext>
              </a:extLst>
            </xdr:cNvPr>
            <xdr:cNvSpPr txBox="1"/>
          </xdr:nvSpPr>
          <xdr:spPr bwMode="auto">
            <a:xfrm>
              <a:off x="10372726" y="1000125"/>
              <a:ext cx="4438650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1 Objeto"/>
            <xdr:cNvSpPr txBox="1"/>
          </xdr:nvSpPr>
          <xdr:spPr bwMode="auto">
            <a:xfrm xmlns:a="http://schemas.openxmlformats.org/drawingml/2006/main">
              <a:off x="10372726" y="1000125"/>
              <a:ext cx="4438650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𝑊_𝑖=𝜆_0+𝜆_1 𝐹_1𝑖+𝜆_2 𝐹_2𝑖+𝛿𝐸𝑋𝑃_𝑖+𝜇_𝑖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15</xdr:col>
      <xdr:colOff>667174</xdr:colOff>
      <xdr:row>27</xdr:row>
      <xdr:rowOff>96794</xdr:rowOff>
    </xdr:from>
    <xdr:to>
      <xdr:col>19</xdr:col>
      <xdr:colOff>361480</xdr:colOff>
      <xdr:row>28</xdr:row>
      <xdr:rowOff>159951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2E4A2947-4CEF-5D63-5DC8-32421986E280}"/>
                </a:ext>
              </a:extLst>
            </xdr:cNvPr>
            <xdr:cNvSpPr txBox="1"/>
          </xdr:nvSpPr>
          <xdr:spPr bwMode="auto">
            <a:xfrm>
              <a:off x="12707375" y="4507470"/>
              <a:ext cx="2739619" cy="226197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Object 5"/>
            <xdr:cNvSpPr txBox="1"/>
          </xdr:nvSpPr>
          <xdr:spPr bwMode="auto">
            <a:xfrm xmlns:a="http://schemas.openxmlformats.org/drawingml/2006/main">
              <a:off x="12707375" y="4507470"/>
              <a:ext cx="2739619" cy="226197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𝑖=0)=𝜆_0+𝛿𝐸𝑋𝑃_𝑖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15</xdr:col>
      <xdr:colOff>689142</xdr:colOff>
      <xdr:row>28</xdr:row>
      <xdr:rowOff>111554</xdr:rowOff>
    </xdr:from>
    <xdr:to>
      <xdr:col>20</xdr:col>
      <xdr:colOff>86796</xdr:colOff>
      <xdr:row>30</xdr:row>
      <xdr:rowOff>11670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Objeto">
              <a:extLst>
                <a:ext uri="{FF2B5EF4-FFF2-40B4-BE49-F238E27FC236}">
                  <a16:creationId xmlns:a16="http://schemas.microsoft.com/office/drawing/2014/main" id="{ED5C9DE3-4F26-9107-6A53-547D330FA6FE}"/>
                </a:ext>
              </a:extLst>
            </xdr:cNvPr>
            <xdr:cNvSpPr txBox="1"/>
          </xdr:nvSpPr>
          <xdr:spPr bwMode="auto">
            <a:xfrm>
              <a:off x="12729343" y="4685270"/>
              <a:ext cx="3206698" cy="226197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1 Objeto"/>
            <xdr:cNvSpPr txBox="1"/>
          </xdr:nvSpPr>
          <xdr:spPr bwMode="auto">
            <a:xfrm xmlns:a="http://schemas.openxmlformats.org/drawingml/2006/main">
              <a:off x="12729343" y="4685270"/>
              <a:ext cx="3206698" cy="226197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𝐸(𝑊_𝑖/𝐹_1𝑖=1,𝐹_2𝑖=0)=𝜆_0+𝜆_1+𝛿𝐸𝑋𝑃_𝑖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15</xdr:col>
      <xdr:colOff>669323</xdr:colOff>
      <xdr:row>26</xdr:row>
      <xdr:rowOff>91303</xdr:rowOff>
    </xdr:from>
    <xdr:to>
      <xdr:col>19</xdr:col>
      <xdr:colOff>609255</xdr:colOff>
      <xdr:row>27</xdr:row>
      <xdr:rowOff>154459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B98383C3-DADF-D422-F99D-87EC5B06F72A}"/>
                </a:ext>
              </a:extLst>
            </xdr:cNvPr>
            <xdr:cNvSpPr txBox="1"/>
          </xdr:nvSpPr>
          <xdr:spPr bwMode="auto">
            <a:xfrm>
              <a:off x="12699999" y="4338938"/>
              <a:ext cx="2994797" cy="226197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12699999" y="4338938"/>
              <a:ext cx="2994797" cy="226197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𝐸(𝑊_𝑖/𝐹_1𝑖=0,𝐹_2𝑖=1)=𝜆_0+𝜆_2+𝛿𝐸𝑋𝑃_𝑖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5</xdr:row>
      <xdr:rowOff>60325</xdr:rowOff>
    </xdr:from>
    <xdr:to>
      <xdr:col>26</xdr:col>
      <xdr:colOff>386522</xdr:colOff>
      <xdr:row>8</xdr:row>
      <xdr:rowOff>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Objeto">
              <a:extLst>
                <a:ext uri="{FF2B5EF4-FFF2-40B4-BE49-F238E27FC236}">
                  <a16:creationId xmlns:a16="http://schemas.microsoft.com/office/drawing/2014/main" id="{F83493DE-D403-E107-A1C7-3C811F6A1A3D}"/>
                </a:ext>
              </a:extLst>
            </xdr:cNvPr>
            <xdr:cNvSpPr txBox="1"/>
          </xdr:nvSpPr>
          <xdr:spPr bwMode="auto">
            <a:xfrm>
              <a:off x="12174330" y="888586"/>
              <a:ext cx="8849692" cy="436679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1 Objeto"/>
            <xdr:cNvSpPr txBox="1"/>
          </xdr:nvSpPr>
          <xdr:spPr bwMode="auto">
            <a:xfrm xmlns:a="http://schemas.openxmlformats.org/drawingml/2006/main">
              <a:off x="12174330" y="888586"/>
              <a:ext cx="8849692" cy="43667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𝑊_𝑖=𝜆_0+𝜆_2 𝐹_2𝑖+𝜆_3 𝐹_3𝑖+𝛿_1 𝐸𝑋𝑃_𝑖+𝛿_2 𝐹_2𝑖∗𝐸𝑋𝑃_𝑖+𝛿_3 𝐹_3𝑖∗𝐸𝑋𝑃_𝑖+𝜇_𝑖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16</xdr:col>
      <xdr:colOff>650254</xdr:colOff>
      <xdr:row>30</xdr:row>
      <xdr:rowOff>116693</xdr:rowOff>
    </xdr:from>
    <xdr:to>
      <xdr:col>20</xdr:col>
      <xdr:colOff>652950</xdr:colOff>
      <xdr:row>32</xdr:row>
      <xdr:rowOff>34234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B9C238C9-9259-6C42-23C9-B56991E095B0}"/>
                </a:ext>
              </a:extLst>
            </xdr:cNvPr>
            <xdr:cNvSpPr txBox="1"/>
          </xdr:nvSpPr>
          <xdr:spPr bwMode="auto">
            <a:xfrm>
              <a:off x="13930037" y="4920606"/>
              <a:ext cx="3058058" cy="22086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1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Object 5"/>
            <xdr:cNvSpPr txBox="1"/>
          </xdr:nvSpPr>
          <xdr:spPr bwMode="auto">
            <a:xfrm xmlns:a="http://schemas.openxmlformats.org/drawingml/2006/main">
              <a:off x="13930037" y="4920606"/>
              <a:ext cx="3058058" cy="22086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𝐸(𝑊_𝑖/𝐹_2𝑖=0,𝐹_3𝑖=0)=𝜆_0+𝛿_1 𝐸𝑋𝑃_𝑖</a:t>
              </a:r>
              <a:endParaRPr lang="es-PE" sz="1100"/>
            </a:p>
          </xdr:txBody>
        </xdr:sp>
      </mc:Fallback>
    </mc:AlternateContent>
    <xdr:clientData/>
  </xdr:twoCellAnchor>
  <xdr:twoCellAnchor>
    <xdr:from>
      <xdr:col>16</xdr:col>
      <xdr:colOff>681337</xdr:colOff>
      <xdr:row>28</xdr:row>
      <xdr:rowOff>73624</xdr:rowOff>
    </xdr:from>
    <xdr:to>
      <xdr:col>21</xdr:col>
      <xdr:colOff>496952</xdr:colOff>
      <xdr:row>29</xdr:row>
      <xdr:rowOff>138043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Objeto">
              <a:extLst>
                <a:ext uri="{FF2B5EF4-FFF2-40B4-BE49-F238E27FC236}">
                  <a16:creationId xmlns:a16="http://schemas.microsoft.com/office/drawing/2014/main" id="{45CF6A82-2BDE-FEF0-224C-C29A0D79B175}"/>
                </a:ext>
              </a:extLst>
            </xdr:cNvPr>
            <xdr:cNvSpPr txBox="1"/>
          </xdr:nvSpPr>
          <xdr:spPr bwMode="auto">
            <a:xfrm>
              <a:off x="13951595" y="4564638"/>
              <a:ext cx="3644348" cy="22086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1 Objeto"/>
            <xdr:cNvSpPr txBox="1"/>
          </xdr:nvSpPr>
          <xdr:spPr bwMode="auto">
            <a:xfrm xmlns:a="http://schemas.openxmlformats.org/drawingml/2006/main">
              <a:off x="13951595" y="4564638"/>
              <a:ext cx="3644348" cy="22086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𝐸(𝑊_𝑖/𝐹_2𝑖=1,𝐹_3𝑖=0)=𝜆_0+𝜆_2+(𝛿_1+𝛿_2)𝐸𝑋𝑃_𝑖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16</xdr:col>
      <xdr:colOff>663574</xdr:colOff>
      <xdr:row>29</xdr:row>
      <xdr:rowOff>99759</xdr:rowOff>
    </xdr:from>
    <xdr:to>
      <xdr:col>21</xdr:col>
      <xdr:colOff>52891</xdr:colOff>
      <xdr:row>31</xdr:row>
      <xdr:rowOff>7730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53602E0D-B3A9-1913-9817-462F56533333}"/>
                </a:ext>
              </a:extLst>
            </xdr:cNvPr>
            <xdr:cNvSpPr txBox="1"/>
          </xdr:nvSpPr>
          <xdr:spPr bwMode="auto">
            <a:xfrm>
              <a:off x="13933832" y="4747223"/>
              <a:ext cx="3218057" cy="22086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13933832" y="4747223"/>
              <a:ext cx="3218057" cy="22086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 fontScale="92500"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𝐸(𝑊_𝑖/𝐹_2𝑖=0,𝐹_3𝑖=1)=𝜆_0+𝜆_3+(𝛿_1+𝛿_3)𝐸𝑋𝑃_𝑖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4</xdr:row>
      <xdr:rowOff>79375</xdr:rowOff>
    </xdr:from>
    <xdr:to>
      <xdr:col>14</xdr:col>
      <xdr:colOff>152400</xdr:colOff>
      <xdr:row>7</xdr:row>
      <xdr:rowOff>15875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96">
              <a:extLst>
                <a:ext uri="{FF2B5EF4-FFF2-40B4-BE49-F238E27FC236}">
                  <a16:creationId xmlns:a16="http://schemas.microsoft.com/office/drawing/2014/main" id="{5413B984-F771-3AD4-A373-8067F272587E}"/>
                </a:ext>
              </a:extLst>
            </xdr:cNvPr>
            <xdr:cNvSpPr txBox="1"/>
          </xdr:nvSpPr>
          <xdr:spPr bwMode="auto">
            <a:xfrm>
              <a:off x="7496175" y="752475"/>
              <a:ext cx="3324225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Object 96"/>
            <xdr:cNvSpPr txBox="1"/>
          </xdr:nvSpPr>
          <xdr:spPr bwMode="auto">
            <a:xfrm xmlns:a="http://schemas.openxmlformats.org/drawingml/2006/main">
              <a:off x="7496175" y="752475"/>
              <a:ext cx="3324225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𝑊_𝑖=𝛽_1+𝛽_2 𝐷_2+𝛽_3 𝐸_3+𝜇_𝑖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9</xdr:col>
      <xdr:colOff>659423</xdr:colOff>
      <xdr:row>26</xdr:row>
      <xdr:rowOff>89552</xdr:rowOff>
    </xdr:from>
    <xdr:to>
      <xdr:col>13</xdr:col>
      <xdr:colOff>293076</xdr:colOff>
      <xdr:row>27</xdr:row>
      <xdr:rowOff>122115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E6AE3B14-EDEE-2BA7-3850-8D315F3AC6FA}"/>
                </a:ext>
              </a:extLst>
            </xdr:cNvPr>
            <xdr:cNvSpPr txBox="1"/>
          </xdr:nvSpPr>
          <xdr:spPr bwMode="auto">
            <a:xfrm>
              <a:off x="7921218" y="4331026"/>
              <a:ext cx="2694679" cy="19538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Object 5"/>
            <xdr:cNvSpPr txBox="1"/>
          </xdr:nvSpPr>
          <xdr:spPr bwMode="auto">
            <a:xfrm xmlns:a="http://schemas.openxmlformats.org/drawingml/2006/main">
              <a:off x="7921218" y="4331026"/>
              <a:ext cx="2694679" cy="19538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𝐸(𝑊_𝑖/𝐷_2=1,𝐸_3=1)=𝛽_1+𝛽_2+𝛽_3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677025</xdr:colOff>
      <xdr:row>24</xdr:row>
      <xdr:rowOff>77317</xdr:rowOff>
    </xdr:from>
    <xdr:to>
      <xdr:col>13</xdr:col>
      <xdr:colOff>250713</xdr:colOff>
      <xdr:row>25</xdr:row>
      <xdr:rowOff>120211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11">
              <a:extLst>
                <a:ext uri="{FF2B5EF4-FFF2-40B4-BE49-F238E27FC236}">
                  <a16:creationId xmlns:a16="http://schemas.microsoft.com/office/drawing/2014/main" id="{85A5C048-D5DB-D6C1-8131-9A84A21DFF44}"/>
                </a:ext>
              </a:extLst>
            </xdr:cNvPr>
            <xdr:cNvSpPr txBox="1"/>
          </xdr:nvSpPr>
          <xdr:spPr bwMode="auto">
            <a:xfrm>
              <a:off x="7938820" y="3993150"/>
              <a:ext cx="2634714" cy="19611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Object 11"/>
            <xdr:cNvSpPr txBox="1"/>
          </xdr:nvSpPr>
          <xdr:spPr bwMode="auto">
            <a:xfrm xmlns:a="http://schemas.openxmlformats.org/drawingml/2006/main">
              <a:off x="7938820" y="3993150"/>
              <a:ext cx="2634714" cy="19611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,𝐸_3=1)=𝛽_1+𝛽_3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668884</xdr:colOff>
      <xdr:row>27</xdr:row>
      <xdr:rowOff>116056</xdr:rowOff>
    </xdr:from>
    <xdr:to>
      <xdr:col>13</xdr:col>
      <xdr:colOff>3835</xdr:colOff>
      <xdr:row>28</xdr:row>
      <xdr:rowOff>158186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1 Objeto">
              <a:extLst>
                <a:ext uri="{FF2B5EF4-FFF2-40B4-BE49-F238E27FC236}">
                  <a16:creationId xmlns:a16="http://schemas.microsoft.com/office/drawing/2014/main" id="{5FE7A81E-8D40-8226-883B-78C8DAE2ADF6}"/>
                </a:ext>
              </a:extLst>
            </xdr:cNvPr>
            <xdr:cNvSpPr txBox="1"/>
          </xdr:nvSpPr>
          <xdr:spPr bwMode="auto">
            <a:xfrm>
              <a:off x="7930679" y="4520351"/>
              <a:ext cx="2387836" cy="19538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1 Objeto"/>
            <xdr:cNvSpPr txBox="1"/>
          </xdr:nvSpPr>
          <xdr:spPr bwMode="auto">
            <a:xfrm xmlns:a="http://schemas.openxmlformats.org/drawingml/2006/main">
              <a:off x="7930679" y="4520351"/>
              <a:ext cx="2387836" cy="19538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𝐸(𝑊_𝑖/𝐷_2=1,𝐸_3=0)=𝛽_1+𝛽_2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672529</xdr:colOff>
      <xdr:row>25</xdr:row>
      <xdr:rowOff>85144</xdr:rowOff>
    </xdr:from>
    <xdr:to>
      <xdr:col>12</xdr:col>
      <xdr:colOff>597640</xdr:colOff>
      <xdr:row>26</xdr:row>
      <xdr:rowOff>127274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Objeto">
              <a:extLst>
                <a:ext uri="{FF2B5EF4-FFF2-40B4-BE49-F238E27FC236}">
                  <a16:creationId xmlns:a16="http://schemas.microsoft.com/office/drawing/2014/main" id="{33A65BE9-AFB5-79BE-813D-E3A09434A3AD}"/>
                </a:ext>
              </a:extLst>
            </xdr:cNvPr>
            <xdr:cNvSpPr txBox="1"/>
          </xdr:nvSpPr>
          <xdr:spPr bwMode="auto">
            <a:xfrm>
              <a:off x="7934324" y="4163798"/>
              <a:ext cx="2220880" cy="19538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6" name="3 Objeto"/>
            <xdr:cNvSpPr txBox="1"/>
          </xdr:nvSpPr>
          <xdr:spPr bwMode="auto">
            <a:xfrm xmlns:a="http://schemas.openxmlformats.org/drawingml/2006/main">
              <a:off x="7934324" y="4163798"/>
              <a:ext cx="2220880" cy="195384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𝐸(𝑊_𝑖/𝐷_2=0,𝐸_3=0)=𝛽_1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9526</xdr:colOff>
      <xdr:row>6</xdr:row>
      <xdr:rowOff>9525</xdr:rowOff>
    </xdr:from>
    <xdr:to>
      <xdr:col>17</xdr:col>
      <xdr:colOff>9526</xdr:colOff>
      <xdr:row>8</xdr:row>
      <xdr:rowOff>111125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96">
              <a:extLst>
                <a:ext uri="{FF2B5EF4-FFF2-40B4-BE49-F238E27FC236}">
                  <a16:creationId xmlns:a16="http://schemas.microsoft.com/office/drawing/2014/main" id="{F5D53846-5CEA-BBCF-BF1A-B70B663550C5}"/>
                </a:ext>
              </a:extLst>
            </xdr:cNvPr>
            <xdr:cNvSpPr txBox="1"/>
          </xdr:nvSpPr>
          <xdr:spPr bwMode="auto">
            <a:xfrm>
              <a:off x="8391526" y="1009650"/>
              <a:ext cx="4572000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Object 96"/>
            <xdr:cNvSpPr txBox="1"/>
          </xdr:nvSpPr>
          <xdr:spPr bwMode="auto">
            <a:xfrm xmlns:a="http://schemas.openxmlformats.org/drawingml/2006/main">
              <a:off x="8391526" y="1009650"/>
              <a:ext cx="4572000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𝑊_𝑖=𝛽_1+𝛽_2 𝐷_2+𝛽_3 𝐸_3+𝛼𝐷_2∗𝐸_3+𝜇_𝑖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11</xdr:col>
      <xdr:colOff>692986</xdr:colOff>
      <xdr:row>27</xdr:row>
      <xdr:rowOff>83552</xdr:rowOff>
    </xdr:from>
    <xdr:to>
      <xdr:col>15</xdr:col>
      <xdr:colOff>635000</xdr:colOff>
      <xdr:row>28</xdr:row>
      <xdr:rowOff>150395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F1034089-DCD3-4539-8C24-AB7A7CDA10B4}"/>
                </a:ext>
              </a:extLst>
            </xdr:cNvPr>
            <xdr:cNvSpPr txBox="1"/>
          </xdr:nvSpPr>
          <xdr:spPr bwMode="auto">
            <a:xfrm>
              <a:off x="9641473" y="4478420"/>
              <a:ext cx="2983330" cy="22559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Object 5"/>
            <xdr:cNvSpPr txBox="1"/>
          </xdr:nvSpPr>
          <xdr:spPr bwMode="auto">
            <a:xfrm xmlns:a="http://schemas.openxmlformats.org/drawingml/2006/main">
              <a:off x="9641473" y="4478420"/>
              <a:ext cx="2983330" cy="22559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𝐸(𝑊_𝑖/𝐷_2=1,𝐸_3=1)=𝛽_1+𝛽_2+𝛽_3+𝛼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701842</xdr:colOff>
      <xdr:row>28</xdr:row>
      <xdr:rowOff>80378</xdr:rowOff>
    </xdr:from>
    <xdr:to>
      <xdr:col>15</xdr:col>
      <xdr:colOff>232879</xdr:colOff>
      <xdr:row>30</xdr:row>
      <xdr:rowOff>3441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Objeto">
              <a:extLst>
                <a:ext uri="{FF2B5EF4-FFF2-40B4-BE49-F238E27FC236}">
                  <a16:creationId xmlns:a16="http://schemas.microsoft.com/office/drawing/2014/main" id="{9CB8DD1C-3CBB-D6A1-940C-F2288867140C}"/>
                </a:ext>
              </a:extLst>
            </xdr:cNvPr>
            <xdr:cNvSpPr txBox="1"/>
          </xdr:nvSpPr>
          <xdr:spPr bwMode="auto">
            <a:xfrm>
              <a:off x="9650329" y="4643521"/>
              <a:ext cx="2572353" cy="22559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4" name="1 Objeto"/>
            <xdr:cNvSpPr txBox="1"/>
          </xdr:nvSpPr>
          <xdr:spPr bwMode="auto">
            <a:xfrm xmlns:a="http://schemas.openxmlformats.org/drawingml/2006/main">
              <a:off x="9650329" y="4643521"/>
              <a:ext cx="2572353" cy="22559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𝐸(𝑊_𝑖/𝐷_2=1,𝐸_3=0)=𝛽_1+𝛽_2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718553</xdr:colOff>
      <xdr:row>25</xdr:row>
      <xdr:rowOff>88316</xdr:rowOff>
    </xdr:from>
    <xdr:to>
      <xdr:col>15</xdr:col>
      <xdr:colOff>196495</xdr:colOff>
      <xdr:row>26</xdr:row>
      <xdr:rowOff>146804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Objeto">
              <a:extLst>
                <a:ext uri="{FF2B5EF4-FFF2-40B4-BE49-F238E27FC236}">
                  <a16:creationId xmlns:a16="http://schemas.microsoft.com/office/drawing/2014/main" id="{563414D7-ED00-CCC6-81E7-5B222A98070E}"/>
                </a:ext>
              </a:extLst>
            </xdr:cNvPr>
            <xdr:cNvSpPr txBox="1"/>
          </xdr:nvSpPr>
          <xdr:spPr bwMode="auto">
            <a:xfrm>
              <a:off x="9667040" y="4157329"/>
              <a:ext cx="2528756" cy="22559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5" name="2 Objeto"/>
            <xdr:cNvSpPr txBox="1"/>
          </xdr:nvSpPr>
          <xdr:spPr bwMode="auto">
            <a:xfrm xmlns:a="http://schemas.openxmlformats.org/drawingml/2006/main">
              <a:off x="9667040" y="4157329"/>
              <a:ext cx="2528756" cy="22559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𝐸(𝑊_𝑖/𝐷_2=0,𝐸_3=1)=𝛽_1+𝛽_3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11</xdr:col>
      <xdr:colOff>720808</xdr:colOff>
      <xdr:row>26</xdr:row>
      <xdr:rowOff>78540</xdr:rowOff>
    </xdr:from>
    <xdr:to>
      <xdr:col>14</xdr:col>
      <xdr:colOff>718877</xdr:colOff>
      <xdr:row>27</xdr:row>
      <xdr:rowOff>145383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Objeto">
              <a:extLst>
                <a:ext uri="{FF2B5EF4-FFF2-40B4-BE49-F238E27FC236}">
                  <a16:creationId xmlns:a16="http://schemas.microsoft.com/office/drawing/2014/main" id="{2F1E1755-1A22-6795-B534-13AE0E854CDC}"/>
                </a:ext>
              </a:extLst>
            </xdr:cNvPr>
            <xdr:cNvSpPr txBox="1"/>
          </xdr:nvSpPr>
          <xdr:spPr bwMode="auto">
            <a:xfrm>
              <a:off x="9669295" y="4314658"/>
              <a:ext cx="2279056" cy="22559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6" name="3 Objeto"/>
            <xdr:cNvSpPr txBox="1"/>
          </xdr:nvSpPr>
          <xdr:spPr bwMode="auto">
            <a:xfrm xmlns:a="http://schemas.openxmlformats.org/drawingml/2006/main">
              <a:off x="9669295" y="4314658"/>
              <a:ext cx="2279056" cy="225593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𝐸(𝑊_𝑖/𝐷_2=0,𝐸_3=0)=𝛽_1</a:t>
              </a:r>
              <a:endParaRPr lang="es-PE" sz="1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962660</xdr:colOff>
      <xdr:row>19</xdr:row>
      <xdr:rowOff>146685</xdr:rowOff>
    </xdr:from>
    <xdr:to>
      <xdr:col>11</xdr:col>
      <xdr:colOff>62665</xdr:colOff>
      <xdr:row>21</xdr:row>
      <xdr:rowOff>78105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B1373060-BABC-BAC1-EC87-1DE5F412A2DA}"/>
                </a:ext>
              </a:extLst>
            </xdr:cNvPr>
            <xdr:cNvSpPr txBox="1"/>
          </xdr:nvSpPr>
          <xdr:spPr bwMode="auto">
            <a:xfrm>
              <a:off x="8534400" y="3383280"/>
              <a:ext cx="1978429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B1373060-BABC-BAC1-EC87-1DE5F412A2DA}"/>
                </a:ext>
              </a:extLst>
            </xdr:cNvPr>
            <xdr:cNvSpPr txBox="1"/>
          </xdr:nvSpPr>
          <xdr:spPr bwMode="auto">
            <a:xfrm>
              <a:off x="8534400" y="3383280"/>
              <a:ext cx="1978429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𝐸(𝑊_𝑖/𝐷_3𝑖=1)=𝛼_1+𝛼_3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962660</xdr:colOff>
      <xdr:row>18</xdr:row>
      <xdr:rowOff>78492</xdr:rowOff>
    </xdr:from>
    <xdr:to>
      <xdr:col>10</xdr:col>
      <xdr:colOff>651542</xdr:colOff>
      <xdr:row>20</xdr:row>
      <xdr:rowOff>19730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25E2C473-BC29-D0C4-BFBF-BB4A6E06505A}"/>
                </a:ext>
              </a:extLst>
            </xdr:cNvPr>
            <xdr:cNvSpPr txBox="1"/>
          </xdr:nvSpPr>
          <xdr:spPr bwMode="auto">
            <a:xfrm>
              <a:off x="8534400" y="3166497"/>
              <a:ext cx="179070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25E2C473-BC29-D0C4-BFBF-BB4A6E06505A}"/>
                </a:ext>
              </a:extLst>
            </xdr:cNvPr>
            <xdr:cNvSpPr txBox="1"/>
          </xdr:nvSpPr>
          <xdr:spPr bwMode="auto">
            <a:xfrm>
              <a:off x="8534400" y="3166497"/>
              <a:ext cx="179070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𝐸(𝑊_𝑖/𝐷_3𝑖)=𝛼_1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7937</xdr:colOff>
      <xdr:row>0</xdr:row>
      <xdr:rowOff>150813</xdr:rowOff>
    </xdr:from>
    <xdr:to>
      <xdr:col>12</xdr:col>
      <xdr:colOff>608011</xdr:colOff>
      <xdr:row>3</xdr:row>
      <xdr:rowOff>33135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96">
              <a:extLst>
                <a:ext uri="{FF2B5EF4-FFF2-40B4-BE49-F238E27FC236}">
                  <a16:creationId xmlns:a16="http://schemas.microsoft.com/office/drawing/2014/main" id="{4B2E00E7-6009-8C65-D3D2-23398FBB3B39}"/>
                </a:ext>
              </a:extLst>
            </xdr:cNvPr>
            <xdr:cNvSpPr txBox="1"/>
          </xdr:nvSpPr>
          <xdr:spPr bwMode="auto">
            <a:xfrm>
              <a:off x="8564562" y="150813"/>
              <a:ext cx="3171824" cy="39826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4" name="Object 96"/>
            <xdr:cNvSpPr txBox="1"/>
          </xdr:nvSpPr>
          <xdr:spPr bwMode="auto">
            <a:xfrm xmlns:a="http://schemas.openxmlformats.org/drawingml/2006/main">
              <a:off x="8564562" y="150813"/>
              <a:ext cx="3171824" cy="3982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𝑊_𝑖=𝛼_1+𝛼_3 𝐷_3𝑖+𝜇_𝑖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0</xdr:colOff>
      <xdr:row>4</xdr:row>
      <xdr:rowOff>0</xdr:rowOff>
    </xdr:from>
    <xdr:to>
      <xdr:col>10</xdr:col>
      <xdr:colOff>268287</xdr:colOff>
      <xdr:row>6</xdr:row>
      <xdr:rowOff>107950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3">
              <a:extLst>
                <a:ext uri="{FF2B5EF4-FFF2-40B4-BE49-F238E27FC236}">
                  <a16:creationId xmlns:a16="http://schemas.microsoft.com/office/drawing/2014/main" id="{24E1D090-1B9D-7AED-5996-12213B9C6AE4}"/>
                </a:ext>
              </a:extLst>
            </xdr:cNvPr>
            <xdr:cNvSpPr txBox="1"/>
          </xdr:nvSpPr>
          <xdr:spPr bwMode="auto">
            <a:xfrm>
              <a:off x="8556625" y="674688"/>
              <a:ext cx="1316037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5" name="Object 3"/>
            <xdr:cNvSpPr txBox="1"/>
          </xdr:nvSpPr>
          <xdr:spPr bwMode="auto">
            <a:xfrm xmlns:a="http://schemas.openxmlformats.org/drawingml/2006/main">
              <a:off x="8556625" y="674688"/>
              <a:ext cx="1316037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𝐷_3𝑖=1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36512</xdr:colOff>
      <xdr:row>7</xdr:row>
      <xdr:rowOff>33337</xdr:rowOff>
    </xdr:from>
    <xdr:to>
      <xdr:col>10</xdr:col>
      <xdr:colOff>304799</xdr:colOff>
      <xdr:row>9</xdr:row>
      <xdr:rowOff>144394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4">
              <a:extLst>
                <a:ext uri="{FF2B5EF4-FFF2-40B4-BE49-F238E27FC236}">
                  <a16:creationId xmlns:a16="http://schemas.microsoft.com/office/drawing/2014/main" id="{0A9A59C6-EC12-8492-E4D2-AB439994949F}"/>
                </a:ext>
              </a:extLst>
            </xdr:cNvPr>
            <xdr:cNvSpPr txBox="1"/>
          </xdr:nvSpPr>
          <xdr:spPr bwMode="auto">
            <a:xfrm>
              <a:off x="8593137" y="1184275"/>
              <a:ext cx="1316037" cy="427038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6" name="Object 4"/>
            <xdr:cNvSpPr txBox="1"/>
          </xdr:nvSpPr>
          <xdr:spPr bwMode="auto">
            <a:xfrm xmlns:a="http://schemas.openxmlformats.org/drawingml/2006/main">
              <a:off x="8593137" y="1184275"/>
              <a:ext cx="1316037" cy="42703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𝐷_3𝑖=0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10</xdr:col>
      <xdr:colOff>365125</xdr:colOff>
      <xdr:row>4</xdr:row>
      <xdr:rowOff>20637</xdr:rowOff>
    </xdr:from>
    <xdr:to>
      <xdr:col>13</xdr:col>
      <xdr:colOff>690568</xdr:colOff>
      <xdr:row>6</xdr:row>
      <xdr:rowOff>45218</xdr:rowOff>
    </xdr:to>
    <xdr:sp macro="" textlink="">
      <xdr:nvSpPr>
        <xdr:cNvPr id="7" name="Text Box 80">
          <a:extLst>
            <a:ext uri="{FF2B5EF4-FFF2-40B4-BE49-F238E27FC236}">
              <a16:creationId xmlns:a16="http://schemas.microsoft.com/office/drawing/2014/main" id="{6679AAF8-4DF1-1A96-2F5B-C87EF4A0045D}"/>
            </a:ext>
          </a:extLst>
        </xdr:cNvPr>
        <xdr:cNvSpPr txBox="1">
          <a:spLocks noChangeArrowheads="1"/>
        </xdr:cNvSpPr>
      </xdr:nvSpPr>
      <xdr:spPr bwMode="auto">
        <a:xfrm>
          <a:off x="9979025" y="695325"/>
          <a:ext cx="260191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Mujer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10</xdr:col>
      <xdr:colOff>365125</xdr:colOff>
      <xdr:row>7</xdr:row>
      <xdr:rowOff>34925</xdr:rowOff>
    </xdr:from>
    <xdr:to>
      <xdr:col>13</xdr:col>
      <xdr:colOff>404819</xdr:colOff>
      <xdr:row>9</xdr:row>
      <xdr:rowOff>61292</xdr:rowOff>
    </xdr:to>
    <xdr:sp macro="" textlink="">
      <xdr:nvSpPr>
        <xdr:cNvPr id="8" name="Text Box 80">
          <a:extLst>
            <a:ext uri="{FF2B5EF4-FFF2-40B4-BE49-F238E27FC236}">
              <a16:creationId xmlns:a16="http://schemas.microsoft.com/office/drawing/2014/main" id="{A67D42FE-B46E-CD08-4A68-91432398BB3B}"/>
            </a:ext>
          </a:extLst>
        </xdr:cNvPr>
        <xdr:cNvSpPr txBox="1">
          <a:spLocks noChangeArrowheads="1"/>
        </xdr:cNvSpPr>
      </xdr:nvSpPr>
      <xdr:spPr bwMode="auto">
        <a:xfrm>
          <a:off x="9979025" y="1185863"/>
          <a:ext cx="231616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155575</xdr:rowOff>
    </xdr:from>
    <xdr:to>
      <xdr:col>16</xdr:col>
      <xdr:colOff>628650</xdr:colOff>
      <xdr:row>8</xdr:row>
      <xdr:rowOff>76331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96">
              <a:extLst>
                <a:ext uri="{FF2B5EF4-FFF2-40B4-BE49-F238E27FC236}">
                  <a16:creationId xmlns:a16="http://schemas.microsoft.com/office/drawing/2014/main" id="{66738B5D-2EEC-587A-FA95-D64C33E6E795}"/>
                </a:ext>
              </a:extLst>
            </xdr:cNvPr>
            <xdr:cNvSpPr txBox="1"/>
          </xdr:nvSpPr>
          <xdr:spPr bwMode="auto">
            <a:xfrm>
              <a:off x="9153525" y="981075"/>
              <a:ext cx="4429125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2" name="Object 96"/>
            <xdr:cNvSpPr txBox="1"/>
          </xdr:nvSpPr>
          <xdr:spPr bwMode="auto">
            <a:xfrm xmlns:a="http://schemas.openxmlformats.org/drawingml/2006/main">
              <a:off x="9153525" y="981075"/>
              <a:ext cx="4429125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𝑊_𝑖=𝛽_1+𝛽_2 𝐷_2+𝛽_3 𝐸_3+𝛽_4 𝐸𝑋𝑃_𝑖+𝜇_𝑖</a:t>
              </a:r>
              <a:endParaRPr lang="es-PE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23</xdr:row>
      <xdr:rowOff>19050</xdr:rowOff>
    </xdr:from>
    <xdr:to>
      <xdr:col>11</xdr:col>
      <xdr:colOff>752475</xdr:colOff>
      <xdr:row>24</xdr:row>
      <xdr:rowOff>114300</xdr:rowOff>
    </xdr:to>
    <xdr:pic>
      <xdr:nvPicPr>
        <xdr:cNvPr id="4981" name="Imagen 1">
          <a:extLst>
            <a:ext uri="{FF2B5EF4-FFF2-40B4-BE49-F238E27FC236}">
              <a16:creationId xmlns:a16="http://schemas.microsoft.com/office/drawing/2014/main" id="{5CA56A74-80E4-D16A-88DB-1A44C6F22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3819525"/>
          <a:ext cx="1181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400050</xdr:colOff>
      <xdr:row>18</xdr:row>
      <xdr:rowOff>85725</xdr:rowOff>
    </xdr:from>
    <xdr:to>
      <xdr:col>11</xdr:col>
      <xdr:colOff>352425</xdr:colOff>
      <xdr:row>21</xdr:row>
      <xdr:rowOff>152400</xdr:rowOff>
    </xdr:to>
    <xdr:pic>
      <xdr:nvPicPr>
        <xdr:cNvPr id="4982" name="Imagen 2">
          <a:extLst>
            <a:ext uri="{FF2B5EF4-FFF2-40B4-BE49-F238E27FC236}">
              <a16:creationId xmlns:a16="http://schemas.microsoft.com/office/drawing/2014/main" id="{6F616EBC-EA8C-DBDE-5077-6FD900369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3076575"/>
          <a:ext cx="7143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365445</xdr:colOff>
      <xdr:row>18</xdr:row>
      <xdr:rowOff>108585</xdr:rowOff>
    </xdr:from>
    <xdr:to>
      <xdr:col>9</xdr:col>
      <xdr:colOff>1048910</xdr:colOff>
      <xdr:row>20</xdr:row>
      <xdr:rowOff>21319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5">
              <a:extLst>
                <a:ext uri="{FF2B5EF4-FFF2-40B4-BE49-F238E27FC236}">
                  <a16:creationId xmlns:a16="http://schemas.microsoft.com/office/drawing/2014/main" id="{CE14653C-FBE5-9319-E491-57D82A29521E}"/>
                </a:ext>
              </a:extLst>
            </xdr:cNvPr>
            <xdr:cNvSpPr txBox="1"/>
          </xdr:nvSpPr>
          <xdr:spPr bwMode="auto">
            <a:xfrm>
              <a:off x="8153085" y="3177540"/>
              <a:ext cx="1935796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4" name="Object 5">
              <a:extLst>
                <a:ext uri="{FF2B5EF4-FFF2-40B4-BE49-F238E27FC236}">
                  <a16:creationId xmlns:a16="http://schemas.microsoft.com/office/drawing/2014/main" id="{CE14653C-FBE5-9319-E491-57D82A29521E}"/>
                </a:ext>
              </a:extLst>
            </xdr:cNvPr>
            <xdr:cNvSpPr txBox="1"/>
          </xdr:nvSpPr>
          <xdr:spPr bwMode="auto">
            <a:xfrm>
              <a:off x="8153085" y="3177540"/>
              <a:ext cx="1935796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𝐸(𝑊_𝑖/𝐷_4𝑖=1)=𝜋_1+𝜋_4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344171</xdr:colOff>
      <xdr:row>19</xdr:row>
      <xdr:rowOff>113665</xdr:rowOff>
    </xdr:from>
    <xdr:to>
      <xdr:col>9</xdr:col>
      <xdr:colOff>1562171</xdr:colOff>
      <xdr:row>21</xdr:row>
      <xdr:rowOff>43903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Object 6">
              <a:extLst>
                <a:ext uri="{FF2B5EF4-FFF2-40B4-BE49-F238E27FC236}">
                  <a16:creationId xmlns:a16="http://schemas.microsoft.com/office/drawing/2014/main" id="{ABE3E361-3BB0-D49D-5EA0-18AF0DB46F47}"/>
                </a:ext>
              </a:extLst>
            </xdr:cNvPr>
            <xdr:cNvSpPr txBox="1"/>
          </xdr:nvSpPr>
          <xdr:spPr bwMode="auto">
            <a:xfrm>
              <a:off x="7875271" y="3272790"/>
              <a:ext cx="2402204" cy="2476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=−1)=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5" name="Object 6">
              <a:extLst>
                <a:ext uri="{FF2B5EF4-FFF2-40B4-BE49-F238E27FC236}">
                  <a16:creationId xmlns:a16="http://schemas.microsoft.com/office/drawing/2014/main" id="{ABE3E361-3BB0-D49D-5EA0-18AF0DB46F47}"/>
                </a:ext>
              </a:extLst>
            </xdr:cNvPr>
            <xdr:cNvSpPr txBox="1"/>
          </xdr:nvSpPr>
          <xdr:spPr bwMode="auto">
            <a:xfrm>
              <a:off x="7875271" y="3272790"/>
              <a:ext cx="2402204" cy="2476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𝐸(𝑊_𝑖/𝐷_4𝑖=−1)=𝜋_1−𝜋_4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13369</xdr:colOff>
      <xdr:row>1</xdr:row>
      <xdr:rowOff>26737</xdr:rowOff>
    </xdr:from>
    <xdr:to>
      <xdr:col>11</xdr:col>
      <xdr:colOff>220474</xdr:colOff>
      <xdr:row>3</xdr:row>
      <xdr:rowOff>87444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96">
              <a:extLst>
                <a:ext uri="{FF2B5EF4-FFF2-40B4-BE49-F238E27FC236}">
                  <a16:creationId xmlns:a16="http://schemas.microsoft.com/office/drawing/2014/main" id="{54D35CA5-EBFF-1977-2567-97128B6B7A10}"/>
                </a:ext>
              </a:extLst>
            </xdr:cNvPr>
            <xdr:cNvSpPr txBox="1"/>
          </xdr:nvSpPr>
          <xdr:spPr bwMode="auto">
            <a:xfrm>
              <a:off x="8976895" y="200526"/>
              <a:ext cx="2685894" cy="40160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400"/>
            </a:p>
          </xdr:txBody>
        </xdr:sp>
      </mc:Choice>
      <mc:Fallback xmlns="">
        <xdr:sp macro="" textlink="">
          <xdr:nvSpPr>
            <xdr:cNvPr id="6" name="Object 96"/>
            <xdr:cNvSpPr txBox="1"/>
          </xdr:nvSpPr>
          <xdr:spPr bwMode="auto">
            <a:xfrm xmlns:a="http://schemas.openxmlformats.org/drawingml/2006/main">
              <a:off x="8976895" y="200526"/>
              <a:ext cx="2685894" cy="4016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𝑊_𝑖=𝜋_1+𝜋_4 𝐷_4𝑖+𝜇_𝑖</a:t>
              </a:r>
              <a:endParaRPr lang="es-PE" sz="1400"/>
            </a:p>
          </xdr:txBody>
        </xdr:sp>
      </mc:Fallback>
    </mc:AlternateContent>
    <xdr:clientData/>
  </xdr:twoCellAnchor>
  <xdr:twoCellAnchor>
    <xdr:from>
      <xdr:col>9</xdr:col>
      <xdr:colOff>20637</xdr:colOff>
      <xdr:row>4</xdr:row>
      <xdr:rowOff>0</xdr:rowOff>
    </xdr:from>
    <xdr:to>
      <xdr:col>9</xdr:col>
      <xdr:colOff>1258886</xdr:colOff>
      <xdr:row>6</xdr:row>
      <xdr:rowOff>103020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3">
              <a:extLst>
                <a:ext uri="{FF2B5EF4-FFF2-40B4-BE49-F238E27FC236}">
                  <a16:creationId xmlns:a16="http://schemas.microsoft.com/office/drawing/2014/main" id="{7269960D-4DDD-4822-C540-C2B1EE96A551}"/>
                </a:ext>
              </a:extLst>
            </xdr:cNvPr>
            <xdr:cNvSpPr txBox="1"/>
          </xdr:nvSpPr>
          <xdr:spPr bwMode="auto">
            <a:xfrm>
              <a:off x="8984163" y="675105"/>
              <a:ext cx="1295399" cy="4238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400"/>
            </a:p>
          </xdr:txBody>
        </xdr:sp>
      </mc:Choice>
      <mc:Fallback xmlns="">
        <xdr:sp macro="" textlink="">
          <xdr:nvSpPr>
            <xdr:cNvPr id="7" name="Object 3"/>
            <xdr:cNvSpPr txBox="1"/>
          </xdr:nvSpPr>
          <xdr:spPr bwMode="auto">
            <a:xfrm xmlns:a="http://schemas.openxmlformats.org/drawingml/2006/main">
              <a:off x="8984163" y="675105"/>
              <a:ext cx="1295399" cy="423862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𝐷_4𝑖=1</a:t>
              </a:r>
              <a:endParaRPr lang="es-PE" sz="1400"/>
            </a:p>
          </xdr:txBody>
        </xdr:sp>
      </mc:Fallback>
    </mc:AlternateContent>
    <xdr:clientData/>
  </xdr:twoCellAnchor>
  <xdr:twoCellAnchor>
    <xdr:from>
      <xdr:col>9</xdr:col>
      <xdr:colOff>0</xdr:colOff>
      <xdr:row>7</xdr:row>
      <xdr:rowOff>28324</xdr:rowOff>
    </xdr:from>
    <xdr:to>
      <xdr:col>9</xdr:col>
      <xdr:colOff>1258817</xdr:colOff>
      <xdr:row>9</xdr:row>
      <xdr:rowOff>137399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4">
              <a:extLst>
                <a:ext uri="{FF2B5EF4-FFF2-40B4-BE49-F238E27FC236}">
                  <a16:creationId xmlns:a16="http://schemas.microsoft.com/office/drawing/2014/main" id="{D1B859FE-E532-4E86-4CB8-86D214881668}"/>
                </a:ext>
              </a:extLst>
            </xdr:cNvPr>
            <xdr:cNvSpPr txBox="1"/>
          </xdr:nvSpPr>
          <xdr:spPr bwMode="auto">
            <a:xfrm>
              <a:off x="8963526" y="1184692"/>
              <a:ext cx="1316036" cy="42703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PE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lang="es-PE" sz="1400"/>
            </a:p>
          </xdr:txBody>
        </xdr:sp>
      </mc:Choice>
      <mc:Fallback xmlns="">
        <xdr:sp macro="" textlink="">
          <xdr:nvSpPr>
            <xdr:cNvPr id="8" name="Object 4"/>
            <xdr:cNvSpPr txBox="1"/>
          </xdr:nvSpPr>
          <xdr:spPr bwMode="auto">
            <a:xfrm xmlns:a="http://schemas.openxmlformats.org/drawingml/2006/main">
              <a:off x="8963526" y="1184692"/>
              <a:ext cx="1316036" cy="427038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𝐷_4𝑖=−1</a:t>
              </a:r>
              <a:endParaRPr lang="es-PE" sz="1400"/>
            </a:p>
          </xdr:txBody>
        </xdr:sp>
      </mc:Fallback>
    </mc:AlternateContent>
    <xdr:clientData/>
  </xdr:twoCellAnchor>
  <xdr:twoCellAnchor>
    <xdr:from>
      <xdr:col>9</xdr:col>
      <xdr:colOff>1397000</xdr:colOff>
      <xdr:row>4</xdr:row>
      <xdr:rowOff>20637</xdr:rowOff>
    </xdr:from>
    <xdr:to>
      <xdr:col>12</xdr:col>
      <xdr:colOff>386316</xdr:colOff>
      <xdr:row>6</xdr:row>
      <xdr:rowOff>10649</xdr:rowOff>
    </xdr:to>
    <xdr:sp macro="" textlink="">
      <xdr:nvSpPr>
        <xdr:cNvPr id="9" name="Text Box 80">
          <a:extLst>
            <a:ext uri="{FF2B5EF4-FFF2-40B4-BE49-F238E27FC236}">
              <a16:creationId xmlns:a16="http://schemas.microsoft.com/office/drawing/2014/main" id="{FA75BBE1-2242-4EE3-7145-8F134583638B}"/>
            </a:ext>
          </a:extLst>
        </xdr:cNvPr>
        <xdr:cNvSpPr txBox="1">
          <a:spLocks noChangeArrowheads="1"/>
        </xdr:cNvSpPr>
      </xdr:nvSpPr>
      <xdr:spPr bwMode="auto">
        <a:xfrm>
          <a:off x="10119895" y="692400"/>
          <a:ext cx="2528605" cy="310854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400">
              <a:latin typeface="Arial" panose="020B0604020202020204" pitchFamily="34" charset="0"/>
            </a:rPr>
            <a:t>Si es Varón</a:t>
          </a:r>
          <a:endParaRPr lang="es-ES_tradnl" altLang="es-MX" sz="1400">
            <a:sym typeface="Wingdings" panose="05000000000000000000" pitchFamily="2" charset="2"/>
          </a:endParaRPr>
        </a:p>
      </xdr:txBody>
    </xdr:sp>
    <xdr:clientData/>
  </xdr:twoCellAnchor>
  <xdr:twoCellAnchor>
    <xdr:from>
      <xdr:col>9</xdr:col>
      <xdr:colOff>1397000</xdr:colOff>
      <xdr:row>7</xdr:row>
      <xdr:rowOff>29912</xdr:rowOff>
    </xdr:from>
    <xdr:to>
      <xdr:col>12</xdr:col>
      <xdr:colOff>100551</xdr:colOff>
      <xdr:row>9</xdr:row>
      <xdr:rowOff>13239</xdr:rowOff>
    </xdr:to>
    <xdr:sp macro="" textlink="">
      <xdr:nvSpPr>
        <xdr:cNvPr id="10" name="Text Box 80">
          <a:extLst>
            <a:ext uri="{FF2B5EF4-FFF2-40B4-BE49-F238E27FC236}">
              <a16:creationId xmlns:a16="http://schemas.microsoft.com/office/drawing/2014/main" id="{9479E795-CE0D-3E8C-9693-A7D2B0C5F9E7}"/>
            </a:ext>
          </a:extLst>
        </xdr:cNvPr>
        <xdr:cNvSpPr txBox="1">
          <a:spLocks noChangeArrowheads="1"/>
        </xdr:cNvSpPr>
      </xdr:nvSpPr>
      <xdr:spPr bwMode="auto">
        <a:xfrm>
          <a:off x="10417676" y="1186280"/>
          <a:ext cx="2316162" cy="310854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400">
              <a:latin typeface="Arial" panose="020B0604020202020204" pitchFamily="34" charset="0"/>
            </a:rPr>
            <a:t>Otro caso</a:t>
          </a:r>
          <a:endParaRPr lang="es-ES_tradnl" altLang="es-MX" sz="1400">
            <a:sym typeface="Wingdings" panose="05000000000000000000" pitchFamily="2" charset="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22</xdr:row>
      <xdr:rowOff>76200</xdr:rowOff>
    </xdr:from>
    <xdr:to>
      <xdr:col>11</xdr:col>
      <xdr:colOff>1171575</xdr:colOff>
      <xdr:row>24</xdr:row>
      <xdr:rowOff>38100</xdr:rowOff>
    </xdr:to>
    <xdr:pic>
      <xdr:nvPicPr>
        <xdr:cNvPr id="5991" name="Imagen 1">
          <a:extLst>
            <a:ext uri="{FF2B5EF4-FFF2-40B4-BE49-F238E27FC236}">
              <a16:creationId xmlns:a16="http://schemas.microsoft.com/office/drawing/2014/main" id="{33E785B6-EE85-63C0-7580-DBCEBBB37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5" y="3714750"/>
          <a:ext cx="14192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514350</xdr:colOff>
      <xdr:row>18</xdr:row>
      <xdr:rowOff>28575</xdr:rowOff>
    </xdr:from>
    <xdr:to>
      <xdr:col>11</xdr:col>
      <xdr:colOff>552450</xdr:colOff>
      <xdr:row>21</xdr:row>
      <xdr:rowOff>85725</xdr:rowOff>
    </xdr:to>
    <xdr:pic>
      <xdr:nvPicPr>
        <xdr:cNvPr id="5992" name="Imagen 2">
          <a:extLst>
            <a:ext uri="{FF2B5EF4-FFF2-40B4-BE49-F238E27FC236}">
              <a16:creationId xmlns:a16="http://schemas.microsoft.com/office/drawing/2014/main" id="{FF4CBE6F-C885-2273-AECD-95E7B4C20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5" y="3019425"/>
          <a:ext cx="8001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490220</xdr:colOff>
      <xdr:row>19</xdr:row>
      <xdr:rowOff>114300</xdr:rowOff>
    </xdr:from>
    <xdr:to>
      <xdr:col>9</xdr:col>
      <xdr:colOff>1158088</xdr:colOff>
      <xdr:row>21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5">
              <a:extLst>
                <a:ext uri="{FF2B5EF4-FFF2-40B4-BE49-F238E27FC236}">
                  <a16:creationId xmlns:a16="http://schemas.microsoft.com/office/drawing/2014/main" id="{4A808717-2B1D-9E95-2B93-81EA701E00C7}"/>
                </a:ext>
              </a:extLst>
            </xdr:cNvPr>
            <xdr:cNvSpPr txBox="1"/>
          </xdr:nvSpPr>
          <xdr:spPr bwMode="auto">
            <a:xfrm>
              <a:off x="9456420" y="3360420"/>
              <a:ext cx="2148839" cy="25908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 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ES" sz="12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4" name="Object 5">
              <a:extLst>
                <a:ext uri="{FF2B5EF4-FFF2-40B4-BE49-F238E27FC236}">
                  <a16:creationId xmlns:a16="http://schemas.microsoft.com/office/drawing/2014/main" id="{4A808717-2B1D-9E95-2B93-81EA701E00C7}"/>
                </a:ext>
              </a:extLst>
            </xdr:cNvPr>
            <xdr:cNvSpPr txBox="1"/>
          </xdr:nvSpPr>
          <xdr:spPr bwMode="auto">
            <a:xfrm>
              <a:off x="9456420" y="3360420"/>
              <a:ext cx="2148839" cy="25908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𝑖=1) =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PE" sz="12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𝜃〗_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470535</xdr:colOff>
      <xdr:row>18</xdr:row>
      <xdr:rowOff>83897</xdr:rowOff>
    </xdr:from>
    <xdr:to>
      <xdr:col>9</xdr:col>
      <xdr:colOff>1129174</xdr:colOff>
      <xdr:row>19</xdr:row>
      <xdr:rowOff>150498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Object 6">
              <a:extLst>
                <a:ext uri="{FF2B5EF4-FFF2-40B4-BE49-F238E27FC236}">
                  <a16:creationId xmlns:a16="http://schemas.microsoft.com/office/drawing/2014/main" id="{9C61AE43-7CD7-BC38-358D-078DA657F29F}"/>
                </a:ext>
              </a:extLst>
            </xdr:cNvPr>
            <xdr:cNvSpPr txBox="1"/>
          </xdr:nvSpPr>
          <xdr:spPr bwMode="auto">
            <a:xfrm>
              <a:off x="9433560" y="3162377"/>
              <a:ext cx="2148839" cy="24376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=−1)=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5" name="Object 6">
              <a:extLst>
                <a:ext uri="{FF2B5EF4-FFF2-40B4-BE49-F238E27FC236}">
                  <a16:creationId xmlns:a16="http://schemas.microsoft.com/office/drawing/2014/main" id="{9C61AE43-7CD7-BC38-358D-078DA657F29F}"/>
                </a:ext>
              </a:extLst>
            </xdr:cNvPr>
            <xdr:cNvSpPr txBox="1"/>
          </xdr:nvSpPr>
          <xdr:spPr bwMode="auto">
            <a:xfrm>
              <a:off x="9433560" y="3162377"/>
              <a:ext cx="2148839" cy="24376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𝐸(𝑊_𝑖/𝐷_5𝑖=−1)=𝜃_1−𝜃_5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6479</xdr:colOff>
      <xdr:row>0</xdr:row>
      <xdr:rowOff>133991</xdr:rowOff>
    </xdr:from>
    <xdr:to>
      <xdr:col>11</xdr:col>
      <xdr:colOff>236352</xdr:colOff>
      <xdr:row>3</xdr:row>
      <xdr:rowOff>41882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96">
              <a:extLst>
                <a:ext uri="{FF2B5EF4-FFF2-40B4-BE49-F238E27FC236}">
                  <a16:creationId xmlns:a16="http://schemas.microsoft.com/office/drawing/2014/main" id="{46E796B0-C958-7084-D84B-511A41FE1D05}"/>
                </a:ext>
              </a:extLst>
            </xdr:cNvPr>
            <xdr:cNvSpPr txBox="1"/>
          </xdr:nvSpPr>
          <xdr:spPr bwMode="auto">
            <a:xfrm>
              <a:off x="10393265" y="133991"/>
              <a:ext cx="2591487" cy="40682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6" name="Object 96"/>
            <xdr:cNvSpPr txBox="1"/>
          </xdr:nvSpPr>
          <xdr:spPr bwMode="auto">
            <a:xfrm xmlns:a="http://schemas.openxmlformats.org/drawingml/2006/main">
              <a:off x="10393265" y="133991"/>
              <a:ext cx="2591487" cy="40682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𝑊_𝑖=𝜃_1+𝜃_5 𝐷_5𝑖+𝜇_𝑖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20712</xdr:colOff>
      <xdr:row>4</xdr:row>
      <xdr:rowOff>0</xdr:rowOff>
    </xdr:from>
    <xdr:to>
      <xdr:col>9</xdr:col>
      <xdr:colOff>943795</xdr:colOff>
      <xdr:row>5</xdr:row>
      <xdr:rowOff>155510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3">
              <a:extLst>
                <a:ext uri="{FF2B5EF4-FFF2-40B4-BE49-F238E27FC236}">
                  <a16:creationId xmlns:a16="http://schemas.microsoft.com/office/drawing/2014/main" id="{CA7FF28E-026E-ED19-7069-4F8409EFB40D}"/>
                </a:ext>
              </a:extLst>
            </xdr:cNvPr>
            <xdr:cNvSpPr txBox="1"/>
          </xdr:nvSpPr>
          <xdr:spPr bwMode="auto">
            <a:xfrm>
              <a:off x="10407498" y="660918"/>
              <a:ext cx="970665" cy="31750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7" name="Object 3"/>
            <xdr:cNvSpPr txBox="1"/>
          </xdr:nvSpPr>
          <xdr:spPr bwMode="auto">
            <a:xfrm xmlns:a="http://schemas.openxmlformats.org/drawingml/2006/main">
              <a:off x="10407498" y="660918"/>
              <a:ext cx="970665" cy="3175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𝐷_5𝑖=1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0</xdr:colOff>
      <xdr:row>7</xdr:row>
      <xdr:rowOff>39169</xdr:rowOff>
    </xdr:from>
    <xdr:to>
      <xdr:col>9</xdr:col>
      <xdr:colOff>982558</xdr:colOff>
      <xdr:row>9</xdr:row>
      <xdr:rowOff>51837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4">
              <a:extLst>
                <a:ext uri="{FF2B5EF4-FFF2-40B4-BE49-F238E27FC236}">
                  <a16:creationId xmlns:a16="http://schemas.microsoft.com/office/drawing/2014/main" id="{95B925F3-D753-16EC-4E2E-6D90C34616F2}"/>
                </a:ext>
              </a:extLst>
            </xdr:cNvPr>
            <xdr:cNvSpPr txBox="1"/>
          </xdr:nvSpPr>
          <xdr:spPr bwMode="auto">
            <a:xfrm>
              <a:off x="10386786" y="1186057"/>
              <a:ext cx="1030255" cy="336647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8" name="Object 4"/>
            <xdr:cNvSpPr txBox="1"/>
          </xdr:nvSpPr>
          <xdr:spPr bwMode="auto">
            <a:xfrm xmlns:a="http://schemas.openxmlformats.org/drawingml/2006/main">
              <a:off x="10386786" y="1186057"/>
              <a:ext cx="1030255" cy="33664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𝐷_5𝑖=−1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1290712</xdr:colOff>
      <xdr:row>4</xdr:row>
      <xdr:rowOff>20637</xdr:rowOff>
    </xdr:from>
    <xdr:to>
      <xdr:col>11</xdr:col>
      <xdr:colOff>311395</xdr:colOff>
      <xdr:row>6</xdr:row>
      <xdr:rowOff>38738</xdr:rowOff>
    </xdr:to>
    <xdr:sp macro="" textlink="">
      <xdr:nvSpPr>
        <xdr:cNvPr id="9" name="Text Box 80">
          <a:extLst>
            <a:ext uri="{FF2B5EF4-FFF2-40B4-BE49-F238E27FC236}">
              <a16:creationId xmlns:a16="http://schemas.microsoft.com/office/drawing/2014/main" id="{EAD22B6D-32EF-6270-3145-59434596B799}"/>
            </a:ext>
          </a:extLst>
        </xdr:cNvPr>
        <xdr:cNvSpPr txBox="1">
          <a:spLocks noChangeArrowheads="1"/>
        </xdr:cNvSpPr>
      </xdr:nvSpPr>
      <xdr:spPr bwMode="auto">
        <a:xfrm>
          <a:off x="11744173" y="681555"/>
          <a:ext cx="1325164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Mujer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9</xdr:col>
      <xdr:colOff>1290712</xdr:colOff>
      <xdr:row>7</xdr:row>
      <xdr:rowOff>25205</xdr:rowOff>
    </xdr:from>
    <xdr:to>
      <xdr:col>11</xdr:col>
      <xdr:colOff>230426</xdr:colOff>
      <xdr:row>9</xdr:row>
      <xdr:rowOff>43307</xdr:rowOff>
    </xdr:to>
    <xdr:sp macro="" textlink="">
      <xdr:nvSpPr>
        <xdr:cNvPr id="10" name="Text Box 80">
          <a:extLst>
            <a:ext uri="{FF2B5EF4-FFF2-40B4-BE49-F238E27FC236}">
              <a16:creationId xmlns:a16="http://schemas.microsoft.com/office/drawing/2014/main" id="{CBB24919-4AF4-E514-C342-6B9E44C940A0}"/>
            </a:ext>
          </a:extLst>
        </xdr:cNvPr>
        <xdr:cNvSpPr txBox="1">
          <a:spLocks noChangeArrowheads="1"/>
        </xdr:cNvSpPr>
      </xdr:nvSpPr>
      <xdr:spPr bwMode="auto">
        <a:xfrm>
          <a:off x="11744173" y="1172093"/>
          <a:ext cx="1234449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688976</xdr:colOff>
      <xdr:row>19</xdr:row>
      <xdr:rowOff>75565</xdr:rowOff>
    </xdr:from>
    <xdr:to>
      <xdr:col>11</xdr:col>
      <xdr:colOff>262862</xdr:colOff>
      <xdr:row>21</xdr:row>
      <xdr:rowOff>7842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8FAEB005-AB54-056B-788A-E2175D920B3E}"/>
                </a:ext>
              </a:extLst>
            </xdr:cNvPr>
            <xdr:cNvSpPr txBox="1"/>
          </xdr:nvSpPr>
          <xdr:spPr bwMode="auto">
            <a:xfrm>
              <a:off x="9044941" y="3337560"/>
              <a:ext cx="1935480" cy="25146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8FAEB005-AB54-056B-788A-E2175D920B3E}"/>
                </a:ext>
              </a:extLst>
            </xdr:cNvPr>
            <xdr:cNvSpPr txBox="1"/>
          </xdr:nvSpPr>
          <xdr:spPr bwMode="auto">
            <a:xfrm>
              <a:off x="9044941" y="3337560"/>
              <a:ext cx="1935480" cy="25146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𝐸(𝑊_𝑖/𝐷_6𝑖=1)=𝑎_1+𝑎_6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684213</xdr:colOff>
      <xdr:row>20</xdr:row>
      <xdr:rowOff>114300</xdr:rowOff>
    </xdr:from>
    <xdr:to>
      <xdr:col>12</xdr:col>
      <xdr:colOff>343661</xdr:colOff>
      <xdr:row>22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A956B9E2-890B-B2D4-7BEA-EBB5932D9493}"/>
                </a:ext>
              </a:extLst>
            </xdr:cNvPr>
            <xdr:cNvSpPr txBox="1"/>
          </xdr:nvSpPr>
          <xdr:spPr bwMode="auto">
            <a:xfrm>
              <a:off x="8710898" y="3410592"/>
              <a:ext cx="2708399" cy="24486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=2)=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A956B9E2-890B-B2D4-7BEA-EBB5932D9493}"/>
                </a:ext>
              </a:extLst>
            </xdr:cNvPr>
            <xdr:cNvSpPr txBox="1"/>
          </xdr:nvSpPr>
          <xdr:spPr bwMode="auto">
            <a:xfrm>
              <a:off x="8710898" y="3410592"/>
              <a:ext cx="2708399" cy="24486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𝐸(𝑊_𝑖/𝐷_6𝑖=2)=𝑎_1+2𝑎_6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751634</xdr:colOff>
      <xdr:row>1</xdr:row>
      <xdr:rowOff>0</xdr:rowOff>
    </xdr:from>
    <xdr:to>
      <xdr:col>12</xdr:col>
      <xdr:colOff>211857</xdr:colOff>
      <xdr:row>3</xdr:row>
      <xdr:rowOff>74280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96">
              <a:extLst>
                <a:ext uri="{FF2B5EF4-FFF2-40B4-BE49-F238E27FC236}">
                  <a16:creationId xmlns:a16="http://schemas.microsoft.com/office/drawing/2014/main" id="{DE5C5744-59F6-A72F-64DB-2CFB226E0886}"/>
                </a:ext>
              </a:extLst>
            </xdr:cNvPr>
            <xdr:cNvSpPr txBox="1"/>
          </xdr:nvSpPr>
          <xdr:spPr bwMode="auto">
            <a:xfrm>
              <a:off x="9006634" y="168469"/>
              <a:ext cx="2528104" cy="40474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4" name="Object 96"/>
            <xdr:cNvSpPr txBox="1"/>
          </xdr:nvSpPr>
          <xdr:spPr bwMode="auto">
            <a:xfrm xmlns:a="http://schemas.openxmlformats.org/drawingml/2006/main">
              <a:off x="9006634" y="168469"/>
              <a:ext cx="2528104" cy="40474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𝑊_𝑖=𝑎_1+𝑎_6 𝐷_6𝑖+𝜇_𝑖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9</xdr:col>
      <xdr:colOff>1</xdr:colOff>
      <xdr:row>4</xdr:row>
      <xdr:rowOff>0</xdr:rowOff>
    </xdr:from>
    <xdr:to>
      <xdr:col>10</xdr:col>
      <xdr:colOff>149031</xdr:colOff>
      <xdr:row>6</xdr:row>
      <xdr:rowOff>25918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3">
              <a:extLst>
                <a:ext uri="{FF2B5EF4-FFF2-40B4-BE49-F238E27FC236}">
                  <a16:creationId xmlns:a16="http://schemas.microsoft.com/office/drawing/2014/main" id="{59D21958-D3FD-7250-851F-8438B3CED54F}"/>
                </a:ext>
              </a:extLst>
            </xdr:cNvPr>
            <xdr:cNvSpPr txBox="1"/>
          </xdr:nvSpPr>
          <xdr:spPr bwMode="auto">
            <a:xfrm>
              <a:off x="9019593" y="660918"/>
              <a:ext cx="913622" cy="349898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5" name="Object 3"/>
            <xdr:cNvSpPr txBox="1"/>
          </xdr:nvSpPr>
          <xdr:spPr bwMode="auto">
            <a:xfrm xmlns:a="http://schemas.openxmlformats.org/drawingml/2006/main">
              <a:off x="9019593" y="660918"/>
              <a:ext cx="913622" cy="34989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𝐷_6𝑖=1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25400</xdr:colOff>
      <xdr:row>7</xdr:row>
      <xdr:rowOff>23617</xdr:rowOff>
    </xdr:from>
    <xdr:to>
      <xdr:col>10</xdr:col>
      <xdr:colOff>142551</xdr:colOff>
      <xdr:row>9</xdr:row>
      <xdr:rowOff>25919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4">
              <a:extLst>
                <a:ext uri="{FF2B5EF4-FFF2-40B4-BE49-F238E27FC236}">
                  <a16:creationId xmlns:a16="http://schemas.microsoft.com/office/drawing/2014/main" id="{65EEC623-C85F-967C-C85B-2AADF12F5816}"/>
                </a:ext>
              </a:extLst>
            </xdr:cNvPr>
            <xdr:cNvSpPr txBox="1"/>
          </xdr:nvSpPr>
          <xdr:spPr bwMode="auto">
            <a:xfrm>
              <a:off x="9044992" y="1170505"/>
              <a:ext cx="881743" cy="326281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6" name="Object 4"/>
            <xdr:cNvSpPr txBox="1"/>
          </xdr:nvSpPr>
          <xdr:spPr bwMode="auto">
            <a:xfrm xmlns:a="http://schemas.openxmlformats.org/drawingml/2006/main">
              <a:off x="9044992" y="1170505"/>
              <a:ext cx="881743" cy="32628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𝐷_6𝑖=2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10</xdr:col>
      <xdr:colOff>657808</xdr:colOff>
      <xdr:row>4</xdr:row>
      <xdr:rowOff>20637</xdr:rowOff>
    </xdr:from>
    <xdr:to>
      <xdr:col>12</xdr:col>
      <xdr:colOff>346887</xdr:colOff>
      <xdr:row>7</xdr:row>
      <xdr:rowOff>102992</xdr:rowOff>
    </xdr:to>
    <xdr:sp macro="" textlink="">
      <xdr:nvSpPr>
        <xdr:cNvPr id="7" name="Text Box 80">
          <a:extLst>
            <a:ext uri="{FF2B5EF4-FFF2-40B4-BE49-F238E27FC236}">
              <a16:creationId xmlns:a16="http://schemas.microsoft.com/office/drawing/2014/main" id="{DC62765F-405C-6D95-2934-991EF561645C}"/>
            </a:ext>
          </a:extLst>
        </xdr:cNvPr>
        <xdr:cNvSpPr txBox="1">
          <a:spLocks noChangeArrowheads="1"/>
        </xdr:cNvSpPr>
      </xdr:nvSpPr>
      <xdr:spPr bwMode="auto">
        <a:xfrm>
          <a:off x="10192527" y="710714"/>
          <a:ext cx="1205304" cy="578043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Varón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10</xdr:col>
      <xdr:colOff>657808</xdr:colOff>
      <xdr:row>6</xdr:row>
      <xdr:rowOff>154795</xdr:rowOff>
    </xdr:from>
    <xdr:to>
      <xdr:col>12</xdr:col>
      <xdr:colOff>349898</xdr:colOff>
      <xdr:row>9</xdr:row>
      <xdr:rowOff>1637</xdr:rowOff>
    </xdr:to>
    <xdr:sp macro="" textlink="">
      <xdr:nvSpPr>
        <xdr:cNvPr id="8" name="Text Box 80">
          <a:extLst>
            <a:ext uri="{FF2B5EF4-FFF2-40B4-BE49-F238E27FC236}">
              <a16:creationId xmlns:a16="http://schemas.microsoft.com/office/drawing/2014/main" id="{5C3886AD-5E0A-E0A5-65F1-AEF3408731A1}"/>
            </a:ext>
          </a:extLst>
        </xdr:cNvPr>
        <xdr:cNvSpPr txBox="1">
          <a:spLocks noChangeArrowheads="1"/>
        </xdr:cNvSpPr>
      </xdr:nvSpPr>
      <xdr:spPr bwMode="auto">
        <a:xfrm>
          <a:off x="10441992" y="1139693"/>
          <a:ext cx="1221273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695326</xdr:colOff>
      <xdr:row>20</xdr:row>
      <xdr:rowOff>99060</xdr:rowOff>
    </xdr:from>
    <xdr:to>
      <xdr:col>12</xdr:col>
      <xdr:colOff>209550</xdr:colOff>
      <xdr:row>22</xdr:row>
      <xdr:rowOff>5721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F050A49F-E300-4E3B-2174-99B3369ACB9E}"/>
                </a:ext>
              </a:extLst>
            </xdr:cNvPr>
            <xdr:cNvSpPr txBox="1"/>
          </xdr:nvSpPr>
          <xdr:spPr bwMode="auto">
            <a:xfrm>
              <a:off x="8486776" y="3413760"/>
              <a:ext cx="2562224" cy="24003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=2)=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2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F050A49F-E300-4E3B-2174-99B3369ACB9E}"/>
                </a:ext>
              </a:extLst>
            </xdr:cNvPr>
            <xdr:cNvSpPr txBox="1"/>
          </xdr:nvSpPr>
          <xdr:spPr bwMode="auto">
            <a:xfrm>
              <a:off x="8486776" y="3413760"/>
              <a:ext cx="2562224" cy="24003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𝐸(𝑊_𝑖/𝐷_7𝑖=2)=𝑏_1+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𝑏_7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719772</xdr:colOff>
      <xdr:row>21</xdr:row>
      <xdr:rowOff>112395</xdr:rowOff>
    </xdr:from>
    <xdr:to>
      <xdr:col>11</xdr:col>
      <xdr:colOff>282982</xdr:colOff>
      <xdr:row>23</xdr:row>
      <xdr:rowOff>30639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ABF49A0B-B043-B047-12A7-B446C8585410}"/>
                </a:ext>
              </a:extLst>
            </xdr:cNvPr>
            <xdr:cNvSpPr txBox="1"/>
          </xdr:nvSpPr>
          <xdr:spPr bwMode="auto">
            <a:xfrm>
              <a:off x="8803957" y="3703320"/>
              <a:ext cx="1927859" cy="2438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ABF49A0B-B043-B047-12A7-B446C8585410}"/>
                </a:ext>
              </a:extLst>
            </xdr:cNvPr>
            <xdr:cNvSpPr txBox="1"/>
          </xdr:nvSpPr>
          <xdr:spPr bwMode="auto">
            <a:xfrm>
              <a:off x="8803957" y="3703320"/>
              <a:ext cx="1927859" cy="2438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𝐸(𝑊_𝑖/𝐷_7𝑖=1)=𝑏_1+𝑏_7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755618</xdr:colOff>
      <xdr:row>1</xdr:row>
      <xdr:rowOff>0</xdr:rowOff>
    </xdr:from>
    <xdr:to>
      <xdr:col>12</xdr:col>
      <xdr:colOff>248478</xdr:colOff>
      <xdr:row>3</xdr:row>
      <xdr:rowOff>60053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96">
              <a:extLst>
                <a:ext uri="{FF2B5EF4-FFF2-40B4-BE49-F238E27FC236}">
                  <a16:creationId xmlns:a16="http://schemas.microsoft.com/office/drawing/2014/main" id="{7882EBE4-3F9D-D5D3-B332-F677FFA848B0}"/>
                </a:ext>
              </a:extLst>
            </xdr:cNvPr>
            <xdr:cNvSpPr txBox="1"/>
          </xdr:nvSpPr>
          <xdr:spPr bwMode="auto">
            <a:xfrm>
              <a:off x="8679314" y="172554"/>
              <a:ext cx="2529816" cy="39826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4" name="Object 96"/>
            <xdr:cNvSpPr txBox="1"/>
          </xdr:nvSpPr>
          <xdr:spPr bwMode="auto">
            <a:xfrm xmlns:a="http://schemas.openxmlformats.org/drawingml/2006/main">
              <a:off x="8679314" y="172554"/>
              <a:ext cx="2529816" cy="3982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𝑊_𝑖=𝑏_1+𝑏_7 𝐷_7𝑖+𝜇_𝑖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1</xdr:colOff>
      <xdr:row>4</xdr:row>
      <xdr:rowOff>0</xdr:rowOff>
    </xdr:from>
    <xdr:to>
      <xdr:col>10</xdr:col>
      <xdr:colOff>110436</xdr:colOff>
      <xdr:row>6</xdr:row>
      <xdr:rowOff>13804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3">
              <a:extLst>
                <a:ext uri="{FF2B5EF4-FFF2-40B4-BE49-F238E27FC236}">
                  <a16:creationId xmlns:a16="http://schemas.microsoft.com/office/drawing/2014/main" id="{2BCD4430-4603-D5E3-376A-C7833713A391}"/>
                </a:ext>
              </a:extLst>
            </xdr:cNvPr>
            <xdr:cNvSpPr txBox="1"/>
          </xdr:nvSpPr>
          <xdr:spPr bwMode="auto">
            <a:xfrm>
              <a:off x="8682936" y="669511"/>
              <a:ext cx="869674" cy="331304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5" name="Object 3"/>
            <xdr:cNvSpPr txBox="1"/>
          </xdr:nvSpPr>
          <xdr:spPr bwMode="auto">
            <a:xfrm xmlns:a="http://schemas.openxmlformats.org/drawingml/2006/main">
              <a:off x="8682936" y="669511"/>
              <a:ext cx="869674" cy="331304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𝐷_7𝑖=1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9</xdr:col>
      <xdr:colOff>36513</xdr:colOff>
      <xdr:row>7</xdr:row>
      <xdr:rowOff>27246</xdr:rowOff>
    </xdr:from>
    <xdr:to>
      <xdr:col>10</xdr:col>
      <xdr:colOff>144946</xdr:colOff>
      <xdr:row>9</xdr:row>
      <xdr:rowOff>145556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4">
              <a:extLst>
                <a:ext uri="{FF2B5EF4-FFF2-40B4-BE49-F238E27FC236}">
                  <a16:creationId xmlns:a16="http://schemas.microsoft.com/office/drawing/2014/main" id="{C16FD572-152E-35D9-9BA1-02F6C73D2E0A}"/>
                </a:ext>
              </a:extLst>
            </xdr:cNvPr>
            <xdr:cNvSpPr txBox="1"/>
          </xdr:nvSpPr>
          <xdr:spPr bwMode="auto">
            <a:xfrm>
              <a:off x="8719448" y="1173007"/>
              <a:ext cx="867672" cy="433129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6" name="Object 4"/>
            <xdr:cNvSpPr txBox="1"/>
          </xdr:nvSpPr>
          <xdr:spPr bwMode="auto">
            <a:xfrm xmlns:a="http://schemas.openxmlformats.org/drawingml/2006/main">
              <a:off x="8719448" y="1173007"/>
              <a:ext cx="867672" cy="43312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𝐷_7𝑖=2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10</xdr:col>
      <xdr:colOff>683799</xdr:colOff>
      <xdr:row>4</xdr:row>
      <xdr:rowOff>20637</xdr:rowOff>
    </xdr:from>
    <xdr:to>
      <xdr:col>14</xdr:col>
      <xdr:colOff>229769</xdr:colOff>
      <xdr:row>6</xdr:row>
      <xdr:rowOff>54837</xdr:rowOff>
    </xdr:to>
    <xdr:sp macro="" textlink="">
      <xdr:nvSpPr>
        <xdr:cNvPr id="7" name="Text Box 80">
          <a:extLst>
            <a:ext uri="{FF2B5EF4-FFF2-40B4-BE49-F238E27FC236}">
              <a16:creationId xmlns:a16="http://schemas.microsoft.com/office/drawing/2014/main" id="{A434D397-12AF-ED56-AA8C-90BC663EDC9C}"/>
            </a:ext>
          </a:extLst>
        </xdr:cNvPr>
        <xdr:cNvSpPr txBox="1">
          <a:spLocks noChangeArrowheads="1"/>
        </xdr:cNvSpPr>
      </xdr:nvSpPr>
      <xdr:spPr bwMode="auto">
        <a:xfrm>
          <a:off x="10116448" y="690148"/>
          <a:ext cx="260191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mujer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10</xdr:col>
      <xdr:colOff>683799</xdr:colOff>
      <xdr:row>7</xdr:row>
      <xdr:rowOff>34925</xdr:rowOff>
    </xdr:from>
    <xdr:to>
      <xdr:col>13</xdr:col>
      <xdr:colOff>722244</xdr:colOff>
      <xdr:row>9</xdr:row>
      <xdr:rowOff>62316</xdr:rowOff>
    </xdr:to>
    <xdr:sp macro="" textlink="">
      <xdr:nvSpPr>
        <xdr:cNvPr id="8" name="Text Box 80">
          <a:extLst>
            <a:ext uri="{FF2B5EF4-FFF2-40B4-BE49-F238E27FC236}">
              <a16:creationId xmlns:a16="http://schemas.microsoft.com/office/drawing/2014/main" id="{B496E86D-7681-40FB-D042-D203F8A8988E}"/>
            </a:ext>
          </a:extLst>
        </xdr:cNvPr>
        <xdr:cNvSpPr txBox="1">
          <a:spLocks noChangeArrowheads="1"/>
        </xdr:cNvSpPr>
      </xdr:nvSpPr>
      <xdr:spPr bwMode="auto">
        <a:xfrm>
          <a:off x="10116448" y="1180686"/>
          <a:ext cx="231616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19</xdr:row>
      <xdr:rowOff>104775</xdr:rowOff>
    </xdr:from>
    <xdr:to>
      <xdr:col>12</xdr:col>
      <xdr:colOff>57150</xdr:colOff>
      <xdr:row>21</xdr:row>
      <xdr:rowOff>76200</xdr:rowOff>
    </xdr:to>
    <xdr:pic>
      <xdr:nvPicPr>
        <xdr:cNvPr id="29942" name="Imagen 1">
          <a:extLst>
            <a:ext uri="{FF2B5EF4-FFF2-40B4-BE49-F238E27FC236}">
              <a16:creationId xmlns:a16="http://schemas.microsoft.com/office/drawing/2014/main" id="{74C3538B-2315-DC23-9679-F8BCB7B0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3257550"/>
          <a:ext cx="10953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22</xdr:row>
      <xdr:rowOff>19050</xdr:rowOff>
    </xdr:from>
    <xdr:to>
      <xdr:col>12</xdr:col>
      <xdr:colOff>104775</xdr:colOff>
      <xdr:row>25</xdr:row>
      <xdr:rowOff>142875</xdr:rowOff>
    </xdr:to>
    <xdr:pic>
      <xdr:nvPicPr>
        <xdr:cNvPr id="29943" name="Imagen 3">
          <a:extLst>
            <a:ext uri="{FF2B5EF4-FFF2-40B4-BE49-F238E27FC236}">
              <a16:creationId xmlns:a16="http://schemas.microsoft.com/office/drawing/2014/main" id="{44F61F34-F0CC-77AA-BCFB-4015E851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3657600"/>
          <a:ext cx="11715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224156</xdr:colOff>
      <xdr:row>21</xdr:row>
      <xdr:rowOff>100330</xdr:rowOff>
    </xdr:from>
    <xdr:to>
      <xdr:col>10</xdr:col>
      <xdr:colOff>1098438</xdr:colOff>
      <xdr:row>23</xdr:row>
      <xdr:rowOff>30558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Object 5">
              <a:extLst>
                <a:ext uri="{FF2B5EF4-FFF2-40B4-BE49-F238E27FC236}">
                  <a16:creationId xmlns:a16="http://schemas.microsoft.com/office/drawing/2014/main" id="{6F3BF087-C540-56F4-E09E-E52AACC9C316}"/>
                </a:ext>
              </a:extLst>
            </xdr:cNvPr>
            <xdr:cNvSpPr txBox="1"/>
          </xdr:nvSpPr>
          <xdr:spPr bwMode="auto">
            <a:xfrm>
              <a:off x="8479156" y="3583305"/>
              <a:ext cx="2303144" cy="2476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5" name="Object 5">
              <a:extLst>
                <a:ext uri="{FF2B5EF4-FFF2-40B4-BE49-F238E27FC236}">
                  <a16:creationId xmlns:a16="http://schemas.microsoft.com/office/drawing/2014/main" id="{6F3BF087-C540-56F4-E09E-E52AACC9C316}"/>
                </a:ext>
              </a:extLst>
            </xdr:cNvPr>
            <xdr:cNvSpPr txBox="1"/>
          </xdr:nvSpPr>
          <xdr:spPr bwMode="auto">
            <a:xfrm>
              <a:off x="8479156" y="3583305"/>
              <a:ext cx="2303144" cy="2476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𝐸(𝑊_𝑖/𝐷_2𝑖=1,𝐷_3𝑖=0)=𝛾_2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225743</xdr:colOff>
      <xdr:row>22</xdr:row>
      <xdr:rowOff>146684</xdr:rowOff>
    </xdr:from>
    <xdr:to>
      <xdr:col>10</xdr:col>
      <xdr:colOff>1282561</xdr:colOff>
      <xdr:row>24</xdr:row>
      <xdr:rowOff>66645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Object 6">
              <a:extLst>
                <a:ext uri="{FF2B5EF4-FFF2-40B4-BE49-F238E27FC236}">
                  <a16:creationId xmlns:a16="http://schemas.microsoft.com/office/drawing/2014/main" id="{45AE7484-7DBA-7664-1BE3-E63236AEE2E7}"/>
                </a:ext>
              </a:extLst>
            </xdr:cNvPr>
            <xdr:cNvSpPr txBox="1"/>
          </xdr:nvSpPr>
          <xdr:spPr bwMode="auto">
            <a:xfrm>
              <a:off x="8480743" y="3775709"/>
              <a:ext cx="2482531" cy="25336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6" name="Object 6">
              <a:extLst>
                <a:ext uri="{FF2B5EF4-FFF2-40B4-BE49-F238E27FC236}">
                  <a16:creationId xmlns:a16="http://schemas.microsoft.com/office/drawing/2014/main" id="{45AE7484-7DBA-7664-1BE3-E63236AEE2E7}"/>
                </a:ext>
              </a:extLst>
            </xdr:cNvPr>
            <xdr:cNvSpPr txBox="1"/>
          </xdr:nvSpPr>
          <xdr:spPr bwMode="auto">
            <a:xfrm>
              <a:off x="8480743" y="3775709"/>
              <a:ext cx="2482531" cy="25336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𝐸(𝑊_𝑖/𝐷_2𝑖=0,𝐷_3𝑖=1)=𝛾_3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10</xdr:col>
      <xdr:colOff>1</xdr:colOff>
      <xdr:row>1</xdr:row>
      <xdr:rowOff>6956</xdr:rowOff>
    </xdr:from>
    <xdr:to>
      <xdr:col>12</xdr:col>
      <xdr:colOff>143524</xdr:colOff>
      <xdr:row>3</xdr:row>
      <xdr:rowOff>73460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96">
              <a:extLst>
                <a:ext uri="{FF2B5EF4-FFF2-40B4-BE49-F238E27FC236}">
                  <a16:creationId xmlns:a16="http://schemas.microsoft.com/office/drawing/2014/main" id="{EF918F5A-D4ED-7E96-6600-D21BB8FEF13A}"/>
                </a:ext>
              </a:extLst>
            </xdr:cNvPr>
            <xdr:cNvSpPr txBox="1"/>
          </xdr:nvSpPr>
          <xdr:spPr bwMode="auto">
            <a:xfrm>
              <a:off x="9911840" y="174830"/>
              <a:ext cx="2968178" cy="402251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 xmlns="">
        <xdr:sp macro="" textlink="">
          <xdr:nvSpPr>
            <xdr:cNvPr id="7" name="Object 96"/>
            <xdr:cNvSpPr txBox="1"/>
          </xdr:nvSpPr>
          <xdr:spPr bwMode="auto">
            <a:xfrm xmlns:a="http://schemas.openxmlformats.org/drawingml/2006/main">
              <a:off x="9911840" y="174830"/>
              <a:ext cx="2968178" cy="402251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𝑊_𝑖=𝛾_2 𝐷_2𝑖+𝛾_3 𝐷_3𝑖+𝜇_𝑖</a:t>
              </a:r>
              <a:endParaRPr lang="es-PE"/>
            </a:p>
          </xdr:txBody>
        </xdr:sp>
      </mc:Fallback>
    </mc:AlternateContent>
    <xdr:clientData/>
  </xdr:twoCellAnchor>
  <xdr:twoCellAnchor>
    <xdr:from>
      <xdr:col>11</xdr:col>
      <xdr:colOff>0</xdr:colOff>
      <xdr:row>27</xdr:row>
      <xdr:rowOff>0</xdr:rowOff>
    </xdr:from>
    <xdr:to>
      <xdr:col>15</xdr:col>
      <xdr:colOff>255869</xdr:colOff>
      <xdr:row>29</xdr:row>
      <xdr:rowOff>78131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69308FB2-B48D-A9F5-84AA-4A9D0225EFCC}"/>
                </a:ext>
              </a:extLst>
            </xdr:cNvPr>
            <xdr:cNvSpPr/>
          </xdr:nvSpPr>
          <xdr:spPr>
            <a:xfrm>
              <a:off x="11568678" y="4408506"/>
              <a:ext cx="5153398" cy="408735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𝑉𝑎𝑟</m:t>
                      </m:r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s-PE" sz="14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s-ES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)=</m:t>
                  </m:r>
                  <m:sSub>
                    <m:sSubPr>
                      <m:ctrlP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𝑉𝑎𝑟</m:t>
                      </m:r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s-ES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)+</m:t>
                  </m:r>
                  <m:sSub>
                    <m:sSubPr>
                      <m:ctrlP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𝑉𝑎𝑟</m:t>
                      </m:r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s-ES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)−2</m:t>
                  </m:r>
                  <m:r>
                    <a:rPr lang="es-ES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𝐶𝑜𝑣</m:t>
                  </m:r>
                  <m:r>
                    <a:rPr lang="es-ES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s-ES" sz="14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PE" sz="14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s-ES" sz="14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s-PE" sz="1400"/>
                <a:t>)</a:t>
              </a:r>
            </a:p>
          </xdr:txBody>
        </xdr:sp>
      </mc:Choice>
      <mc:Fallback xmlns="">
        <xdr:sp macro="" textlink="">
          <xdr:nvSpPr>
            <xdr:cNvPr id="8" name="Rectángulo 7"/>
            <xdr:cNvSpPr/>
          </xdr:nvSpPr>
          <xdr:spPr>
            <a:xfrm xmlns:a="http://schemas.openxmlformats.org/drawingml/2006/main">
              <a:off x="11568678" y="4408506"/>
              <a:ext cx="5153398" cy="408735"/>
            </a:xfrm>
            <a:prstGeom xmlns:a="http://schemas.openxmlformats.org/drawingml/2006/main" prst="rect">
              <a:avLst/>
            </a:prstGeom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𝑉𝑎𝑟(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𝛾〗_2−𝛾_3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𝑉𝑎𝑟(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𝛾〗_2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)+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𝑉𝑎𝑟(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𝛾〗_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3)−2𝐶𝑜𝑣(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𝛾_2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,</a:t>
              </a:r>
              <a:r>
                <a:rPr lang="es-PE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𝛾_</a:t>
              </a:r>
              <a:r>
                <a:rPr lang="es-ES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</a:t>
              </a:r>
              <a:r>
                <a:rPr lang="es-PE" sz="1400"/>
                <a:t>)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1162050</xdr:colOff>
      <xdr:row>7</xdr:row>
      <xdr:rowOff>102712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3">
              <a:extLst>
                <a:ext uri="{FF2B5EF4-FFF2-40B4-BE49-F238E27FC236}">
                  <a16:creationId xmlns:a16="http://schemas.microsoft.com/office/drawing/2014/main" id="{D9E9B59F-6270-5122-8A60-CD488A5F662A}"/>
                </a:ext>
              </a:extLst>
            </xdr:cNvPr>
            <xdr:cNvSpPr txBox="1"/>
          </xdr:nvSpPr>
          <xdr:spPr bwMode="auto">
            <a:xfrm>
              <a:off x="9911839" y="824770"/>
              <a:ext cx="1219200" cy="42386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9" name="Object 3"/>
            <xdr:cNvSpPr txBox="1"/>
          </xdr:nvSpPr>
          <xdr:spPr bwMode="auto">
            <a:xfrm xmlns:a="http://schemas.openxmlformats.org/drawingml/2006/main">
              <a:off x="9911839" y="824770"/>
              <a:ext cx="1219200" cy="42386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𝐷_2𝑖=1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10</xdr:col>
      <xdr:colOff>36513</xdr:colOff>
      <xdr:row>8</xdr:row>
      <xdr:rowOff>20564</xdr:rowOff>
    </xdr:from>
    <xdr:to>
      <xdr:col>10</xdr:col>
      <xdr:colOff>1044590</xdr:colOff>
      <xdr:row>10</xdr:row>
      <xdr:rowOff>109633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4">
              <a:extLst>
                <a:ext uri="{FF2B5EF4-FFF2-40B4-BE49-F238E27FC236}">
                  <a16:creationId xmlns:a16="http://schemas.microsoft.com/office/drawing/2014/main" id="{89A496CD-ED39-8548-70F7-3E0D38C60F8B}"/>
                </a:ext>
              </a:extLst>
            </xdr:cNvPr>
            <xdr:cNvSpPr txBox="1"/>
          </xdr:nvSpPr>
          <xdr:spPr bwMode="auto">
            <a:xfrm>
              <a:off x="9948352" y="1334357"/>
              <a:ext cx="1065138" cy="427038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10" name="Object 4"/>
            <xdr:cNvSpPr txBox="1"/>
          </xdr:nvSpPr>
          <xdr:spPr bwMode="auto">
            <a:xfrm xmlns:a="http://schemas.openxmlformats.org/drawingml/2006/main">
              <a:off x="9948352" y="1334357"/>
              <a:ext cx="1065138" cy="42703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𝐷_2𝑖=0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13</xdr:col>
      <xdr:colOff>660546</xdr:colOff>
      <xdr:row>5</xdr:row>
      <xdr:rowOff>20637</xdr:rowOff>
    </xdr:from>
    <xdr:to>
      <xdr:col>15</xdr:col>
      <xdr:colOff>800532</xdr:colOff>
      <xdr:row>7</xdr:row>
      <xdr:rowOff>41568</xdr:rowOff>
    </xdr:to>
    <xdr:sp macro="" textlink="">
      <xdr:nvSpPr>
        <xdr:cNvPr id="11" name="Text Box 80">
          <a:extLst>
            <a:ext uri="{FF2B5EF4-FFF2-40B4-BE49-F238E27FC236}">
              <a16:creationId xmlns:a16="http://schemas.microsoft.com/office/drawing/2014/main" id="{F391CAC3-73A2-654C-C351-2671534FB6F4}"/>
            </a:ext>
          </a:extLst>
        </xdr:cNvPr>
        <xdr:cNvSpPr txBox="1">
          <a:spLocks noChangeArrowheads="1"/>
        </xdr:cNvSpPr>
      </xdr:nvSpPr>
      <xdr:spPr bwMode="auto">
        <a:xfrm>
          <a:off x="14702914" y="845407"/>
          <a:ext cx="2601913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Mujer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13</xdr:col>
      <xdr:colOff>660546</xdr:colOff>
      <xdr:row>8</xdr:row>
      <xdr:rowOff>22152</xdr:rowOff>
    </xdr:from>
    <xdr:to>
      <xdr:col>15</xdr:col>
      <xdr:colOff>524295</xdr:colOff>
      <xdr:row>10</xdr:row>
      <xdr:rowOff>35785</xdr:rowOff>
    </xdr:to>
    <xdr:sp macro="" textlink="">
      <xdr:nvSpPr>
        <xdr:cNvPr id="12" name="Text Box 80">
          <a:extLst>
            <a:ext uri="{FF2B5EF4-FFF2-40B4-BE49-F238E27FC236}">
              <a16:creationId xmlns:a16="http://schemas.microsoft.com/office/drawing/2014/main" id="{8D988F5D-0295-8DC9-6C15-D8ECE4F1F525}"/>
            </a:ext>
          </a:extLst>
        </xdr:cNvPr>
        <xdr:cNvSpPr txBox="1">
          <a:spLocks noChangeArrowheads="1"/>
        </xdr:cNvSpPr>
      </xdr:nvSpPr>
      <xdr:spPr bwMode="auto">
        <a:xfrm>
          <a:off x="14702914" y="1335945"/>
          <a:ext cx="2316163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12</xdr:col>
      <xdr:colOff>732933</xdr:colOff>
      <xdr:row>5</xdr:row>
      <xdr:rowOff>33337</xdr:rowOff>
    </xdr:from>
    <xdr:to>
      <xdr:col>13</xdr:col>
      <xdr:colOff>491674</xdr:colOff>
      <xdr:row>7</xdr:row>
      <xdr:rowOff>137637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0">
              <a:extLst>
                <a:ext uri="{FF2B5EF4-FFF2-40B4-BE49-F238E27FC236}">
                  <a16:creationId xmlns:a16="http://schemas.microsoft.com/office/drawing/2014/main" id="{6145C46D-4005-1D87-0C13-15EB24D283C6}"/>
                </a:ext>
              </a:extLst>
            </xdr:cNvPr>
            <xdr:cNvSpPr txBox="1"/>
          </xdr:nvSpPr>
          <xdr:spPr bwMode="auto">
            <a:xfrm>
              <a:off x="13507527" y="848582"/>
              <a:ext cx="1016942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13" name="Object 10"/>
            <xdr:cNvSpPr txBox="1"/>
          </xdr:nvSpPr>
          <xdr:spPr bwMode="auto">
            <a:xfrm xmlns:a="http://schemas.openxmlformats.org/drawingml/2006/main">
              <a:off x="13507527" y="848582"/>
              <a:ext cx="1016942" cy="4254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𝐷_3𝑖=1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12</xdr:col>
      <xdr:colOff>766270</xdr:colOff>
      <xdr:row>8</xdr:row>
      <xdr:rowOff>31677</xdr:rowOff>
    </xdr:from>
    <xdr:to>
      <xdr:col>13</xdr:col>
      <xdr:colOff>563572</xdr:colOff>
      <xdr:row>10</xdr:row>
      <xdr:rowOff>130266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1">
              <a:extLst>
                <a:ext uri="{FF2B5EF4-FFF2-40B4-BE49-F238E27FC236}">
                  <a16:creationId xmlns:a16="http://schemas.microsoft.com/office/drawing/2014/main" id="{E044A514-7A42-B21C-4F74-ABF59F12D674}"/>
                </a:ext>
              </a:extLst>
            </xdr:cNvPr>
            <xdr:cNvSpPr txBox="1"/>
          </xdr:nvSpPr>
          <xdr:spPr bwMode="auto">
            <a:xfrm>
              <a:off x="13531339" y="1345470"/>
              <a:ext cx="1065138" cy="427037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PE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PE" sz="1600"/>
            </a:p>
          </xdr:txBody>
        </xdr:sp>
      </mc:Choice>
      <mc:Fallback xmlns="">
        <xdr:sp macro="" textlink="">
          <xdr:nvSpPr>
            <xdr:cNvPr id="14" name="Object 11"/>
            <xdr:cNvSpPr txBox="1"/>
          </xdr:nvSpPr>
          <xdr:spPr bwMode="auto">
            <a:xfrm xmlns:a="http://schemas.openxmlformats.org/drawingml/2006/main">
              <a:off x="13531339" y="1345470"/>
              <a:ext cx="1065138" cy="42703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00"/>
            </a:solidFill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𝐷_3𝑖=0</a:t>
              </a:r>
              <a:endParaRPr lang="es-PE" sz="1600"/>
            </a:p>
          </xdr:txBody>
        </xdr:sp>
      </mc:Fallback>
    </mc:AlternateContent>
    <xdr:clientData/>
  </xdr:twoCellAnchor>
  <xdr:twoCellAnchor>
    <xdr:from>
      <xdr:col>10</xdr:col>
      <xdr:colOff>1162050</xdr:colOff>
      <xdr:row>5</xdr:row>
      <xdr:rowOff>20637</xdr:rowOff>
    </xdr:from>
    <xdr:to>
      <xdr:col>12</xdr:col>
      <xdr:colOff>948810</xdr:colOff>
      <xdr:row>7</xdr:row>
      <xdr:rowOff>41568</xdr:rowOff>
    </xdr:to>
    <xdr:sp macro="" textlink="">
      <xdr:nvSpPr>
        <xdr:cNvPr id="15" name="Text Box 80">
          <a:extLst>
            <a:ext uri="{FF2B5EF4-FFF2-40B4-BE49-F238E27FC236}">
              <a16:creationId xmlns:a16="http://schemas.microsoft.com/office/drawing/2014/main" id="{E5D11738-51BB-9270-7E39-4829E86E1F6E}"/>
            </a:ext>
          </a:extLst>
        </xdr:cNvPr>
        <xdr:cNvSpPr txBox="1">
          <a:spLocks noChangeArrowheads="1"/>
        </xdr:cNvSpPr>
      </xdr:nvSpPr>
      <xdr:spPr bwMode="auto">
        <a:xfrm>
          <a:off x="11131039" y="845407"/>
          <a:ext cx="2601913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Si es Varón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  <xdr:twoCellAnchor>
    <xdr:from>
      <xdr:col>10</xdr:col>
      <xdr:colOff>1182688</xdr:colOff>
      <xdr:row>8</xdr:row>
      <xdr:rowOff>18977</xdr:rowOff>
    </xdr:from>
    <xdr:to>
      <xdr:col>12</xdr:col>
      <xdr:colOff>712357</xdr:colOff>
      <xdr:row>10</xdr:row>
      <xdr:rowOff>32610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82BF991C-65C8-D9D1-724D-593F2E07432A}"/>
            </a:ext>
          </a:extLst>
        </xdr:cNvPr>
        <xdr:cNvSpPr txBox="1">
          <a:spLocks noChangeArrowheads="1"/>
        </xdr:cNvSpPr>
      </xdr:nvSpPr>
      <xdr:spPr bwMode="auto">
        <a:xfrm>
          <a:off x="11161202" y="1332770"/>
          <a:ext cx="2316162" cy="342081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MX" sz="1600">
              <a:latin typeface="Arial" panose="020B0604020202020204" pitchFamily="34" charset="0"/>
            </a:rPr>
            <a:t>Otro caso</a:t>
          </a:r>
          <a:endParaRPr lang="es-ES_tradnl" altLang="es-MX" sz="1600">
            <a:sym typeface="Wingdings" panose="05000000000000000000" pitchFamily="2" charset="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1219200</xdr:colOff>
      <xdr:row>20</xdr:row>
      <xdr:rowOff>120015</xdr:rowOff>
    </xdr:from>
    <xdr:to>
      <xdr:col>11</xdr:col>
      <xdr:colOff>37856</xdr:colOff>
      <xdr:row>22</xdr:row>
      <xdr:rowOff>55670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03D19CD0-0EFC-3735-A5E5-EC9ED353B8E8}"/>
                </a:ext>
              </a:extLst>
            </xdr:cNvPr>
            <xdr:cNvSpPr txBox="1"/>
          </xdr:nvSpPr>
          <xdr:spPr bwMode="auto">
            <a:xfrm>
              <a:off x="9898380" y="3543300"/>
              <a:ext cx="2575560" cy="25146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03D19CD0-0EFC-3735-A5E5-EC9ED353B8E8}"/>
                </a:ext>
              </a:extLst>
            </xdr:cNvPr>
            <xdr:cNvSpPr txBox="1"/>
          </xdr:nvSpPr>
          <xdr:spPr bwMode="auto">
            <a:xfrm>
              <a:off x="9898380" y="3543300"/>
              <a:ext cx="2575560" cy="25146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𝐸(𝑊_𝑖/𝐷_2𝑖=1)=𝛽_1+𝛽_2+𝛿𝐸𝑋𝑃_𝑖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8</xdr:col>
      <xdr:colOff>1223964</xdr:colOff>
      <xdr:row>19</xdr:row>
      <xdr:rowOff>106680</xdr:rowOff>
    </xdr:from>
    <xdr:to>
      <xdr:col>10</xdr:col>
      <xdr:colOff>437693</xdr:colOff>
      <xdr:row>21</xdr:row>
      <xdr:rowOff>15240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4279FCD8-F35F-DF54-A60A-6B483AA8A8F9}"/>
                </a:ext>
              </a:extLst>
            </xdr:cNvPr>
            <xdr:cNvSpPr txBox="1"/>
          </xdr:nvSpPr>
          <xdr:spPr bwMode="auto">
            <a:xfrm>
              <a:off x="9906319" y="3352800"/>
              <a:ext cx="2193796" cy="2438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4279FCD8-F35F-DF54-A60A-6B483AA8A8F9}"/>
                </a:ext>
              </a:extLst>
            </xdr:cNvPr>
            <xdr:cNvSpPr txBox="1"/>
          </xdr:nvSpPr>
          <xdr:spPr bwMode="auto">
            <a:xfrm>
              <a:off x="9906319" y="3352800"/>
              <a:ext cx="2193796" cy="2438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</a:t>
              </a:r>
              <a:r>
                <a:rPr lang="es-E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</a:t>
              </a:r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)=𝛽_1+𝛿𝐸𝑋𝑃_𝑖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9</xdr:col>
      <xdr:colOff>0</xdr:colOff>
      <xdr:row>4</xdr:row>
      <xdr:rowOff>0</xdr:rowOff>
    </xdr:from>
    <xdr:to>
      <xdr:col>12</xdr:col>
      <xdr:colOff>7620</xdr:colOff>
      <xdr:row>6</xdr:row>
      <xdr:rowOff>80760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96">
              <a:extLst>
                <a:ext uri="{FF2B5EF4-FFF2-40B4-BE49-F238E27FC236}">
                  <a16:creationId xmlns:a16="http://schemas.microsoft.com/office/drawing/2014/main" id="{ECBFB002-D966-3A17-CFBE-FD52BF37D6CC}"/>
                </a:ext>
              </a:extLst>
            </xdr:cNvPr>
            <xdr:cNvSpPr txBox="1"/>
          </xdr:nvSpPr>
          <xdr:spPr bwMode="auto">
            <a:xfrm>
              <a:off x="10081260" y="693420"/>
              <a:ext cx="3642360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𝛿</m:t>
                    </m:r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P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/>
            </a:p>
          </xdr:txBody>
        </xdr:sp>
      </mc:Choice>
      <mc:Fallback>
        <xdr:sp macro="" textlink="">
          <xdr:nvSpPr>
            <xdr:cNvPr id="4" name="Object 96">
              <a:extLst>
                <a:ext uri="{FF2B5EF4-FFF2-40B4-BE49-F238E27FC236}">
                  <a16:creationId xmlns:a16="http://schemas.microsoft.com/office/drawing/2014/main" id="{ECBFB002-D966-3A17-CFBE-FD52BF37D6CC}"/>
                </a:ext>
              </a:extLst>
            </xdr:cNvPr>
            <xdr:cNvSpPr txBox="1"/>
          </xdr:nvSpPr>
          <xdr:spPr bwMode="auto">
            <a:xfrm>
              <a:off x="10081260" y="693420"/>
              <a:ext cx="3642360" cy="42545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𝑊_𝑖=𝛽_1+𝛽_2 𝐷_2𝑖+𝛿𝐸𝑋𝑃_𝑖+𝜇_𝑖</a:t>
              </a:r>
              <a:endParaRPr lang="es-PE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21</xdr:row>
      <xdr:rowOff>57150</xdr:rowOff>
    </xdr:from>
    <xdr:to>
      <xdr:col>18</xdr:col>
      <xdr:colOff>228600</xdr:colOff>
      <xdr:row>23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5">
              <a:extLst>
                <a:ext uri="{FF2B5EF4-FFF2-40B4-BE49-F238E27FC236}">
                  <a16:creationId xmlns:a16="http://schemas.microsoft.com/office/drawing/2014/main" id="{8B4C8D8F-78FE-DF67-2A5D-0AF895C560BF}"/>
                </a:ext>
              </a:extLst>
            </xdr:cNvPr>
            <xdr:cNvSpPr txBox="1"/>
          </xdr:nvSpPr>
          <xdr:spPr bwMode="auto">
            <a:xfrm>
              <a:off x="12007850" y="3467100"/>
              <a:ext cx="3181350" cy="2794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=1)=(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)+(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2" name="Object 5"/>
            <xdr:cNvSpPr txBox="1"/>
          </xdr:nvSpPr>
          <xdr:spPr bwMode="auto">
            <a:xfrm xmlns:a="http://schemas.openxmlformats.org/drawingml/2006/main">
              <a:off x="12007850" y="3467100"/>
              <a:ext cx="3181350" cy="2794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𝐸(𝑊_𝑖/𝐷_2𝑖=1)=(𝛽_1+𝛽_2)+(𝛿_1+𝛿_2)𝐸𝑋𝑃_𝑖</a:t>
              </a:r>
              <a:endParaRPr lang="es-PE" sz="1200"/>
            </a:p>
          </xdr:txBody>
        </xdr:sp>
      </mc:Fallback>
    </mc:AlternateContent>
    <xdr:clientData/>
  </xdr:twoCellAnchor>
  <xdr:twoCellAnchor>
    <xdr:from>
      <xdr:col>14</xdr:col>
      <xdr:colOff>82550</xdr:colOff>
      <xdr:row>22</xdr:row>
      <xdr:rowOff>76200</xdr:rowOff>
    </xdr:from>
    <xdr:to>
      <xdr:col>17</xdr:col>
      <xdr:colOff>57150</xdr:colOff>
      <xdr:row>24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6">
              <a:extLst>
                <a:ext uri="{FF2B5EF4-FFF2-40B4-BE49-F238E27FC236}">
                  <a16:creationId xmlns:a16="http://schemas.microsoft.com/office/drawing/2014/main" id="{2C35456B-9EEF-F12C-EA85-4FB798149C06}"/>
                </a:ext>
              </a:extLst>
            </xdr:cNvPr>
            <xdr:cNvSpPr txBox="1"/>
          </xdr:nvSpPr>
          <xdr:spPr bwMode="auto">
            <a:xfrm>
              <a:off x="11995150" y="3644900"/>
              <a:ext cx="2260600" cy="2794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=0)=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𝐸𝑋</m:t>
                    </m:r>
                    <m:sSub>
                      <m:sSubPr>
                        <m:ctrlP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PE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3" name="Object 6"/>
            <xdr:cNvSpPr txBox="1"/>
          </xdr:nvSpPr>
          <xdr:spPr bwMode="auto">
            <a:xfrm xmlns:a="http://schemas.openxmlformats.org/drawingml/2006/main">
              <a:off x="11995150" y="3644900"/>
              <a:ext cx="2260600" cy="2794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noFill/>
            </a:ln>
          </xdr:spPr>
          <xdr:txBody>
            <a:bodyPr xmlns:a="http://schemas.openxmlformats.org/drawingml/2006/main" wrap="square">
              <a:normAutofit/>
            </a:bodyPr>
            <a:lstStyle xmlns:a="http://schemas.openxmlformats.org/drawingml/2006/main">
              <a:defPPr>
                <a:defRPr lang="es-E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Verdana" panose="020B0604030504040204" pitchFamily="34" charset="0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PE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𝐸(𝑊_𝑖/𝐷_2𝑖=0)=𝛽_1+𝛿_1 𝐸𝑋𝑃_𝑖</a:t>
              </a:r>
              <a:endParaRPr lang="es-PE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E636-4339-4322-9202-60DF928FFBA6}">
  <dimension ref="A1:F56"/>
  <sheetViews>
    <sheetView zoomScale="115" zoomScaleNormal="115" workbookViewId="0">
      <selection activeCell="H8" sqref="H8"/>
    </sheetView>
  </sheetViews>
  <sheetFormatPr baseColWidth="10" defaultRowHeight="12.75" x14ac:dyDescent="0.2"/>
  <cols>
    <col min="1" max="1" width="13.42578125" customWidth="1"/>
    <col min="2" max="2" width="14.85546875" customWidth="1"/>
    <col min="3" max="3" width="20" customWidth="1"/>
    <col min="5" max="5" width="12.7109375" customWidth="1"/>
    <col min="6" max="6" width="14.7109375" customWidth="1"/>
  </cols>
  <sheetData>
    <row r="1" spans="1:6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1" t="s">
        <v>8</v>
      </c>
      <c r="F1" s="2" t="s">
        <v>10</v>
      </c>
    </row>
    <row r="2" spans="1:6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 t="s">
        <v>4</v>
      </c>
      <c r="F2" s="3" t="s">
        <v>11</v>
      </c>
    </row>
    <row r="3" spans="1:6" x14ac:dyDescent="0.2">
      <c r="A3" s="3">
        <f>+A2+1</f>
        <v>2</v>
      </c>
      <c r="B3" s="3">
        <v>550</v>
      </c>
      <c r="C3" s="3">
        <v>1</v>
      </c>
      <c r="D3" s="3" t="s">
        <v>2</v>
      </c>
      <c r="E3" s="3" t="s">
        <v>4</v>
      </c>
      <c r="F3" s="3" t="s">
        <v>11</v>
      </c>
    </row>
    <row r="4" spans="1:6" x14ac:dyDescent="0.2">
      <c r="A4" s="3">
        <f>+A3+1</f>
        <v>3</v>
      </c>
      <c r="B4" s="3">
        <v>580</v>
      </c>
      <c r="C4" s="3">
        <v>2</v>
      </c>
      <c r="D4" s="3" t="s">
        <v>2</v>
      </c>
      <c r="E4" s="3" t="s">
        <v>54</v>
      </c>
      <c r="F4" s="3" t="s">
        <v>11</v>
      </c>
    </row>
    <row r="5" spans="1:6" x14ac:dyDescent="0.2">
      <c r="A5" s="3">
        <f t="shared" ref="A5:A36" si="0">1+A4</f>
        <v>4</v>
      </c>
      <c r="B5" s="3">
        <v>700</v>
      </c>
      <c r="C5" s="3">
        <v>3</v>
      </c>
      <c r="D5" s="3" t="s">
        <v>2</v>
      </c>
      <c r="E5" s="3" t="s">
        <v>4</v>
      </c>
      <c r="F5" s="3" t="s">
        <v>11</v>
      </c>
    </row>
    <row r="6" spans="1:6" x14ac:dyDescent="0.2">
      <c r="A6" s="3">
        <f t="shared" si="0"/>
        <v>5</v>
      </c>
      <c r="B6" s="3">
        <v>750</v>
      </c>
      <c r="C6" s="3">
        <v>3</v>
      </c>
      <c r="D6" s="3" t="s">
        <v>2</v>
      </c>
      <c r="E6" s="3" t="s">
        <v>4</v>
      </c>
      <c r="F6" s="3" t="s">
        <v>11</v>
      </c>
    </row>
    <row r="7" spans="1:6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 t="s">
        <v>4</v>
      </c>
      <c r="F7" s="3" t="s">
        <v>11</v>
      </c>
    </row>
    <row r="8" spans="1:6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 t="s">
        <v>4</v>
      </c>
      <c r="F8" s="3" t="s">
        <v>12</v>
      </c>
    </row>
    <row r="9" spans="1:6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 t="s">
        <v>4</v>
      </c>
      <c r="F9" s="3" t="s">
        <v>12</v>
      </c>
    </row>
    <row r="10" spans="1:6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 t="s">
        <v>53</v>
      </c>
      <c r="F10" s="3" t="s">
        <v>11</v>
      </c>
    </row>
    <row r="11" spans="1:6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 t="s">
        <v>3</v>
      </c>
      <c r="F11" s="3" t="s">
        <v>11</v>
      </c>
    </row>
    <row r="12" spans="1:6" x14ac:dyDescent="0.2">
      <c r="A12" s="3">
        <f t="shared" si="0"/>
        <v>11</v>
      </c>
      <c r="B12" s="3">
        <v>2200</v>
      </c>
      <c r="C12" s="3">
        <v>7</v>
      </c>
      <c r="D12" s="3" t="s">
        <v>2</v>
      </c>
      <c r="E12" s="3" t="s">
        <v>3</v>
      </c>
      <c r="F12" s="3" t="s">
        <v>11</v>
      </c>
    </row>
    <row r="13" spans="1:6" x14ac:dyDescent="0.2">
      <c r="A13" s="3">
        <f t="shared" si="0"/>
        <v>12</v>
      </c>
      <c r="B13" s="3">
        <v>2300</v>
      </c>
      <c r="C13" s="3">
        <v>7</v>
      </c>
      <c r="D13" s="3" t="s">
        <v>2</v>
      </c>
      <c r="E13" s="3" t="s">
        <v>3</v>
      </c>
      <c r="F13" s="3" t="s">
        <v>11</v>
      </c>
    </row>
    <row r="14" spans="1:6" x14ac:dyDescent="0.2">
      <c r="A14" s="3">
        <f t="shared" si="0"/>
        <v>13</v>
      </c>
      <c r="B14" s="3">
        <v>2590</v>
      </c>
      <c r="C14" s="3">
        <v>7</v>
      </c>
      <c r="D14" s="3" t="s">
        <v>2</v>
      </c>
      <c r="E14" s="3" t="s">
        <v>3</v>
      </c>
      <c r="F14" s="3" t="s">
        <v>12</v>
      </c>
    </row>
    <row r="15" spans="1:6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 t="s">
        <v>3</v>
      </c>
      <c r="F15" s="3" t="s">
        <v>12</v>
      </c>
    </row>
    <row r="16" spans="1:6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 t="s">
        <v>3</v>
      </c>
      <c r="F16" s="3" t="s">
        <v>12</v>
      </c>
    </row>
    <row r="17" spans="1:6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3" t="s">
        <v>3</v>
      </c>
      <c r="F17" s="3" t="s">
        <v>12</v>
      </c>
    </row>
    <row r="18" spans="1:6" x14ac:dyDescent="0.2">
      <c r="A18" s="3">
        <f t="shared" si="0"/>
        <v>17</v>
      </c>
      <c r="B18" s="4">
        <v>3000</v>
      </c>
      <c r="C18" s="4">
        <v>8</v>
      </c>
      <c r="D18" s="4" t="s">
        <v>2</v>
      </c>
      <c r="E18" s="4" t="s">
        <v>3</v>
      </c>
      <c r="F18" s="4" t="s">
        <v>12</v>
      </c>
    </row>
    <row r="19" spans="1:6" x14ac:dyDescent="0.2">
      <c r="A19" s="3">
        <f t="shared" si="0"/>
        <v>18</v>
      </c>
      <c r="B19" s="3">
        <v>3010</v>
      </c>
      <c r="C19" s="3">
        <v>9</v>
      </c>
      <c r="D19" s="3" t="s">
        <v>2</v>
      </c>
      <c r="E19" s="4" t="s">
        <v>3</v>
      </c>
      <c r="F19" s="3" t="s">
        <v>12</v>
      </c>
    </row>
    <row r="20" spans="1:6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 t="s">
        <v>5</v>
      </c>
      <c r="F20" s="3" t="s">
        <v>11</v>
      </c>
    </row>
    <row r="21" spans="1:6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 t="s">
        <v>5</v>
      </c>
      <c r="F21" s="3" t="s">
        <v>11</v>
      </c>
    </row>
    <row r="22" spans="1:6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 t="s">
        <v>5</v>
      </c>
      <c r="F22" s="3" t="s">
        <v>11</v>
      </c>
    </row>
    <row r="23" spans="1:6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 t="s">
        <v>55</v>
      </c>
      <c r="F23" s="3" t="s">
        <v>11</v>
      </c>
    </row>
    <row r="24" spans="1:6" x14ac:dyDescent="0.2">
      <c r="A24" s="3">
        <f t="shared" si="0"/>
        <v>23</v>
      </c>
      <c r="B24" s="3">
        <v>6000</v>
      </c>
      <c r="C24" s="3">
        <v>12</v>
      </c>
      <c r="D24" s="3" t="s">
        <v>2</v>
      </c>
      <c r="E24" s="3" t="s">
        <v>5</v>
      </c>
      <c r="F24" s="3" t="s">
        <v>12</v>
      </c>
    </row>
    <row r="25" spans="1:6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 t="s">
        <v>5</v>
      </c>
      <c r="F25" s="3" t="s">
        <v>12</v>
      </c>
    </row>
    <row r="26" spans="1:6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4" t="s">
        <v>5</v>
      </c>
      <c r="F26" s="3" t="s">
        <v>12</v>
      </c>
    </row>
    <row r="27" spans="1:6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 t="s">
        <v>5</v>
      </c>
      <c r="F27" s="3" t="s">
        <v>12</v>
      </c>
    </row>
    <row r="28" spans="1:6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 t="s">
        <v>5</v>
      </c>
      <c r="F28" s="3" t="s">
        <v>12</v>
      </c>
    </row>
    <row r="29" spans="1:6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 t="s">
        <v>5</v>
      </c>
      <c r="F29" s="3" t="s">
        <v>12</v>
      </c>
    </row>
    <row r="30" spans="1:6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 t="s">
        <v>4</v>
      </c>
      <c r="F30" s="3" t="s">
        <v>11</v>
      </c>
    </row>
    <row r="31" spans="1:6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 t="s">
        <v>4</v>
      </c>
      <c r="F31" s="3" t="s">
        <v>11</v>
      </c>
    </row>
    <row r="32" spans="1:6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 t="s">
        <v>4</v>
      </c>
      <c r="F32" s="3" t="s">
        <v>11</v>
      </c>
    </row>
    <row r="33" spans="1:6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 t="s">
        <v>4</v>
      </c>
      <c r="F33" s="3" t="s">
        <v>11</v>
      </c>
    </row>
    <row r="34" spans="1:6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 t="s">
        <v>4</v>
      </c>
      <c r="F34" s="3" t="s">
        <v>11</v>
      </c>
    </row>
    <row r="35" spans="1:6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 t="s">
        <v>4</v>
      </c>
      <c r="F35" s="3" t="s">
        <v>11</v>
      </c>
    </row>
    <row r="36" spans="1:6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 t="s">
        <v>4</v>
      </c>
      <c r="F36" s="3" t="s">
        <v>12</v>
      </c>
    </row>
    <row r="37" spans="1:6" x14ac:dyDescent="0.2">
      <c r="A37" s="3">
        <f t="shared" ref="A37:A55" si="1">1+A36</f>
        <v>36</v>
      </c>
      <c r="B37" s="3">
        <v>1709</v>
      </c>
      <c r="C37" s="4">
        <v>6</v>
      </c>
      <c r="D37" s="4" t="s">
        <v>9</v>
      </c>
      <c r="E37" s="4" t="s">
        <v>4</v>
      </c>
      <c r="F37" s="4" t="s">
        <v>12</v>
      </c>
    </row>
    <row r="38" spans="1:6" x14ac:dyDescent="0.2">
      <c r="A38" s="3">
        <f t="shared" si="1"/>
        <v>37</v>
      </c>
      <c r="B38" s="3">
        <v>1770</v>
      </c>
      <c r="C38" s="3">
        <v>6</v>
      </c>
      <c r="D38" s="3" t="s">
        <v>9</v>
      </c>
      <c r="E38" s="3" t="s">
        <v>4</v>
      </c>
      <c r="F38" s="3" t="s">
        <v>12</v>
      </c>
    </row>
    <row r="39" spans="1:6" x14ac:dyDescent="0.2">
      <c r="A39" s="4">
        <f t="shared" si="1"/>
        <v>38</v>
      </c>
      <c r="B39" s="3">
        <v>1800</v>
      </c>
      <c r="C39" s="3">
        <v>6</v>
      </c>
      <c r="D39" s="3" t="s">
        <v>9</v>
      </c>
      <c r="E39" s="3" t="s">
        <v>4</v>
      </c>
      <c r="F39" s="3" t="s">
        <v>12</v>
      </c>
    </row>
    <row r="40" spans="1:6" x14ac:dyDescent="0.2">
      <c r="A40" s="3">
        <f t="shared" si="1"/>
        <v>39</v>
      </c>
      <c r="B40" s="3">
        <v>1980</v>
      </c>
      <c r="C40" s="3">
        <v>6</v>
      </c>
      <c r="D40" s="3" t="s">
        <v>9</v>
      </c>
      <c r="E40" s="3" t="s">
        <v>4</v>
      </c>
      <c r="F40" s="3" t="s">
        <v>12</v>
      </c>
    </row>
    <row r="41" spans="1:6" x14ac:dyDescent="0.2">
      <c r="A41" s="3">
        <f t="shared" si="1"/>
        <v>40</v>
      </c>
      <c r="B41" s="3">
        <v>2650</v>
      </c>
      <c r="C41" s="3">
        <v>8</v>
      </c>
      <c r="D41" s="3" t="s">
        <v>9</v>
      </c>
      <c r="E41" s="3" t="s">
        <v>3</v>
      </c>
      <c r="F41" s="3" t="s">
        <v>11</v>
      </c>
    </row>
    <row r="42" spans="1:6" x14ac:dyDescent="0.2">
      <c r="A42" s="3">
        <f t="shared" si="1"/>
        <v>41</v>
      </c>
      <c r="B42" s="3">
        <v>3000</v>
      </c>
      <c r="C42" s="3">
        <v>8</v>
      </c>
      <c r="D42" s="3" t="s">
        <v>9</v>
      </c>
      <c r="E42" s="3" t="s">
        <v>3</v>
      </c>
      <c r="F42" s="3" t="s">
        <v>11</v>
      </c>
    </row>
    <row r="43" spans="1:6" x14ac:dyDescent="0.2">
      <c r="A43" s="3">
        <f t="shared" si="1"/>
        <v>42</v>
      </c>
      <c r="B43" s="3">
        <v>3100</v>
      </c>
      <c r="C43" s="3">
        <v>9</v>
      </c>
      <c r="D43" s="3" t="s">
        <v>9</v>
      </c>
      <c r="E43" s="3" t="s">
        <v>3</v>
      </c>
      <c r="F43" s="3" t="s">
        <v>11</v>
      </c>
    </row>
    <row r="44" spans="1:6" x14ac:dyDescent="0.2">
      <c r="A44" s="3">
        <f t="shared" si="1"/>
        <v>43</v>
      </c>
      <c r="B44" s="3">
        <v>3245</v>
      </c>
      <c r="C44" s="3">
        <v>9</v>
      </c>
      <c r="D44" s="3" t="s">
        <v>9</v>
      </c>
      <c r="E44" s="3" t="s">
        <v>3</v>
      </c>
      <c r="F44" s="3" t="s">
        <v>11</v>
      </c>
    </row>
    <row r="45" spans="1:6" x14ac:dyDescent="0.2">
      <c r="A45" s="3">
        <f t="shared" si="1"/>
        <v>44</v>
      </c>
      <c r="B45" s="3">
        <v>3456</v>
      </c>
      <c r="C45" s="3">
        <v>9</v>
      </c>
      <c r="D45" s="3" t="s">
        <v>9</v>
      </c>
      <c r="E45" s="3" t="s">
        <v>3</v>
      </c>
      <c r="F45" s="3" t="s">
        <v>11</v>
      </c>
    </row>
    <row r="46" spans="1:6" x14ac:dyDescent="0.2">
      <c r="A46" s="3">
        <f t="shared" si="1"/>
        <v>45</v>
      </c>
      <c r="B46" s="4">
        <v>4768</v>
      </c>
      <c r="C46" s="4">
        <v>10</v>
      </c>
      <c r="D46" s="4" t="s">
        <v>9</v>
      </c>
      <c r="E46" s="4" t="s">
        <v>3</v>
      </c>
      <c r="F46" s="3" t="s">
        <v>12</v>
      </c>
    </row>
    <row r="47" spans="1:6" x14ac:dyDescent="0.2">
      <c r="A47" s="3">
        <f t="shared" si="1"/>
        <v>46</v>
      </c>
      <c r="B47" s="3">
        <v>4800</v>
      </c>
      <c r="C47" s="3">
        <v>11</v>
      </c>
      <c r="D47" s="3" t="s">
        <v>9</v>
      </c>
      <c r="E47" s="3" t="s">
        <v>3</v>
      </c>
      <c r="F47" s="3" t="s">
        <v>12</v>
      </c>
    </row>
    <row r="48" spans="1:6" x14ac:dyDescent="0.2">
      <c r="A48" s="3">
        <f t="shared" si="1"/>
        <v>47</v>
      </c>
      <c r="B48" s="3">
        <v>5000</v>
      </c>
      <c r="C48" s="3">
        <v>11</v>
      </c>
      <c r="D48" s="3" t="s">
        <v>9</v>
      </c>
      <c r="E48" s="3" t="s">
        <v>3</v>
      </c>
      <c r="F48" s="3" t="s">
        <v>12</v>
      </c>
    </row>
    <row r="49" spans="1:6" x14ac:dyDescent="0.2">
      <c r="A49" s="3">
        <f t="shared" si="1"/>
        <v>48</v>
      </c>
      <c r="B49" s="3">
        <v>8000</v>
      </c>
      <c r="C49" s="3">
        <v>13</v>
      </c>
      <c r="D49" s="3" t="s">
        <v>9</v>
      </c>
      <c r="E49" s="3" t="s">
        <v>5</v>
      </c>
      <c r="F49" s="3" t="s">
        <v>11</v>
      </c>
    </row>
    <row r="50" spans="1:6" x14ac:dyDescent="0.2">
      <c r="A50" s="4">
        <f t="shared" si="1"/>
        <v>49</v>
      </c>
      <c r="B50" s="3">
        <v>8900</v>
      </c>
      <c r="C50" s="3">
        <v>14</v>
      </c>
      <c r="D50" s="3" t="s">
        <v>9</v>
      </c>
      <c r="E50" s="3" t="s">
        <v>5</v>
      </c>
      <c r="F50" s="3" t="s">
        <v>11</v>
      </c>
    </row>
    <row r="51" spans="1:6" x14ac:dyDescent="0.2">
      <c r="A51" s="3">
        <f t="shared" si="1"/>
        <v>50</v>
      </c>
      <c r="B51" s="3">
        <v>9356</v>
      </c>
      <c r="C51" s="3">
        <v>14</v>
      </c>
      <c r="D51" s="3" t="s">
        <v>9</v>
      </c>
      <c r="E51" s="3" t="s">
        <v>5</v>
      </c>
      <c r="F51" s="3" t="s">
        <v>12</v>
      </c>
    </row>
    <row r="52" spans="1:6" x14ac:dyDescent="0.2">
      <c r="A52" s="3">
        <f t="shared" si="1"/>
        <v>51</v>
      </c>
      <c r="B52" s="3">
        <v>9456</v>
      </c>
      <c r="C52" s="3">
        <v>14</v>
      </c>
      <c r="D52" s="3" t="s">
        <v>9</v>
      </c>
      <c r="E52" s="3" t="s">
        <v>5</v>
      </c>
      <c r="F52" s="3" t="s">
        <v>12</v>
      </c>
    </row>
    <row r="53" spans="1:6" x14ac:dyDescent="0.2">
      <c r="A53" s="4">
        <f t="shared" si="1"/>
        <v>52</v>
      </c>
      <c r="B53" s="3">
        <v>9700</v>
      </c>
      <c r="C53" s="3">
        <v>14</v>
      </c>
      <c r="D53" s="3" t="s">
        <v>9</v>
      </c>
      <c r="E53" s="3" t="s">
        <v>5</v>
      </c>
      <c r="F53" s="3" t="s">
        <v>12</v>
      </c>
    </row>
    <row r="54" spans="1:6" x14ac:dyDescent="0.2">
      <c r="A54" s="4">
        <f t="shared" si="1"/>
        <v>53</v>
      </c>
      <c r="B54" s="3">
        <v>9876</v>
      </c>
      <c r="C54" s="3">
        <v>15</v>
      </c>
      <c r="D54" s="3" t="s">
        <v>9</v>
      </c>
      <c r="E54" s="3" t="s">
        <v>5</v>
      </c>
      <c r="F54" s="3" t="s">
        <v>12</v>
      </c>
    </row>
    <row r="55" spans="1:6" ht="13.5" thickBot="1" x14ac:dyDescent="0.25">
      <c r="A55" s="5">
        <f t="shared" si="1"/>
        <v>54</v>
      </c>
      <c r="B55" s="5">
        <v>10000</v>
      </c>
      <c r="C55" s="5">
        <v>15</v>
      </c>
      <c r="D55" s="5" t="s">
        <v>9</v>
      </c>
      <c r="E55" s="5" t="s">
        <v>5</v>
      </c>
      <c r="F55" s="5" t="s">
        <v>12</v>
      </c>
    </row>
    <row r="56" spans="1:6" ht="13.5" thickTop="1" x14ac:dyDescent="0.2"/>
  </sheetData>
  <phoneticPr fontId="0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3B96-715B-462C-877C-001CA2F79ABA}">
  <dimension ref="A1:O56"/>
  <sheetViews>
    <sheetView topLeftCell="D1" zoomScale="89" zoomScaleNormal="89" workbookViewId="0">
      <selection activeCell="G28" sqref="G28"/>
    </sheetView>
  </sheetViews>
  <sheetFormatPr baseColWidth="10" defaultRowHeight="12.75" x14ac:dyDescent="0.2"/>
  <cols>
    <col min="5" max="5" width="16.28515625" customWidth="1"/>
    <col min="7" max="7" width="24" customWidth="1"/>
    <col min="8" max="8" width="27.85546875" customWidth="1"/>
    <col min="9" max="9" width="21" customWidth="1"/>
    <col min="10" max="10" width="22.7109375" customWidth="1"/>
    <col min="12" max="12" width="18.710937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13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0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0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0</v>
      </c>
      <c r="E4" s="3">
        <v>2</v>
      </c>
      <c r="G4" s="7" t="s">
        <v>18</v>
      </c>
      <c r="H4" s="13">
        <v>0.77239492749835059</v>
      </c>
      <c r="I4" s="15"/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0</v>
      </c>
      <c r="E5" s="3">
        <v>3</v>
      </c>
      <c r="G5" s="7" t="s">
        <v>19</v>
      </c>
      <c r="H5" s="13">
        <v>0.59659392402518219</v>
      </c>
      <c r="I5" s="15"/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0</v>
      </c>
      <c r="E6" s="3">
        <v>3</v>
      </c>
      <c r="G6" s="7" t="s">
        <v>20</v>
      </c>
      <c r="H6" s="13">
        <v>0.58077407790852265</v>
      </c>
      <c r="I6" s="15"/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0</v>
      </c>
      <c r="E7" s="3">
        <v>3</v>
      </c>
      <c r="G7" s="7" t="s">
        <v>21</v>
      </c>
      <c r="H7" s="13">
        <v>1817.9253605134288</v>
      </c>
      <c r="I7" s="15"/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0</v>
      </c>
      <c r="E8" s="3">
        <v>5</v>
      </c>
      <c r="G8" s="8" t="s">
        <v>22</v>
      </c>
      <c r="H8" s="14">
        <v>54</v>
      </c>
      <c r="I8" s="15"/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0</v>
      </c>
      <c r="E9" s="3">
        <v>5</v>
      </c>
      <c r="H9" s="15"/>
      <c r="I9" s="15"/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0</v>
      </c>
      <c r="E10" s="3">
        <v>7</v>
      </c>
      <c r="G10" t="s">
        <v>23</v>
      </c>
      <c r="H10" s="15"/>
      <c r="I10" s="15"/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0</v>
      </c>
      <c r="E11" s="3">
        <v>7</v>
      </c>
      <c r="G11" s="9"/>
      <c r="H11" s="16" t="s">
        <v>28</v>
      </c>
      <c r="I11" s="16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0</v>
      </c>
      <c r="E12" s="3">
        <v>7</v>
      </c>
      <c r="G12" s="7" t="s">
        <v>24</v>
      </c>
      <c r="H12" s="13">
        <v>2</v>
      </c>
      <c r="I12" s="13">
        <v>249263485.39704147</v>
      </c>
      <c r="J12" s="7">
        <v>124631742.69852073</v>
      </c>
      <c r="K12" s="7">
        <v>37.71174002741548</v>
      </c>
      <c r="L12" s="7">
        <v>8.8395894696458308E-11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0</v>
      </c>
      <c r="E13" s="3">
        <v>7</v>
      </c>
      <c r="G13" s="7" t="s">
        <v>25</v>
      </c>
      <c r="H13" s="13">
        <v>51</v>
      </c>
      <c r="I13" s="13">
        <v>168547483.4362919</v>
      </c>
      <c r="J13" s="7">
        <v>3304852.6163978805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0</v>
      </c>
      <c r="E14" s="3">
        <v>7</v>
      </c>
      <c r="G14" s="8" t="s">
        <v>26</v>
      </c>
      <c r="H14" s="14">
        <v>53</v>
      </c>
      <c r="I14" s="14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0</v>
      </c>
      <c r="E15" s="3">
        <v>8</v>
      </c>
      <c r="H15" s="15"/>
      <c r="I15" s="15"/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0</v>
      </c>
      <c r="E16" s="3">
        <v>8</v>
      </c>
      <c r="G16" s="9"/>
      <c r="H16" s="16" t="s">
        <v>33</v>
      </c>
      <c r="I16" s="16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0</v>
      </c>
      <c r="E17" s="4">
        <v>8</v>
      </c>
      <c r="F17" s="6" t="s">
        <v>94</v>
      </c>
      <c r="G17" s="7" t="s">
        <v>27</v>
      </c>
      <c r="H17" s="13">
        <v>-1839.0077614203788</v>
      </c>
      <c r="I17" s="13">
        <v>615.50388913422103</v>
      </c>
      <c r="J17" s="7">
        <v>-2.9878085157303564</v>
      </c>
      <c r="K17" s="7">
        <v>4.3127480097506022E-3</v>
      </c>
      <c r="L17" s="7">
        <v>-3074.6833798125181</v>
      </c>
      <c r="M17" s="7">
        <v>-603.33214302823967</v>
      </c>
      <c r="N17" s="7">
        <v>-3074.6833798125181</v>
      </c>
      <c r="O17" s="7">
        <v>-603.33214302823967</v>
      </c>
    </row>
    <row r="18" spans="1:15" x14ac:dyDescent="0.2">
      <c r="A18" s="3">
        <f t="shared" si="0"/>
        <v>17</v>
      </c>
      <c r="B18" s="4">
        <v>3000</v>
      </c>
      <c r="C18" s="4" t="s">
        <v>2</v>
      </c>
      <c r="D18" s="4">
        <v>0</v>
      </c>
      <c r="E18" s="4">
        <v>8</v>
      </c>
      <c r="F18" s="6" t="s">
        <v>95</v>
      </c>
      <c r="G18" s="7" t="s">
        <v>40</v>
      </c>
      <c r="H18" s="13">
        <v>1891.5321115355464</v>
      </c>
      <c r="I18" s="13">
        <v>499.97862212901452</v>
      </c>
      <c r="J18" s="11">
        <v>3.7832259777048134</v>
      </c>
      <c r="K18" s="11">
        <v>4.0805145499502878E-4</v>
      </c>
      <c r="L18" s="7">
        <v>887.78314424446319</v>
      </c>
      <c r="M18" s="7">
        <v>2895.2810788266297</v>
      </c>
      <c r="N18" s="7">
        <v>887.78314424446319</v>
      </c>
      <c r="O18" s="7">
        <v>2895.2810788266297</v>
      </c>
    </row>
    <row r="19" spans="1:15" ht="13.5" thickBot="1" x14ac:dyDescent="0.25">
      <c r="A19" s="3">
        <f t="shared" si="0"/>
        <v>18</v>
      </c>
      <c r="B19" s="3">
        <v>3010</v>
      </c>
      <c r="C19" s="3" t="s">
        <v>2</v>
      </c>
      <c r="D19" s="3">
        <v>0</v>
      </c>
      <c r="E19" s="3">
        <v>9</v>
      </c>
      <c r="F19" s="6" t="s">
        <v>96</v>
      </c>
      <c r="G19" s="8" t="s">
        <v>41</v>
      </c>
      <c r="H19" s="12">
        <v>473.26246476958988</v>
      </c>
      <c r="I19" s="14">
        <v>65.594507604707417</v>
      </c>
      <c r="J19" s="8">
        <v>7.2149709183216126</v>
      </c>
      <c r="K19" s="8">
        <v>2.4906894590135626E-9</v>
      </c>
      <c r="L19" s="8">
        <v>341.57599588052062</v>
      </c>
      <c r="M19" s="8">
        <v>604.94893365865914</v>
      </c>
      <c r="N19" s="8">
        <v>341.57599588052062</v>
      </c>
      <c r="O19" s="8">
        <v>604.94893365865914</v>
      </c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0</v>
      </c>
      <c r="E20" s="3">
        <v>10</v>
      </c>
      <c r="H20" s="15"/>
      <c r="I20" s="15"/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0</v>
      </c>
      <c r="E21" s="3">
        <v>11</v>
      </c>
      <c r="G21" s="6" t="s">
        <v>42</v>
      </c>
      <c r="H21" s="15">
        <f>+H17</f>
        <v>-1839.0077614203788</v>
      </c>
      <c r="I21" s="17" t="s">
        <v>50</v>
      </c>
      <c r="L21">
        <f>+H17+H19*6</f>
        <v>1000.5670271971608</v>
      </c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0</v>
      </c>
      <c r="E22" s="3">
        <v>11</v>
      </c>
      <c r="G22" s="6" t="s">
        <v>43</v>
      </c>
      <c r="H22" s="15">
        <f>+H17+H18</f>
        <v>52.524350115167636</v>
      </c>
      <c r="I22" s="17" t="s">
        <v>50</v>
      </c>
      <c r="L22">
        <f>+H17+H18+H19*6</f>
        <v>2892.0991387327072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0</v>
      </c>
      <c r="E23" s="3">
        <v>12</v>
      </c>
      <c r="G23" s="34" t="s">
        <v>44</v>
      </c>
      <c r="H23" s="34">
        <f>+H22-H21</f>
        <v>1891.5321115355464</v>
      </c>
      <c r="I23" s="15"/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0</v>
      </c>
      <c r="E24" s="3">
        <v>12</v>
      </c>
      <c r="H24" s="15"/>
      <c r="I24" s="15"/>
      <c r="J24" s="34" t="s">
        <v>93</v>
      </c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0</v>
      </c>
      <c r="E25" s="3">
        <v>12</v>
      </c>
      <c r="H25" s="15"/>
      <c r="I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0</v>
      </c>
      <c r="E26" s="3">
        <v>12</v>
      </c>
      <c r="H26" s="15"/>
      <c r="I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0</v>
      </c>
      <c r="E27" s="3">
        <v>13</v>
      </c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0</v>
      </c>
      <c r="E28" s="3">
        <v>13</v>
      </c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0</v>
      </c>
      <c r="E29" s="3">
        <v>13</v>
      </c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1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1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1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1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1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1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1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1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1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1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1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1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1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1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1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1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1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1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1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1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1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1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1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1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1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1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4D82-E74D-4986-90CD-24AC86387CDB}">
  <dimension ref="A1:S56"/>
  <sheetViews>
    <sheetView topLeftCell="D2" zoomScale="89" zoomScaleNormal="89" workbookViewId="0">
      <selection activeCell="O27" sqref="O27"/>
    </sheetView>
  </sheetViews>
  <sheetFormatPr baseColWidth="10" defaultRowHeight="12.75" x14ac:dyDescent="0.2"/>
  <cols>
    <col min="3" max="3" width="16.7109375" customWidth="1"/>
    <col min="5" max="5" width="15" customWidth="1"/>
    <col min="11" max="11" width="18.85546875" customWidth="1"/>
  </cols>
  <sheetData>
    <row r="1" spans="1:16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1</v>
      </c>
      <c r="F1" s="2" t="s">
        <v>13</v>
      </c>
      <c r="G1" s="2" t="s">
        <v>92</v>
      </c>
      <c r="H1" s="2" t="s">
        <v>97</v>
      </c>
    </row>
    <row r="2" spans="1:16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1</v>
      </c>
      <c r="F2" s="3">
        <v>0</v>
      </c>
      <c r="G2">
        <f>+C2</f>
        <v>1</v>
      </c>
      <c r="H2">
        <f>+F2*G2</f>
        <v>0</v>
      </c>
      <c r="K2" t="s">
        <v>16</v>
      </c>
    </row>
    <row r="3" spans="1:16" ht="13.5" thickBot="1" x14ac:dyDescent="0.25">
      <c r="A3" s="3">
        <f>+A2+1</f>
        <v>2</v>
      </c>
      <c r="B3" s="3">
        <v>550</v>
      </c>
      <c r="C3" s="3">
        <v>1</v>
      </c>
      <c r="D3" s="3" t="s">
        <v>2</v>
      </c>
      <c r="E3" s="3">
        <v>1</v>
      </c>
      <c r="F3" s="3">
        <v>0</v>
      </c>
      <c r="G3">
        <f t="shared" ref="G3:G55" si="0">+C3</f>
        <v>1</v>
      </c>
      <c r="H3">
        <f t="shared" ref="H3:H55" si="1">+F3*G3</f>
        <v>0</v>
      </c>
    </row>
    <row r="4" spans="1:16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2</v>
      </c>
      <c r="F4" s="3">
        <v>0</v>
      </c>
      <c r="G4">
        <f t="shared" si="0"/>
        <v>2</v>
      </c>
      <c r="H4">
        <f t="shared" si="1"/>
        <v>0</v>
      </c>
      <c r="K4" s="10" t="s">
        <v>17</v>
      </c>
      <c r="L4" s="10"/>
    </row>
    <row r="5" spans="1:16" x14ac:dyDescent="0.2">
      <c r="A5" s="3">
        <f t="shared" ref="A5:A55" si="2">1+A4</f>
        <v>4</v>
      </c>
      <c r="B5" s="3">
        <v>700</v>
      </c>
      <c r="C5" s="3">
        <v>3</v>
      </c>
      <c r="D5" s="3" t="s">
        <v>2</v>
      </c>
      <c r="E5" s="3">
        <v>3</v>
      </c>
      <c r="F5" s="3">
        <v>0</v>
      </c>
      <c r="G5">
        <f t="shared" si="0"/>
        <v>3</v>
      </c>
      <c r="H5">
        <f t="shared" si="1"/>
        <v>0</v>
      </c>
      <c r="K5" s="7" t="s">
        <v>18</v>
      </c>
      <c r="L5" s="7">
        <v>0.96382571891217916</v>
      </c>
    </row>
    <row r="6" spans="1:16" x14ac:dyDescent="0.2">
      <c r="A6" s="3">
        <f t="shared" si="2"/>
        <v>5</v>
      </c>
      <c r="B6" s="3">
        <v>750</v>
      </c>
      <c r="C6" s="3">
        <v>3</v>
      </c>
      <c r="D6" s="3" t="s">
        <v>2</v>
      </c>
      <c r="E6" s="3">
        <v>3</v>
      </c>
      <c r="F6" s="3">
        <v>0</v>
      </c>
      <c r="G6">
        <f t="shared" si="0"/>
        <v>3</v>
      </c>
      <c r="H6">
        <f t="shared" si="1"/>
        <v>0</v>
      </c>
      <c r="K6" s="7" t="s">
        <v>19</v>
      </c>
      <c r="L6" s="7">
        <v>0.92896001643657911</v>
      </c>
    </row>
    <row r="7" spans="1:16" x14ac:dyDescent="0.2">
      <c r="A7" s="3">
        <f t="shared" si="2"/>
        <v>6</v>
      </c>
      <c r="B7" s="3">
        <v>800</v>
      </c>
      <c r="C7" s="3">
        <v>3</v>
      </c>
      <c r="D7" s="3" t="s">
        <v>2</v>
      </c>
      <c r="E7" s="3">
        <v>3</v>
      </c>
      <c r="F7" s="3">
        <v>0</v>
      </c>
      <c r="G7">
        <f t="shared" si="0"/>
        <v>3</v>
      </c>
      <c r="H7">
        <f t="shared" si="1"/>
        <v>0</v>
      </c>
      <c r="K7" s="7" t="s">
        <v>20</v>
      </c>
      <c r="L7" s="7">
        <v>0.9246976174227739</v>
      </c>
    </row>
    <row r="8" spans="1:16" x14ac:dyDescent="0.2">
      <c r="A8" s="3">
        <f t="shared" si="2"/>
        <v>7</v>
      </c>
      <c r="B8" s="3">
        <v>1200</v>
      </c>
      <c r="C8" s="3">
        <v>5</v>
      </c>
      <c r="D8" s="3" t="s">
        <v>2</v>
      </c>
      <c r="E8" s="3">
        <v>5</v>
      </c>
      <c r="F8" s="3">
        <v>0</v>
      </c>
      <c r="G8">
        <f t="shared" si="0"/>
        <v>5</v>
      </c>
      <c r="H8">
        <f t="shared" si="1"/>
        <v>0</v>
      </c>
      <c r="K8" s="7" t="s">
        <v>21</v>
      </c>
      <c r="L8" s="7">
        <v>808.37775825627887</v>
      </c>
    </row>
    <row r="9" spans="1:16" ht="13.5" thickBot="1" x14ac:dyDescent="0.25">
      <c r="A9" s="3">
        <f t="shared" si="2"/>
        <v>8</v>
      </c>
      <c r="B9" s="3">
        <v>1300</v>
      </c>
      <c r="C9" s="3">
        <v>5</v>
      </c>
      <c r="D9" s="3" t="s">
        <v>2</v>
      </c>
      <c r="E9" s="3">
        <v>5</v>
      </c>
      <c r="F9" s="3">
        <v>0</v>
      </c>
      <c r="G9">
        <f t="shared" si="0"/>
        <v>5</v>
      </c>
      <c r="H9">
        <f t="shared" si="1"/>
        <v>0</v>
      </c>
      <c r="K9" s="8" t="s">
        <v>22</v>
      </c>
      <c r="L9" s="8">
        <v>54</v>
      </c>
    </row>
    <row r="10" spans="1:16" x14ac:dyDescent="0.2">
      <c r="A10" s="3">
        <f t="shared" si="2"/>
        <v>9</v>
      </c>
      <c r="B10" s="3">
        <v>2000</v>
      </c>
      <c r="C10" s="3">
        <v>7</v>
      </c>
      <c r="D10" s="3" t="s">
        <v>2</v>
      </c>
      <c r="E10" s="3">
        <v>7</v>
      </c>
      <c r="F10" s="3">
        <v>0</v>
      </c>
      <c r="G10">
        <f t="shared" si="0"/>
        <v>7</v>
      </c>
      <c r="H10">
        <f t="shared" si="1"/>
        <v>0</v>
      </c>
    </row>
    <row r="11" spans="1:16" ht="13.5" thickBot="1" x14ac:dyDescent="0.25">
      <c r="A11" s="3">
        <f t="shared" si="2"/>
        <v>10</v>
      </c>
      <c r="B11" s="3">
        <v>2050</v>
      </c>
      <c r="C11" s="3">
        <v>7</v>
      </c>
      <c r="D11" s="3" t="s">
        <v>2</v>
      </c>
      <c r="E11" s="3">
        <v>7</v>
      </c>
      <c r="F11" s="3">
        <v>0</v>
      </c>
      <c r="G11">
        <f t="shared" si="0"/>
        <v>7</v>
      </c>
      <c r="H11">
        <f t="shared" si="1"/>
        <v>0</v>
      </c>
      <c r="K11" t="s">
        <v>23</v>
      </c>
    </row>
    <row r="12" spans="1:16" x14ac:dyDescent="0.2">
      <c r="A12" s="3">
        <f t="shared" si="2"/>
        <v>11</v>
      </c>
      <c r="B12" s="3">
        <v>2200</v>
      </c>
      <c r="C12" s="3">
        <v>7</v>
      </c>
      <c r="D12" s="3" t="s">
        <v>2</v>
      </c>
      <c r="E12" s="3">
        <v>7</v>
      </c>
      <c r="F12" s="3">
        <v>0</v>
      </c>
      <c r="G12">
        <f t="shared" si="0"/>
        <v>7</v>
      </c>
      <c r="H12">
        <f t="shared" si="1"/>
        <v>0</v>
      </c>
      <c r="K12" s="9"/>
      <c r="L12" s="9" t="s">
        <v>28</v>
      </c>
      <c r="M12" s="9" t="s">
        <v>29</v>
      </c>
      <c r="N12" s="9" t="s">
        <v>30</v>
      </c>
      <c r="O12" s="9" t="s">
        <v>31</v>
      </c>
      <c r="P12" s="9" t="s">
        <v>32</v>
      </c>
    </row>
    <row r="13" spans="1:16" x14ac:dyDescent="0.2">
      <c r="A13" s="3">
        <f t="shared" si="2"/>
        <v>12</v>
      </c>
      <c r="B13" s="3">
        <v>2300</v>
      </c>
      <c r="C13" s="3">
        <v>7</v>
      </c>
      <c r="D13" s="3" t="s">
        <v>2</v>
      </c>
      <c r="E13" s="3">
        <v>7</v>
      </c>
      <c r="F13" s="3">
        <v>0</v>
      </c>
      <c r="G13">
        <f t="shared" si="0"/>
        <v>7</v>
      </c>
      <c r="H13">
        <f t="shared" si="1"/>
        <v>0</v>
      </c>
      <c r="K13" s="7" t="s">
        <v>24</v>
      </c>
      <c r="L13" s="7">
        <v>3</v>
      </c>
      <c r="M13" s="7">
        <v>427260638.83116102</v>
      </c>
      <c r="N13" s="7">
        <v>142420212.94372034</v>
      </c>
      <c r="O13" s="7">
        <v>217.9429972247604</v>
      </c>
      <c r="P13" s="7">
        <v>1.0716699232537419E-28</v>
      </c>
    </row>
    <row r="14" spans="1:16" x14ac:dyDescent="0.2">
      <c r="A14" s="3">
        <f t="shared" si="2"/>
        <v>13</v>
      </c>
      <c r="B14" s="3">
        <v>2590</v>
      </c>
      <c r="C14" s="3">
        <v>7</v>
      </c>
      <c r="D14" s="3" t="s">
        <v>2</v>
      </c>
      <c r="E14" s="3">
        <v>7</v>
      </c>
      <c r="F14" s="3">
        <v>0</v>
      </c>
      <c r="G14">
        <f t="shared" si="0"/>
        <v>7</v>
      </c>
      <c r="H14">
        <f t="shared" si="1"/>
        <v>0</v>
      </c>
      <c r="K14" s="7" t="s">
        <v>25</v>
      </c>
      <c r="L14" s="7">
        <v>50</v>
      </c>
      <c r="M14" s="7">
        <v>32673730.002172336</v>
      </c>
      <c r="N14" s="7">
        <v>653474.60004344676</v>
      </c>
      <c r="O14" s="7"/>
      <c r="P14" s="7"/>
    </row>
    <row r="15" spans="1:16" ht="13.5" thickBot="1" x14ac:dyDescent="0.25">
      <c r="A15" s="3">
        <f t="shared" si="2"/>
        <v>14</v>
      </c>
      <c r="B15" s="3">
        <v>2600</v>
      </c>
      <c r="C15" s="3">
        <v>8</v>
      </c>
      <c r="D15" s="3" t="s">
        <v>2</v>
      </c>
      <c r="E15" s="3">
        <v>8</v>
      </c>
      <c r="F15" s="3">
        <v>0</v>
      </c>
      <c r="G15">
        <f t="shared" si="0"/>
        <v>8</v>
      </c>
      <c r="H15">
        <f t="shared" si="1"/>
        <v>0</v>
      </c>
      <c r="K15" s="8" t="s">
        <v>26</v>
      </c>
      <c r="L15" s="8">
        <v>53</v>
      </c>
      <c r="M15" s="8">
        <v>459934368.83333337</v>
      </c>
      <c r="N15" s="8"/>
      <c r="O15" s="8"/>
      <c r="P15" s="8"/>
    </row>
    <row r="16" spans="1:16" ht="13.5" thickBot="1" x14ac:dyDescent="0.25">
      <c r="A16" s="3">
        <f t="shared" si="2"/>
        <v>15</v>
      </c>
      <c r="B16" s="3">
        <v>2670</v>
      </c>
      <c r="C16" s="3">
        <v>8</v>
      </c>
      <c r="D16" s="3" t="s">
        <v>2</v>
      </c>
      <c r="E16" s="3">
        <v>8</v>
      </c>
      <c r="F16" s="3">
        <v>0</v>
      </c>
      <c r="G16">
        <f t="shared" si="0"/>
        <v>8</v>
      </c>
      <c r="H16">
        <f t="shared" si="1"/>
        <v>0</v>
      </c>
    </row>
    <row r="17" spans="1:19" x14ac:dyDescent="0.2">
      <c r="A17" s="3">
        <f t="shared" si="2"/>
        <v>16</v>
      </c>
      <c r="B17" s="4">
        <v>2900</v>
      </c>
      <c r="C17" s="4">
        <v>8</v>
      </c>
      <c r="D17" s="4" t="s">
        <v>2</v>
      </c>
      <c r="E17" s="4">
        <v>8</v>
      </c>
      <c r="F17" s="4">
        <v>0</v>
      </c>
      <c r="G17">
        <f t="shared" si="0"/>
        <v>8</v>
      </c>
      <c r="H17">
        <f t="shared" si="1"/>
        <v>0</v>
      </c>
      <c r="K17" s="9"/>
      <c r="L17" s="9" t="s">
        <v>33</v>
      </c>
      <c r="M17" s="9" t="s">
        <v>21</v>
      </c>
      <c r="N17" s="9" t="s">
        <v>34</v>
      </c>
      <c r="O17" s="9" t="s">
        <v>35</v>
      </c>
      <c r="P17" s="9" t="s">
        <v>36</v>
      </c>
      <c r="Q17" s="9" t="s">
        <v>37</v>
      </c>
      <c r="R17" s="9" t="s">
        <v>38</v>
      </c>
      <c r="S17" s="9" t="s">
        <v>39</v>
      </c>
    </row>
    <row r="18" spans="1:19" x14ac:dyDescent="0.2">
      <c r="A18" s="3">
        <f t="shared" si="2"/>
        <v>17</v>
      </c>
      <c r="B18" s="4">
        <v>3000</v>
      </c>
      <c r="C18" s="4">
        <v>8</v>
      </c>
      <c r="D18" s="4" t="s">
        <v>2</v>
      </c>
      <c r="E18" s="4">
        <v>8</v>
      </c>
      <c r="F18" s="4">
        <v>0</v>
      </c>
      <c r="G18">
        <f t="shared" si="0"/>
        <v>8</v>
      </c>
      <c r="H18">
        <f t="shared" si="1"/>
        <v>0</v>
      </c>
      <c r="J18" s="6" t="s">
        <v>94</v>
      </c>
      <c r="K18" s="7" t="s">
        <v>27</v>
      </c>
      <c r="L18" s="7">
        <v>-1369.935976718813</v>
      </c>
      <c r="M18" s="7">
        <v>352.42777924886502</v>
      </c>
      <c r="N18" s="7">
        <v>-3.8871395996041502</v>
      </c>
      <c r="O18" s="7">
        <v>2.9939306970484542E-4</v>
      </c>
      <c r="P18" s="7">
        <v>-2077.8080040865561</v>
      </c>
      <c r="Q18" s="7">
        <v>-662.0639493510696</v>
      </c>
      <c r="R18" s="7">
        <v>-2077.8080040865561</v>
      </c>
      <c r="S18" s="7">
        <v>-662.0639493510696</v>
      </c>
    </row>
    <row r="19" spans="1:19" x14ac:dyDescent="0.2">
      <c r="A19" s="3">
        <f t="shared" si="2"/>
        <v>18</v>
      </c>
      <c r="B19" s="3">
        <v>3010</v>
      </c>
      <c r="C19" s="3">
        <v>9</v>
      </c>
      <c r="D19" s="3" t="s">
        <v>2</v>
      </c>
      <c r="E19" s="3">
        <v>9</v>
      </c>
      <c r="F19" s="3">
        <v>0</v>
      </c>
      <c r="G19">
        <f t="shared" si="0"/>
        <v>9</v>
      </c>
      <c r="H19">
        <f t="shared" si="1"/>
        <v>0</v>
      </c>
      <c r="J19" s="6" t="s">
        <v>95</v>
      </c>
      <c r="K19" s="7" t="s">
        <v>40</v>
      </c>
      <c r="L19" s="7">
        <v>-1906.3621790188904</v>
      </c>
      <c r="M19" s="7">
        <v>534.38315715822455</v>
      </c>
      <c r="N19" s="7">
        <v>-3.5674069316792463</v>
      </c>
      <c r="O19" s="7">
        <v>8.0602926247478376E-4</v>
      </c>
      <c r="P19" s="7">
        <v>-2979.7023386822157</v>
      </c>
      <c r="Q19" s="7">
        <v>-833.02201935556536</v>
      </c>
      <c r="R19" s="7">
        <v>-2979.7023386822157</v>
      </c>
      <c r="S19" s="7">
        <v>-833.02201935556536</v>
      </c>
    </row>
    <row r="20" spans="1:19" x14ac:dyDescent="0.2">
      <c r="A20" s="3">
        <f t="shared" si="2"/>
        <v>19</v>
      </c>
      <c r="B20" s="3">
        <v>4500</v>
      </c>
      <c r="C20" s="3">
        <v>10</v>
      </c>
      <c r="D20" s="3" t="s">
        <v>2</v>
      </c>
      <c r="E20" s="3">
        <v>10</v>
      </c>
      <c r="F20" s="3">
        <v>0</v>
      </c>
      <c r="G20">
        <f t="shared" si="0"/>
        <v>10</v>
      </c>
      <c r="H20">
        <f t="shared" si="1"/>
        <v>0</v>
      </c>
      <c r="J20" s="6" t="s">
        <v>99</v>
      </c>
      <c r="K20" s="7" t="s">
        <v>41</v>
      </c>
      <c r="L20" s="7">
        <v>610.76700618406755</v>
      </c>
      <c r="M20" s="7">
        <v>40.792094578525386</v>
      </c>
      <c r="N20" s="7">
        <v>14.972680674887435</v>
      </c>
      <c r="O20" s="7">
        <v>4.1254238450803623E-20</v>
      </c>
      <c r="P20" s="7">
        <v>528.83367291669435</v>
      </c>
      <c r="Q20" s="7">
        <v>692.70033945144075</v>
      </c>
      <c r="R20" s="7">
        <v>528.83367291669435</v>
      </c>
      <c r="S20" s="7">
        <v>692.70033945144075</v>
      </c>
    </row>
    <row r="21" spans="1:19" ht="13.5" thickBot="1" x14ac:dyDescent="0.25">
      <c r="A21" s="3">
        <f t="shared" si="2"/>
        <v>20</v>
      </c>
      <c r="B21" s="3">
        <v>4800</v>
      </c>
      <c r="C21" s="3">
        <v>11</v>
      </c>
      <c r="D21" s="3" t="s">
        <v>2</v>
      </c>
      <c r="E21" s="3">
        <v>11</v>
      </c>
      <c r="F21" s="3">
        <v>0</v>
      </c>
      <c r="G21">
        <f t="shared" si="0"/>
        <v>11</v>
      </c>
      <c r="H21">
        <f t="shared" si="1"/>
        <v>0</v>
      </c>
      <c r="J21" s="6" t="s">
        <v>100</v>
      </c>
      <c r="K21" s="8" t="s">
        <v>98</v>
      </c>
      <c r="L21" s="8">
        <v>238.79713316019468</v>
      </c>
      <c r="M21" s="8">
        <v>58.350736617678287</v>
      </c>
      <c r="N21" s="8">
        <v>4.0924441918330006</v>
      </c>
      <c r="O21" s="8">
        <v>1.5546031082871531E-4</v>
      </c>
      <c r="P21" s="8">
        <v>121.59622942896542</v>
      </c>
      <c r="Q21" s="8">
        <v>355.99803689142391</v>
      </c>
      <c r="R21" s="8">
        <v>121.59622942896542</v>
      </c>
      <c r="S21" s="8">
        <v>355.99803689142391</v>
      </c>
    </row>
    <row r="22" spans="1:19" x14ac:dyDescent="0.2">
      <c r="A22" s="3">
        <f t="shared" si="2"/>
        <v>21</v>
      </c>
      <c r="B22" s="3">
        <v>5000</v>
      </c>
      <c r="C22" s="3">
        <v>11</v>
      </c>
      <c r="D22" s="3" t="s">
        <v>2</v>
      </c>
      <c r="E22" s="3">
        <v>11</v>
      </c>
      <c r="F22" s="3">
        <v>0</v>
      </c>
      <c r="G22">
        <f t="shared" si="0"/>
        <v>11</v>
      </c>
      <c r="H22">
        <f t="shared" si="1"/>
        <v>0</v>
      </c>
    </row>
    <row r="23" spans="1:19" x14ac:dyDescent="0.2">
      <c r="A23" s="3">
        <f t="shared" si="2"/>
        <v>22</v>
      </c>
      <c r="B23" s="3">
        <v>5300</v>
      </c>
      <c r="C23" s="3">
        <v>12</v>
      </c>
      <c r="D23" s="3" t="s">
        <v>2</v>
      </c>
      <c r="E23" s="3">
        <v>12</v>
      </c>
      <c r="F23" s="3">
        <v>0</v>
      </c>
      <c r="G23">
        <f t="shared" si="0"/>
        <v>12</v>
      </c>
      <c r="H23">
        <f t="shared" si="1"/>
        <v>0</v>
      </c>
      <c r="K23" s="6" t="s">
        <v>42</v>
      </c>
      <c r="L23">
        <f>+L18+L19</f>
        <v>-3276.2981557377034</v>
      </c>
      <c r="M23">
        <f>+L20+L21</f>
        <v>849.56413934426223</v>
      </c>
      <c r="N23" s="6" t="s">
        <v>92</v>
      </c>
      <c r="S23" s="35">
        <f>+L23+M23*5</f>
        <v>971.52254098360754</v>
      </c>
    </row>
    <row r="24" spans="1:19" x14ac:dyDescent="0.2">
      <c r="A24" s="3">
        <f t="shared" si="2"/>
        <v>23</v>
      </c>
      <c r="B24" s="3">
        <v>6000</v>
      </c>
      <c r="C24" s="3">
        <v>12</v>
      </c>
      <c r="D24" s="3" t="s">
        <v>2</v>
      </c>
      <c r="E24" s="3">
        <v>12</v>
      </c>
      <c r="F24" s="3">
        <v>0</v>
      </c>
      <c r="G24">
        <f t="shared" si="0"/>
        <v>12</v>
      </c>
      <c r="H24">
        <f t="shared" si="1"/>
        <v>0</v>
      </c>
      <c r="K24" s="6" t="s">
        <v>43</v>
      </c>
      <c r="L24">
        <f>+L18</f>
        <v>-1369.935976718813</v>
      </c>
      <c r="M24">
        <f>+L20</f>
        <v>610.76700618406755</v>
      </c>
      <c r="N24" s="6" t="s">
        <v>92</v>
      </c>
      <c r="S24" s="35">
        <f>+L24+M24*5</f>
        <v>1683.8990542015249</v>
      </c>
    </row>
    <row r="25" spans="1:19" x14ac:dyDescent="0.2">
      <c r="A25" s="3">
        <f t="shared" si="2"/>
        <v>24</v>
      </c>
      <c r="B25" s="3">
        <v>6890</v>
      </c>
      <c r="C25" s="3">
        <v>12</v>
      </c>
      <c r="D25" s="3" t="s">
        <v>2</v>
      </c>
      <c r="E25" s="3">
        <v>12</v>
      </c>
      <c r="F25" s="3">
        <v>0</v>
      </c>
      <c r="G25">
        <f t="shared" si="0"/>
        <v>12</v>
      </c>
      <c r="H25">
        <f t="shared" si="1"/>
        <v>0</v>
      </c>
      <c r="K25" s="34" t="s">
        <v>44</v>
      </c>
      <c r="L25" s="34">
        <f>+L23-L24</f>
        <v>-1906.3621790188904</v>
      </c>
      <c r="M25" s="34">
        <f>+M23-M24</f>
        <v>238.79713316019468</v>
      </c>
      <c r="N25" s="34" t="s">
        <v>92</v>
      </c>
      <c r="S25" s="34">
        <f>+S23-S24</f>
        <v>-712.37651321791736</v>
      </c>
    </row>
    <row r="26" spans="1:19" x14ac:dyDescent="0.2">
      <c r="A26" s="3">
        <f t="shared" si="2"/>
        <v>25</v>
      </c>
      <c r="B26" s="3">
        <v>7500</v>
      </c>
      <c r="C26" s="3">
        <v>12</v>
      </c>
      <c r="D26" s="3" t="s">
        <v>2</v>
      </c>
      <c r="E26" s="3">
        <v>12</v>
      </c>
      <c r="F26" s="3">
        <v>0</v>
      </c>
      <c r="G26">
        <f t="shared" si="0"/>
        <v>12</v>
      </c>
      <c r="H26">
        <f t="shared" si="1"/>
        <v>0</v>
      </c>
      <c r="Q26" s="34" t="s">
        <v>101</v>
      </c>
    </row>
    <row r="27" spans="1:19" x14ac:dyDescent="0.2">
      <c r="A27" s="3">
        <f t="shared" si="2"/>
        <v>26</v>
      </c>
      <c r="B27" s="3">
        <v>7567</v>
      </c>
      <c r="C27" s="3">
        <v>13</v>
      </c>
      <c r="D27" s="3" t="s">
        <v>2</v>
      </c>
      <c r="E27" s="3">
        <v>13</v>
      </c>
      <c r="F27" s="3">
        <v>0</v>
      </c>
      <c r="G27">
        <f t="shared" si="0"/>
        <v>13</v>
      </c>
      <c r="H27">
        <f t="shared" si="1"/>
        <v>0</v>
      </c>
    </row>
    <row r="28" spans="1:19" x14ac:dyDescent="0.2">
      <c r="A28" s="3">
        <f t="shared" si="2"/>
        <v>27</v>
      </c>
      <c r="B28" s="3">
        <v>7689</v>
      </c>
      <c r="C28" s="3">
        <v>13</v>
      </c>
      <c r="D28" s="3" t="s">
        <v>2</v>
      </c>
      <c r="E28" s="3">
        <v>13</v>
      </c>
      <c r="F28" s="3">
        <v>0</v>
      </c>
      <c r="G28">
        <f t="shared" si="0"/>
        <v>13</v>
      </c>
      <c r="H28">
        <f t="shared" si="1"/>
        <v>0</v>
      </c>
    </row>
    <row r="29" spans="1:19" x14ac:dyDescent="0.2">
      <c r="A29" s="3">
        <f t="shared" si="2"/>
        <v>28</v>
      </c>
      <c r="B29" s="3">
        <v>7893</v>
      </c>
      <c r="C29" s="3">
        <v>13</v>
      </c>
      <c r="D29" s="3" t="s">
        <v>2</v>
      </c>
      <c r="E29" s="3">
        <v>13</v>
      </c>
      <c r="F29" s="3">
        <v>0</v>
      </c>
      <c r="G29">
        <f t="shared" si="0"/>
        <v>13</v>
      </c>
      <c r="H29">
        <f t="shared" si="1"/>
        <v>0</v>
      </c>
    </row>
    <row r="30" spans="1:19" x14ac:dyDescent="0.2">
      <c r="A30" s="3">
        <f t="shared" si="2"/>
        <v>29</v>
      </c>
      <c r="B30" s="3">
        <v>900</v>
      </c>
      <c r="C30" s="3">
        <v>4</v>
      </c>
      <c r="D30" s="3" t="s">
        <v>9</v>
      </c>
      <c r="E30" s="3">
        <v>4</v>
      </c>
      <c r="F30" s="3">
        <v>1</v>
      </c>
      <c r="G30">
        <f t="shared" si="0"/>
        <v>4</v>
      </c>
      <c r="H30">
        <f t="shared" si="1"/>
        <v>4</v>
      </c>
    </row>
    <row r="31" spans="1:19" x14ac:dyDescent="0.2">
      <c r="A31" s="3">
        <f t="shared" si="2"/>
        <v>30</v>
      </c>
      <c r="B31" s="3">
        <v>950</v>
      </c>
      <c r="C31" s="3">
        <v>4</v>
      </c>
      <c r="D31" s="3" t="s">
        <v>9</v>
      </c>
      <c r="E31" s="3">
        <v>4</v>
      </c>
      <c r="F31" s="3">
        <v>1</v>
      </c>
      <c r="G31">
        <f t="shared" si="0"/>
        <v>4</v>
      </c>
      <c r="H31">
        <f t="shared" si="1"/>
        <v>4</v>
      </c>
    </row>
    <row r="32" spans="1:19" x14ac:dyDescent="0.2">
      <c r="A32" s="3">
        <f t="shared" si="2"/>
        <v>31</v>
      </c>
      <c r="B32" s="3">
        <v>1000</v>
      </c>
      <c r="C32" s="3">
        <v>4</v>
      </c>
      <c r="D32" s="3" t="s">
        <v>9</v>
      </c>
      <c r="E32" s="3">
        <v>4</v>
      </c>
      <c r="F32" s="3">
        <v>1</v>
      </c>
      <c r="G32">
        <f t="shared" si="0"/>
        <v>4</v>
      </c>
      <c r="H32">
        <f t="shared" si="1"/>
        <v>4</v>
      </c>
    </row>
    <row r="33" spans="1:8" x14ac:dyDescent="0.2">
      <c r="A33" s="3">
        <f t="shared" si="2"/>
        <v>32</v>
      </c>
      <c r="B33" s="3">
        <v>1150</v>
      </c>
      <c r="C33" s="3">
        <v>4</v>
      </c>
      <c r="D33" s="3" t="s">
        <v>9</v>
      </c>
      <c r="E33" s="3">
        <v>4</v>
      </c>
      <c r="F33" s="3">
        <v>1</v>
      </c>
      <c r="G33">
        <f t="shared" si="0"/>
        <v>4</v>
      </c>
      <c r="H33">
        <f t="shared" si="1"/>
        <v>4</v>
      </c>
    </row>
    <row r="34" spans="1:8" x14ac:dyDescent="0.2">
      <c r="A34" s="3">
        <f t="shared" si="2"/>
        <v>33</v>
      </c>
      <c r="B34" s="3">
        <v>1150</v>
      </c>
      <c r="C34" s="3">
        <v>5</v>
      </c>
      <c r="D34" s="3" t="s">
        <v>9</v>
      </c>
      <c r="E34" s="3">
        <v>5</v>
      </c>
      <c r="F34" s="3">
        <v>1</v>
      </c>
      <c r="G34">
        <f t="shared" si="0"/>
        <v>5</v>
      </c>
      <c r="H34">
        <f t="shared" si="1"/>
        <v>5</v>
      </c>
    </row>
    <row r="35" spans="1:8" x14ac:dyDescent="0.2">
      <c r="A35" s="3">
        <f t="shared" si="2"/>
        <v>34</v>
      </c>
      <c r="B35" s="3">
        <v>1200</v>
      </c>
      <c r="C35" s="3">
        <v>5</v>
      </c>
      <c r="D35" s="3" t="s">
        <v>9</v>
      </c>
      <c r="E35" s="3">
        <v>5</v>
      </c>
      <c r="F35" s="3">
        <v>1</v>
      </c>
      <c r="G35">
        <f t="shared" si="0"/>
        <v>5</v>
      </c>
      <c r="H35">
        <f t="shared" si="1"/>
        <v>5</v>
      </c>
    </row>
    <row r="36" spans="1:8" x14ac:dyDescent="0.2">
      <c r="A36" s="3">
        <f t="shared" si="2"/>
        <v>35</v>
      </c>
      <c r="B36" s="3">
        <v>1300</v>
      </c>
      <c r="C36" s="3">
        <v>6</v>
      </c>
      <c r="D36" s="3" t="s">
        <v>9</v>
      </c>
      <c r="E36" s="3">
        <v>6</v>
      </c>
      <c r="F36" s="3">
        <v>1</v>
      </c>
      <c r="G36">
        <f t="shared" si="0"/>
        <v>6</v>
      </c>
      <c r="H36">
        <f t="shared" si="1"/>
        <v>6</v>
      </c>
    </row>
    <row r="37" spans="1:8" x14ac:dyDescent="0.2">
      <c r="A37" s="3">
        <f t="shared" si="2"/>
        <v>36</v>
      </c>
      <c r="B37" s="3">
        <v>1709</v>
      </c>
      <c r="C37" s="4">
        <v>6</v>
      </c>
      <c r="D37" s="4" t="s">
        <v>9</v>
      </c>
      <c r="E37" s="4">
        <v>6</v>
      </c>
      <c r="F37" s="4">
        <v>1</v>
      </c>
      <c r="G37">
        <f t="shared" si="0"/>
        <v>6</v>
      </c>
      <c r="H37">
        <f t="shared" si="1"/>
        <v>6</v>
      </c>
    </row>
    <row r="38" spans="1:8" x14ac:dyDescent="0.2">
      <c r="A38" s="3">
        <f t="shared" si="2"/>
        <v>37</v>
      </c>
      <c r="B38" s="3">
        <v>1770</v>
      </c>
      <c r="C38" s="3">
        <v>6</v>
      </c>
      <c r="D38" s="3" t="s">
        <v>9</v>
      </c>
      <c r="E38" s="3">
        <v>6</v>
      </c>
      <c r="F38" s="3">
        <v>1</v>
      </c>
      <c r="G38">
        <f t="shared" si="0"/>
        <v>6</v>
      </c>
      <c r="H38">
        <f t="shared" si="1"/>
        <v>6</v>
      </c>
    </row>
    <row r="39" spans="1:8" x14ac:dyDescent="0.2">
      <c r="A39" s="4">
        <f t="shared" si="2"/>
        <v>38</v>
      </c>
      <c r="B39" s="3">
        <v>1800</v>
      </c>
      <c r="C39" s="3">
        <v>6</v>
      </c>
      <c r="D39" s="3" t="s">
        <v>9</v>
      </c>
      <c r="E39" s="3">
        <v>6</v>
      </c>
      <c r="F39" s="3">
        <v>1</v>
      </c>
      <c r="G39">
        <f t="shared" si="0"/>
        <v>6</v>
      </c>
      <c r="H39">
        <f t="shared" si="1"/>
        <v>6</v>
      </c>
    </row>
    <row r="40" spans="1:8" x14ac:dyDescent="0.2">
      <c r="A40" s="3">
        <f t="shared" si="2"/>
        <v>39</v>
      </c>
      <c r="B40" s="3">
        <v>1980</v>
      </c>
      <c r="C40" s="3">
        <v>6</v>
      </c>
      <c r="D40" s="3" t="s">
        <v>9</v>
      </c>
      <c r="E40" s="3">
        <v>6</v>
      </c>
      <c r="F40" s="3">
        <v>1</v>
      </c>
      <c r="G40">
        <f t="shared" si="0"/>
        <v>6</v>
      </c>
      <c r="H40">
        <f t="shared" si="1"/>
        <v>6</v>
      </c>
    </row>
    <row r="41" spans="1:8" x14ac:dyDescent="0.2">
      <c r="A41" s="3">
        <f t="shared" si="2"/>
        <v>40</v>
      </c>
      <c r="B41" s="3">
        <v>2650</v>
      </c>
      <c r="C41" s="3">
        <v>8</v>
      </c>
      <c r="D41" s="3" t="s">
        <v>9</v>
      </c>
      <c r="E41" s="3">
        <v>8</v>
      </c>
      <c r="F41" s="3">
        <v>1</v>
      </c>
      <c r="G41">
        <f t="shared" si="0"/>
        <v>8</v>
      </c>
      <c r="H41">
        <f t="shared" si="1"/>
        <v>8</v>
      </c>
    </row>
    <row r="42" spans="1:8" x14ac:dyDescent="0.2">
      <c r="A42" s="3">
        <f t="shared" si="2"/>
        <v>41</v>
      </c>
      <c r="B42" s="3">
        <v>3000</v>
      </c>
      <c r="C42" s="3">
        <v>8</v>
      </c>
      <c r="D42" s="3" t="s">
        <v>9</v>
      </c>
      <c r="E42" s="3">
        <v>8</v>
      </c>
      <c r="F42" s="3">
        <v>1</v>
      </c>
      <c r="G42">
        <f t="shared" si="0"/>
        <v>8</v>
      </c>
      <c r="H42">
        <f t="shared" si="1"/>
        <v>8</v>
      </c>
    </row>
    <row r="43" spans="1:8" x14ac:dyDescent="0.2">
      <c r="A43" s="3">
        <f t="shared" si="2"/>
        <v>42</v>
      </c>
      <c r="B43" s="3">
        <v>3100</v>
      </c>
      <c r="C43" s="3">
        <v>9</v>
      </c>
      <c r="D43" s="3" t="s">
        <v>9</v>
      </c>
      <c r="E43" s="3">
        <v>9</v>
      </c>
      <c r="F43" s="3">
        <v>1</v>
      </c>
      <c r="G43">
        <f t="shared" si="0"/>
        <v>9</v>
      </c>
      <c r="H43">
        <f t="shared" si="1"/>
        <v>9</v>
      </c>
    </row>
    <row r="44" spans="1:8" x14ac:dyDescent="0.2">
      <c r="A44" s="3">
        <f t="shared" si="2"/>
        <v>43</v>
      </c>
      <c r="B44" s="3">
        <v>3245</v>
      </c>
      <c r="C44" s="3">
        <v>9</v>
      </c>
      <c r="D44" s="3" t="s">
        <v>9</v>
      </c>
      <c r="E44" s="3">
        <v>9</v>
      </c>
      <c r="F44" s="3">
        <v>1</v>
      </c>
      <c r="G44">
        <f t="shared" si="0"/>
        <v>9</v>
      </c>
      <c r="H44">
        <f t="shared" si="1"/>
        <v>9</v>
      </c>
    </row>
    <row r="45" spans="1:8" x14ac:dyDescent="0.2">
      <c r="A45" s="3">
        <f t="shared" si="2"/>
        <v>44</v>
      </c>
      <c r="B45" s="3">
        <v>3456</v>
      </c>
      <c r="C45" s="3">
        <v>9</v>
      </c>
      <c r="D45" s="3" t="s">
        <v>9</v>
      </c>
      <c r="E45" s="3">
        <v>9</v>
      </c>
      <c r="F45" s="3">
        <v>1</v>
      </c>
      <c r="G45">
        <f t="shared" si="0"/>
        <v>9</v>
      </c>
      <c r="H45">
        <f t="shared" si="1"/>
        <v>9</v>
      </c>
    </row>
    <row r="46" spans="1:8" x14ac:dyDescent="0.2">
      <c r="A46" s="3">
        <f t="shared" si="2"/>
        <v>45</v>
      </c>
      <c r="B46" s="4">
        <v>4768</v>
      </c>
      <c r="C46" s="4">
        <v>10</v>
      </c>
      <c r="D46" s="4" t="s">
        <v>9</v>
      </c>
      <c r="E46" s="4">
        <v>10</v>
      </c>
      <c r="F46" s="4">
        <v>1</v>
      </c>
      <c r="G46">
        <f t="shared" si="0"/>
        <v>10</v>
      </c>
      <c r="H46">
        <f t="shared" si="1"/>
        <v>10</v>
      </c>
    </row>
    <row r="47" spans="1:8" x14ac:dyDescent="0.2">
      <c r="A47" s="3">
        <f t="shared" si="2"/>
        <v>46</v>
      </c>
      <c r="B47" s="3">
        <v>4800</v>
      </c>
      <c r="C47" s="3">
        <v>11</v>
      </c>
      <c r="D47" s="3" t="s">
        <v>9</v>
      </c>
      <c r="E47" s="3">
        <v>11</v>
      </c>
      <c r="F47" s="3">
        <v>1</v>
      </c>
      <c r="G47">
        <f t="shared" si="0"/>
        <v>11</v>
      </c>
      <c r="H47">
        <f t="shared" si="1"/>
        <v>11</v>
      </c>
    </row>
    <row r="48" spans="1:8" x14ac:dyDescent="0.2">
      <c r="A48" s="3">
        <f t="shared" si="2"/>
        <v>47</v>
      </c>
      <c r="B48" s="3">
        <v>5000</v>
      </c>
      <c r="C48" s="3">
        <v>11</v>
      </c>
      <c r="D48" s="3" t="s">
        <v>9</v>
      </c>
      <c r="E48" s="3">
        <v>11</v>
      </c>
      <c r="F48" s="3">
        <v>1</v>
      </c>
      <c r="G48">
        <f t="shared" si="0"/>
        <v>11</v>
      </c>
      <c r="H48">
        <f t="shared" si="1"/>
        <v>11</v>
      </c>
    </row>
    <row r="49" spans="1:8" x14ac:dyDescent="0.2">
      <c r="A49" s="3">
        <f t="shared" si="2"/>
        <v>48</v>
      </c>
      <c r="B49" s="3">
        <v>8000</v>
      </c>
      <c r="C49" s="3">
        <v>13</v>
      </c>
      <c r="D49" s="3" t="s">
        <v>9</v>
      </c>
      <c r="E49" s="3">
        <v>13</v>
      </c>
      <c r="F49" s="3">
        <v>1</v>
      </c>
      <c r="G49">
        <f t="shared" si="0"/>
        <v>13</v>
      </c>
      <c r="H49">
        <f t="shared" si="1"/>
        <v>13</v>
      </c>
    </row>
    <row r="50" spans="1:8" x14ac:dyDescent="0.2">
      <c r="A50" s="4">
        <f t="shared" si="2"/>
        <v>49</v>
      </c>
      <c r="B50" s="3">
        <v>8900</v>
      </c>
      <c r="C50" s="3">
        <v>14</v>
      </c>
      <c r="D50" s="3" t="s">
        <v>9</v>
      </c>
      <c r="E50" s="3">
        <v>14</v>
      </c>
      <c r="F50" s="3">
        <v>1</v>
      </c>
      <c r="G50">
        <f t="shared" si="0"/>
        <v>14</v>
      </c>
      <c r="H50">
        <f t="shared" si="1"/>
        <v>14</v>
      </c>
    </row>
    <row r="51" spans="1:8" x14ac:dyDescent="0.2">
      <c r="A51" s="3">
        <f t="shared" si="2"/>
        <v>50</v>
      </c>
      <c r="B51" s="3">
        <v>9356</v>
      </c>
      <c r="C51" s="3">
        <v>14</v>
      </c>
      <c r="D51" s="3" t="s">
        <v>9</v>
      </c>
      <c r="E51" s="3">
        <v>14</v>
      </c>
      <c r="F51" s="3">
        <v>1</v>
      </c>
      <c r="G51">
        <f t="shared" si="0"/>
        <v>14</v>
      </c>
      <c r="H51">
        <f t="shared" si="1"/>
        <v>14</v>
      </c>
    </row>
    <row r="52" spans="1:8" x14ac:dyDescent="0.2">
      <c r="A52" s="3">
        <f t="shared" si="2"/>
        <v>51</v>
      </c>
      <c r="B52" s="3">
        <v>9456</v>
      </c>
      <c r="C52" s="3">
        <v>14</v>
      </c>
      <c r="D52" s="3" t="s">
        <v>9</v>
      </c>
      <c r="E52" s="3">
        <v>14</v>
      </c>
      <c r="F52" s="3">
        <v>1</v>
      </c>
      <c r="G52">
        <f t="shared" si="0"/>
        <v>14</v>
      </c>
      <c r="H52">
        <f t="shared" si="1"/>
        <v>14</v>
      </c>
    </row>
    <row r="53" spans="1:8" x14ac:dyDescent="0.2">
      <c r="A53" s="4">
        <f t="shared" si="2"/>
        <v>52</v>
      </c>
      <c r="B53" s="3">
        <v>9700</v>
      </c>
      <c r="C53" s="3">
        <v>14</v>
      </c>
      <c r="D53" s="3" t="s">
        <v>9</v>
      </c>
      <c r="E53" s="3">
        <v>14</v>
      </c>
      <c r="F53" s="3">
        <v>1</v>
      </c>
      <c r="G53">
        <f t="shared" si="0"/>
        <v>14</v>
      </c>
      <c r="H53">
        <f t="shared" si="1"/>
        <v>14</v>
      </c>
    </row>
    <row r="54" spans="1:8" x14ac:dyDescent="0.2">
      <c r="A54" s="4">
        <f t="shared" si="2"/>
        <v>53</v>
      </c>
      <c r="B54" s="3">
        <v>9876</v>
      </c>
      <c r="C54" s="3">
        <v>15</v>
      </c>
      <c r="D54" s="3" t="s">
        <v>9</v>
      </c>
      <c r="E54" s="3">
        <v>15</v>
      </c>
      <c r="F54" s="3">
        <v>1</v>
      </c>
      <c r="G54">
        <f t="shared" si="0"/>
        <v>15</v>
      </c>
      <c r="H54">
        <f t="shared" si="1"/>
        <v>15</v>
      </c>
    </row>
    <row r="55" spans="1:8" ht="13.5" thickBot="1" x14ac:dyDescent="0.25">
      <c r="A55" s="5">
        <f t="shared" si="2"/>
        <v>54</v>
      </c>
      <c r="B55" s="5">
        <v>10000</v>
      </c>
      <c r="C55" s="5">
        <v>15</v>
      </c>
      <c r="D55" s="5" t="s">
        <v>9</v>
      </c>
      <c r="E55" s="5">
        <v>15</v>
      </c>
      <c r="F55" s="5">
        <v>1</v>
      </c>
      <c r="G55">
        <f t="shared" si="0"/>
        <v>15</v>
      </c>
      <c r="H55">
        <f t="shared" si="1"/>
        <v>15</v>
      </c>
    </row>
    <row r="56" spans="1:8" ht="13.5" thickTop="1" x14ac:dyDescent="0.2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FF11-6CC0-4781-9238-7F8BE7BF6316}">
  <dimension ref="A1:R56"/>
  <sheetViews>
    <sheetView topLeftCell="A5" zoomScale="76" zoomScaleNormal="76" workbookViewId="0">
      <selection activeCell="I23" sqref="I23"/>
    </sheetView>
  </sheetViews>
  <sheetFormatPr baseColWidth="10" defaultRowHeight="12.75" x14ac:dyDescent="0.2"/>
  <cols>
    <col min="3" max="3" width="18.140625" customWidth="1"/>
    <col min="5" max="5" width="16.42578125" customWidth="1"/>
    <col min="6" max="6" width="13.7109375" customWidth="1"/>
    <col min="11" max="11" width="14.7109375" customWidth="1"/>
    <col min="12" max="12" width="18.28515625" customWidth="1"/>
  </cols>
  <sheetData>
    <row r="1" spans="1:15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57</v>
      </c>
      <c r="H1" s="26" t="s">
        <v>58</v>
      </c>
    </row>
    <row r="2" spans="1:15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0</v>
      </c>
      <c r="H2" s="3">
        <v>0</v>
      </c>
    </row>
    <row r="3" spans="1:15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0</v>
      </c>
      <c r="H3" s="3">
        <v>0</v>
      </c>
    </row>
    <row r="4" spans="1:15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0</v>
      </c>
      <c r="H4" s="3">
        <v>0</v>
      </c>
      <c r="J4" t="s">
        <v>16</v>
      </c>
    </row>
    <row r="5" spans="1:15" ht="13.5" thickBot="1" x14ac:dyDescent="0.25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0</v>
      </c>
      <c r="H5" s="3">
        <v>0</v>
      </c>
    </row>
    <row r="6" spans="1:15" x14ac:dyDescent="0.2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0</v>
      </c>
      <c r="H6" s="3">
        <v>0</v>
      </c>
      <c r="J6" s="10" t="s">
        <v>17</v>
      </c>
      <c r="K6" s="10"/>
    </row>
    <row r="7" spans="1:15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0</v>
      </c>
      <c r="H7" s="3">
        <v>0</v>
      </c>
      <c r="J7" s="7" t="s">
        <v>18</v>
      </c>
      <c r="K7" s="7">
        <v>0.91587135102724226</v>
      </c>
    </row>
    <row r="8" spans="1:15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0</v>
      </c>
      <c r="H8" s="3">
        <v>0</v>
      </c>
      <c r="J8" s="7" t="s">
        <v>19</v>
      </c>
      <c r="K8" s="7">
        <v>0.83882033163246605</v>
      </c>
    </row>
    <row r="9" spans="1:15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0</v>
      </c>
      <c r="H9" s="3">
        <v>0</v>
      </c>
      <c r="J9" s="7" t="s">
        <v>20</v>
      </c>
      <c r="K9" s="7">
        <v>0.83249956032393535</v>
      </c>
    </row>
    <row r="10" spans="1:15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1</v>
      </c>
      <c r="J10" s="7" t="s">
        <v>21</v>
      </c>
      <c r="K10" s="7">
        <v>1205.6409005854373</v>
      </c>
    </row>
    <row r="11" spans="1:15" ht="13.5" thickBot="1" x14ac:dyDescent="0.25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1</v>
      </c>
      <c r="J11" s="8" t="s">
        <v>22</v>
      </c>
      <c r="K11" s="8">
        <v>54</v>
      </c>
    </row>
    <row r="12" spans="1:15" x14ac:dyDescent="0.2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1</v>
      </c>
    </row>
    <row r="13" spans="1:15" ht="13.5" thickBot="1" x14ac:dyDescent="0.25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1</v>
      </c>
      <c r="J13" t="s">
        <v>23</v>
      </c>
    </row>
    <row r="14" spans="1:15" x14ac:dyDescent="0.2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1</v>
      </c>
      <c r="J14" s="9"/>
      <c r="K14" s="9" t="s">
        <v>28</v>
      </c>
      <c r="L14" s="9" t="s">
        <v>29</v>
      </c>
      <c r="M14" s="9" t="s">
        <v>30</v>
      </c>
      <c r="N14" s="9" t="s">
        <v>31</v>
      </c>
      <c r="O14" s="9" t="s">
        <v>32</v>
      </c>
    </row>
    <row r="15" spans="1:15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1</v>
      </c>
      <c r="J15" s="7" t="s">
        <v>24</v>
      </c>
      <c r="K15" s="7">
        <v>2</v>
      </c>
      <c r="L15" s="7">
        <v>385802299.79394567</v>
      </c>
      <c r="M15" s="7">
        <v>192901149.89697284</v>
      </c>
      <c r="N15" s="7">
        <v>132.70853993726428</v>
      </c>
      <c r="O15" s="7">
        <v>6.1152128149634769E-21</v>
      </c>
    </row>
    <row r="16" spans="1:15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1</v>
      </c>
      <c r="J16" s="7" t="s">
        <v>25</v>
      </c>
      <c r="K16" s="7">
        <v>51</v>
      </c>
      <c r="L16" s="7">
        <v>74132069.039387688</v>
      </c>
      <c r="M16" s="7">
        <v>1453569.9811644645</v>
      </c>
      <c r="N16" s="7"/>
      <c r="O16" s="7"/>
    </row>
    <row r="17" spans="1:18" ht="13.5" thickBot="1" x14ac:dyDescent="0.25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1</v>
      </c>
      <c r="J17" s="8" t="s">
        <v>26</v>
      </c>
      <c r="K17" s="8">
        <v>53</v>
      </c>
      <c r="L17" s="8">
        <v>459934368.83333337</v>
      </c>
      <c r="M17" s="8"/>
      <c r="N17" s="8"/>
      <c r="O17" s="8"/>
    </row>
    <row r="18" spans="1:18" ht="13.5" thickBot="1" x14ac:dyDescent="0.25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1</v>
      </c>
    </row>
    <row r="19" spans="1:18" x14ac:dyDescent="0.2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1</v>
      </c>
      <c r="J19" s="9"/>
      <c r="K19" s="9" t="s">
        <v>33</v>
      </c>
      <c r="L19" s="9" t="s">
        <v>21</v>
      </c>
      <c r="M19" s="9" t="s">
        <v>34</v>
      </c>
      <c r="N19" s="9" t="s">
        <v>35</v>
      </c>
      <c r="O19" s="9" t="s">
        <v>36</v>
      </c>
      <c r="P19" s="9" t="s">
        <v>37</v>
      </c>
      <c r="Q19" s="9" t="s">
        <v>38</v>
      </c>
      <c r="R19" s="9" t="s">
        <v>39</v>
      </c>
    </row>
    <row r="20" spans="1:18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1</v>
      </c>
      <c r="H20" s="3">
        <v>0</v>
      </c>
      <c r="I20" s="6" t="s">
        <v>103</v>
      </c>
      <c r="J20" s="7" t="s">
        <v>27</v>
      </c>
      <c r="K20" s="36">
        <v>1117.8421052631575</v>
      </c>
      <c r="L20" s="7">
        <v>276.59299199217315</v>
      </c>
      <c r="M20" s="11">
        <v>4.0414693706151077</v>
      </c>
      <c r="N20" s="7">
        <v>1.7949572676807441E-4</v>
      </c>
      <c r="O20" s="7">
        <v>562.55850355657287</v>
      </c>
      <c r="P20" s="7">
        <v>1673.1257069697422</v>
      </c>
      <c r="Q20" s="7">
        <v>562.55850355657287</v>
      </c>
      <c r="R20" s="7">
        <v>1673.1257069697422</v>
      </c>
    </row>
    <row r="21" spans="1:18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1</v>
      </c>
      <c r="H21" s="3">
        <v>0</v>
      </c>
      <c r="I21" s="6" t="s">
        <v>95</v>
      </c>
      <c r="J21" s="7" t="s">
        <v>57</v>
      </c>
      <c r="K21" s="7">
        <v>6436.6873065015488</v>
      </c>
      <c r="L21" s="7">
        <v>402.50192516094688</v>
      </c>
      <c r="M21" s="11">
        <v>15.991693217188304</v>
      </c>
      <c r="N21" s="7">
        <v>1.6386820573970617E-21</v>
      </c>
      <c r="O21" s="7">
        <v>5628.6309740275528</v>
      </c>
      <c r="P21" s="7">
        <v>7244.7436389755449</v>
      </c>
      <c r="Q21" s="7">
        <v>5628.6309740275528</v>
      </c>
      <c r="R21" s="7">
        <v>7244.7436389755449</v>
      </c>
    </row>
    <row r="22" spans="1:18" ht="13.5" thickBot="1" x14ac:dyDescent="0.25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1</v>
      </c>
      <c r="H22" s="3">
        <v>0</v>
      </c>
      <c r="I22" s="6" t="s">
        <v>104</v>
      </c>
      <c r="J22" s="8" t="s">
        <v>58</v>
      </c>
      <c r="K22" s="8">
        <v>1956.546783625731</v>
      </c>
      <c r="L22" s="8">
        <v>396.55714728353166</v>
      </c>
      <c r="M22" s="12">
        <v>4.9338331108853604</v>
      </c>
      <c r="N22" s="8">
        <v>8.9964263365885403E-6</v>
      </c>
      <c r="O22" s="8">
        <v>1160.4250907365667</v>
      </c>
      <c r="P22" s="8">
        <v>2752.6684765148952</v>
      </c>
      <c r="Q22" s="8">
        <v>1160.4250907365667</v>
      </c>
      <c r="R22" s="8">
        <v>2752.6684765148952</v>
      </c>
    </row>
    <row r="23" spans="1:18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1</v>
      </c>
      <c r="H23" s="3">
        <v>0</v>
      </c>
    </row>
    <row r="24" spans="1:18" x14ac:dyDescent="0.2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1</v>
      </c>
      <c r="H24" s="3">
        <v>0</v>
      </c>
    </row>
    <row r="25" spans="1:18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1</v>
      </c>
      <c r="H25" s="3">
        <v>0</v>
      </c>
      <c r="K25" s="27" t="s">
        <v>59</v>
      </c>
    </row>
    <row r="26" spans="1:18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1</v>
      </c>
      <c r="H26" s="4">
        <v>0</v>
      </c>
      <c r="J26" s="6" t="s">
        <v>55</v>
      </c>
      <c r="K26">
        <f>+K20+K21</f>
        <v>7554.5294117647063</v>
      </c>
    </row>
    <row r="27" spans="1:18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1</v>
      </c>
      <c r="H27" s="3">
        <v>0</v>
      </c>
      <c r="J27" s="6" t="s">
        <v>53</v>
      </c>
      <c r="K27">
        <f>+K22+K20</f>
        <v>3074.3888888888887</v>
      </c>
    </row>
    <row r="28" spans="1:18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1</v>
      </c>
      <c r="H28" s="3">
        <v>0</v>
      </c>
      <c r="I28" s="34" t="s">
        <v>102</v>
      </c>
      <c r="J28" s="34" t="s">
        <v>54</v>
      </c>
      <c r="K28" s="34">
        <f>+K20</f>
        <v>1117.8421052631575</v>
      </c>
    </row>
    <row r="29" spans="1:18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1</v>
      </c>
      <c r="H29" s="3">
        <v>0</v>
      </c>
    </row>
    <row r="30" spans="1:18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0</v>
      </c>
      <c r="H30" s="3">
        <v>0</v>
      </c>
    </row>
    <row r="31" spans="1:18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0</v>
      </c>
      <c r="H31" s="3">
        <v>0</v>
      </c>
      <c r="K31" s="27" t="s">
        <v>60</v>
      </c>
    </row>
    <row r="32" spans="1:18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0</v>
      </c>
      <c r="H32" s="3">
        <v>0</v>
      </c>
      <c r="J32" s="6" t="s">
        <v>55</v>
      </c>
      <c r="K32">
        <f>+K21</f>
        <v>6436.6873065015488</v>
      </c>
    </row>
    <row r="33" spans="1:11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0</v>
      </c>
      <c r="H33" s="3">
        <v>0</v>
      </c>
      <c r="J33" s="6" t="s">
        <v>53</v>
      </c>
      <c r="K33">
        <f>+K22</f>
        <v>1956.546783625731</v>
      </c>
    </row>
    <row r="34" spans="1:11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0</v>
      </c>
      <c r="H34" s="3">
        <v>0</v>
      </c>
      <c r="J34" s="6"/>
    </row>
    <row r="35" spans="1:11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0</v>
      </c>
      <c r="H35" s="3">
        <v>0</v>
      </c>
    </row>
    <row r="36" spans="1:11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0</v>
      </c>
      <c r="H36" s="3">
        <v>0</v>
      </c>
    </row>
    <row r="37" spans="1:11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0</v>
      </c>
      <c r="H37" s="4">
        <v>0</v>
      </c>
    </row>
    <row r="38" spans="1:11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0</v>
      </c>
      <c r="H38" s="3">
        <v>0</v>
      </c>
    </row>
    <row r="39" spans="1:11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0</v>
      </c>
      <c r="H39" s="3">
        <v>0</v>
      </c>
    </row>
    <row r="40" spans="1:11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0</v>
      </c>
      <c r="H40" s="3">
        <v>0</v>
      </c>
    </row>
    <row r="41" spans="1:11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1</v>
      </c>
    </row>
    <row r="42" spans="1:11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1</v>
      </c>
    </row>
    <row r="43" spans="1:11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1</v>
      </c>
    </row>
    <row r="44" spans="1:11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1</v>
      </c>
    </row>
    <row r="45" spans="1:11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1</v>
      </c>
    </row>
    <row r="46" spans="1:11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1</v>
      </c>
    </row>
    <row r="47" spans="1:11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1</v>
      </c>
    </row>
    <row r="48" spans="1:11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1</v>
      </c>
    </row>
    <row r="49" spans="1:8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1</v>
      </c>
      <c r="H49" s="3">
        <v>0</v>
      </c>
    </row>
    <row r="50" spans="1:8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1</v>
      </c>
      <c r="H50" s="3">
        <v>0</v>
      </c>
    </row>
    <row r="51" spans="1:8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1</v>
      </c>
      <c r="H51" s="3">
        <v>0</v>
      </c>
    </row>
    <row r="52" spans="1:8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1</v>
      </c>
      <c r="H52" s="3">
        <v>0</v>
      </c>
    </row>
    <row r="53" spans="1:8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1</v>
      </c>
      <c r="H53" s="3">
        <v>0</v>
      </c>
    </row>
    <row r="54" spans="1:8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1</v>
      </c>
      <c r="H54" s="3">
        <v>0</v>
      </c>
    </row>
    <row r="55" spans="1:8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1</v>
      </c>
      <c r="H55" s="5">
        <v>0</v>
      </c>
    </row>
    <row r="56" spans="1:8" ht="13.5" thickTop="1" x14ac:dyDescent="0.2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6B89-0F52-4D51-BCA9-31588801D6D3}">
  <dimension ref="A1:R56"/>
  <sheetViews>
    <sheetView topLeftCell="A9" zoomScale="78" zoomScaleNormal="78" workbookViewId="0">
      <selection activeCell="J35" sqref="J35"/>
    </sheetView>
  </sheetViews>
  <sheetFormatPr baseColWidth="10" defaultRowHeight="12.75" x14ac:dyDescent="0.2"/>
  <cols>
    <col min="10" max="10" width="19.42578125" customWidth="1"/>
  </cols>
  <sheetData>
    <row r="1" spans="1:15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56</v>
      </c>
      <c r="H1" s="26" t="s">
        <v>58</v>
      </c>
    </row>
    <row r="2" spans="1:15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1</v>
      </c>
      <c r="H2" s="3">
        <v>0</v>
      </c>
    </row>
    <row r="3" spans="1:15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1</v>
      </c>
      <c r="H3" s="3">
        <v>0</v>
      </c>
    </row>
    <row r="4" spans="1:15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1</v>
      </c>
      <c r="H4" s="3">
        <v>0</v>
      </c>
    </row>
    <row r="5" spans="1:15" x14ac:dyDescent="0.2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1</v>
      </c>
      <c r="H5" s="3">
        <v>0</v>
      </c>
    </row>
    <row r="6" spans="1:15" x14ac:dyDescent="0.2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1</v>
      </c>
      <c r="H6" s="3">
        <v>0</v>
      </c>
      <c r="J6" t="s">
        <v>16</v>
      </c>
    </row>
    <row r="7" spans="1:15" ht="13.5" thickBot="1" x14ac:dyDescent="0.25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1</v>
      </c>
      <c r="H7" s="3">
        <v>0</v>
      </c>
    </row>
    <row r="8" spans="1:15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1</v>
      </c>
      <c r="H8" s="3">
        <v>0</v>
      </c>
      <c r="J8" s="10" t="s">
        <v>17</v>
      </c>
      <c r="K8" s="10"/>
    </row>
    <row r="9" spans="1:15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1</v>
      </c>
      <c r="H9" s="3">
        <v>0</v>
      </c>
      <c r="J9" s="7" t="s">
        <v>18</v>
      </c>
      <c r="K9" s="7">
        <v>0.91587135102724226</v>
      </c>
    </row>
    <row r="10" spans="1:15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1</v>
      </c>
      <c r="J10" s="7" t="s">
        <v>19</v>
      </c>
      <c r="K10" s="7">
        <v>0.83882033163246605</v>
      </c>
    </row>
    <row r="11" spans="1:15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1</v>
      </c>
      <c r="J11" s="7" t="s">
        <v>20</v>
      </c>
      <c r="K11" s="7">
        <v>0.83249956032393535</v>
      </c>
    </row>
    <row r="12" spans="1:15" x14ac:dyDescent="0.2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1</v>
      </c>
      <c r="J12" s="7" t="s">
        <v>21</v>
      </c>
      <c r="K12" s="7">
        <v>1205.6409005854373</v>
      </c>
    </row>
    <row r="13" spans="1:15" ht="13.5" thickBot="1" x14ac:dyDescent="0.25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1</v>
      </c>
      <c r="J13" s="8" t="s">
        <v>22</v>
      </c>
      <c r="K13" s="8">
        <v>54</v>
      </c>
    </row>
    <row r="14" spans="1:15" x14ac:dyDescent="0.2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1</v>
      </c>
    </row>
    <row r="15" spans="1:15" ht="13.5" thickBot="1" x14ac:dyDescent="0.25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1</v>
      </c>
      <c r="J15" t="s">
        <v>23</v>
      </c>
    </row>
    <row r="16" spans="1:15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1</v>
      </c>
      <c r="J16" s="9"/>
      <c r="K16" s="9" t="s">
        <v>28</v>
      </c>
      <c r="L16" s="9" t="s">
        <v>29</v>
      </c>
      <c r="M16" s="9" t="s">
        <v>30</v>
      </c>
      <c r="N16" s="9" t="s">
        <v>31</v>
      </c>
      <c r="O16" s="9" t="s">
        <v>32</v>
      </c>
    </row>
    <row r="17" spans="1:18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1</v>
      </c>
      <c r="J17" s="7" t="s">
        <v>24</v>
      </c>
      <c r="K17" s="7">
        <v>2</v>
      </c>
      <c r="L17" s="7">
        <v>385802299.79394567</v>
      </c>
      <c r="M17" s="7">
        <v>192901149.89697284</v>
      </c>
      <c r="N17" s="7">
        <v>132.70853993726428</v>
      </c>
      <c r="O17" s="7">
        <v>6.1152128149634769E-21</v>
      </c>
    </row>
    <row r="18" spans="1:18" x14ac:dyDescent="0.2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1</v>
      </c>
      <c r="J18" s="7" t="s">
        <v>25</v>
      </c>
      <c r="K18" s="7">
        <v>51</v>
      </c>
      <c r="L18" s="7">
        <v>74132069.039387688</v>
      </c>
      <c r="M18" s="7">
        <v>1453569.9811644645</v>
      </c>
      <c r="N18" s="7"/>
      <c r="O18" s="7"/>
    </row>
    <row r="19" spans="1:18" ht="13.5" thickBot="1" x14ac:dyDescent="0.25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1</v>
      </c>
      <c r="J19" s="8" t="s">
        <v>26</v>
      </c>
      <c r="K19" s="8">
        <v>53</v>
      </c>
      <c r="L19" s="8">
        <v>459934368.83333337</v>
      </c>
      <c r="M19" s="8"/>
      <c r="N19" s="8"/>
      <c r="O19" s="8"/>
    </row>
    <row r="20" spans="1:18" ht="13.5" thickBot="1" x14ac:dyDescent="0.25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0</v>
      </c>
      <c r="H20" s="3">
        <v>0</v>
      </c>
    </row>
    <row r="21" spans="1:18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0</v>
      </c>
      <c r="H21" s="3">
        <v>0</v>
      </c>
      <c r="J21" s="9"/>
      <c r="K21" s="9" t="s">
        <v>33</v>
      </c>
      <c r="L21" s="9" t="s">
        <v>21</v>
      </c>
      <c r="M21" s="9" t="s">
        <v>34</v>
      </c>
      <c r="N21" s="9" t="s">
        <v>35</v>
      </c>
      <c r="O21" s="9" t="s">
        <v>36</v>
      </c>
      <c r="P21" s="9" t="s">
        <v>37</v>
      </c>
      <c r="Q21" s="9" t="s">
        <v>38</v>
      </c>
      <c r="R21" s="9" t="s">
        <v>39</v>
      </c>
    </row>
    <row r="22" spans="1:18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0</v>
      </c>
      <c r="H22" s="3">
        <v>0</v>
      </c>
      <c r="I22" s="6" t="s">
        <v>105</v>
      </c>
      <c r="J22" s="7" t="s">
        <v>27</v>
      </c>
      <c r="K22" s="36">
        <v>7554.5294117647063</v>
      </c>
      <c r="L22" s="7">
        <v>292.41086939285657</v>
      </c>
      <c r="M22" s="7">
        <v>25.835323520806369</v>
      </c>
      <c r="N22" s="7">
        <v>5.8358406365531195E-31</v>
      </c>
      <c r="O22" s="7">
        <v>6967.4900961076637</v>
      </c>
      <c r="P22" s="7">
        <v>8141.5687274217489</v>
      </c>
      <c r="Q22" s="7">
        <v>6967.4900961076637</v>
      </c>
      <c r="R22" s="7">
        <v>8141.5687274217489</v>
      </c>
    </row>
    <row r="23" spans="1:18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0</v>
      </c>
      <c r="H23" s="3">
        <v>0</v>
      </c>
      <c r="I23" s="6" t="s">
        <v>106</v>
      </c>
      <c r="J23" s="7" t="s">
        <v>56</v>
      </c>
      <c r="K23" s="7">
        <v>-6436.6873065015507</v>
      </c>
      <c r="L23" s="7">
        <v>402.50192516094694</v>
      </c>
      <c r="M23" s="7">
        <v>-15.991693217188306</v>
      </c>
      <c r="N23" s="7">
        <v>1.6386820573970617E-21</v>
      </c>
      <c r="O23" s="7">
        <v>-7244.7436389755467</v>
      </c>
      <c r="P23" s="7">
        <v>-5628.6309740275547</v>
      </c>
      <c r="Q23" s="7">
        <v>-7244.7436389755467</v>
      </c>
      <c r="R23" s="7">
        <v>-5628.6309740275547</v>
      </c>
    </row>
    <row r="24" spans="1:18" ht="13.5" thickBot="1" x14ac:dyDescent="0.25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0</v>
      </c>
      <c r="H24" s="3">
        <v>0</v>
      </c>
      <c r="I24" s="6" t="s">
        <v>107</v>
      </c>
      <c r="J24" s="8" t="s">
        <v>58</v>
      </c>
      <c r="K24" s="8">
        <v>-4480.1405228758167</v>
      </c>
      <c r="L24" s="8">
        <v>407.74747624179901</v>
      </c>
      <c r="M24" s="8">
        <v>-10.987537100582914</v>
      </c>
      <c r="N24" s="8">
        <v>4.7191945419643741E-15</v>
      </c>
      <c r="O24" s="8">
        <v>-5298.7277385660936</v>
      </c>
      <c r="P24" s="8">
        <v>-3661.5533071855398</v>
      </c>
      <c r="Q24" s="8">
        <v>-5298.7277385660936</v>
      </c>
      <c r="R24" s="8">
        <v>-3661.5533071855398</v>
      </c>
    </row>
    <row r="25" spans="1:18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0</v>
      </c>
      <c r="H25" s="3">
        <v>0</v>
      </c>
    </row>
    <row r="26" spans="1:18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0</v>
      </c>
      <c r="H26" s="4">
        <v>0</v>
      </c>
      <c r="K26" t="s">
        <v>59</v>
      </c>
    </row>
    <row r="27" spans="1:18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0</v>
      </c>
      <c r="H27" s="3">
        <v>0</v>
      </c>
      <c r="I27" s="34" t="s">
        <v>102</v>
      </c>
      <c r="J27" s="34" t="s">
        <v>55</v>
      </c>
      <c r="K27" s="34">
        <f>+K22</f>
        <v>7554.5294117647063</v>
      </c>
    </row>
    <row r="28" spans="1:18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0</v>
      </c>
      <c r="H28" s="3">
        <v>0</v>
      </c>
      <c r="J28" t="s">
        <v>53</v>
      </c>
      <c r="K28">
        <f>+K22+K24</f>
        <v>3074.3888888888896</v>
      </c>
    </row>
    <row r="29" spans="1:18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0</v>
      </c>
      <c r="H29" s="3">
        <v>0</v>
      </c>
      <c r="I29" s="35"/>
      <c r="J29" s="35" t="s">
        <v>54</v>
      </c>
      <c r="K29" s="35">
        <f>+K22+K23</f>
        <v>1117.8421052631556</v>
      </c>
    </row>
    <row r="30" spans="1:18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1</v>
      </c>
      <c r="H30" s="3">
        <v>0</v>
      </c>
    </row>
    <row r="31" spans="1:18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1</v>
      </c>
      <c r="H31" s="3">
        <v>0</v>
      </c>
      <c r="K31" s="31" t="s">
        <v>60</v>
      </c>
    </row>
    <row r="32" spans="1:18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1</v>
      </c>
      <c r="H32" s="3">
        <v>0</v>
      </c>
      <c r="J32" t="s">
        <v>53</v>
      </c>
      <c r="K32">
        <f>+K24</f>
        <v>-4480.1405228758167</v>
      </c>
    </row>
    <row r="33" spans="1:11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1</v>
      </c>
      <c r="H33" s="3">
        <v>0</v>
      </c>
      <c r="J33" s="35" t="s">
        <v>54</v>
      </c>
      <c r="K33">
        <f>+K23</f>
        <v>-6436.6873065015507</v>
      </c>
    </row>
    <row r="34" spans="1:11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1</v>
      </c>
      <c r="H34" s="3">
        <v>0</v>
      </c>
    </row>
    <row r="35" spans="1:11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1</v>
      </c>
      <c r="H35" s="3">
        <v>0</v>
      </c>
    </row>
    <row r="36" spans="1:11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1</v>
      </c>
      <c r="H36" s="3">
        <v>0</v>
      </c>
    </row>
    <row r="37" spans="1:11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1</v>
      </c>
      <c r="H37" s="4">
        <v>0</v>
      </c>
    </row>
    <row r="38" spans="1:11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1</v>
      </c>
      <c r="H38" s="3">
        <v>0</v>
      </c>
    </row>
    <row r="39" spans="1:11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1</v>
      </c>
      <c r="H39" s="3">
        <v>0</v>
      </c>
    </row>
    <row r="40" spans="1:11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1</v>
      </c>
      <c r="H40" s="3">
        <v>0</v>
      </c>
    </row>
    <row r="41" spans="1:11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1</v>
      </c>
    </row>
    <row r="42" spans="1:11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1</v>
      </c>
    </row>
    <row r="43" spans="1:11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1</v>
      </c>
    </row>
    <row r="44" spans="1:11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1</v>
      </c>
    </row>
    <row r="45" spans="1:11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1</v>
      </c>
    </row>
    <row r="46" spans="1:11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1</v>
      </c>
    </row>
    <row r="47" spans="1:11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1</v>
      </c>
    </row>
    <row r="48" spans="1:11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1</v>
      </c>
    </row>
    <row r="49" spans="1:8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0</v>
      </c>
      <c r="H49" s="3">
        <v>0</v>
      </c>
    </row>
    <row r="50" spans="1:8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0</v>
      </c>
      <c r="H50" s="3">
        <v>0</v>
      </c>
    </row>
    <row r="51" spans="1:8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0</v>
      </c>
      <c r="H51" s="3">
        <v>0</v>
      </c>
    </row>
    <row r="52" spans="1:8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0</v>
      </c>
      <c r="H52" s="3">
        <v>0</v>
      </c>
    </row>
    <row r="53" spans="1:8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0</v>
      </c>
      <c r="H53" s="3">
        <v>0</v>
      </c>
    </row>
    <row r="54" spans="1:8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0</v>
      </c>
      <c r="H54" s="3">
        <v>0</v>
      </c>
    </row>
    <row r="55" spans="1:8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0</v>
      </c>
      <c r="H55" s="5">
        <v>0</v>
      </c>
    </row>
    <row r="56" spans="1:8" ht="13.5" thickTop="1" x14ac:dyDescent="0.2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4454-6283-48E9-9D98-517663C3A27D}">
  <dimension ref="A1:R56"/>
  <sheetViews>
    <sheetView zoomScale="83" zoomScaleNormal="83" workbookViewId="0">
      <selection activeCell="I10" sqref="I10"/>
    </sheetView>
  </sheetViews>
  <sheetFormatPr baseColWidth="10" defaultRowHeight="12.75" x14ac:dyDescent="0.2"/>
  <cols>
    <col min="5" max="5" width="14.5703125" customWidth="1"/>
    <col min="10" max="10" width="14" customWidth="1"/>
  </cols>
  <sheetData>
    <row r="1" spans="1:15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56</v>
      </c>
      <c r="H1" s="26" t="s">
        <v>57</v>
      </c>
    </row>
    <row r="2" spans="1:15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1</v>
      </c>
      <c r="H2" s="3">
        <v>0</v>
      </c>
    </row>
    <row r="3" spans="1:15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1</v>
      </c>
      <c r="H3" s="3">
        <v>0</v>
      </c>
    </row>
    <row r="4" spans="1:15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1</v>
      </c>
      <c r="H4" s="3">
        <v>0</v>
      </c>
    </row>
    <row r="5" spans="1:15" x14ac:dyDescent="0.2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1</v>
      </c>
      <c r="H5" s="3">
        <v>0</v>
      </c>
    </row>
    <row r="6" spans="1:15" x14ac:dyDescent="0.2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1</v>
      </c>
      <c r="H6" s="3">
        <v>0</v>
      </c>
      <c r="J6" t="s">
        <v>16</v>
      </c>
    </row>
    <row r="7" spans="1:15" ht="13.5" thickBot="1" x14ac:dyDescent="0.25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1</v>
      </c>
      <c r="H7" s="3">
        <v>0</v>
      </c>
    </row>
    <row r="8" spans="1:15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1</v>
      </c>
      <c r="H8" s="3">
        <v>0</v>
      </c>
      <c r="J8" s="10" t="s">
        <v>17</v>
      </c>
      <c r="K8" s="10"/>
    </row>
    <row r="9" spans="1:15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1</v>
      </c>
      <c r="H9" s="3">
        <v>0</v>
      </c>
      <c r="J9" s="7" t="s">
        <v>18</v>
      </c>
      <c r="K9" s="7">
        <v>0.91587135102724226</v>
      </c>
    </row>
    <row r="10" spans="1:15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0</v>
      </c>
      <c r="J10" s="7" t="s">
        <v>19</v>
      </c>
      <c r="K10" s="7">
        <v>0.83882033163246605</v>
      </c>
    </row>
    <row r="11" spans="1:15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0</v>
      </c>
      <c r="J11" s="7" t="s">
        <v>20</v>
      </c>
      <c r="K11" s="7">
        <v>0.83249956032393535</v>
      </c>
    </row>
    <row r="12" spans="1:15" x14ac:dyDescent="0.2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0</v>
      </c>
      <c r="J12" s="7" t="s">
        <v>21</v>
      </c>
      <c r="K12" s="7">
        <v>1205.6409005854373</v>
      </c>
    </row>
    <row r="13" spans="1:15" ht="13.5" thickBot="1" x14ac:dyDescent="0.25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0</v>
      </c>
      <c r="J13" s="8" t="s">
        <v>22</v>
      </c>
      <c r="K13" s="8">
        <v>54</v>
      </c>
    </row>
    <row r="14" spans="1:15" x14ac:dyDescent="0.2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0</v>
      </c>
    </row>
    <row r="15" spans="1:15" ht="13.5" thickBot="1" x14ac:dyDescent="0.25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0</v>
      </c>
      <c r="J15" t="s">
        <v>23</v>
      </c>
    </row>
    <row r="16" spans="1:15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0</v>
      </c>
      <c r="J16" s="9"/>
      <c r="K16" s="9" t="s">
        <v>28</v>
      </c>
      <c r="L16" s="9" t="s">
        <v>29</v>
      </c>
      <c r="M16" s="9" t="s">
        <v>30</v>
      </c>
      <c r="N16" s="9" t="s">
        <v>31</v>
      </c>
      <c r="O16" s="9" t="s">
        <v>32</v>
      </c>
    </row>
    <row r="17" spans="1:18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0</v>
      </c>
      <c r="J17" s="7" t="s">
        <v>24</v>
      </c>
      <c r="K17" s="7">
        <v>2</v>
      </c>
      <c r="L17" s="7">
        <v>385802299.79394567</v>
      </c>
      <c r="M17" s="7">
        <v>192901149.89697284</v>
      </c>
      <c r="N17" s="7">
        <v>132.70853993726431</v>
      </c>
      <c r="O17" s="7">
        <v>6.1152128149634333E-21</v>
      </c>
    </row>
    <row r="18" spans="1:18" x14ac:dyDescent="0.2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0</v>
      </c>
      <c r="J18" s="7" t="s">
        <v>25</v>
      </c>
      <c r="K18" s="7">
        <v>51</v>
      </c>
      <c r="L18" s="7">
        <v>74132069.039387673</v>
      </c>
      <c r="M18" s="7">
        <v>1453569.9811644643</v>
      </c>
      <c r="N18" s="7"/>
      <c r="O18" s="7"/>
    </row>
    <row r="19" spans="1:18" ht="13.5" thickBot="1" x14ac:dyDescent="0.25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0</v>
      </c>
      <c r="J19" s="8" t="s">
        <v>26</v>
      </c>
      <c r="K19" s="8">
        <v>53</v>
      </c>
      <c r="L19" s="8">
        <v>459934368.83333337</v>
      </c>
      <c r="M19" s="8"/>
      <c r="N19" s="8"/>
      <c r="O19" s="8"/>
    </row>
    <row r="20" spans="1:18" ht="13.5" thickBot="1" x14ac:dyDescent="0.25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0</v>
      </c>
      <c r="H20" s="3">
        <v>1</v>
      </c>
    </row>
    <row r="21" spans="1:18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0</v>
      </c>
      <c r="H21" s="3">
        <v>1</v>
      </c>
      <c r="J21" s="9"/>
      <c r="K21" s="9" t="s">
        <v>33</v>
      </c>
      <c r="L21" s="9" t="s">
        <v>21</v>
      </c>
      <c r="M21" s="9" t="s">
        <v>34</v>
      </c>
      <c r="N21" s="9" t="s">
        <v>35</v>
      </c>
      <c r="O21" s="9" t="s">
        <v>36</v>
      </c>
      <c r="P21" s="9" t="s">
        <v>37</v>
      </c>
      <c r="Q21" s="9" t="s">
        <v>38</v>
      </c>
      <c r="R21" s="9" t="s">
        <v>39</v>
      </c>
    </row>
    <row r="22" spans="1:18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0</v>
      </c>
      <c r="H22" s="3">
        <v>1</v>
      </c>
      <c r="I22" s="6" t="s">
        <v>108</v>
      </c>
      <c r="J22" s="7" t="s">
        <v>27</v>
      </c>
      <c r="K22" s="36">
        <v>3074.3888888888878</v>
      </c>
      <c r="L22" s="7">
        <v>284.17228549327302</v>
      </c>
      <c r="M22" s="7">
        <v>10.818749912759051</v>
      </c>
      <c r="N22" s="7">
        <v>8.2361335319392853E-15</v>
      </c>
      <c r="O22" s="7">
        <v>2503.8892205590346</v>
      </c>
      <c r="P22" s="7">
        <v>3644.888557218741</v>
      </c>
      <c r="Q22" s="7">
        <v>2503.8892205590346</v>
      </c>
      <c r="R22" s="7">
        <v>3644.888557218741</v>
      </c>
    </row>
    <row r="23" spans="1:18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0</v>
      </c>
      <c r="H23" s="3">
        <v>1</v>
      </c>
      <c r="I23" s="6" t="s">
        <v>109</v>
      </c>
      <c r="J23" s="7" t="s">
        <v>56</v>
      </c>
      <c r="K23" s="7">
        <v>-1956.5467836257315</v>
      </c>
      <c r="L23" s="7">
        <v>396.55714728353161</v>
      </c>
      <c r="M23" s="7">
        <v>-4.9338331108853621</v>
      </c>
      <c r="N23" s="7">
        <v>8.9964263365884895E-6</v>
      </c>
      <c r="O23" s="7">
        <v>-2752.6684765148957</v>
      </c>
      <c r="P23" s="7">
        <v>-1160.4250907365672</v>
      </c>
      <c r="Q23" s="7">
        <v>-2752.6684765148957</v>
      </c>
      <c r="R23" s="7">
        <v>-1160.4250907365672</v>
      </c>
    </row>
    <row r="24" spans="1:18" ht="13.5" thickBot="1" x14ac:dyDescent="0.25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0</v>
      </c>
      <c r="H24" s="3">
        <v>1</v>
      </c>
      <c r="I24" s="6" t="s">
        <v>110</v>
      </c>
      <c r="J24" s="8" t="s">
        <v>57</v>
      </c>
      <c r="K24" s="8">
        <v>4480.1405228758194</v>
      </c>
      <c r="L24" s="8">
        <v>407.74747624179906</v>
      </c>
      <c r="M24" s="8">
        <v>10.987537100582919</v>
      </c>
      <c r="N24" s="8">
        <v>4.7191945419643229E-15</v>
      </c>
      <c r="O24" s="8">
        <v>3661.5533071855421</v>
      </c>
      <c r="P24" s="8">
        <v>5298.7277385660964</v>
      </c>
      <c r="Q24" s="8">
        <v>3661.5533071855421</v>
      </c>
      <c r="R24" s="8">
        <v>5298.7277385660964</v>
      </c>
    </row>
    <row r="25" spans="1:18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0</v>
      </c>
      <c r="H25" s="3">
        <v>1</v>
      </c>
    </row>
    <row r="26" spans="1:18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0</v>
      </c>
      <c r="H26" s="4">
        <v>1</v>
      </c>
      <c r="K26" s="6" t="s">
        <v>59</v>
      </c>
    </row>
    <row r="27" spans="1:18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0</v>
      </c>
      <c r="H27" s="3">
        <v>1</v>
      </c>
      <c r="J27" s="6" t="s">
        <v>55</v>
      </c>
      <c r="K27">
        <f>+K22+K24</f>
        <v>7554.5294117647072</v>
      </c>
    </row>
    <row r="28" spans="1:18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0</v>
      </c>
      <c r="H28" s="3">
        <v>1</v>
      </c>
      <c r="I28" s="34" t="s">
        <v>102</v>
      </c>
      <c r="J28" s="34" t="s">
        <v>53</v>
      </c>
      <c r="K28" s="34">
        <f>+K22</f>
        <v>3074.3888888888878</v>
      </c>
    </row>
    <row r="29" spans="1:18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0</v>
      </c>
      <c r="H29" s="3">
        <v>1</v>
      </c>
      <c r="J29" s="6" t="s">
        <v>54</v>
      </c>
      <c r="K29">
        <f>+K22+K23</f>
        <v>1117.8421052631563</v>
      </c>
    </row>
    <row r="30" spans="1:18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1</v>
      </c>
      <c r="H30" s="3">
        <v>0</v>
      </c>
    </row>
    <row r="31" spans="1:18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1</v>
      </c>
      <c r="H31" s="3">
        <v>0</v>
      </c>
      <c r="K31" s="6" t="s">
        <v>60</v>
      </c>
    </row>
    <row r="32" spans="1:18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1</v>
      </c>
      <c r="H32" s="3">
        <v>0</v>
      </c>
      <c r="J32" s="6" t="s">
        <v>55</v>
      </c>
      <c r="K32">
        <f>+K24</f>
        <v>4480.1405228758194</v>
      </c>
    </row>
    <row r="33" spans="1:11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1</v>
      </c>
      <c r="H33" s="3">
        <v>0</v>
      </c>
      <c r="J33" s="6" t="s">
        <v>54</v>
      </c>
      <c r="K33">
        <f>+K23</f>
        <v>-1956.5467836257315</v>
      </c>
    </row>
    <row r="34" spans="1:11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1</v>
      </c>
      <c r="H34" s="3">
        <v>0</v>
      </c>
    </row>
    <row r="35" spans="1:11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1</v>
      </c>
      <c r="H35" s="3">
        <v>0</v>
      </c>
    </row>
    <row r="36" spans="1:11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1</v>
      </c>
      <c r="H36" s="3">
        <v>0</v>
      </c>
    </row>
    <row r="37" spans="1:11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1</v>
      </c>
      <c r="H37" s="4">
        <v>0</v>
      </c>
    </row>
    <row r="38" spans="1:11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1</v>
      </c>
      <c r="H38" s="3">
        <v>0</v>
      </c>
    </row>
    <row r="39" spans="1:11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1</v>
      </c>
      <c r="H39" s="3">
        <v>0</v>
      </c>
    </row>
    <row r="40" spans="1:11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1</v>
      </c>
      <c r="H40" s="3">
        <v>0</v>
      </c>
    </row>
    <row r="41" spans="1:11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0</v>
      </c>
    </row>
    <row r="42" spans="1:11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0</v>
      </c>
    </row>
    <row r="43" spans="1:11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0</v>
      </c>
    </row>
    <row r="44" spans="1:11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0</v>
      </c>
    </row>
    <row r="45" spans="1:11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0</v>
      </c>
    </row>
    <row r="46" spans="1:11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0</v>
      </c>
    </row>
    <row r="47" spans="1:11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0</v>
      </c>
    </row>
    <row r="48" spans="1:11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0</v>
      </c>
    </row>
    <row r="49" spans="1:8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0</v>
      </c>
      <c r="H49" s="3">
        <v>1</v>
      </c>
    </row>
    <row r="50" spans="1:8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0</v>
      </c>
      <c r="H50" s="3">
        <v>1</v>
      </c>
    </row>
    <row r="51" spans="1:8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0</v>
      </c>
      <c r="H51" s="3">
        <v>1</v>
      </c>
    </row>
    <row r="52" spans="1:8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0</v>
      </c>
      <c r="H52" s="3">
        <v>1</v>
      </c>
    </row>
    <row r="53" spans="1:8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0</v>
      </c>
      <c r="H53" s="3">
        <v>1</v>
      </c>
    </row>
    <row r="54" spans="1:8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0</v>
      </c>
      <c r="H54" s="3">
        <v>1</v>
      </c>
    </row>
    <row r="55" spans="1:8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0</v>
      </c>
      <c r="H55" s="5">
        <v>1</v>
      </c>
    </row>
    <row r="56" spans="1:8" ht="13.5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209D-30F4-47E5-8FBD-052C4D4B4DDF}">
  <dimension ref="A1:S56"/>
  <sheetViews>
    <sheetView topLeftCell="C12" zoomScale="87" zoomScaleNormal="87" workbookViewId="0">
      <selection activeCell="N34" sqref="N34"/>
    </sheetView>
  </sheetViews>
  <sheetFormatPr baseColWidth="10" defaultRowHeight="12.75" x14ac:dyDescent="0.2"/>
  <cols>
    <col min="3" max="3" width="14.85546875" customWidth="1"/>
    <col min="5" max="5" width="13.7109375" customWidth="1"/>
    <col min="6" max="6" width="13.42578125" customWidth="1"/>
    <col min="11" max="11" width="13.7109375" customWidth="1"/>
  </cols>
  <sheetData>
    <row r="1" spans="1:16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56</v>
      </c>
      <c r="H1" s="26" t="s">
        <v>57</v>
      </c>
      <c r="I1" s="26" t="s">
        <v>58</v>
      </c>
    </row>
    <row r="2" spans="1:16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1</v>
      </c>
      <c r="H2" s="3">
        <v>0</v>
      </c>
      <c r="I2" s="3">
        <v>0</v>
      </c>
    </row>
    <row r="3" spans="1:16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1</v>
      </c>
      <c r="H3" s="3">
        <v>0</v>
      </c>
      <c r="I3" s="3">
        <v>0</v>
      </c>
    </row>
    <row r="4" spans="1:16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1</v>
      </c>
      <c r="H4" s="3">
        <v>0</v>
      </c>
      <c r="I4" s="3">
        <v>0</v>
      </c>
      <c r="K4" t="s">
        <v>16</v>
      </c>
    </row>
    <row r="5" spans="1:16" ht="13.5" thickBot="1" x14ac:dyDescent="0.25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1</v>
      </c>
      <c r="H5" s="3">
        <v>0</v>
      </c>
      <c r="I5" s="3">
        <v>0</v>
      </c>
    </row>
    <row r="6" spans="1:16" x14ac:dyDescent="0.2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1</v>
      </c>
      <c r="H6" s="3">
        <v>0</v>
      </c>
      <c r="I6" s="3">
        <v>0</v>
      </c>
      <c r="K6" s="10" t="s">
        <v>17</v>
      </c>
      <c r="L6" s="10"/>
    </row>
    <row r="7" spans="1:16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1</v>
      </c>
      <c r="H7" s="3">
        <v>0</v>
      </c>
      <c r="I7" s="3">
        <v>0</v>
      </c>
      <c r="K7" s="7" t="s">
        <v>18</v>
      </c>
      <c r="L7" s="7">
        <v>0.96960290644731106</v>
      </c>
    </row>
    <row r="8" spans="1:16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1</v>
      </c>
      <c r="H8" s="3">
        <v>0</v>
      </c>
      <c r="I8" s="3">
        <v>0</v>
      </c>
      <c r="K8" s="7" t="s">
        <v>19</v>
      </c>
      <c r="L8" s="7">
        <v>0.94012979619107306</v>
      </c>
    </row>
    <row r="9" spans="1:16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1</v>
      </c>
      <c r="H9" s="3">
        <v>0</v>
      </c>
      <c r="I9" s="3">
        <v>0</v>
      </c>
      <c r="K9" s="7" t="s">
        <v>20</v>
      </c>
      <c r="L9" s="7">
        <v>0.91817410192405635</v>
      </c>
    </row>
    <row r="10" spans="1:16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0</v>
      </c>
      <c r="I10" s="3">
        <v>1</v>
      </c>
      <c r="K10" s="7" t="s">
        <v>21</v>
      </c>
      <c r="L10" s="7">
        <v>1205.6409005854373</v>
      </c>
    </row>
    <row r="11" spans="1:16" ht="13.5" thickBot="1" x14ac:dyDescent="0.25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0</v>
      </c>
      <c r="I11" s="3">
        <v>1</v>
      </c>
      <c r="K11" s="8" t="s">
        <v>22</v>
      </c>
      <c r="L11" s="8">
        <v>54</v>
      </c>
    </row>
    <row r="12" spans="1:16" x14ac:dyDescent="0.2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0</v>
      </c>
      <c r="I12" s="3">
        <v>1</v>
      </c>
    </row>
    <row r="13" spans="1:16" ht="13.5" thickBot="1" x14ac:dyDescent="0.25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0</v>
      </c>
      <c r="I13" s="3">
        <v>1</v>
      </c>
      <c r="K13" t="s">
        <v>23</v>
      </c>
    </row>
    <row r="14" spans="1:16" x14ac:dyDescent="0.2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0</v>
      </c>
      <c r="I14" s="3">
        <v>1</v>
      </c>
      <c r="K14" s="9"/>
      <c r="L14" s="9" t="s">
        <v>28</v>
      </c>
      <c r="M14" s="9" t="s">
        <v>29</v>
      </c>
      <c r="N14" s="9" t="s">
        <v>30</v>
      </c>
      <c r="O14" s="9" t="s">
        <v>31</v>
      </c>
      <c r="P14" s="9" t="s">
        <v>32</v>
      </c>
    </row>
    <row r="15" spans="1:16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0</v>
      </c>
      <c r="I15" s="3">
        <v>1</v>
      </c>
      <c r="K15" s="7" t="s">
        <v>24</v>
      </c>
      <c r="L15" s="7">
        <v>3</v>
      </c>
      <c r="M15" s="7">
        <v>1164081003.9606123</v>
      </c>
      <c r="N15" s="7">
        <v>388027001.32020408</v>
      </c>
      <c r="O15" s="7">
        <v>266.94758859105849</v>
      </c>
      <c r="P15" s="7">
        <v>9.4024438632046405E-31</v>
      </c>
    </row>
    <row r="16" spans="1:16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0</v>
      </c>
      <c r="I16" s="3">
        <v>1</v>
      </c>
      <c r="K16" s="7" t="s">
        <v>25</v>
      </c>
      <c r="L16" s="7">
        <v>51</v>
      </c>
      <c r="M16" s="7">
        <v>74132069.039387688</v>
      </c>
      <c r="N16" s="7">
        <v>1453569.9811644645</v>
      </c>
      <c r="O16" s="7"/>
      <c r="P16" s="7"/>
    </row>
    <row r="17" spans="1:19" ht="13.5" thickBot="1" x14ac:dyDescent="0.25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0</v>
      </c>
      <c r="I17" s="3">
        <v>1</v>
      </c>
      <c r="K17" s="8" t="s">
        <v>26</v>
      </c>
      <c r="L17" s="8">
        <v>54</v>
      </c>
      <c r="M17" s="8">
        <v>1238213073</v>
      </c>
      <c r="N17" s="8"/>
      <c r="O17" s="8"/>
      <c r="P17" s="8"/>
    </row>
    <row r="18" spans="1:19" ht="13.5" thickBot="1" x14ac:dyDescent="0.25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0</v>
      </c>
      <c r="I18" s="4">
        <v>1</v>
      </c>
    </row>
    <row r="19" spans="1:19" x14ac:dyDescent="0.2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0</v>
      </c>
      <c r="I19" s="4">
        <v>1</v>
      </c>
      <c r="K19" s="9"/>
      <c r="L19" s="9" t="s">
        <v>33</v>
      </c>
      <c r="M19" s="9" t="s">
        <v>21</v>
      </c>
      <c r="N19" s="9" t="s">
        <v>34</v>
      </c>
      <c r="O19" s="9" t="s">
        <v>35</v>
      </c>
      <c r="P19" s="9" t="s">
        <v>36</v>
      </c>
      <c r="Q19" s="9" t="s">
        <v>37</v>
      </c>
      <c r="R19" s="9" t="s">
        <v>38</v>
      </c>
      <c r="S19" s="9" t="s">
        <v>39</v>
      </c>
    </row>
    <row r="20" spans="1:19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0</v>
      </c>
      <c r="H20" s="3">
        <v>1</v>
      </c>
      <c r="I20" s="3">
        <v>0</v>
      </c>
      <c r="K20" s="7" t="s">
        <v>27</v>
      </c>
      <c r="L20" s="7">
        <v>0</v>
      </c>
      <c r="M20" s="7" t="e">
        <v>#N/A</v>
      </c>
      <c r="N20" s="7" t="e">
        <v>#N/A</v>
      </c>
      <c r="O20" s="7" t="e">
        <v>#N/A</v>
      </c>
      <c r="P20" s="7" t="e">
        <v>#N/A</v>
      </c>
      <c r="Q20" s="7" t="e">
        <v>#N/A</v>
      </c>
      <c r="R20" s="7" t="e">
        <v>#N/A</v>
      </c>
      <c r="S20" s="7" t="e">
        <v>#N/A</v>
      </c>
    </row>
    <row r="21" spans="1:19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0</v>
      </c>
      <c r="H21" s="3">
        <v>1</v>
      </c>
      <c r="I21" s="3">
        <v>0</v>
      </c>
      <c r="K21" s="7" t="s">
        <v>56</v>
      </c>
      <c r="L21" s="7">
        <v>1117.8421052631577</v>
      </c>
      <c r="M21" s="7">
        <v>276.5929919921731</v>
      </c>
      <c r="N21" s="7">
        <v>4.0414693706151086</v>
      </c>
      <c r="O21" s="7">
        <v>1.7949572676807302E-4</v>
      </c>
      <c r="P21" s="7">
        <v>562.55850355657321</v>
      </c>
      <c r="Q21" s="7">
        <v>1673.1257069697422</v>
      </c>
      <c r="R21" s="7">
        <v>562.55850355657321</v>
      </c>
      <c r="S21" s="7">
        <v>1673.1257069697422</v>
      </c>
    </row>
    <row r="22" spans="1:19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0</v>
      </c>
      <c r="H22" s="3">
        <v>1</v>
      </c>
      <c r="I22" s="3">
        <v>0</v>
      </c>
      <c r="K22" s="7" t="s">
        <v>57</v>
      </c>
      <c r="L22" s="7">
        <v>7554.5294117647054</v>
      </c>
      <c r="M22" s="7">
        <v>292.41086939285645</v>
      </c>
      <c r="N22" s="7">
        <v>25.835323520806377</v>
      </c>
      <c r="O22" s="7">
        <v>5.8358406365530363E-31</v>
      </c>
      <c r="P22" s="7">
        <v>6967.4900961076637</v>
      </c>
      <c r="Q22" s="7">
        <v>8141.5687274217471</v>
      </c>
      <c r="R22" s="7">
        <v>6967.4900961076637</v>
      </c>
      <c r="S22" s="7">
        <v>8141.5687274217471</v>
      </c>
    </row>
    <row r="23" spans="1:19" ht="13.5" thickBot="1" x14ac:dyDescent="0.25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0</v>
      </c>
      <c r="H23" s="3">
        <v>1</v>
      </c>
      <c r="I23" s="3">
        <v>0</v>
      </c>
      <c r="K23" s="8" t="s">
        <v>58</v>
      </c>
      <c r="L23" s="8">
        <v>3074.3888888888887</v>
      </c>
      <c r="M23" s="8">
        <v>284.17228549327302</v>
      </c>
      <c r="N23" s="8">
        <v>10.818749912759055</v>
      </c>
      <c r="O23" s="8">
        <v>8.2361335319392269E-15</v>
      </c>
      <c r="P23" s="8">
        <v>2503.8892205590355</v>
      </c>
      <c r="Q23" s="8">
        <v>3644.8885572187419</v>
      </c>
      <c r="R23" s="8">
        <v>2503.8892205590355</v>
      </c>
      <c r="S23" s="8">
        <v>3644.8885572187419</v>
      </c>
    </row>
    <row r="24" spans="1:19" x14ac:dyDescent="0.2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0</v>
      </c>
      <c r="H24" s="3">
        <v>1</v>
      </c>
      <c r="I24" s="3">
        <v>0</v>
      </c>
    </row>
    <row r="25" spans="1:19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0</v>
      </c>
      <c r="H25" s="3">
        <v>1</v>
      </c>
      <c r="I25" s="3">
        <v>0</v>
      </c>
    </row>
    <row r="26" spans="1:19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0</v>
      </c>
      <c r="H26" s="4">
        <v>1</v>
      </c>
      <c r="I26" s="4">
        <v>0</v>
      </c>
      <c r="L26" s="6" t="s">
        <v>59</v>
      </c>
    </row>
    <row r="27" spans="1:19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0</v>
      </c>
      <c r="H27" s="3">
        <v>1</v>
      </c>
      <c r="I27" s="3">
        <v>0</v>
      </c>
      <c r="K27" s="6" t="s">
        <v>55</v>
      </c>
      <c r="L27">
        <f>+L22</f>
        <v>7554.5294117647054</v>
      </c>
    </row>
    <row r="28" spans="1:19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0</v>
      </c>
      <c r="H28" s="3">
        <v>1</v>
      </c>
      <c r="I28" s="3">
        <v>0</v>
      </c>
      <c r="K28" s="6" t="s">
        <v>53</v>
      </c>
      <c r="L28">
        <f>+L23</f>
        <v>3074.3888888888887</v>
      </c>
    </row>
    <row r="29" spans="1:19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0</v>
      </c>
      <c r="H29" s="3">
        <v>1</v>
      </c>
      <c r="I29" s="3">
        <v>0</v>
      </c>
      <c r="K29" s="6" t="s">
        <v>54</v>
      </c>
      <c r="L29">
        <f>+L21</f>
        <v>1117.8421052631577</v>
      </c>
    </row>
    <row r="30" spans="1:19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1</v>
      </c>
      <c r="H30" s="3">
        <v>0</v>
      </c>
      <c r="I30" s="3">
        <v>0</v>
      </c>
    </row>
    <row r="31" spans="1:19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1</v>
      </c>
      <c r="H31" s="3">
        <v>0</v>
      </c>
      <c r="I31" s="3">
        <v>0</v>
      </c>
      <c r="L31" s="6" t="s">
        <v>60</v>
      </c>
    </row>
    <row r="32" spans="1:19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1</v>
      </c>
      <c r="H32" s="3">
        <v>0</v>
      </c>
      <c r="I32" s="3">
        <v>0</v>
      </c>
      <c r="K32" s="6" t="s">
        <v>55</v>
      </c>
    </row>
    <row r="33" spans="1:11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1</v>
      </c>
      <c r="H33" s="3">
        <v>0</v>
      </c>
      <c r="I33" s="3">
        <v>0</v>
      </c>
      <c r="K33" s="6" t="s">
        <v>53</v>
      </c>
    </row>
    <row r="34" spans="1:11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1</v>
      </c>
      <c r="H34" s="3">
        <v>0</v>
      </c>
      <c r="I34" s="3">
        <v>0</v>
      </c>
      <c r="K34" s="6" t="s">
        <v>54</v>
      </c>
    </row>
    <row r="35" spans="1:11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1</v>
      </c>
      <c r="H35" s="3">
        <v>0</v>
      </c>
      <c r="I35" s="3">
        <v>0</v>
      </c>
    </row>
    <row r="36" spans="1:11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1</v>
      </c>
      <c r="H36" s="3">
        <v>0</v>
      </c>
      <c r="I36" s="3">
        <v>0</v>
      </c>
    </row>
    <row r="37" spans="1:11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1</v>
      </c>
      <c r="H37" s="4">
        <v>0</v>
      </c>
      <c r="I37" s="4">
        <v>0</v>
      </c>
    </row>
    <row r="38" spans="1:11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1</v>
      </c>
      <c r="H38" s="3">
        <v>0</v>
      </c>
      <c r="I38" s="3">
        <v>0</v>
      </c>
    </row>
    <row r="39" spans="1:11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1</v>
      </c>
      <c r="H39" s="3">
        <v>0</v>
      </c>
      <c r="I39" s="3">
        <v>0</v>
      </c>
    </row>
    <row r="40" spans="1:11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1</v>
      </c>
      <c r="H40" s="3">
        <v>0</v>
      </c>
      <c r="I40" s="3">
        <v>0</v>
      </c>
    </row>
    <row r="41" spans="1:11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0</v>
      </c>
      <c r="I41" s="3">
        <v>1</v>
      </c>
    </row>
    <row r="42" spans="1:11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0</v>
      </c>
      <c r="I42" s="3">
        <v>1</v>
      </c>
    </row>
    <row r="43" spans="1:11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0</v>
      </c>
      <c r="I43" s="3">
        <v>1</v>
      </c>
    </row>
    <row r="44" spans="1:11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0</v>
      </c>
      <c r="I44" s="3">
        <v>1</v>
      </c>
    </row>
    <row r="45" spans="1:11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0</v>
      </c>
      <c r="I45" s="3">
        <v>1</v>
      </c>
    </row>
    <row r="46" spans="1:11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0</v>
      </c>
      <c r="I46" s="4">
        <v>1</v>
      </c>
    </row>
    <row r="47" spans="1:11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0</v>
      </c>
      <c r="I47" s="3">
        <v>1</v>
      </c>
    </row>
    <row r="48" spans="1:11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0</v>
      </c>
      <c r="I48" s="3">
        <v>1</v>
      </c>
    </row>
    <row r="49" spans="1:9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0</v>
      </c>
      <c r="H49" s="3">
        <v>1</v>
      </c>
      <c r="I49" s="3">
        <v>0</v>
      </c>
    </row>
    <row r="50" spans="1:9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0</v>
      </c>
      <c r="H50" s="3">
        <v>1</v>
      </c>
      <c r="I50" s="3">
        <v>0</v>
      </c>
    </row>
    <row r="51" spans="1:9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0</v>
      </c>
      <c r="H51" s="3">
        <v>1</v>
      </c>
      <c r="I51" s="3">
        <v>0</v>
      </c>
    </row>
    <row r="52" spans="1:9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0</v>
      </c>
      <c r="H52" s="3">
        <v>1</v>
      </c>
      <c r="I52" s="3">
        <v>0</v>
      </c>
    </row>
    <row r="53" spans="1:9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0</v>
      </c>
      <c r="H53" s="3">
        <v>1</v>
      </c>
      <c r="I53" s="3">
        <v>0</v>
      </c>
    </row>
    <row r="54" spans="1:9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0</v>
      </c>
      <c r="H54" s="3">
        <v>1</v>
      </c>
      <c r="I54" s="3">
        <v>0</v>
      </c>
    </row>
    <row r="55" spans="1:9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0</v>
      </c>
      <c r="H55" s="5">
        <v>1</v>
      </c>
      <c r="I55" s="5">
        <v>0</v>
      </c>
    </row>
    <row r="56" spans="1:9" ht="13.5" thickTop="1" x14ac:dyDescent="0.2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C723-4700-4CE8-B007-D38A7AFA71D3}">
  <dimension ref="A1:W56"/>
  <sheetViews>
    <sheetView topLeftCell="C1" zoomScale="80" zoomScaleNormal="80" workbookViewId="0">
      <selection activeCell="P7" sqref="P7"/>
    </sheetView>
  </sheetViews>
  <sheetFormatPr baseColWidth="10" defaultRowHeight="12.75" x14ac:dyDescent="0.2"/>
  <cols>
    <col min="6" max="6" width="15.140625" customWidth="1"/>
    <col min="9" max="9" width="16.85546875" customWidth="1"/>
    <col min="11" max="11" width="16.85546875" customWidth="1"/>
  </cols>
  <sheetData>
    <row r="1" spans="1:16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57</v>
      </c>
      <c r="H1" s="26" t="s">
        <v>58</v>
      </c>
      <c r="I1" s="25" t="s">
        <v>50</v>
      </c>
    </row>
    <row r="2" spans="1:16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0</v>
      </c>
      <c r="H2" s="3">
        <v>0</v>
      </c>
      <c r="I2" s="3">
        <v>1</v>
      </c>
    </row>
    <row r="3" spans="1:16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0</v>
      </c>
      <c r="H3" s="3">
        <v>0</v>
      </c>
      <c r="I3" s="3">
        <v>1</v>
      </c>
    </row>
    <row r="4" spans="1:16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0</v>
      </c>
      <c r="H4" s="3">
        <v>0</v>
      </c>
      <c r="I4" s="3">
        <v>2</v>
      </c>
    </row>
    <row r="5" spans="1:16" x14ac:dyDescent="0.2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0</v>
      </c>
      <c r="H5" s="3">
        <v>0</v>
      </c>
      <c r="I5" s="3">
        <v>3</v>
      </c>
      <c r="K5" t="s">
        <v>16</v>
      </c>
    </row>
    <row r="6" spans="1:16" ht="13.5" thickBot="1" x14ac:dyDescent="0.25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0</v>
      </c>
      <c r="H6" s="3">
        <v>0</v>
      </c>
      <c r="I6" s="3">
        <v>3</v>
      </c>
    </row>
    <row r="7" spans="1:16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0</v>
      </c>
      <c r="H7" s="3">
        <v>0</v>
      </c>
      <c r="I7" s="3">
        <v>3</v>
      </c>
      <c r="K7" s="10" t="s">
        <v>17</v>
      </c>
      <c r="L7" s="10"/>
    </row>
    <row r="8" spans="1:16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0</v>
      </c>
      <c r="H8" s="3">
        <v>0</v>
      </c>
      <c r="I8" s="3">
        <v>5</v>
      </c>
      <c r="K8" s="7" t="s">
        <v>18</v>
      </c>
      <c r="L8" s="7">
        <v>0.97103478344058602</v>
      </c>
    </row>
    <row r="9" spans="1:16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0</v>
      </c>
      <c r="H9" s="3">
        <v>0</v>
      </c>
      <c r="I9" s="3">
        <v>5</v>
      </c>
      <c r="K9" s="7" t="s">
        <v>19</v>
      </c>
      <c r="L9" s="7">
        <v>0.94290855065150569</v>
      </c>
    </row>
    <row r="10" spans="1:16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1</v>
      </c>
      <c r="I10" s="3">
        <v>7</v>
      </c>
      <c r="K10" s="7" t="s">
        <v>20</v>
      </c>
      <c r="L10" s="7">
        <v>0.93948306369059609</v>
      </c>
    </row>
    <row r="11" spans="1:16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1</v>
      </c>
      <c r="I11" s="3">
        <v>7</v>
      </c>
      <c r="K11" s="7" t="s">
        <v>21</v>
      </c>
      <c r="L11" s="7">
        <v>724.68365128350945</v>
      </c>
    </row>
    <row r="12" spans="1:16" ht="13.5" thickBot="1" x14ac:dyDescent="0.25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1</v>
      </c>
      <c r="I12" s="3">
        <v>7</v>
      </c>
      <c r="K12" s="8" t="s">
        <v>22</v>
      </c>
      <c r="L12" s="8">
        <v>54</v>
      </c>
    </row>
    <row r="13" spans="1:16" x14ac:dyDescent="0.2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1</v>
      </c>
      <c r="I13" s="3">
        <v>7</v>
      </c>
    </row>
    <row r="14" spans="1:16" ht="13.5" thickBot="1" x14ac:dyDescent="0.25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1</v>
      </c>
      <c r="I14" s="3">
        <v>7</v>
      </c>
      <c r="K14" t="s">
        <v>23</v>
      </c>
    </row>
    <row r="15" spans="1:16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1</v>
      </c>
      <c r="I15" s="3">
        <v>8</v>
      </c>
      <c r="K15" s="9"/>
      <c r="L15" s="9" t="s">
        <v>28</v>
      </c>
      <c r="M15" s="9" t="s">
        <v>29</v>
      </c>
      <c r="N15" s="9" t="s">
        <v>30</v>
      </c>
      <c r="O15" s="9" t="s">
        <v>31</v>
      </c>
      <c r="P15" s="9" t="s">
        <v>32</v>
      </c>
    </row>
    <row r="16" spans="1:16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1</v>
      </c>
      <c r="I16" s="3">
        <v>8</v>
      </c>
      <c r="K16" s="7" t="s">
        <v>24</v>
      </c>
      <c r="L16" s="7">
        <v>3</v>
      </c>
      <c r="M16" s="7">
        <v>433676049.11145341</v>
      </c>
      <c r="N16" s="7">
        <v>144558683.03715113</v>
      </c>
      <c r="O16" s="7">
        <v>275.26263022210145</v>
      </c>
      <c r="P16" s="7">
        <v>4.5695163146560319E-31</v>
      </c>
    </row>
    <row r="17" spans="1:23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1</v>
      </c>
      <c r="I17" s="4">
        <v>8</v>
      </c>
      <c r="K17" s="7" t="s">
        <v>25</v>
      </c>
      <c r="L17" s="7">
        <v>50</v>
      </c>
      <c r="M17" s="7">
        <v>26258319.721879955</v>
      </c>
      <c r="N17" s="7">
        <v>525166.39443759911</v>
      </c>
      <c r="O17" s="7"/>
      <c r="P17" s="7"/>
    </row>
    <row r="18" spans="1:23" ht="13.5" thickBot="1" x14ac:dyDescent="0.25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1</v>
      </c>
      <c r="I18" s="4">
        <v>8</v>
      </c>
      <c r="K18" s="8" t="s">
        <v>26</v>
      </c>
      <c r="L18" s="8">
        <v>53</v>
      </c>
      <c r="M18" s="8">
        <v>459934368.83333337</v>
      </c>
      <c r="N18" s="8"/>
      <c r="O18" s="8"/>
      <c r="P18" s="8"/>
    </row>
    <row r="19" spans="1:23" ht="13.5" thickBot="1" x14ac:dyDescent="0.25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1</v>
      </c>
      <c r="I19" s="3">
        <v>9</v>
      </c>
    </row>
    <row r="20" spans="1:23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1</v>
      </c>
      <c r="H20" s="3">
        <v>0</v>
      </c>
      <c r="I20" s="3">
        <v>10</v>
      </c>
      <c r="K20" s="9"/>
      <c r="L20" s="9" t="s">
        <v>33</v>
      </c>
      <c r="M20" s="9" t="s">
        <v>21</v>
      </c>
      <c r="N20" s="9" t="s">
        <v>34</v>
      </c>
      <c r="O20" s="9" t="s">
        <v>35</v>
      </c>
      <c r="P20" s="9" t="s">
        <v>36</v>
      </c>
      <c r="Q20" s="9" t="s">
        <v>37</v>
      </c>
      <c r="R20" s="9" t="s">
        <v>38</v>
      </c>
      <c r="S20" s="9" t="s">
        <v>39</v>
      </c>
    </row>
    <row r="21" spans="1:23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1</v>
      </c>
      <c r="H21" s="3">
        <v>0</v>
      </c>
      <c r="I21" s="3">
        <v>11</v>
      </c>
      <c r="J21" s="6" t="s">
        <v>112</v>
      </c>
      <c r="K21" s="7" t="s">
        <v>27</v>
      </c>
      <c r="L21" s="36">
        <v>-1634.2466493421539</v>
      </c>
      <c r="M21" s="7">
        <v>332.7546666922666</v>
      </c>
      <c r="N21" s="7">
        <v>-4.9112659052608105</v>
      </c>
      <c r="O21" s="7">
        <v>1.0091177637705166E-5</v>
      </c>
      <c r="P21" s="7">
        <v>-2302.6040672209574</v>
      </c>
      <c r="Q21" s="7">
        <v>-965.88923146335014</v>
      </c>
      <c r="R21" s="7">
        <v>-2302.6040672209574</v>
      </c>
      <c r="S21" s="7">
        <v>-965.88923146335014</v>
      </c>
    </row>
    <row r="22" spans="1:23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1</v>
      </c>
      <c r="H22" s="3">
        <v>0</v>
      </c>
      <c r="I22" s="3">
        <v>11</v>
      </c>
      <c r="J22" s="6" t="s">
        <v>110</v>
      </c>
      <c r="K22" s="7" t="s">
        <v>57</v>
      </c>
      <c r="L22" s="7">
        <v>700.94909046263672</v>
      </c>
      <c r="M22" s="7">
        <v>647.6304532551942</v>
      </c>
      <c r="N22" s="7">
        <v>1.0823287986836416</v>
      </c>
      <c r="O22" s="7">
        <v>0.28429872731590117</v>
      </c>
      <c r="P22" s="7">
        <v>-599.85495769702959</v>
      </c>
      <c r="Q22" s="7">
        <v>2001.7531386223031</v>
      </c>
      <c r="R22" s="7">
        <v>-599.85495769702959</v>
      </c>
      <c r="S22" s="7">
        <v>2001.7531386223031</v>
      </c>
    </row>
    <row r="23" spans="1:23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1</v>
      </c>
      <c r="H23" s="3">
        <v>0</v>
      </c>
      <c r="I23" s="3">
        <v>12</v>
      </c>
      <c r="J23" s="6" t="s">
        <v>113</v>
      </c>
      <c r="K23" s="7" t="s">
        <v>58</v>
      </c>
      <c r="L23" s="7">
        <v>-843.9260911378974</v>
      </c>
      <c r="M23" s="7">
        <v>377.95328384898932</v>
      </c>
      <c r="N23" s="7">
        <v>-2.2328846637964039</v>
      </c>
      <c r="O23" s="7">
        <v>3.0063367993560172E-2</v>
      </c>
      <c r="P23" s="7">
        <v>-1603.0676033611903</v>
      </c>
      <c r="Q23" s="7">
        <v>-84.784578914604481</v>
      </c>
      <c r="R23" s="7">
        <v>-1603.0676033611903</v>
      </c>
      <c r="S23" s="7">
        <v>-84.784578914604481</v>
      </c>
    </row>
    <row r="24" spans="1:23" ht="13.5" thickBot="1" x14ac:dyDescent="0.25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1</v>
      </c>
      <c r="H24" s="3">
        <v>0</v>
      </c>
      <c r="I24" s="3">
        <v>12</v>
      </c>
      <c r="J24" s="6" t="s">
        <v>96</v>
      </c>
      <c r="K24" s="8" t="s">
        <v>50</v>
      </c>
      <c r="L24" s="12">
        <v>661.894763765834</v>
      </c>
      <c r="M24" s="8">
        <v>69.324810094529511</v>
      </c>
      <c r="N24" s="8">
        <v>9.5477328082585657</v>
      </c>
      <c r="O24" s="8">
        <v>7.4522544628777613E-13</v>
      </c>
      <c r="P24" s="8">
        <v>522.65178475581195</v>
      </c>
      <c r="Q24" s="8">
        <v>801.13774277585605</v>
      </c>
      <c r="R24" s="8">
        <v>522.65178475581195</v>
      </c>
      <c r="S24" s="8">
        <v>801.13774277585605</v>
      </c>
    </row>
    <row r="25" spans="1:23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1</v>
      </c>
      <c r="H25" s="3">
        <v>0</v>
      </c>
      <c r="I25" s="3">
        <v>12</v>
      </c>
    </row>
    <row r="26" spans="1:23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1</v>
      </c>
      <c r="H26" s="4">
        <v>0</v>
      </c>
      <c r="I26" s="3">
        <v>12</v>
      </c>
      <c r="M26" s="28" t="s">
        <v>50</v>
      </c>
    </row>
    <row r="27" spans="1:23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1</v>
      </c>
      <c r="H27" s="3">
        <v>0</v>
      </c>
      <c r="I27" s="3">
        <v>13</v>
      </c>
      <c r="K27" s="6"/>
      <c r="L27" s="6" t="s">
        <v>59</v>
      </c>
      <c r="O27" s="6">
        <v>1</v>
      </c>
      <c r="P27">
        <v>2</v>
      </c>
      <c r="Q27">
        <v>3</v>
      </c>
      <c r="R27">
        <v>4</v>
      </c>
      <c r="S27">
        <v>5</v>
      </c>
      <c r="T27">
        <v>6</v>
      </c>
      <c r="U27">
        <v>7</v>
      </c>
      <c r="V27">
        <v>8</v>
      </c>
      <c r="W27">
        <v>9</v>
      </c>
    </row>
    <row r="28" spans="1:23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1</v>
      </c>
      <c r="H28" s="3">
        <v>0</v>
      </c>
      <c r="I28" s="3">
        <v>13</v>
      </c>
      <c r="K28" s="6" t="s">
        <v>55</v>
      </c>
      <c r="L28">
        <f>+L21+L22</f>
        <v>-933.29755887951717</v>
      </c>
      <c r="M28" s="6">
        <f>+L24</f>
        <v>661.894763765834</v>
      </c>
      <c r="N28" s="6" t="s">
        <v>92</v>
      </c>
    </row>
    <row r="29" spans="1:23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1</v>
      </c>
      <c r="H29" s="3">
        <v>0</v>
      </c>
      <c r="I29" s="3">
        <v>13</v>
      </c>
      <c r="K29" s="6" t="s">
        <v>53</v>
      </c>
      <c r="L29">
        <f>+L21+L23</f>
        <v>-2478.1727404800513</v>
      </c>
      <c r="M29" s="6">
        <f>+L24</f>
        <v>661.894763765834</v>
      </c>
      <c r="N29" s="6" t="s">
        <v>92</v>
      </c>
    </row>
    <row r="30" spans="1:23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0</v>
      </c>
      <c r="H30" s="3">
        <v>0</v>
      </c>
      <c r="I30" s="3">
        <v>4</v>
      </c>
      <c r="J30" s="34" t="s">
        <v>102</v>
      </c>
      <c r="K30" s="34" t="s">
        <v>54</v>
      </c>
      <c r="L30" s="34">
        <f>+L21</f>
        <v>-1634.2466493421539</v>
      </c>
      <c r="M30">
        <f>+L24</f>
        <v>661.894763765834</v>
      </c>
      <c r="N30" s="6" t="s">
        <v>92</v>
      </c>
    </row>
    <row r="31" spans="1:23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0</v>
      </c>
      <c r="H31" s="3">
        <v>0</v>
      </c>
      <c r="I31" s="3">
        <v>4</v>
      </c>
    </row>
    <row r="32" spans="1:23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0</v>
      </c>
      <c r="H32" s="3">
        <v>0</v>
      </c>
      <c r="I32" s="3">
        <v>4</v>
      </c>
      <c r="L32" s="6" t="s">
        <v>60</v>
      </c>
    </row>
    <row r="33" spans="1:12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0</v>
      </c>
      <c r="H33" s="3">
        <v>0</v>
      </c>
      <c r="I33" s="3">
        <v>4</v>
      </c>
      <c r="K33" s="6" t="s">
        <v>55</v>
      </c>
      <c r="L33">
        <f>+L22</f>
        <v>700.94909046263672</v>
      </c>
    </row>
    <row r="34" spans="1:12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0</v>
      </c>
      <c r="H34" s="3">
        <v>0</v>
      </c>
      <c r="I34" s="3">
        <v>5</v>
      </c>
      <c r="K34" s="6" t="s">
        <v>53</v>
      </c>
      <c r="L34">
        <f>+L23</f>
        <v>-843.9260911378974</v>
      </c>
    </row>
    <row r="35" spans="1:12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0</v>
      </c>
      <c r="H35" s="3">
        <v>0</v>
      </c>
      <c r="I35" s="3">
        <v>5</v>
      </c>
    </row>
    <row r="36" spans="1:12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0</v>
      </c>
      <c r="H36" s="3">
        <v>0</v>
      </c>
      <c r="I36" s="3">
        <v>6</v>
      </c>
    </row>
    <row r="37" spans="1:12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0</v>
      </c>
      <c r="H37" s="4">
        <v>0</v>
      </c>
      <c r="I37" s="4">
        <v>6</v>
      </c>
    </row>
    <row r="38" spans="1:12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0</v>
      </c>
      <c r="H38" s="3">
        <v>0</v>
      </c>
      <c r="I38" s="3">
        <v>6</v>
      </c>
    </row>
    <row r="39" spans="1:12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0</v>
      </c>
      <c r="H39" s="3">
        <v>0</v>
      </c>
      <c r="I39" s="3">
        <v>6</v>
      </c>
    </row>
    <row r="40" spans="1:12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0</v>
      </c>
      <c r="H40" s="3">
        <v>0</v>
      </c>
      <c r="I40" s="3">
        <v>6</v>
      </c>
    </row>
    <row r="41" spans="1:12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1</v>
      </c>
      <c r="I41" s="3">
        <v>8</v>
      </c>
    </row>
    <row r="42" spans="1:12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1</v>
      </c>
      <c r="I42" s="3">
        <v>8</v>
      </c>
    </row>
    <row r="43" spans="1:12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1</v>
      </c>
      <c r="I43" s="3">
        <v>9</v>
      </c>
    </row>
    <row r="44" spans="1:12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1</v>
      </c>
      <c r="I44" s="3">
        <v>9</v>
      </c>
    </row>
    <row r="45" spans="1:12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1</v>
      </c>
      <c r="I45" s="3">
        <v>9</v>
      </c>
    </row>
    <row r="46" spans="1:12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1</v>
      </c>
      <c r="I46" s="4">
        <v>10</v>
      </c>
    </row>
    <row r="47" spans="1:12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1</v>
      </c>
      <c r="I47" s="3">
        <v>11</v>
      </c>
    </row>
    <row r="48" spans="1:12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1</v>
      </c>
      <c r="I48" s="3">
        <v>11</v>
      </c>
    </row>
    <row r="49" spans="1:9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1</v>
      </c>
      <c r="H49" s="3">
        <v>0</v>
      </c>
      <c r="I49" s="3">
        <v>13</v>
      </c>
    </row>
    <row r="50" spans="1:9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1</v>
      </c>
      <c r="H50" s="3">
        <v>0</v>
      </c>
      <c r="I50" s="3">
        <v>14</v>
      </c>
    </row>
    <row r="51" spans="1:9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1</v>
      </c>
      <c r="H51" s="3">
        <v>0</v>
      </c>
      <c r="I51" s="3">
        <v>14</v>
      </c>
    </row>
    <row r="52" spans="1:9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1</v>
      </c>
      <c r="H52" s="3">
        <v>0</v>
      </c>
      <c r="I52" s="3">
        <v>14</v>
      </c>
    </row>
    <row r="53" spans="1:9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1</v>
      </c>
      <c r="H53" s="3">
        <v>0</v>
      </c>
      <c r="I53" s="3">
        <v>14</v>
      </c>
    </row>
    <row r="54" spans="1:9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1</v>
      </c>
      <c r="H54" s="3">
        <v>0</v>
      </c>
      <c r="I54" s="3">
        <v>15</v>
      </c>
    </row>
    <row r="55" spans="1:9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1</v>
      </c>
      <c r="H55" s="5">
        <v>0</v>
      </c>
      <c r="I55" s="5">
        <v>15</v>
      </c>
    </row>
    <row r="56" spans="1:9" ht="13.5" thickTop="1" x14ac:dyDescent="0.2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9270-B001-40C0-BC7B-170C94679FCA}">
  <dimension ref="A1:W56"/>
  <sheetViews>
    <sheetView topLeftCell="G1" zoomScale="83" zoomScaleNormal="83" workbookViewId="0">
      <selection activeCell="T34" sqref="T34"/>
    </sheetView>
  </sheetViews>
  <sheetFormatPr baseColWidth="10" defaultRowHeight="12.75" x14ac:dyDescent="0.2"/>
  <cols>
    <col min="6" max="6" width="14.42578125" customWidth="1"/>
    <col min="9" max="9" width="17.140625" customWidth="1"/>
    <col min="11" max="11" width="15.140625" customWidth="1"/>
  </cols>
  <sheetData>
    <row r="1" spans="1:16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1" t="s">
        <v>0</v>
      </c>
      <c r="F1" s="25" t="s">
        <v>8</v>
      </c>
      <c r="G1" s="26" t="s">
        <v>56</v>
      </c>
      <c r="H1" s="26" t="s">
        <v>58</v>
      </c>
      <c r="I1" s="1" t="s">
        <v>1</v>
      </c>
    </row>
    <row r="2" spans="1:16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1</v>
      </c>
      <c r="H2" s="3">
        <v>0</v>
      </c>
      <c r="I2" s="3">
        <v>1</v>
      </c>
    </row>
    <row r="3" spans="1:16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1</v>
      </c>
      <c r="H3" s="3">
        <v>0</v>
      </c>
      <c r="I3" s="3">
        <v>1</v>
      </c>
    </row>
    <row r="4" spans="1:16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1</v>
      </c>
      <c r="H4" s="3">
        <v>0</v>
      </c>
      <c r="I4" s="3">
        <v>2</v>
      </c>
    </row>
    <row r="5" spans="1:16" x14ac:dyDescent="0.2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1</v>
      </c>
      <c r="H5" s="3">
        <v>0</v>
      </c>
      <c r="I5" s="3">
        <v>3</v>
      </c>
      <c r="K5" t="s">
        <v>16</v>
      </c>
    </row>
    <row r="6" spans="1:16" ht="13.5" thickBot="1" x14ac:dyDescent="0.25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1</v>
      </c>
      <c r="H6" s="3">
        <v>0</v>
      </c>
      <c r="I6" s="3">
        <v>3</v>
      </c>
    </row>
    <row r="7" spans="1:16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1</v>
      </c>
      <c r="H7" s="3">
        <v>0</v>
      </c>
      <c r="I7" s="3">
        <v>3</v>
      </c>
      <c r="K7" s="10" t="s">
        <v>17</v>
      </c>
      <c r="L7" s="10"/>
    </row>
    <row r="8" spans="1:16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1</v>
      </c>
      <c r="H8" s="3">
        <v>0</v>
      </c>
      <c r="I8" s="3">
        <v>5</v>
      </c>
      <c r="K8" s="7" t="s">
        <v>18</v>
      </c>
      <c r="L8" s="7">
        <v>0.97103478344058602</v>
      </c>
    </row>
    <row r="9" spans="1:16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1</v>
      </c>
      <c r="H9" s="3">
        <v>0</v>
      </c>
      <c r="I9" s="3">
        <v>5</v>
      </c>
      <c r="K9" s="7" t="s">
        <v>19</v>
      </c>
      <c r="L9" s="7">
        <v>0.94290855065150569</v>
      </c>
    </row>
    <row r="10" spans="1:16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1</v>
      </c>
      <c r="I10" s="3">
        <v>7</v>
      </c>
      <c r="K10" s="7" t="s">
        <v>20</v>
      </c>
      <c r="L10" s="7">
        <v>0.93948306369059609</v>
      </c>
    </row>
    <row r="11" spans="1:16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1</v>
      </c>
      <c r="I11" s="3">
        <v>7</v>
      </c>
      <c r="K11" s="7" t="s">
        <v>21</v>
      </c>
      <c r="L11" s="7">
        <v>724.68365128350945</v>
      </c>
    </row>
    <row r="12" spans="1:16" ht="13.5" thickBot="1" x14ac:dyDescent="0.25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1</v>
      </c>
      <c r="I12" s="3">
        <v>7</v>
      </c>
      <c r="K12" s="8" t="s">
        <v>22</v>
      </c>
      <c r="L12" s="8">
        <v>54</v>
      </c>
    </row>
    <row r="13" spans="1:16" x14ac:dyDescent="0.2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1</v>
      </c>
      <c r="I13" s="3">
        <v>7</v>
      </c>
    </row>
    <row r="14" spans="1:16" ht="13.5" thickBot="1" x14ac:dyDescent="0.25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1</v>
      </c>
      <c r="I14" s="3">
        <v>7</v>
      </c>
      <c r="K14" t="s">
        <v>23</v>
      </c>
    </row>
    <row r="15" spans="1:16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1</v>
      </c>
      <c r="I15" s="3">
        <v>8</v>
      </c>
      <c r="K15" s="9"/>
      <c r="L15" s="9" t="s">
        <v>28</v>
      </c>
      <c r="M15" s="9" t="s">
        <v>29</v>
      </c>
      <c r="N15" s="9" t="s">
        <v>30</v>
      </c>
      <c r="O15" s="9" t="s">
        <v>31</v>
      </c>
      <c r="P15" s="9" t="s">
        <v>32</v>
      </c>
    </row>
    <row r="16" spans="1:16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1</v>
      </c>
      <c r="I16" s="3">
        <v>8</v>
      </c>
      <c r="K16" s="7" t="s">
        <v>24</v>
      </c>
      <c r="L16" s="7">
        <v>3</v>
      </c>
      <c r="M16" s="7">
        <v>433676049.11145341</v>
      </c>
      <c r="N16" s="7">
        <v>144558683.03715113</v>
      </c>
      <c r="O16" s="7">
        <v>275.26263022210145</v>
      </c>
      <c r="P16" s="7">
        <v>4.5695163146560319E-31</v>
      </c>
    </row>
    <row r="17" spans="1:23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1</v>
      </c>
      <c r="I17" s="4">
        <v>8</v>
      </c>
      <c r="K17" s="7" t="s">
        <v>25</v>
      </c>
      <c r="L17" s="7">
        <v>50</v>
      </c>
      <c r="M17" s="7">
        <v>26258319.721879955</v>
      </c>
      <c r="N17" s="7">
        <v>525166.39443759911</v>
      </c>
      <c r="O17" s="7"/>
      <c r="P17" s="7"/>
    </row>
    <row r="18" spans="1:23" ht="13.5" thickBot="1" x14ac:dyDescent="0.25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1</v>
      </c>
      <c r="I18" s="4">
        <v>8</v>
      </c>
      <c r="K18" s="8" t="s">
        <v>26</v>
      </c>
      <c r="L18" s="8">
        <v>53</v>
      </c>
      <c r="M18" s="8">
        <v>459934368.83333337</v>
      </c>
      <c r="N18" s="8"/>
      <c r="O18" s="8"/>
      <c r="P18" s="8"/>
    </row>
    <row r="19" spans="1:23" ht="13.5" thickBot="1" x14ac:dyDescent="0.25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1</v>
      </c>
      <c r="I19" s="3">
        <v>9</v>
      </c>
    </row>
    <row r="20" spans="1:23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0</v>
      </c>
      <c r="H20" s="3">
        <v>0</v>
      </c>
      <c r="I20" s="3">
        <v>10</v>
      </c>
      <c r="K20" s="9"/>
      <c r="L20" s="9" t="s">
        <v>33</v>
      </c>
      <c r="M20" s="9" t="s">
        <v>21</v>
      </c>
      <c r="N20" s="9" t="s">
        <v>34</v>
      </c>
      <c r="O20" s="9" t="s">
        <v>35</v>
      </c>
      <c r="P20" s="9" t="s">
        <v>36</v>
      </c>
      <c r="Q20" s="9" t="s">
        <v>37</v>
      </c>
      <c r="R20" s="9" t="s">
        <v>38</v>
      </c>
      <c r="S20" s="9" t="s">
        <v>39</v>
      </c>
    </row>
    <row r="21" spans="1:23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0</v>
      </c>
      <c r="H21" s="3">
        <v>0</v>
      </c>
      <c r="I21" s="3">
        <v>11</v>
      </c>
      <c r="J21" s="6" t="s">
        <v>112</v>
      </c>
      <c r="K21" s="7" t="s">
        <v>27</v>
      </c>
      <c r="L21" s="36">
        <v>-933.29755887951706</v>
      </c>
      <c r="M21" s="7">
        <v>906.19706623411957</v>
      </c>
      <c r="N21" s="7">
        <v>-1.0299057386689838</v>
      </c>
      <c r="O21" s="7">
        <v>0.30801069167750134</v>
      </c>
      <c r="P21" s="7">
        <v>-2753.4479336230352</v>
      </c>
      <c r="Q21" s="7">
        <v>886.85281586400083</v>
      </c>
      <c r="R21" s="7">
        <v>-2753.4479336230352</v>
      </c>
      <c r="S21" s="7">
        <v>886.85281586400083</v>
      </c>
    </row>
    <row r="22" spans="1:23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0</v>
      </c>
      <c r="H22" s="3">
        <v>0</v>
      </c>
      <c r="I22" s="3">
        <v>11</v>
      </c>
      <c r="J22" s="6" t="s">
        <v>109</v>
      </c>
      <c r="K22" s="7" t="s">
        <v>56</v>
      </c>
      <c r="L22" s="7">
        <v>-700.94909046263626</v>
      </c>
      <c r="M22" s="7">
        <v>647.63045325519386</v>
      </c>
      <c r="N22" s="7">
        <v>-1.0823287986836416</v>
      </c>
      <c r="O22" s="7">
        <v>0.28429872731590117</v>
      </c>
      <c r="P22" s="7">
        <v>-2001.7531386223018</v>
      </c>
      <c r="Q22" s="7">
        <v>599.85495769702936</v>
      </c>
      <c r="R22" s="7">
        <v>-2001.7531386223018</v>
      </c>
      <c r="S22" s="7">
        <v>599.85495769702936</v>
      </c>
    </row>
    <row r="23" spans="1:23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0</v>
      </c>
      <c r="H23" s="3">
        <v>0</v>
      </c>
      <c r="I23" s="3">
        <v>12</v>
      </c>
      <c r="J23" s="6" t="s">
        <v>113</v>
      </c>
      <c r="K23" s="7" t="s">
        <v>58</v>
      </c>
      <c r="L23" s="7">
        <v>-1544.875181600534</v>
      </c>
      <c r="M23" s="7">
        <v>393.16870793445986</v>
      </c>
      <c r="N23" s="7">
        <v>-3.9292933298701391</v>
      </c>
      <c r="O23" s="7">
        <v>2.6200577751077353E-4</v>
      </c>
      <c r="P23" s="7">
        <v>-2334.5777725151761</v>
      </c>
      <c r="Q23" s="7">
        <v>-755.17259068589181</v>
      </c>
      <c r="R23" s="7">
        <v>-2334.5777725151761</v>
      </c>
      <c r="S23" s="7">
        <v>-755.17259068589181</v>
      </c>
    </row>
    <row r="24" spans="1:23" ht="13.5" thickBot="1" x14ac:dyDescent="0.25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0</v>
      </c>
      <c r="H24" s="3">
        <v>0</v>
      </c>
      <c r="I24" s="3">
        <v>12</v>
      </c>
      <c r="J24" s="6" t="s">
        <v>96</v>
      </c>
      <c r="K24" s="8" t="s">
        <v>1</v>
      </c>
      <c r="L24" s="12">
        <v>661.894763765834</v>
      </c>
      <c r="M24" s="8">
        <v>69.32481009452944</v>
      </c>
      <c r="N24" s="8">
        <v>9.5477328082585746</v>
      </c>
      <c r="O24" s="8">
        <v>7.4522544628775482E-13</v>
      </c>
      <c r="P24" s="8">
        <v>522.65178475581206</v>
      </c>
      <c r="Q24" s="8">
        <v>801.13774277585594</v>
      </c>
      <c r="R24" s="8">
        <v>522.65178475581206</v>
      </c>
      <c r="S24" s="8">
        <v>801.13774277585594</v>
      </c>
    </row>
    <row r="25" spans="1:23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0</v>
      </c>
      <c r="H25" s="3">
        <v>0</v>
      </c>
      <c r="I25" s="3">
        <v>12</v>
      </c>
    </row>
    <row r="26" spans="1:23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0</v>
      </c>
      <c r="H26" s="4">
        <v>0</v>
      </c>
      <c r="I26" s="3">
        <v>12</v>
      </c>
      <c r="M26" s="28" t="s">
        <v>50</v>
      </c>
    </row>
    <row r="27" spans="1:23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0</v>
      </c>
      <c r="H27" s="3">
        <v>0</v>
      </c>
      <c r="I27" s="3">
        <v>13</v>
      </c>
      <c r="K27" s="6"/>
      <c r="L27" s="6" t="s">
        <v>59</v>
      </c>
      <c r="O27" s="6">
        <v>1</v>
      </c>
      <c r="P27">
        <v>2</v>
      </c>
      <c r="Q27">
        <v>3</v>
      </c>
      <c r="R27">
        <v>4</v>
      </c>
      <c r="S27">
        <v>5</v>
      </c>
      <c r="T27">
        <v>6</v>
      </c>
      <c r="U27">
        <v>7</v>
      </c>
      <c r="V27">
        <v>8</v>
      </c>
      <c r="W27">
        <v>9</v>
      </c>
    </row>
    <row r="28" spans="1:23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0</v>
      </c>
      <c r="H28" s="3">
        <v>0</v>
      </c>
      <c r="I28" s="3">
        <v>13</v>
      </c>
      <c r="J28" s="34" t="s">
        <v>102</v>
      </c>
      <c r="K28" s="34" t="s">
        <v>55</v>
      </c>
      <c r="L28" s="34">
        <f>+L21</f>
        <v>-933.29755887951706</v>
      </c>
      <c r="M28">
        <f>+L24</f>
        <v>661.894763765834</v>
      </c>
      <c r="N28" s="6" t="s">
        <v>92</v>
      </c>
    </row>
    <row r="29" spans="1:23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0</v>
      </c>
      <c r="H29" s="3">
        <v>0</v>
      </c>
      <c r="I29" s="3">
        <v>13</v>
      </c>
      <c r="K29" s="6" t="s">
        <v>53</v>
      </c>
      <c r="L29">
        <f>+L21+L23</f>
        <v>-2478.1727404800513</v>
      </c>
      <c r="M29">
        <f>+M28</f>
        <v>661.894763765834</v>
      </c>
      <c r="N29" s="6" t="s">
        <v>92</v>
      </c>
    </row>
    <row r="30" spans="1:23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1</v>
      </c>
      <c r="H30" s="3">
        <v>0</v>
      </c>
      <c r="I30" s="3">
        <v>4</v>
      </c>
      <c r="K30" s="6" t="s">
        <v>54</v>
      </c>
      <c r="L30">
        <f>+L21+L22</f>
        <v>-1634.2466493421534</v>
      </c>
      <c r="M30">
        <f>+M29</f>
        <v>661.894763765834</v>
      </c>
      <c r="N30" s="6" t="s">
        <v>92</v>
      </c>
    </row>
    <row r="31" spans="1:23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1</v>
      </c>
      <c r="H31" s="3">
        <v>0</v>
      </c>
      <c r="I31" s="3">
        <v>4</v>
      </c>
    </row>
    <row r="32" spans="1:23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1</v>
      </c>
      <c r="H32" s="3">
        <v>0</v>
      </c>
      <c r="I32" s="3">
        <v>4</v>
      </c>
      <c r="L32" s="6" t="s">
        <v>60</v>
      </c>
    </row>
    <row r="33" spans="1:12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1</v>
      </c>
      <c r="H33" s="3">
        <v>0</v>
      </c>
      <c r="I33" s="3">
        <v>4</v>
      </c>
      <c r="K33" s="6" t="s">
        <v>53</v>
      </c>
      <c r="L33">
        <f>+L23</f>
        <v>-1544.875181600534</v>
      </c>
    </row>
    <row r="34" spans="1:12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1</v>
      </c>
      <c r="H34" s="3">
        <v>0</v>
      </c>
      <c r="I34" s="3">
        <v>5</v>
      </c>
      <c r="K34" s="6" t="s">
        <v>54</v>
      </c>
      <c r="L34">
        <f>+L22</f>
        <v>-700.94909046263626</v>
      </c>
    </row>
    <row r="35" spans="1:12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1</v>
      </c>
      <c r="H35" s="3">
        <v>0</v>
      </c>
      <c r="I35" s="3">
        <v>5</v>
      </c>
    </row>
    <row r="36" spans="1:12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1</v>
      </c>
      <c r="H36" s="3">
        <v>0</v>
      </c>
      <c r="I36" s="3">
        <v>6</v>
      </c>
    </row>
    <row r="37" spans="1:12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1</v>
      </c>
      <c r="H37" s="4">
        <v>0</v>
      </c>
      <c r="I37" s="4">
        <v>6</v>
      </c>
    </row>
    <row r="38" spans="1:12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1</v>
      </c>
      <c r="H38" s="3">
        <v>0</v>
      </c>
      <c r="I38" s="3">
        <v>6</v>
      </c>
    </row>
    <row r="39" spans="1:12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1</v>
      </c>
      <c r="H39" s="3">
        <v>0</v>
      </c>
      <c r="I39" s="3">
        <v>6</v>
      </c>
    </row>
    <row r="40" spans="1:12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1</v>
      </c>
      <c r="H40" s="3">
        <v>0</v>
      </c>
      <c r="I40" s="3">
        <v>6</v>
      </c>
    </row>
    <row r="41" spans="1:12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1</v>
      </c>
      <c r="I41" s="3">
        <v>8</v>
      </c>
    </row>
    <row r="42" spans="1:12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1</v>
      </c>
      <c r="I42" s="3">
        <v>8</v>
      </c>
    </row>
    <row r="43" spans="1:12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1</v>
      </c>
      <c r="I43" s="3">
        <v>9</v>
      </c>
    </row>
    <row r="44" spans="1:12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1</v>
      </c>
      <c r="I44" s="3">
        <v>9</v>
      </c>
    </row>
    <row r="45" spans="1:12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1</v>
      </c>
      <c r="I45" s="3">
        <v>9</v>
      </c>
    </row>
    <row r="46" spans="1:12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1</v>
      </c>
      <c r="I46" s="4">
        <v>10</v>
      </c>
    </row>
    <row r="47" spans="1:12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1</v>
      </c>
      <c r="I47" s="3">
        <v>11</v>
      </c>
    </row>
    <row r="48" spans="1:12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1</v>
      </c>
      <c r="I48" s="3">
        <v>11</v>
      </c>
    </row>
    <row r="49" spans="1:9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0</v>
      </c>
      <c r="H49" s="3">
        <v>0</v>
      </c>
      <c r="I49" s="3">
        <v>13</v>
      </c>
    </row>
    <row r="50" spans="1:9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0</v>
      </c>
      <c r="H50" s="3">
        <v>0</v>
      </c>
      <c r="I50" s="3">
        <v>14</v>
      </c>
    </row>
    <row r="51" spans="1:9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0</v>
      </c>
      <c r="H51" s="3">
        <v>0</v>
      </c>
      <c r="I51" s="3">
        <v>14</v>
      </c>
    </row>
    <row r="52" spans="1:9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0</v>
      </c>
      <c r="H52" s="3">
        <v>0</v>
      </c>
      <c r="I52" s="3">
        <v>14</v>
      </c>
    </row>
    <row r="53" spans="1:9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0</v>
      </c>
      <c r="H53" s="3">
        <v>0</v>
      </c>
      <c r="I53" s="3">
        <v>14</v>
      </c>
    </row>
    <row r="54" spans="1:9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0</v>
      </c>
      <c r="H54" s="3">
        <v>0</v>
      </c>
      <c r="I54" s="3">
        <v>15</v>
      </c>
    </row>
    <row r="55" spans="1:9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0</v>
      </c>
      <c r="H55" s="5">
        <v>0</v>
      </c>
      <c r="I55" s="5">
        <v>15</v>
      </c>
    </row>
    <row r="56" spans="1:9" ht="13.5" thickTop="1" x14ac:dyDescent="0.2"/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B380-CA97-4420-AEA2-30717C1BE7EA}">
  <dimension ref="A1:U56"/>
  <sheetViews>
    <sheetView topLeftCell="A4" zoomScale="74" zoomScaleNormal="74" workbookViewId="0">
      <selection activeCell="M29" sqref="M29:M30"/>
    </sheetView>
  </sheetViews>
  <sheetFormatPr baseColWidth="10" defaultRowHeight="12.75" x14ac:dyDescent="0.2"/>
  <cols>
    <col min="5" max="5" width="14.85546875" customWidth="1"/>
    <col min="9" max="9" width="15.28515625" customWidth="1"/>
  </cols>
  <sheetData>
    <row r="1" spans="1:16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56</v>
      </c>
      <c r="H1" s="26" t="s">
        <v>57</v>
      </c>
      <c r="I1" s="25" t="s">
        <v>1</v>
      </c>
    </row>
    <row r="2" spans="1:16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1</v>
      </c>
      <c r="H2" s="3">
        <v>0</v>
      </c>
      <c r="I2" s="3">
        <v>1</v>
      </c>
    </row>
    <row r="3" spans="1:16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1</v>
      </c>
      <c r="H3" s="3">
        <v>0</v>
      </c>
      <c r="I3" s="3">
        <v>1</v>
      </c>
    </row>
    <row r="4" spans="1:16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1</v>
      </c>
      <c r="H4" s="3">
        <v>0</v>
      </c>
      <c r="I4" s="3">
        <v>2</v>
      </c>
    </row>
    <row r="5" spans="1:16" x14ac:dyDescent="0.2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1</v>
      </c>
      <c r="H5" s="3">
        <v>0</v>
      </c>
      <c r="I5" s="3">
        <v>3</v>
      </c>
      <c r="K5" t="s">
        <v>16</v>
      </c>
    </row>
    <row r="6" spans="1:16" ht="13.5" thickBot="1" x14ac:dyDescent="0.25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1</v>
      </c>
      <c r="H6" s="3">
        <v>0</v>
      </c>
      <c r="I6" s="3">
        <v>3</v>
      </c>
    </row>
    <row r="7" spans="1:16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1</v>
      </c>
      <c r="H7" s="3">
        <v>0</v>
      </c>
      <c r="I7" s="3">
        <v>3</v>
      </c>
      <c r="K7" s="10" t="s">
        <v>17</v>
      </c>
      <c r="L7" s="10"/>
    </row>
    <row r="8" spans="1:16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1</v>
      </c>
      <c r="H8" s="3">
        <v>0</v>
      </c>
      <c r="I8" s="3">
        <v>5</v>
      </c>
      <c r="K8" s="7" t="s">
        <v>18</v>
      </c>
      <c r="L8" s="7">
        <v>0.97103478344058602</v>
      </c>
    </row>
    <row r="9" spans="1:16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1</v>
      </c>
      <c r="H9" s="3">
        <v>0</v>
      </c>
      <c r="I9" s="3">
        <v>5</v>
      </c>
      <c r="K9" s="7" t="s">
        <v>19</v>
      </c>
      <c r="L9" s="7">
        <v>0.94290855065150569</v>
      </c>
    </row>
    <row r="10" spans="1:16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0</v>
      </c>
      <c r="I10" s="3">
        <v>7</v>
      </c>
      <c r="K10" s="7" t="s">
        <v>20</v>
      </c>
      <c r="L10" s="7">
        <v>0.93948306369059609</v>
      </c>
    </row>
    <row r="11" spans="1:16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0</v>
      </c>
      <c r="I11" s="3">
        <v>7</v>
      </c>
      <c r="K11" s="7" t="s">
        <v>21</v>
      </c>
      <c r="L11" s="7">
        <v>724.68365128350933</v>
      </c>
    </row>
    <row r="12" spans="1:16" ht="13.5" thickBot="1" x14ac:dyDescent="0.25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0</v>
      </c>
      <c r="I12" s="3">
        <v>7</v>
      </c>
      <c r="K12" s="8" t="s">
        <v>22</v>
      </c>
      <c r="L12" s="8">
        <v>54</v>
      </c>
    </row>
    <row r="13" spans="1:16" x14ac:dyDescent="0.2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0</v>
      </c>
      <c r="I13" s="3">
        <v>7</v>
      </c>
    </row>
    <row r="14" spans="1:16" ht="13.5" thickBot="1" x14ac:dyDescent="0.25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0</v>
      </c>
      <c r="I14" s="3">
        <v>7</v>
      </c>
      <c r="K14" t="s">
        <v>23</v>
      </c>
    </row>
    <row r="15" spans="1:16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0</v>
      </c>
      <c r="I15" s="3">
        <v>8</v>
      </c>
      <c r="K15" s="9"/>
      <c r="L15" s="9" t="s">
        <v>28</v>
      </c>
      <c r="M15" s="9" t="s">
        <v>29</v>
      </c>
      <c r="N15" s="9" t="s">
        <v>30</v>
      </c>
      <c r="O15" s="9" t="s">
        <v>31</v>
      </c>
      <c r="P15" s="9" t="s">
        <v>32</v>
      </c>
    </row>
    <row r="16" spans="1:16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0</v>
      </c>
      <c r="I16" s="3">
        <v>8</v>
      </c>
      <c r="K16" s="7" t="s">
        <v>24</v>
      </c>
      <c r="L16" s="7">
        <v>3</v>
      </c>
      <c r="M16" s="7">
        <v>433676049.11145341</v>
      </c>
      <c r="N16" s="7">
        <v>144558683.03715113</v>
      </c>
      <c r="O16" s="7">
        <v>275.26263022210151</v>
      </c>
      <c r="P16" s="7">
        <v>4.5695163146559671E-31</v>
      </c>
    </row>
    <row r="17" spans="1:21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0</v>
      </c>
      <c r="I17" s="4">
        <v>8</v>
      </c>
      <c r="K17" s="7" t="s">
        <v>25</v>
      </c>
      <c r="L17" s="7">
        <v>50</v>
      </c>
      <c r="M17" s="7">
        <v>26258319.721879952</v>
      </c>
      <c r="N17" s="7">
        <v>525166.394437599</v>
      </c>
      <c r="O17" s="7"/>
      <c r="P17" s="7"/>
    </row>
    <row r="18" spans="1:21" ht="13.5" thickBot="1" x14ac:dyDescent="0.25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0</v>
      </c>
      <c r="I18" s="4">
        <v>8</v>
      </c>
      <c r="K18" s="8" t="s">
        <v>26</v>
      </c>
      <c r="L18" s="8">
        <v>53</v>
      </c>
      <c r="M18" s="8">
        <v>459934368.83333337</v>
      </c>
      <c r="N18" s="8"/>
      <c r="O18" s="8"/>
      <c r="P18" s="8"/>
    </row>
    <row r="19" spans="1:21" ht="13.5" thickBot="1" x14ac:dyDescent="0.25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0</v>
      </c>
      <c r="I19" s="3">
        <v>9</v>
      </c>
    </row>
    <row r="20" spans="1:21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0</v>
      </c>
      <c r="H20" s="3">
        <v>1</v>
      </c>
      <c r="I20" s="3">
        <v>10</v>
      </c>
      <c r="K20" s="9"/>
      <c r="L20" s="9" t="s">
        <v>33</v>
      </c>
      <c r="M20" s="9" t="s">
        <v>21</v>
      </c>
      <c r="N20" s="9" t="s">
        <v>34</v>
      </c>
      <c r="O20" s="9" t="s">
        <v>35</v>
      </c>
      <c r="P20" s="9" t="s">
        <v>36</v>
      </c>
      <c r="Q20" s="9" t="s">
        <v>37</v>
      </c>
      <c r="R20" s="9" t="s">
        <v>38</v>
      </c>
      <c r="S20" s="9" t="s">
        <v>39</v>
      </c>
    </row>
    <row r="21" spans="1:21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0</v>
      </c>
      <c r="H21" s="3">
        <v>1</v>
      </c>
      <c r="I21" s="3">
        <v>11</v>
      </c>
      <c r="J21" s="6" t="s">
        <v>112</v>
      </c>
      <c r="K21" s="7" t="s">
        <v>27</v>
      </c>
      <c r="L21" s="36">
        <v>-2478.1727404800504</v>
      </c>
      <c r="M21" s="7">
        <v>606.12355865368522</v>
      </c>
      <c r="N21" s="7">
        <v>-4.0885603357581735</v>
      </c>
      <c r="O21" s="7">
        <v>1.5742012227860981E-4</v>
      </c>
      <c r="P21" s="7">
        <v>-3695.60773727285</v>
      </c>
      <c r="Q21" s="7">
        <v>-1260.7377436872507</v>
      </c>
      <c r="R21" s="7">
        <v>-3695.60773727285</v>
      </c>
      <c r="S21" s="7">
        <v>-1260.7377436872507</v>
      </c>
    </row>
    <row r="22" spans="1:21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0</v>
      </c>
      <c r="H22" s="3">
        <v>1</v>
      </c>
      <c r="I22" s="3">
        <v>11</v>
      </c>
      <c r="J22" s="6" t="s">
        <v>109</v>
      </c>
      <c r="K22" s="7" t="s">
        <v>56</v>
      </c>
      <c r="L22" s="7">
        <v>843.92609113789695</v>
      </c>
      <c r="M22" s="7">
        <v>377.95328384898932</v>
      </c>
      <c r="N22" s="7">
        <v>2.232884663796403</v>
      </c>
      <c r="O22" s="7">
        <v>3.0063367993560172E-2</v>
      </c>
      <c r="P22" s="7">
        <v>84.784578914604026</v>
      </c>
      <c r="Q22" s="7">
        <v>1603.0676033611899</v>
      </c>
      <c r="R22" s="7">
        <v>84.784578914604026</v>
      </c>
      <c r="S22" s="7">
        <v>1603.0676033611899</v>
      </c>
    </row>
    <row r="23" spans="1:21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0</v>
      </c>
      <c r="H23" s="3">
        <v>1</v>
      </c>
      <c r="I23" s="3">
        <v>12</v>
      </c>
      <c r="J23" s="6" t="s">
        <v>110</v>
      </c>
      <c r="K23" s="7" t="s">
        <v>57</v>
      </c>
      <c r="L23" s="7">
        <v>1544.8751816005349</v>
      </c>
      <c r="M23" s="7">
        <v>393.16870793446003</v>
      </c>
      <c r="N23" s="7">
        <v>3.92929332987014</v>
      </c>
      <c r="O23" s="7">
        <v>2.6200577751077353E-4</v>
      </c>
      <c r="P23" s="7">
        <v>755.17259068589237</v>
      </c>
      <c r="Q23" s="7">
        <v>2334.5777725151775</v>
      </c>
      <c r="R23" s="7">
        <v>755.17259068589237</v>
      </c>
      <c r="S23" s="7">
        <v>2334.5777725151775</v>
      </c>
    </row>
    <row r="24" spans="1:21" ht="13.5" thickBot="1" x14ac:dyDescent="0.25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0</v>
      </c>
      <c r="H24" s="3">
        <v>1</v>
      </c>
      <c r="I24" s="3">
        <v>12</v>
      </c>
      <c r="J24" s="6" t="s">
        <v>96</v>
      </c>
      <c r="K24" s="8" t="s">
        <v>1</v>
      </c>
      <c r="L24" s="12">
        <v>661.89476376583389</v>
      </c>
      <c r="M24" s="8">
        <v>69.324810094529525</v>
      </c>
      <c r="N24" s="8">
        <v>9.5477328082585622</v>
      </c>
      <c r="O24" s="8">
        <v>7.4522544628778945E-13</v>
      </c>
      <c r="P24" s="8">
        <v>522.65178475581183</v>
      </c>
      <c r="Q24" s="8">
        <v>801.13774277585594</v>
      </c>
      <c r="R24" s="8">
        <v>522.65178475581183</v>
      </c>
      <c r="S24" s="8">
        <v>801.13774277585594</v>
      </c>
    </row>
    <row r="25" spans="1:21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0</v>
      </c>
      <c r="H25" s="3">
        <v>1</v>
      </c>
      <c r="I25" s="3">
        <v>12</v>
      </c>
      <c r="J25" s="6"/>
    </row>
    <row r="26" spans="1:21" x14ac:dyDescent="0.2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0</v>
      </c>
      <c r="H26" s="4">
        <v>1</v>
      </c>
      <c r="I26" s="3">
        <v>12</v>
      </c>
      <c r="J26" s="6"/>
      <c r="M26" s="28" t="s">
        <v>50</v>
      </c>
    </row>
    <row r="27" spans="1:21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0</v>
      </c>
      <c r="H27" s="3">
        <v>1</v>
      </c>
      <c r="I27" s="3">
        <v>13</v>
      </c>
      <c r="J27" s="6"/>
      <c r="K27" s="6"/>
      <c r="L27" s="6" t="s">
        <v>59</v>
      </c>
      <c r="M27" s="6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9</v>
      </c>
    </row>
    <row r="28" spans="1:21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0</v>
      </c>
      <c r="H28" s="3">
        <v>1</v>
      </c>
      <c r="I28" s="3">
        <v>13</v>
      </c>
      <c r="J28" s="6"/>
      <c r="K28" s="6" t="s">
        <v>55</v>
      </c>
      <c r="L28">
        <f>+L23+L21</f>
        <v>-933.29755887951546</v>
      </c>
      <c r="M28" s="6" t="s">
        <v>111</v>
      </c>
    </row>
    <row r="29" spans="1:21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0</v>
      </c>
      <c r="H29" s="3">
        <v>1</v>
      </c>
      <c r="I29" s="3">
        <v>13</v>
      </c>
      <c r="J29" s="34" t="s">
        <v>102</v>
      </c>
      <c r="K29" s="34" t="s">
        <v>53</v>
      </c>
      <c r="L29" s="34">
        <f>+L21</f>
        <v>-2478.1727404800504</v>
      </c>
      <c r="M29" s="6" t="s">
        <v>111</v>
      </c>
    </row>
    <row r="30" spans="1:21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1</v>
      </c>
      <c r="H30" s="3">
        <v>0</v>
      </c>
      <c r="I30" s="3">
        <v>4</v>
      </c>
      <c r="J30" s="6"/>
      <c r="K30" s="6" t="s">
        <v>54</v>
      </c>
      <c r="L30">
        <f>+L21+L22</f>
        <v>-1634.2466493421534</v>
      </c>
      <c r="M30" s="6" t="s">
        <v>111</v>
      </c>
    </row>
    <row r="31" spans="1:21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1</v>
      </c>
      <c r="H31" s="3">
        <v>0</v>
      </c>
      <c r="I31" s="3">
        <v>4</v>
      </c>
      <c r="J31" s="6"/>
    </row>
    <row r="32" spans="1:21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1</v>
      </c>
      <c r="H32" s="3">
        <v>0</v>
      </c>
      <c r="I32" s="3">
        <v>4</v>
      </c>
      <c r="J32" s="6"/>
      <c r="L32" s="6" t="s">
        <v>60</v>
      </c>
    </row>
    <row r="33" spans="1:12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1</v>
      </c>
      <c r="H33" s="3">
        <v>0</v>
      </c>
      <c r="I33" s="3">
        <v>4</v>
      </c>
      <c r="J33" s="6"/>
      <c r="K33" s="6" t="s">
        <v>55</v>
      </c>
      <c r="L33">
        <f>+L23</f>
        <v>1544.8751816005349</v>
      </c>
    </row>
    <row r="34" spans="1:12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1</v>
      </c>
      <c r="H34" s="3">
        <v>0</v>
      </c>
      <c r="I34" s="3">
        <v>5</v>
      </c>
      <c r="J34" s="6"/>
      <c r="K34" s="6" t="s">
        <v>54</v>
      </c>
      <c r="L34">
        <f>+L22</f>
        <v>843.92609113789695</v>
      </c>
    </row>
    <row r="35" spans="1:12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1</v>
      </c>
      <c r="H35" s="3">
        <v>0</v>
      </c>
      <c r="I35" s="3">
        <v>5</v>
      </c>
      <c r="J35" s="6"/>
    </row>
    <row r="36" spans="1:12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1</v>
      </c>
      <c r="H36" s="3">
        <v>0</v>
      </c>
      <c r="I36" s="3">
        <v>6</v>
      </c>
      <c r="J36" s="6"/>
    </row>
    <row r="37" spans="1:12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1</v>
      </c>
      <c r="H37" s="4">
        <v>0</v>
      </c>
      <c r="I37" s="4">
        <v>6</v>
      </c>
      <c r="J37" s="6"/>
    </row>
    <row r="38" spans="1:12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1</v>
      </c>
      <c r="H38" s="3">
        <v>0</v>
      </c>
      <c r="I38" s="3">
        <v>6</v>
      </c>
      <c r="J38" s="6"/>
    </row>
    <row r="39" spans="1:12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1</v>
      </c>
      <c r="H39" s="3">
        <v>0</v>
      </c>
      <c r="I39" s="3">
        <v>6</v>
      </c>
      <c r="J39" s="6"/>
    </row>
    <row r="40" spans="1:12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1</v>
      </c>
      <c r="H40" s="3">
        <v>0</v>
      </c>
      <c r="I40" s="3">
        <v>6</v>
      </c>
      <c r="J40" s="6"/>
    </row>
    <row r="41" spans="1:12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0</v>
      </c>
      <c r="I41" s="3">
        <v>8</v>
      </c>
      <c r="J41" s="6"/>
    </row>
    <row r="42" spans="1:12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0</v>
      </c>
      <c r="I42" s="3">
        <v>8</v>
      </c>
      <c r="J42" s="6"/>
    </row>
    <row r="43" spans="1:12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0</v>
      </c>
      <c r="I43" s="3">
        <v>9</v>
      </c>
      <c r="J43" s="6"/>
    </row>
    <row r="44" spans="1:12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0</v>
      </c>
      <c r="I44" s="3">
        <v>9</v>
      </c>
      <c r="J44" s="6"/>
    </row>
    <row r="45" spans="1:12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0</v>
      </c>
      <c r="I45" s="3">
        <v>9</v>
      </c>
      <c r="J45" s="6"/>
    </row>
    <row r="46" spans="1:12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0</v>
      </c>
      <c r="I46" s="4">
        <v>10</v>
      </c>
      <c r="J46" s="6"/>
    </row>
    <row r="47" spans="1:12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0</v>
      </c>
      <c r="I47" s="3">
        <v>11</v>
      </c>
      <c r="J47" s="6"/>
    </row>
    <row r="48" spans="1:12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0</v>
      </c>
      <c r="I48" s="3">
        <v>11</v>
      </c>
      <c r="J48" s="6"/>
    </row>
    <row r="49" spans="1:10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0</v>
      </c>
      <c r="H49" s="3">
        <v>1</v>
      </c>
      <c r="I49" s="3">
        <v>13</v>
      </c>
      <c r="J49" s="6"/>
    </row>
    <row r="50" spans="1:10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0</v>
      </c>
      <c r="H50" s="3">
        <v>1</v>
      </c>
      <c r="I50" s="3">
        <v>14</v>
      </c>
      <c r="J50" s="6"/>
    </row>
    <row r="51" spans="1:10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0</v>
      </c>
      <c r="H51" s="3">
        <v>1</v>
      </c>
      <c r="I51" s="3">
        <v>14</v>
      </c>
      <c r="J51" s="6"/>
    </row>
    <row r="52" spans="1:10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0</v>
      </c>
      <c r="H52" s="3">
        <v>1</v>
      </c>
      <c r="I52" s="3">
        <v>14</v>
      </c>
      <c r="J52" s="6"/>
    </row>
    <row r="53" spans="1:10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0</v>
      </c>
      <c r="H53" s="3">
        <v>1</v>
      </c>
      <c r="I53" s="3">
        <v>14</v>
      </c>
      <c r="J53" s="6"/>
    </row>
    <row r="54" spans="1:10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0</v>
      </c>
      <c r="H54" s="3">
        <v>1</v>
      </c>
      <c r="I54" s="3">
        <v>15</v>
      </c>
      <c r="J54" s="6"/>
    </row>
    <row r="55" spans="1:10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0</v>
      </c>
      <c r="H55" s="5">
        <v>1</v>
      </c>
      <c r="I55" s="5">
        <v>15</v>
      </c>
      <c r="J55" s="6"/>
    </row>
    <row r="56" spans="1:10" ht="13.5" thickTop="1" x14ac:dyDescent="0.2"/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9284-BE2E-4978-A3A1-1EEF24C03A2A}">
  <dimension ref="A1:Y56"/>
  <sheetViews>
    <sheetView topLeftCell="H1" zoomScale="69" zoomScaleNormal="69" workbookViewId="0">
      <selection activeCell="K4" sqref="K4"/>
    </sheetView>
  </sheetViews>
  <sheetFormatPr baseColWidth="10" defaultRowHeight="12.75" x14ac:dyDescent="0.2"/>
  <cols>
    <col min="5" max="5" width="13.85546875" customWidth="1"/>
    <col min="9" max="9" width="20.5703125" customWidth="1"/>
    <col min="10" max="10" width="15.140625" customWidth="1"/>
    <col min="13" max="13" width="14.85546875" customWidth="1"/>
  </cols>
  <sheetData>
    <row r="1" spans="1:18" ht="13.5" thickBot="1" x14ac:dyDescent="0.25">
      <c r="A1" s="1" t="s">
        <v>6</v>
      </c>
      <c r="B1" s="1" t="s">
        <v>0</v>
      </c>
      <c r="C1" s="1" t="s">
        <v>1</v>
      </c>
      <c r="D1" s="1" t="s">
        <v>7</v>
      </c>
      <c r="E1" s="25" t="s">
        <v>0</v>
      </c>
      <c r="F1" s="1" t="s">
        <v>8</v>
      </c>
      <c r="G1" s="26" t="s">
        <v>57</v>
      </c>
      <c r="H1" s="26" t="s">
        <v>58</v>
      </c>
      <c r="I1" s="25" t="s">
        <v>1</v>
      </c>
      <c r="J1" s="26" t="s">
        <v>61</v>
      </c>
      <c r="K1" s="26" t="s">
        <v>62</v>
      </c>
    </row>
    <row r="2" spans="1:18" ht="13.5" thickTop="1" x14ac:dyDescent="0.2">
      <c r="A2" s="3">
        <v>1</v>
      </c>
      <c r="B2" s="3">
        <v>450</v>
      </c>
      <c r="C2" s="3">
        <v>1</v>
      </c>
      <c r="D2" s="3" t="s">
        <v>2</v>
      </c>
      <c r="E2" s="3">
        <v>450</v>
      </c>
      <c r="F2" s="3" t="s">
        <v>4</v>
      </c>
      <c r="G2" s="3">
        <v>0</v>
      </c>
      <c r="H2" s="3">
        <v>0</v>
      </c>
      <c r="I2" s="3">
        <v>1</v>
      </c>
      <c r="J2" s="3">
        <f>+G2*I2</f>
        <v>0</v>
      </c>
      <c r="K2">
        <f>+H2*I2</f>
        <v>0</v>
      </c>
    </row>
    <row r="3" spans="1:18" x14ac:dyDescent="0.2">
      <c r="A3" s="3">
        <f>+A2+1</f>
        <v>2</v>
      </c>
      <c r="B3" s="3">
        <v>550</v>
      </c>
      <c r="C3" s="3">
        <v>1</v>
      </c>
      <c r="D3" s="3" t="s">
        <v>2</v>
      </c>
      <c r="E3" s="3">
        <v>550</v>
      </c>
      <c r="F3" s="3" t="s">
        <v>4</v>
      </c>
      <c r="G3" s="3">
        <v>0</v>
      </c>
      <c r="H3" s="3">
        <v>0</v>
      </c>
      <c r="I3" s="3">
        <v>1</v>
      </c>
      <c r="J3" s="3">
        <f>+G3*I3</f>
        <v>0</v>
      </c>
      <c r="K3">
        <f>+H3*I3</f>
        <v>0</v>
      </c>
    </row>
    <row r="4" spans="1:18" x14ac:dyDescent="0.2">
      <c r="A4" s="3">
        <f>+A3+1</f>
        <v>3</v>
      </c>
      <c r="B4" s="3">
        <v>580</v>
      </c>
      <c r="C4" s="3">
        <v>2</v>
      </c>
      <c r="D4" s="3" t="s">
        <v>2</v>
      </c>
      <c r="E4" s="3">
        <v>580</v>
      </c>
      <c r="F4" s="3" t="s">
        <v>4</v>
      </c>
      <c r="G4" s="3">
        <v>0</v>
      </c>
      <c r="H4" s="3">
        <v>0</v>
      </c>
      <c r="I4" s="3">
        <v>2</v>
      </c>
      <c r="J4" s="3">
        <f>+G4*I4</f>
        <v>0</v>
      </c>
      <c r="K4">
        <f>+H4*I4</f>
        <v>0</v>
      </c>
    </row>
    <row r="5" spans="1:18" x14ac:dyDescent="0.2">
      <c r="A5" s="3">
        <f t="shared" ref="A5:A55" si="0">1+A4</f>
        <v>4</v>
      </c>
      <c r="B5" s="3">
        <v>700</v>
      </c>
      <c r="C5" s="3">
        <v>3</v>
      </c>
      <c r="D5" s="3" t="s">
        <v>2</v>
      </c>
      <c r="E5" s="3">
        <v>700</v>
      </c>
      <c r="F5" s="3" t="s">
        <v>4</v>
      </c>
      <c r="G5" s="3">
        <v>0</v>
      </c>
      <c r="H5" s="3">
        <v>0</v>
      </c>
      <c r="I5" s="3">
        <v>3</v>
      </c>
      <c r="J5" s="3">
        <f>+G5*I5</f>
        <v>0</v>
      </c>
      <c r="K5">
        <f t="shared" ref="K5:K55" si="1">+H5*I5</f>
        <v>0</v>
      </c>
      <c r="M5" t="s">
        <v>16</v>
      </c>
    </row>
    <row r="6" spans="1:18" ht="13.5" thickBot="1" x14ac:dyDescent="0.25">
      <c r="A6" s="3">
        <f t="shared" si="0"/>
        <v>5</v>
      </c>
      <c r="B6" s="3">
        <v>750</v>
      </c>
      <c r="C6" s="3">
        <v>3</v>
      </c>
      <c r="D6" s="3" t="s">
        <v>2</v>
      </c>
      <c r="E6" s="3">
        <v>750</v>
      </c>
      <c r="F6" s="3" t="s">
        <v>4</v>
      </c>
      <c r="G6" s="3">
        <v>0</v>
      </c>
      <c r="H6" s="3">
        <v>0</v>
      </c>
      <c r="I6" s="3">
        <v>3</v>
      </c>
      <c r="J6" s="3">
        <f>+G6*I6</f>
        <v>0</v>
      </c>
      <c r="K6">
        <f t="shared" si="1"/>
        <v>0</v>
      </c>
    </row>
    <row r="7" spans="1:18" x14ac:dyDescent="0.2">
      <c r="A7" s="3">
        <f t="shared" si="0"/>
        <v>6</v>
      </c>
      <c r="B7" s="3">
        <v>800</v>
      </c>
      <c r="C7" s="3">
        <v>3</v>
      </c>
      <c r="D7" s="3" t="s">
        <v>2</v>
      </c>
      <c r="E7" s="3">
        <v>800</v>
      </c>
      <c r="F7" s="3" t="s">
        <v>4</v>
      </c>
      <c r="G7" s="3">
        <v>0</v>
      </c>
      <c r="H7" s="3">
        <v>0</v>
      </c>
      <c r="I7" s="3">
        <v>3</v>
      </c>
      <c r="J7" s="3">
        <f t="shared" ref="J7:J55" si="2">+G7*I7</f>
        <v>0</v>
      </c>
      <c r="K7">
        <f t="shared" si="1"/>
        <v>0</v>
      </c>
      <c r="M7" s="10" t="s">
        <v>17</v>
      </c>
      <c r="N7" s="10"/>
    </row>
    <row r="8" spans="1:18" x14ac:dyDescent="0.2">
      <c r="A8" s="3">
        <f t="shared" si="0"/>
        <v>7</v>
      </c>
      <c r="B8" s="3">
        <v>1200</v>
      </c>
      <c r="C8" s="3">
        <v>5</v>
      </c>
      <c r="D8" s="3" t="s">
        <v>2</v>
      </c>
      <c r="E8" s="3">
        <v>1200</v>
      </c>
      <c r="F8" s="3" t="s">
        <v>4</v>
      </c>
      <c r="G8" s="3">
        <v>0</v>
      </c>
      <c r="H8" s="3">
        <v>0</v>
      </c>
      <c r="I8" s="3">
        <v>5</v>
      </c>
      <c r="J8" s="3">
        <f t="shared" si="2"/>
        <v>0</v>
      </c>
      <c r="K8">
        <f t="shared" si="1"/>
        <v>0</v>
      </c>
      <c r="M8" s="7" t="s">
        <v>18</v>
      </c>
      <c r="N8" s="7">
        <v>0.9931108227774047</v>
      </c>
    </row>
    <row r="9" spans="1:18" x14ac:dyDescent="0.2">
      <c r="A9" s="3">
        <f t="shared" si="0"/>
        <v>8</v>
      </c>
      <c r="B9" s="3">
        <v>1300</v>
      </c>
      <c r="C9" s="3">
        <v>5</v>
      </c>
      <c r="D9" s="3" t="s">
        <v>2</v>
      </c>
      <c r="E9" s="3">
        <v>1300</v>
      </c>
      <c r="F9" s="3" t="s">
        <v>4</v>
      </c>
      <c r="G9" s="3">
        <v>0</v>
      </c>
      <c r="H9" s="3">
        <v>0</v>
      </c>
      <c r="I9" s="3">
        <v>5</v>
      </c>
      <c r="J9" s="3">
        <f t="shared" si="2"/>
        <v>0</v>
      </c>
      <c r="K9">
        <f t="shared" si="1"/>
        <v>0</v>
      </c>
      <c r="M9" s="7" t="s">
        <v>19</v>
      </c>
      <c r="N9" s="7">
        <v>0.98626910631761378</v>
      </c>
    </row>
    <row r="10" spans="1:18" x14ac:dyDescent="0.2">
      <c r="A10" s="3">
        <f t="shared" si="0"/>
        <v>9</v>
      </c>
      <c r="B10" s="3">
        <v>2000</v>
      </c>
      <c r="C10" s="3">
        <v>7</v>
      </c>
      <c r="D10" s="3" t="s">
        <v>2</v>
      </c>
      <c r="E10" s="3">
        <v>2000</v>
      </c>
      <c r="F10" s="3" t="s">
        <v>3</v>
      </c>
      <c r="G10" s="3">
        <v>0</v>
      </c>
      <c r="H10" s="3">
        <v>1</v>
      </c>
      <c r="I10" s="3">
        <v>7</v>
      </c>
      <c r="J10" s="3">
        <f t="shared" si="2"/>
        <v>0</v>
      </c>
      <c r="K10">
        <f t="shared" si="1"/>
        <v>7</v>
      </c>
      <c r="M10" s="7" t="s">
        <v>20</v>
      </c>
      <c r="N10" s="7">
        <v>0.98483880489236519</v>
      </c>
    </row>
    <row r="11" spans="1:18" x14ac:dyDescent="0.2">
      <c r="A11" s="3">
        <f t="shared" si="0"/>
        <v>10</v>
      </c>
      <c r="B11" s="3">
        <v>2050</v>
      </c>
      <c r="C11" s="3">
        <v>7</v>
      </c>
      <c r="D11" s="3" t="s">
        <v>2</v>
      </c>
      <c r="E11" s="3">
        <v>2050</v>
      </c>
      <c r="F11" s="3" t="s">
        <v>3</v>
      </c>
      <c r="G11" s="3">
        <v>0</v>
      </c>
      <c r="H11" s="3">
        <v>1</v>
      </c>
      <c r="I11" s="3">
        <v>7</v>
      </c>
      <c r="J11" s="3">
        <f t="shared" si="2"/>
        <v>0</v>
      </c>
      <c r="K11">
        <f t="shared" si="1"/>
        <v>7</v>
      </c>
      <c r="M11" s="7" t="s">
        <v>21</v>
      </c>
      <c r="N11" s="7">
        <v>362.72435354222188</v>
      </c>
    </row>
    <row r="12" spans="1:18" ht="13.5" thickBot="1" x14ac:dyDescent="0.25">
      <c r="A12" s="3">
        <f t="shared" si="0"/>
        <v>11</v>
      </c>
      <c r="B12" s="3">
        <v>2200</v>
      </c>
      <c r="C12" s="3">
        <v>7</v>
      </c>
      <c r="D12" s="3" t="s">
        <v>2</v>
      </c>
      <c r="E12" s="3">
        <v>2200</v>
      </c>
      <c r="F12" s="3" t="s">
        <v>3</v>
      </c>
      <c r="G12" s="3">
        <v>0</v>
      </c>
      <c r="H12" s="3">
        <v>1</v>
      </c>
      <c r="I12" s="3">
        <v>7</v>
      </c>
      <c r="J12" s="3">
        <f t="shared" si="2"/>
        <v>0</v>
      </c>
      <c r="K12">
        <f t="shared" si="1"/>
        <v>7</v>
      </c>
      <c r="M12" s="8" t="s">
        <v>22</v>
      </c>
      <c r="N12" s="8">
        <v>54</v>
      </c>
    </row>
    <row r="13" spans="1:18" x14ac:dyDescent="0.2">
      <c r="A13" s="3">
        <f t="shared" si="0"/>
        <v>12</v>
      </c>
      <c r="B13" s="3">
        <v>2300</v>
      </c>
      <c r="C13" s="3">
        <v>7</v>
      </c>
      <c r="D13" s="3" t="s">
        <v>2</v>
      </c>
      <c r="E13" s="3">
        <v>2300</v>
      </c>
      <c r="F13" s="3" t="s">
        <v>3</v>
      </c>
      <c r="G13" s="3">
        <v>0</v>
      </c>
      <c r="H13" s="3">
        <v>1</v>
      </c>
      <c r="I13" s="3">
        <v>7</v>
      </c>
      <c r="J13" s="3">
        <f t="shared" si="2"/>
        <v>0</v>
      </c>
      <c r="K13">
        <f t="shared" si="1"/>
        <v>7</v>
      </c>
    </row>
    <row r="14" spans="1:18" ht="13.5" thickBot="1" x14ac:dyDescent="0.25">
      <c r="A14" s="3">
        <f t="shared" si="0"/>
        <v>13</v>
      </c>
      <c r="B14" s="3">
        <v>2590</v>
      </c>
      <c r="C14" s="3">
        <v>7</v>
      </c>
      <c r="D14" s="3" t="s">
        <v>2</v>
      </c>
      <c r="E14" s="3">
        <v>2590</v>
      </c>
      <c r="F14" s="3" t="s">
        <v>3</v>
      </c>
      <c r="G14" s="3">
        <v>0</v>
      </c>
      <c r="H14" s="3">
        <v>1</v>
      </c>
      <c r="I14" s="3">
        <v>7</v>
      </c>
      <c r="J14" s="3">
        <f t="shared" si="2"/>
        <v>0</v>
      </c>
      <c r="K14">
        <f t="shared" si="1"/>
        <v>7</v>
      </c>
      <c r="M14" t="s">
        <v>23</v>
      </c>
    </row>
    <row r="15" spans="1:18" x14ac:dyDescent="0.2">
      <c r="A15" s="3">
        <f t="shared" si="0"/>
        <v>14</v>
      </c>
      <c r="B15" s="3">
        <v>2600</v>
      </c>
      <c r="C15" s="3">
        <v>8</v>
      </c>
      <c r="D15" s="3" t="s">
        <v>2</v>
      </c>
      <c r="E15" s="3">
        <v>2600</v>
      </c>
      <c r="F15" s="3" t="s">
        <v>3</v>
      </c>
      <c r="G15" s="3">
        <v>0</v>
      </c>
      <c r="H15" s="3">
        <v>1</v>
      </c>
      <c r="I15" s="3">
        <v>8</v>
      </c>
      <c r="J15" s="3">
        <f t="shared" si="2"/>
        <v>0</v>
      </c>
      <c r="K15">
        <f t="shared" si="1"/>
        <v>8</v>
      </c>
      <c r="M15" s="9"/>
      <c r="N15" s="9" t="s">
        <v>28</v>
      </c>
      <c r="O15" s="9" t="s">
        <v>29</v>
      </c>
      <c r="P15" s="9" t="s">
        <v>30</v>
      </c>
      <c r="Q15" s="9" t="s">
        <v>31</v>
      </c>
      <c r="R15" s="9" t="s">
        <v>32</v>
      </c>
    </row>
    <row r="16" spans="1:18" x14ac:dyDescent="0.2">
      <c r="A16" s="3">
        <f t="shared" si="0"/>
        <v>15</v>
      </c>
      <c r="B16" s="3">
        <v>2670</v>
      </c>
      <c r="C16" s="3">
        <v>8</v>
      </c>
      <c r="D16" s="3" t="s">
        <v>2</v>
      </c>
      <c r="E16" s="3">
        <v>2670</v>
      </c>
      <c r="F16" s="3" t="s">
        <v>3</v>
      </c>
      <c r="G16" s="3">
        <v>0</v>
      </c>
      <c r="H16" s="3">
        <v>1</v>
      </c>
      <c r="I16" s="3">
        <v>8</v>
      </c>
      <c r="J16" s="3">
        <f t="shared" si="2"/>
        <v>0</v>
      </c>
      <c r="K16">
        <f t="shared" si="1"/>
        <v>8</v>
      </c>
      <c r="M16" s="7" t="s">
        <v>24</v>
      </c>
      <c r="N16" s="7">
        <v>5</v>
      </c>
      <c r="O16" s="7">
        <v>453619058.91400748</v>
      </c>
      <c r="P16" s="7">
        <v>90723811.782801494</v>
      </c>
      <c r="Q16" s="7">
        <v>689.55332694730282</v>
      </c>
      <c r="R16" s="7">
        <v>1.8872517213834381E-43</v>
      </c>
    </row>
    <row r="17" spans="1:25" x14ac:dyDescent="0.2">
      <c r="A17" s="3">
        <f t="shared" si="0"/>
        <v>16</v>
      </c>
      <c r="B17" s="4">
        <v>2900</v>
      </c>
      <c r="C17" s="4">
        <v>8</v>
      </c>
      <c r="D17" s="4" t="s">
        <v>2</v>
      </c>
      <c r="E17" s="4">
        <v>2900</v>
      </c>
      <c r="F17" s="3" t="s">
        <v>3</v>
      </c>
      <c r="G17" s="3">
        <v>0</v>
      </c>
      <c r="H17" s="3">
        <v>1</v>
      </c>
      <c r="I17" s="4">
        <v>8</v>
      </c>
      <c r="J17" s="3">
        <f t="shared" si="2"/>
        <v>0</v>
      </c>
      <c r="K17">
        <f t="shared" si="1"/>
        <v>8</v>
      </c>
      <c r="M17" s="7" t="s">
        <v>25</v>
      </c>
      <c r="N17" s="7">
        <v>48</v>
      </c>
      <c r="O17" s="7">
        <v>6315309.9193258928</v>
      </c>
      <c r="P17" s="7">
        <v>131568.95665262276</v>
      </c>
      <c r="Q17" s="7"/>
      <c r="R17" s="7"/>
    </row>
    <row r="18" spans="1:25" ht="13.5" thickBot="1" x14ac:dyDescent="0.25">
      <c r="A18" s="3">
        <f t="shared" si="0"/>
        <v>17</v>
      </c>
      <c r="B18" s="4">
        <v>3000</v>
      </c>
      <c r="C18" s="4">
        <v>8</v>
      </c>
      <c r="D18" s="4" t="s">
        <v>2</v>
      </c>
      <c r="E18" s="4">
        <v>3000</v>
      </c>
      <c r="F18" s="4" t="s">
        <v>3</v>
      </c>
      <c r="G18" s="4">
        <v>0</v>
      </c>
      <c r="H18" s="4">
        <v>1</v>
      </c>
      <c r="I18" s="4">
        <v>8</v>
      </c>
      <c r="J18" s="3">
        <f t="shared" si="2"/>
        <v>0</v>
      </c>
      <c r="K18">
        <f t="shared" si="1"/>
        <v>8</v>
      </c>
      <c r="M18" s="8" t="s">
        <v>26</v>
      </c>
      <c r="N18" s="8">
        <v>53</v>
      </c>
      <c r="O18" s="8">
        <v>459934368.83333337</v>
      </c>
      <c r="P18" s="8"/>
      <c r="Q18" s="8"/>
      <c r="R18" s="8"/>
    </row>
    <row r="19" spans="1:25" ht="13.5" thickBot="1" x14ac:dyDescent="0.25">
      <c r="A19" s="3">
        <f t="shared" si="0"/>
        <v>18</v>
      </c>
      <c r="B19" s="3">
        <v>3010</v>
      </c>
      <c r="C19" s="3">
        <v>9</v>
      </c>
      <c r="D19" s="3" t="s">
        <v>2</v>
      </c>
      <c r="E19" s="3">
        <v>3010</v>
      </c>
      <c r="F19" s="4" t="s">
        <v>3</v>
      </c>
      <c r="G19" s="4">
        <v>0</v>
      </c>
      <c r="H19" s="4">
        <v>1</v>
      </c>
      <c r="I19" s="3">
        <v>9</v>
      </c>
      <c r="J19" s="3">
        <f t="shared" si="2"/>
        <v>0</v>
      </c>
      <c r="K19">
        <f t="shared" si="1"/>
        <v>9</v>
      </c>
    </row>
    <row r="20" spans="1:25" x14ac:dyDescent="0.2">
      <c r="A20" s="3">
        <f t="shared" si="0"/>
        <v>19</v>
      </c>
      <c r="B20" s="3">
        <v>4500</v>
      </c>
      <c r="C20" s="3">
        <v>10</v>
      </c>
      <c r="D20" s="3" t="s">
        <v>2</v>
      </c>
      <c r="E20" s="3">
        <v>4500</v>
      </c>
      <c r="F20" s="3" t="s">
        <v>5</v>
      </c>
      <c r="G20" s="3">
        <v>1</v>
      </c>
      <c r="H20" s="3">
        <v>0</v>
      </c>
      <c r="I20" s="3">
        <v>10</v>
      </c>
      <c r="J20" s="3">
        <f t="shared" si="2"/>
        <v>10</v>
      </c>
      <c r="K20">
        <f t="shared" si="1"/>
        <v>0</v>
      </c>
      <c r="M20" s="9"/>
      <c r="N20" s="9" t="s">
        <v>33</v>
      </c>
      <c r="O20" s="9" t="s">
        <v>21</v>
      </c>
      <c r="P20" s="9" t="s">
        <v>34</v>
      </c>
      <c r="Q20" s="9" t="s">
        <v>35</v>
      </c>
      <c r="R20" s="9" t="s">
        <v>36</v>
      </c>
      <c r="S20" s="9" t="s">
        <v>37</v>
      </c>
      <c r="T20" s="9" t="s">
        <v>38</v>
      </c>
      <c r="U20" s="9" t="s">
        <v>39</v>
      </c>
    </row>
    <row r="21" spans="1:25" x14ac:dyDescent="0.2">
      <c r="A21" s="3">
        <f t="shared" si="0"/>
        <v>20</v>
      </c>
      <c r="B21" s="3">
        <v>4800</v>
      </c>
      <c r="C21" s="3">
        <v>11</v>
      </c>
      <c r="D21" s="3" t="s">
        <v>2</v>
      </c>
      <c r="E21" s="3">
        <v>4800</v>
      </c>
      <c r="F21" s="3" t="s">
        <v>5</v>
      </c>
      <c r="G21" s="3">
        <v>1</v>
      </c>
      <c r="H21" s="3">
        <v>0</v>
      </c>
      <c r="I21" s="3">
        <v>11</v>
      </c>
      <c r="J21" s="3">
        <f t="shared" si="2"/>
        <v>11</v>
      </c>
      <c r="K21">
        <f t="shared" si="1"/>
        <v>0</v>
      </c>
      <c r="M21" s="7" t="s">
        <v>27</v>
      </c>
      <c r="N21" s="36">
        <v>72.122559652916379</v>
      </c>
      <c r="O21" s="7">
        <v>231.94335239029098</v>
      </c>
      <c r="P21" s="7">
        <v>0.31094902660351215</v>
      </c>
      <c r="Q21" s="7">
        <v>0.75718575366139851</v>
      </c>
      <c r="R21" s="7">
        <v>-394.23080646288804</v>
      </c>
      <c r="S21" s="7">
        <v>538.4759257687208</v>
      </c>
      <c r="T21" s="7">
        <v>-394.23080646288804</v>
      </c>
      <c r="U21" s="7">
        <v>538.4759257687208</v>
      </c>
    </row>
    <row r="22" spans="1:25" x14ac:dyDescent="0.2">
      <c r="A22" s="3">
        <f t="shared" si="0"/>
        <v>21</v>
      </c>
      <c r="B22" s="3">
        <v>5000</v>
      </c>
      <c r="C22" s="3">
        <v>11</v>
      </c>
      <c r="D22" s="3" t="s">
        <v>2</v>
      </c>
      <c r="E22" s="3">
        <v>5000</v>
      </c>
      <c r="F22" s="3" t="s">
        <v>5</v>
      </c>
      <c r="G22" s="3">
        <v>1</v>
      </c>
      <c r="H22" s="3">
        <v>0</v>
      </c>
      <c r="I22" s="3">
        <v>11</v>
      </c>
      <c r="J22" s="3">
        <f t="shared" si="2"/>
        <v>11</v>
      </c>
      <c r="K22">
        <f t="shared" si="1"/>
        <v>0</v>
      </c>
      <c r="M22" s="7" t="s">
        <v>57</v>
      </c>
      <c r="N22" s="7">
        <v>-8724.4667625514721</v>
      </c>
      <c r="O22" s="7">
        <v>853.14141383687672</v>
      </c>
      <c r="P22" s="7">
        <v>-10.226284436614652</v>
      </c>
      <c r="Q22" s="7">
        <v>1.211268768914553E-13</v>
      </c>
      <c r="R22" s="7">
        <v>-10439.822542380574</v>
      </c>
      <c r="S22" s="7">
        <v>-7009.11098272237</v>
      </c>
      <c r="T22" s="7">
        <v>-10439.822542380574</v>
      </c>
      <c r="U22" s="7">
        <v>-7009.11098272237</v>
      </c>
    </row>
    <row r="23" spans="1:25" x14ac:dyDescent="0.2">
      <c r="A23" s="3">
        <f t="shared" si="0"/>
        <v>22</v>
      </c>
      <c r="B23" s="3">
        <v>5300</v>
      </c>
      <c r="C23" s="3">
        <v>12</v>
      </c>
      <c r="D23" s="3" t="s">
        <v>2</v>
      </c>
      <c r="E23" s="3">
        <v>5300</v>
      </c>
      <c r="F23" s="3" t="s">
        <v>5</v>
      </c>
      <c r="G23" s="3">
        <v>1</v>
      </c>
      <c r="H23" s="3">
        <v>0</v>
      </c>
      <c r="I23" s="3">
        <v>12</v>
      </c>
      <c r="J23" s="3">
        <f t="shared" si="2"/>
        <v>12</v>
      </c>
      <c r="K23">
        <f t="shared" si="1"/>
        <v>0</v>
      </c>
      <c r="M23" s="7" t="s">
        <v>58</v>
      </c>
      <c r="N23" s="7">
        <v>-2659.8710861755094</v>
      </c>
      <c r="O23" s="7">
        <v>623.32658125660384</v>
      </c>
      <c r="P23" s="7">
        <v>-4.2672190889297639</v>
      </c>
      <c r="Q23" s="7">
        <v>9.2594906465769065E-5</v>
      </c>
      <c r="R23" s="7">
        <v>-3913.1531758011215</v>
      </c>
      <c r="S23" s="7">
        <v>-1406.588996549897</v>
      </c>
      <c r="T23" s="7">
        <v>-3913.1531758011215</v>
      </c>
      <c r="U23" s="7">
        <v>-1406.588996549897</v>
      </c>
    </row>
    <row r="24" spans="1:25" x14ac:dyDescent="0.2">
      <c r="A24" s="3">
        <f t="shared" si="0"/>
        <v>23</v>
      </c>
      <c r="B24" s="3">
        <v>6000</v>
      </c>
      <c r="C24" s="3">
        <v>12</v>
      </c>
      <c r="D24" s="3" t="s">
        <v>2</v>
      </c>
      <c r="E24" s="3">
        <v>6000</v>
      </c>
      <c r="F24" s="3" t="s">
        <v>5</v>
      </c>
      <c r="G24" s="3">
        <v>1</v>
      </c>
      <c r="H24" s="3">
        <v>0</v>
      </c>
      <c r="I24" s="3">
        <v>12</v>
      </c>
      <c r="J24" s="3">
        <f t="shared" si="2"/>
        <v>12</v>
      </c>
      <c r="K24">
        <f t="shared" si="1"/>
        <v>0</v>
      </c>
      <c r="M24" s="7" t="s">
        <v>1</v>
      </c>
      <c r="N24" s="36">
        <v>251.50216919739918</v>
      </c>
      <c r="O24" s="7">
        <v>52.070057266861468</v>
      </c>
      <c r="P24" s="7">
        <v>4.8300728364564467</v>
      </c>
      <c r="Q24" s="7">
        <v>1.4344119276761342E-5</v>
      </c>
      <c r="R24" s="7">
        <v>146.80830222516335</v>
      </c>
      <c r="S24" s="7">
        <v>356.19603616963502</v>
      </c>
      <c r="T24" s="7">
        <v>146.80830222516335</v>
      </c>
      <c r="U24" s="7">
        <v>356.19603616963502</v>
      </c>
    </row>
    <row r="25" spans="1:25" x14ac:dyDescent="0.2">
      <c r="A25" s="3">
        <f t="shared" si="0"/>
        <v>24</v>
      </c>
      <c r="B25" s="3">
        <v>6890</v>
      </c>
      <c r="C25" s="3">
        <v>12</v>
      </c>
      <c r="D25" s="3" t="s">
        <v>2</v>
      </c>
      <c r="E25" s="3">
        <v>6890</v>
      </c>
      <c r="F25" s="3" t="s">
        <v>5</v>
      </c>
      <c r="G25" s="3">
        <v>1</v>
      </c>
      <c r="H25" s="3">
        <v>0</v>
      </c>
      <c r="I25" s="3">
        <v>12</v>
      </c>
      <c r="J25" s="3">
        <f t="shared" si="2"/>
        <v>12</v>
      </c>
      <c r="K25">
        <f t="shared" si="1"/>
        <v>0</v>
      </c>
      <c r="M25" s="7" t="s">
        <v>61</v>
      </c>
      <c r="N25" s="7">
        <v>1012.3365989185436</v>
      </c>
      <c r="O25" s="7">
        <v>82.238879913216039</v>
      </c>
      <c r="P25" s="11">
        <v>12.309708011427549</v>
      </c>
      <c r="Q25" s="7">
        <v>1.8439600477522577E-16</v>
      </c>
      <c r="R25" s="7">
        <v>846.98424853694621</v>
      </c>
      <c r="S25" s="7">
        <v>1177.6889493001411</v>
      </c>
      <c r="T25" s="7">
        <v>846.98424853694621</v>
      </c>
      <c r="U25" s="7">
        <v>1177.6889493001411</v>
      </c>
    </row>
    <row r="26" spans="1:25" ht="13.5" thickBot="1" x14ac:dyDescent="0.25">
      <c r="A26" s="3">
        <f t="shared" si="0"/>
        <v>25</v>
      </c>
      <c r="B26" s="3">
        <v>7500</v>
      </c>
      <c r="C26" s="3">
        <v>12</v>
      </c>
      <c r="D26" s="3" t="s">
        <v>2</v>
      </c>
      <c r="E26" s="3">
        <v>7500</v>
      </c>
      <c r="F26" s="4" t="s">
        <v>5</v>
      </c>
      <c r="G26" s="4">
        <v>1</v>
      </c>
      <c r="H26" s="4">
        <v>0</v>
      </c>
      <c r="I26" s="3">
        <v>12</v>
      </c>
      <c r="J26" s="3">
        <f t="shared" si="2"/>
        <v>12</v>
      </c>
      <c r="K26">
        <f t="shared" si="1"/>
        <v>0</v>
      </c>
      <c r="M26" s="8" t="s">
        <v>62</v>
      </c>
      <c r="N26" s="8">
        <v>423.45460879867147</v>
      </c>
      <c r="O26" s="8">
        <v>85.813892260681726</v>
      </c>
      <c r="P26" s="12">
        <v>4.9345694227727064</v>
      </c>
      <c r="Q26" s="8">
        <v>1.0070509036943907E-5</v>
      </c>
      <c r="R26" s="8">
        <v>250.91421433232375</v>
      </c>
      <c r="S26" s="8">
        <v>595.99500326501925</v>
      </c>
      <c r="T26" s="8">
        <v>250.91421433232375</v>
      </c>
      <c r="U26" s="8">
        <v>595.99500326501925</v>
      </c>
    </row>
    <row r="27" spans="1:25" x14ac:dyDescent="0.2">
      <c r="A27" s="3">
        <f t="shared" si="0"/>
        <v>26</v>
      </c>
      <c r="B27" s="3">
        <v>7567</v>
      </c>
      <c r="C27" s="3">
        <v>13</v>
      </c>
      <c r="D27" s="3" t="s">
        <v>2</v>
      </c>
      <c r="E27" s="3">
        <v>7567</v>
      </c>
      <c r="F27" s="3" t="s">
        <v>5</v>
      </c>
      <c r="G27" s="3">
        <v>1</v>
      </c>
      <c r="H27" s="3">
        <v>0</v>
      </c>
      <c r="I27" s="3">
        <v>13</v>
      </c>
      <c r="J27" s="3">
        <f t="shared" si="2"/>
        <v>13</v>
      </c>
      <c r="K27">
        <f t="shared" si="1"/>
        <v>0</v>
      </c>
    </row>
    <row r="28" spans="1:25" x14ac:dyDescent="0.2">
      <c r="A28" s="3">
        <f t="shared" si="0"/>
        <v>27</v>
      </c>
      <c r="B28" s="3">
        <v>7689</v>
      </c>
      <c r="C28" s="3">
        <v>13</v>
      </c>
      <c r="D28" s="3" t="s">
        <v>2</v>
      </c>
      <c r="E28" s="3">
        <v>7689</v>
      </c>
      <c r="F28" s="3" t="s">
        <v>5</v>
      </c>
      <c r="G28" s="3">
        <v>1</v>
      </c>
      <c r="H28" s="3">
        <v>0</v>
      </c>
      <c r="I28" s="3">
        <v>13</v>
      </c>
      <c r="J28" s="3">
        <f t="shared" si="2"/>
        <v>13</v>
      </c>
      <c r="K28">
        <f t="shared" si="1"/>
        <v>0</v>
      </c>
      <c r="N28" s="6" t="s">
        <v>59</v>
      </c>
      <c r="Q28">
        <v>1</v>
      </c>
      <c r="R28">
        <v>2</v>
      </c>
      <c r="S28">
        <v>3</v>
      </c>
      <c r="T28">
        <v>4</v>
      </c>
      <c r="U28">
        <v>5</v>
      </c>
      <c r="V28">
        <v>6</v>
      </c>
      <c r="W28">
        <v>7</v>
      </c>
      <c r="X28">
        <v>8</v>
      </c>
      <c r="Y28">
        <v>9</v>
      </c>
    </row>
    <row r="29" spans="1:25" x14ac:dyDescent="0.2">
      <c r="A29" s="3">
        <f t="shared" si="0"/>
        <v>28</v>
      </c>
      <c r="B29" s="3">
        <v>7893</v>
      </c>
      <c r="C29" s="3">
        <v>13</v>
      </c>
      <c r="D29" s="3" t="s">
        <v>2</v>
      </c>
      <c r="E29" s="3">
        <v>7893</v>
      </c>
      <c r="F29" s="3" t="s">
        <v>5</v>
      </c>
      <c r="G29" s="3">
        <v>1</v>
      </c>
      <c r="H29" s="3">
        <v>0</v>
      </c>
      <c r="I29" s="3">
        <v>13</v>
      </c>
      <c r="J29" s="3">
        <f t="shared" si="2"/>
        <v>13</v>
      </c>
      <c r="K29">
        <f t="shared" si="1"/>
        <v>0</v>
      </c>
      <c r="N29" s="6" t="s">
        <v>63</v>
      </c>
      <c r="O29" s="6" t="s">
        <v>64</v>
      </c>
    </row>
    <row r="30" spans="1:25" x14ac:dyDescent="0.2">
      <c r="A30" s="3">
        <f t="shared" si="0"/>
        <v>29</v>
      </c>
      <c r="B30" s="3">
        <v>900</v>
      </c>
      <c r="C30" s="3">
        <v>4</v>
      </c>
      <c r="D30" s="3" t="s">
        <v>9</v>
      </c>
      <c r="E30" s="3">
        <v>900</v>
      </c>
      <c r="F30" s="3" t="s">
        <v>4</v>
      </c>
      <c r="G30" s="3">
        <v>0</v>
      </c>
      <c r="H30" s="3">
        <v>0</v>
      </c>
      <c r="I30" s="3">
        <v>4</v>
      </c>
      <c r="J30" s="3">
        <f t="shared" si="2"/>
        <v>0</v>
      </c>
      <c r="K30">
        <f t="shared" si="1"/>
        <v>0</v>
      </c>
      <c r="M30" s="6" t="s">
        <v>55</v>
      </c>
      <c r="N30">
        <f>+N21+N22</f>
        <v>-8652.3442028985555</v>
      </c>
      <c r="O30" s="18">
        <f>+N24+N25</f>
        <v>1263.8387681159427</v>
      </c>
      <c r="P30" s="6" t="s">
        <v>92</v>
      </c>
    </row>
    <row r="31" spans="1:25" x14ac:dyDescent="0.2">
      <c r="A31" s="3">
        <f t="shared" si="0"/>
        <v>30</v>
      </c>
      <c r="B31" s="3">
        <v>950</v>
      </c>
      <c r="C31" s="3">
        <v>4</v>
      </c>
      <c r="D31" s="3" t="s">
        <v>9</v>
      </c>
      <c r="E31" s="3">
        <v>950</v>
      </c>
      <c r="F31" s="3" t="s">
        <v>4</v>
      </c>
      <c r="G31" s="3">
        <v>0</v>
      </c>
      <c r="H31" s="3">
        <v>0</v>
      </c>
      <c r="I31" s="3">
        <v>4</v>
      </c>
      <c r="J31" s="3">
        <f t="shared" si="2"/>
        <v>0</v>
      </c>
      <c r="K31">
        <f t="shared" si="1"/>
        <v>0</v>
      </c>
      <c r="M31" s="6" t="s">
        <v>53</v>
      </c>
      <c r="N31">
        <f>+N21+N23</f>
        <v>-2587.7485265225932</v>
      </c>
      <c r="O31" s="18">
        <f>+N24+N26</f>
        <v>674.95677799607063</v>
      </c>
      <c r="P31" s="6" t="s">
        <v>92</v>
      </c>
    </row>
    <row r="32" spans="1:25" x14ac:dyDescent="0.2">
      <c r="A32" s="3">
        <f t="shared" si="0"/>
        <v>31</v>
      </c>
      <c r="B32" s="3">
        <v>1000</v>
      </c>
      <c r="C32" s="3">
        <v>4</v>
      </c>
      <c r="D32" s="3" t="s">
        <v>9</v>
      </c>
      <c r="E32" s="3">
        <v>1000</v>
      </c>
      <c r="F32" s="3" t="s">
        <v>4</v>
      </c>
      <c r="G32" s="3">
        <v>0</v>
      </c>
      <c r="H32" s="3">
        <v>0</v>
      </c>
      <c r="I32" s="3">
        <v>4</v>
      </c>
      <c r="J32" s="3">
        <f t="shared" si="2"/>
        <v>0</v>
      </c>
      <c r="K32">
        <f t="shared" si="1"/>
        <v>0</v>
      </c>
      <c r="L32" s="34" t="s">
        <v>102</v>
      </c>
      <c r="M32" s="34" t="s">
        <v>54</v>
      </c>
      <c r="N32" s="34">
        <f>+N21</f>
        <v>72.122559652916379</v>
      </c>
      <c r="O32" s="34">
        <f>+N24</f>
        <v>251.50216919739918</v>
      </c>
      <c r="P32" s="6" t="s">
        <v>92</v>
      </c>
    </row>
    <row r="33" spans="1:16" x14ac:dyDescent="0.2">
      <c r="A33" s="3">
        <f t="shared" si="0"/>
        <v>32</v>
      </c>
      <c r="B33" s="3">
        <v>1150</v>
      </c>
      <c r="C33" s="3">
        <v>4</v>
      </c>
      <c r="D33" s="3" t="s">
        <v>9</v>
      </c>
      <c r="E33" s="3">
        <v>1150</v>
      </c>
      <c r="F33" s="3" t="s">
        <v>4</v>
      </c>
      <c r="G33" s="3">
        <v>0</v>
      </c>
      <c r="H33" s="3">
        <v>0</v>
      </c>
      <c r="I33" s="3">
        <v>4</v>
      </c>
      <c r="J33" s="3">
        <f t="shared" si="2"/>
        <v>0</v>
      </c>
      <c r="K33">
        <f t="shared" si="1"/>
        <v>0</v>
      </c>
    </row>
    <row r="34" spans="1:16" x14ac:dyDescent="0.2">
      <c r="A34" s="3">
        <f t="shared" si="0"/>
        <v>33</v>
      </c>
      <c r="B34" s="3">
        <v>1150</v>
      </c>
      <c r="C34" s="3">
        <v>5</v>
      </c>
      <c r="D34" s="3" t="s">
        <v>9</v>
      </c>
      <c r="E34" s="3">
        <v>1150</v>
      </c>
      <c r="F34" s="3" t="s">
        <v>4</v>
      </c>
      <c r="G34" s="3">
        <v>0</v>
      </c>
      <c r="H34" s="3">
        <v>0</v>
      </c>
      <c r="I34" s="3">
        <v>5</v>
      </c>
      <c r="J34" s="3">
        <f t="shared" si="2"/>
        <v>0</v>
      </c>
      <c r="K34">
        <f t="shared" si="1"/>
        <v>0</v>
      </c>
      <c r="N34" s="6" t="s">
        <v>60</v>
      </c>
    </row>
    <row r="35" spans="1:16" x14ac:dyDescent="0.2">
      <c r="A35" s="3">
        <f t="shared" si="0"/>
        <v>34</v>
      </c>
      <c r="B35" s="3">
        <v>1200</v>
      </c>
      <c r="C35" s="3">
        <v>5</v>
      </c>
      <c r="D35" s="3" t="s">
        <v>9</v>
      </c>
      <c r="E35" s="3">
        <v>1200</v>
      </c>
      <c r="F35" s="3" t="s">
        <v>4</v>
      </c>
      <c r="G35" s="3">
        <v>0</v>
      </c>
      <c r="H35" s="3">
        <v>0</v>
      </c>
      <c r="I35" s="3">
        <v>5</v>
      </c>
      <c r="J35" s="3">
        <f t="shared" si="2"/>
        <v>0</v>
      </c>
      <c r="K35">
        <f t="shared" si="1"/>
        <v>0</v>
      </c>
      <c r="N35" s="6" t="s">
        <v>63</v>
      </c>
      <c r="O35" s="6" t="s">
        <v>64</v>
      </c>
    </row>
    <row r="36" spans="1:16" x14ac:dyDescent="0.2">
      <c r="A36" s="3">
        <f t="shared" si="0"/>
        <v>35</v>
      </c>
      <c r="B36" s="3">
        <v>1300</v>
      </c>
      <c r="C36" s="3">
        <v>6</v>
      </c>
      <c r="D36" s="3" t="s">
        <v>9</v>
      </c>
      <c r="E36" s="3">
        <v>1300</v>
      </c>
      <c r="F36" s="3" t="s">
        <v>4</v>
      </c>
      <c r="G36" s="3">
        <v>0</v>
      </c>
      <c r="H36" s="3">
        <v>0</v>
      </c>
      <c r="I36" s="3">
        <v>6</v>
      </c>
      <c r="J36" s="3">
        <f t="shared" si="2"/>
        <v>0</v>
      </c>
      <c r="K36">
        <f t="shared" si="1"/>
        <v>0</v>
      </c>
      <c r="M36" s="6" t="s">
        <v>55</v>
      </c>
      <c r="N36">
        <f>+N22</f>
        <v>-8724.4667625514721</v>
      </c>
      <c r="O36">
        <f>+N25</f>
        <v>1012.3365989185436</v>
      </c>
      <c r="P36" s="6" t="s">
        <v>92</v>
      </c>
    </row>
    <row r="37" spans="1:16" x14ac:dyDescent="0.2">
      <c r="A37" s="3">
        <f t="shared" si="0"/>
        <v>36</v>
      </c>
      <c r="B37" s="3">
        <v>1709</v>
      </c>
      <c r="C37" s="4">
        <v>6</v>
      </c>
      <c r="D37" s="4" t="s">
        <v>9</v>
      </c>
      <c r="E37" s="3">
        <v>1709</v>
      </c>
      <c r="F37" s="4" t="s">
        <v>4</v>
      </c>
      <c r="G37" s="4">
        <v>0</v>
      </c>
      <c r="H37" s="4">
        <v>0</v>
      </c>
      <c r="I37" s="4">
        <v>6</v>
      </c>
      <c r="J37" s="3">
        <f t="shared" si="2"/>
        <v>0</v>
      </c>
      <c r="K37">
        <f t="shared" si="1"/>
        <v>0</v>
      </c>
      <c r="M37" s="6" t="s">
        <v>53</v>
      </c>
      <c r="N37">
        <f>+N23</f>
        <v>-2659.8710861755094</v>
      </c>
      <c r="O37">
        <f>+N26</f>
        <v>423.45460879867147</v>
      </c>
      <c r="P37" s="6" t="s">
        <v>92</v>
      </c>
    </row>
    <row r="38" spans="1:16" x14ac:dyDescent="0.2">
      <c r="A38" s="3">
        <f t="shared" si="0"/>
        <v>37</v>
      </c>
      <c r="B38" s="3">
        <v>1770</v>
      </c>
      <c r="C38" s="3">
        <v>6</v>
      </c>
      <c r="D38" s="3" t="s">
        <v>9</v>
      </c>
      <c r="E38" s="3">
        <v>1770</v>
      </c>
      <c r="F38" s="3" t="s">
        <v>4</v>
      </c>
      <c r="G38" s="3">
        <v>0</v>
      </c>
      <c r="H38" s="3">
        <v>0</v>
      </c>
      <c r="I38" s="3">
        <v>6</v>
      </c>
      <c r="J38" s="3">
        <f t="shared" si="2"/>
        <v>0</v>
      </c>
      <c r="K38">
        <f t="shared" si="1"/>
        <v>0</v>
      </c>
      <c r="P38" s="6"/>
    </row>
    <row r="39" spans="1:16" x14ac:dyDescent="0.2">
      <c r="A39" s="4">
        <f t="shared" si="0"/>
        <v>38</v>
      </c>
      <c r="B39" s="3">
        <v>1800</v>
      </c>
      <c r="C39" s="3">
        <v>6</v>
      </c>
      <c r="D39" s="3" t="s">
        <v>9</v>
      </c>
      <c r="E39" s="3">
        <v>1800</v>
      </c>
      <c r="F39" s="3" t="s">
        <v>4</v>
      </c>
      <c r="G39" s="3">
        <v>0</v>
      </c>
      <c r="H39" s="3">
        <v>0</v>
      </c>
      <c r="I39" s="3">
        <v>6</v>
      </c>
      <c r="J39" s="3">
        <f t="shared" si="2"/>
        <v>0</v>
      </c>
      <c r="K39">
        <f t="shared" si="1"/>
        <v>0</v>
      </c>
    </row>
    <row r="40" spans="1:16" x14ac:dyDescent="0.2">
      <c r="A40" s="3">
        <f t="shared" si="0"/>
        <v>39</v>
      </c>
      <c r="B40" s="3">
        <v>1980</v>
      </c>
      <c r="C40" s="3">
        <v>6</v>
      </c>
      <c r="D40" s="3" t="s">
        <v>9</v>
      </c>
      <c r="E40" s="3">
        <v>1980</v>
      </c>
      <c r="F40" s="3" t="s">
        <v>4</v>
      </c>
      <c r="G40" s="3">
        <v>0</v>
      </c>
      <c r="H40" s="3">
        <v>0</v>
      </c>
      <c r="I40" s="3">
        <v>6</v>
      </c>
      <c r="J40" s="3">
        <f t="shared" si="2"/>
        <v>0</v>
      </c>
      <c r="K40">
        <f t="shared" si="1"/>
        <v>0</v>
      </c>
    </row>
    <row r="41" spans="1:16" x14ac:dyDescent="0.2">
      <c r="A41" s="3">
        <f t="shared" si="0"/>
        <v>40</v>
      </c>
      <c r="B41" s="3">
        <v>2650</v>
      </c>
      <c r="C41" s="3">
        <v>8</v>
      </c>
      <c r="D41" s="3" t="s">
        <v>9</v>
      </c>
      <c r="E41" s="3">
        <v>2650</v>
      </c>
      <c r="F41" s="3" t="s">
        <v>3</v>
      </c>
      <c r="G41" s="3">
        <v>0</v>
      </c>
      <c r="H41" s="3">
        <v>1</v>
      </c>
      <c r="I41" s="3">
        <v>8</v>
      </c>
      <c r="J41" s="3">
        <f t="shared" si="2"/>
        <v>0</v>
      </c>
      <c r="K41">
        <f t="shared" si="1"/>
        <v>8</v>
      </c>
    </row>
    <row r="42" spans="1:16" x14ac:dyDescent="0.2">
      <c r="A42" s="3">
        <f t="shared" si="0"/>
        <v>41</v>
      </c>
      <c r="B42" s="3">
        <v>3000</v>
      </c>
      <c r="C42" s="3">
        <v>8</v>
      </c>
      <c r="D42" s="3" t="s">
        <v>9</v>
      </c>
      <c r="E42" s="3">
        <v>3000</v>
      </c>
      <c r="F42" s="3" t="s">
        <v>3</v>
      </c>
      <c r="G42" s="3">
        <v>0</v>
      </c>
      <c r="H42" s="3">
        <v>1</v>
      </c>
      <c r="I42" s="3">
        <v>8</v>
      </c>
      <c r="J42" s="3">
        <f t="shared" si="2"/>
        <v>0</v>
      </c>
      <c r="K42">
        <f t="shared" si="1"/>
        <v>8</v>
      </c>
    </row>
    <row r="43" spans="1:16" x14ac:dyDescent="0.2">
      <c r="A43" s="3">
        <f t="shared" si="0"/>
        <v>42</v>
      </c>
      <c r="B43" s="3">
        <v>3100</v>
      </c>
      <c r="C43" s="3">
        <v>9</v>
      </c>
      <c r="D43" s="3" t="s">
        <v>9</v>
      </c>
      <c r="E43" s="3">
        <v>3100</v>
      </c>
      <c r="F43" s="3" t="s">
        <v>3</v>
      </c>
      <c r="G43" s="3">
        <v>0</v>
      </c>
      <c r="H43" s="3">
        <v>1</v>
      </c>
      <c r="I43" s="3">
        <v>9</v>
      </c>
      <c r="J43" s="3">
        <f t="shared" si="2"/>
        <v>0</v>
      </c>
      <c r="K43">
        <f t="shared" si="1"/>
        <v>9</v>
      </c>
    </row>
    <row r="44" spans="1:16" x14ac:dyDescent="0.2">
      <c r="A44" s="3">
        <f t="shared" si="0"/>
        <v>43</v>
      </c>
      <c r="B44" s="3">
        <v>3245</v>
      </c>
      <c r="C44" s="3">
        <v>9</v>
      </c>
      <c r="D44" s="3" t="s">
        <v>9</v>
      </c>
      <c r="E44" s="3">
        <v>3245</v>
      </c>
      <c r="F44" s="3" t="s">
        <v>3</v>
      </c>
      <c r="G44" s="3">
        <v>0</v>
      </c>
      <c r="H44" s="3">
        <v>1</v>
      </c>
      <c r="I44" s="3">
        <v>9</v>
      </c>
      <c r="J44" s="3">
        <f t="shared" si="2"/>
        <v>0</v>
      </c>
      <c r="K44">
        <f t="shared" si="1"/>
        <v>9</v>
      </c>
    </row>
    <row r="45" spans="1:16" x14ac:dyDescent="0.2">
      <c r="A45" s="3">
        <f t="shared" si="0"/>
        <v>44</v>
      </c>
      <c r="B45" s="3">
        <v>3456</v>
      </c>
      <c r="C45" s="3">
        <v>9</v>
      </c>
      <c r="D45" s="3" t="s">
        <v>9</v>
      </c>
      <c r="E45" s="3">
        <v>3456</v>
      </c>
      <c r="F45" s="3" t="s">
        <v>3</v>
      </c>
      <c r="G45" s="3">
        <v>0</v>
      </c>
      <c r="H45" s="3">
        <v>1</v>
      </c>
      <c r="I45" s="3">
        <v>9</v>
      </c>
      <c r="J45" s="3">
        <f t="shared" si="2"/>
        <v>0</v>
      </c>
      <c r="K45">
        <f t="shared" si="1"/>
        <v>9</v>
      </c>
    </row>
    <row r="46" spans="1:16" x14ac:dyDescent="0.2">
      <c r="A46" s="3">
        <f t="shared" si="0"/>
        <v>45</v>
      </c>
      <c r="B46" s="4">
        <v>4768</v>
      </c>
      <c r="C46" s="4">
        <v>10</v>
      </c>
      <c r="D46" s="4" t="s">
        <v>9</v>
      </c>
      <c r="E46" s="4">
        <v>4768</v>
      </c>
      <c r="F46" s="4" t="s">
        <v>3</v>
      </c>
      <c r="G46" s="4">
        <v>0</v>
      </c>
      <c r="H46" s="4">
        <v>1</v>
      </c>
      <c r="I46" s="4">
        <v>10</v>
      </c>
      <c r="J46" s="3">
        <f t="shared" si="2"/>
        <v>0</v>
      </c>
      <c r="K46">
        <f t="shared" si="1"/>
        <v>10</v>
      </c>
    </row>
    <row r="47" spans="1:16" x14ac:dyDescent="0.2">
      <c r="A47" s="3">
        <f t="shared" si="0"/>
        <v>46</v>
      </c>
      <c r="B47" s="3">
        <v>4800</v>
      </c>
      <c r="C47" s="3">
        <v>11</v>
      </c>
      <c r="D47" s="3" t="s">
        <v>9</v>
      </c>
      <c r="E47" s="3">
        <v>4800</v>
      </c>
      <c r="F47" s="3" t="s">
        <v>3</v>
      </c>
      <c r="G47" s="3">
        <v>0</v>
      </c>
      <c r="H47" s="3">
        <v>1</v>
      </c>
      <c r="I47" s="3">
        <v>11</v>
      </c>
      <c r="J47" s="3">
        <f t="shared" si="2"/>
        <v>0</v>
      </c>
      <c r="K47">
        <f t="shared" si="1"/>
        <v>11</v>
      </c>
    </row>
    <row r="48" spans="1:16" x14ac:dyDescent="0.2">
      <c r="A48" s="3">
        <f t="shared" si="0"/>
        <v>47</v>
      </c>
      <c r="B48" s="3">
        <v>5000</v>
      </c>
      <c r="C48" s="3">
        <v>11</v>
      </c>
      <c r="D48" s="3" t="s">
        <v>9</v>
      </c>
      <c r="E48" s="3">
        <v>5000</v>
      </c>
      <c r="F48" s="3" t="s">
        <v>3</v>
      </c>
      <c r="G48" s="3">
        <v>0</v>
      </c>
      <c r="H48" s="3">
        <v>1</v>
      </c>
      <c r="I48" s="3">
        <v>11</v>
      </c>
      <c r="J48" s="3">
        <f t="shared" si="2"/>
        <v>0</v>
      </c>
      <c r="K48">
        <f t="shared" si="1"/>
        <v>11</v>
      </c>
    </row>
    <row r="49" spans="1:11" x14ac:dyDescent="0.2">
      <c r="A49" s="3">
        <f t="shared" si="0"/>
        <v>48</v>
      </c>
      <c r="B49" s="3">
        <v>8000</v>
      </c>
      <c r="C49" s="3">
        <v>13</v>
      </c>
      <c r="D49" s="3" t="s">
        <v>9</v>
      </c>
      <c r="E49" s="3">
        <v>8000</v>
      </c>
      <c r="F49" s="3" t="s">
        <v>5</v>
      </c>
      <c r="G49" s="3">
        <v>1</v>
      </c>
      <c r="H49" s="3">
        <v>0</v>
      </c>
      <c r="I49" s="3">
        <v>13</v>
      </c>
      <c r="J49" s="3">
        <f t="shared" si="2"/>
        <v>13</v>
      </c>
      <c r="K49">
        <f t="shared" si="1"/>
        <v>0</v>
      </c>
    </row>
    <row r="50" spans="1:11" x14ac:dyDescent="0.2">
      <c r="A50" s="4">
        <f t="shared" si="0"/>
        <v>49</v>
      </c>
      <c r="B50" s="3">
        <v>8900</v>
      </c>
      <c r="C50" s="3">
        <v>14</v>
      </c>
      <c r="D50" s="3" t="s">
        <v>9</v>
      </c>
      <c r="E50" s="3">
        <v>8900</v>
      </c>
      <c r="F50" s="3" t="s">
        <v>5</v>
      </c>
      <c r="G50" s="3">
        <v>1</v>
      </c>
      <c r="H50" s="3">
        <v>0</v>
      </c>
      <c r="I50" s="3">
        <v>14</v>
      </c>
      <c r="J50" s="3">
        <f t="shared" si="2"/>
        <v>14</v>
      </c>
      <c r="K50">
        <f t="shared" si="1"/>
        <v>0</v>
      </c>
    </row>
    <row r="51" spans="1:11" x14ac:dyDescent="0.2">
      <c r="A51" s="3">
        <f t="shared" si="0"/>
        <v>50</v>
      </c>
      <c r="B51" s="3">
        <v>9356</v>
      </c>
      <c r="C51" s="3">
        <v>14</v>
      </c>
      <c r="D51" s="3" t="s">
        <v>9</v>
      </c>
      <c r="E51" s="3">
        <v>9356</v>
      </c>
      <c r="F51" s="3" t="s">
        <v>5</v>
      </c>
      <c r="G51" s="3">
        <v>1</v>
      </c>
      <c r="H51" s="3">
        <v>0</v>
      </c>
      <c r="I51" s="3">
        <v>14</v>
      </c>
      <c r="J51" s="3">
        <f t="shared" si="2"/>
        <v>14</v>
      </c>
      <c r="K51">
        <f t="shared" si="1"/>
        <v>0</v>
      </c>
    </row>
    <row r="52" spans="1:11" x14ac:dyDescent="0.2">
      <c r="A52" s="3">
        <f t="shared" si="0"/>
        <v>51</v>
      </c>
      <c r="B52" s="3">
        <v>9456</v>
      </c>
      <c r="C52" s="3">
        <v>14</v>
      </c>
      <c r="D52" s="3" t="s">
        <v>9</v>
      </c>
      <c r="E52" s="3">
        <v>9456</v>
      </c>
      <c r="F52" s="3" t="s">
        <v>5</v>
      </c>
      <c r="G52" s="3">
        <v>1</v>
      </c>
      <c r="H52" s="3">
        <v>0</v>
      </c>
      <c r="I52" s="3">
        <v>14</v>
      </c>
      <c r="J52" s="3">
        <f t="shared" si="2"/>
        <v>14</v>
      </c>
      <c r="K52">
        <f t="shared" si="1"/>
        <v>0</v>
      </c>
    </row>
    <row r="53" spans="1:11" x14ac:dyDescent="0.2">
      <c r="A53" s="4">
        <f t="shared" si="0"/>
        <v>52</v>
      </c>
      <c r="B53" s="3">
        <v>9700</v>
      </c>
      <c r="C53" s="3">
        <v>14</v>
      </c>
      <c r="D53" s="3" t="s">
        <v>9</v>
      </c>
      <c r="E53" s="3">
        <v>9700</v>
      </c>
      <c r="F53" s="3" t="s">
        <v>5</v>
      </c>
      <c r="G53" s="3">
        <v>1</v>
      </c>
      <c r="H53" s="3">
        <v>0</v>
      </c>
      <c r="I53" s="3">
        <v>14</v>
      </c>
      <c r="J53" s="3">
        <f t="shared" si="2"/>
        <v>14</v>
      </c>
      <c r="K53">
        <f t="shared" si="1"/>
        <v>0</v>
      </c>
    </row>
    <row r="54" spans="1:11" x14ac:dyDescent="0.2">
      <c r="A54" s="4">
        <f t="shared" si="0"/>
        <v>53</v>
      </c>
      <c r="B54" s="3">
        <v>9876</v>
      </c>
      <c r="C54" s="3">
        <v>15</v>
      </c>
      <c r="D54" s="3" t="s">
        <v>9</v>
      </c>
      <c r="E54" s="3">
        <v>9876</v>
      </c>
      <c r="F54" s="3" t="s">
        <v>5</v>
      </c>
      <c r="G54" s="3">
        <v>1</v>
      </c>
      <c r="H54" s="3">
        <v>0</v>
      </c>
      <c r="I54" s="3">
        <v>15</v>
      </c>
      <c r="J54" s="3">
        <f t="shared" si="2"/>
        <v>15</v>
      </c>
      <c r="K54">
        <f t="shared" si="1"/>
        <v>0</v>
      </c>
    </row>
    <row r="55" spans="1:11" ht="13.5" thickBot="1" x14ac:dyDescent="0.25">
      <c r="A55" s="5">
        <f t="shared" si="0"/>
        <v>54</v>
      </c>
      <c r="B55" s="5">
        <v>10000</v>
      </c>
      <c r="C55" s="5">
        <v>15</v>
      </c>
      <c r="D55" s="5" t="s">
        <v>9</v>
      </c>
      <c r="E55" s="5">
        <v>10000</v>
      </c>
      <c r="F55" s="5" t="s">
        <v>5</v>
      </c>
      <c r="G55" s="5">
        <v>1</v>
      </c>
      <c r="H55" s="5">
        <v>0</v>
      </c>
      <c r="I55" s="5">
        <v>15</v>
      </c>
      <c r="J55" s="3">
        <f t="shared" si="2"/>
        <v>15</v>
      </c>
      <c r="K55">
        <f t="shared" si="1"/>
        <v>0</v>
      </c>
    </row>
    <row r="56" spans="1:11" ht="13.5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F72-2822-49CF-B29C-8D47B4474C9A}">
  <dimension ref="A1:O56"/>
  <sheetViews>
    <sheetView tabSelected="1" topLeftCell="B1" zoomScaleNormal="100" workbookViewId="0">
      <selection activeCell="F2" sqref="F2"/>
    </sheetView>
  </sheetViews>
  <sheetFormatPr baseColWidth="10" defaultRowHeight="12.75" x14ac:dyDescent="0.2"/>
  <cols>
    <col min="1" max="1" width="14" customWidth="1"/>
    <col min="3" max="4" width="14" customWidth="1"/>
    <col min="5" max="5" width="15.42578125" customWidth="1"/>
    <col min="7" max="7" width="30.28515625" customWidth="1"/>
    <col min="8" max="8" width="19.28515625" customWidth="1"/>
    <col min="9" max="9" width="22" customWidth="1"/>
    <col min="10" max="10" width="24.28515625" customWidth="1"/>
    <col min="11" max="11" width="19" customWidth="1"/>
    <col min="12" max="12" width="16.710937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13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0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0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0</v>
      </c>
      <c r="E4" s="3">
        <v>2</v>
      </c>
      <c r="G4" s="7" t="s">
        <v>18</v>
      </c>
      <c r="H4" s="7">
        <v>0.42992616685854279</v>
      </c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0</v>
      </c>
      <c r="E5" s="3">
        <v>3</v>
      </c>
      <c r="G5" s="7" t="s">
        <v>19</v>
      </c>
      <c r="H5" s="24">
        <v>0.18483650894967957</v>
      </c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0</v>
      </c>
      <c r="E6" s="3">
        <v>3</v>
      </c>
      <c r="G6" s="7" t="s">
        <v>20</v>
      </c>
      <c r="H6" s="7">
        <v>0.16916028796794264</v>
      </c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0</v>
      </c>
      <c r="E7" s="3">
        <v>3</v>
      </c>
      <c r="G7" s="7" t="s">
        <v>21</v>
      </c>
      <c r="H7" s="7">
        <v>2559.2375966339928</v>
      </c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0</v>
      </c>
      <c r="E8" s="3">
        <v>5</v>
      </c>
      <c r="G8" s="8" t="s">
        <v>22</v>
      </c>
      <c r="H8" s="8">
        <v>54</v>
      </c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0</v>
      </c>
      <c r="E9" s="3">
        <v>5</v>
      </c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0</v>
      </c>
      <c r="E10" s="3">
        <v>7</v>
      </c>
      <c r="G10" t="s">
        <v>23</v>
      </c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0</v>
      </c>
      <c r="E11" s="3">
        <v>7</v>
      </c>
      <c r="G11" s="9"/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0</v>
      </c>
      <c r="E12" s="3">
        <v>7</v>
      </c>
      <c r="G12" s="7" t="s">
        <v>24</v>
      </c>
      <c r="H12" s="7">
        <v>1</v>
      </c>
      <c r="I12" s="7">
        <v>77226720.880036712</v>
      </c>
      <c r="J12" s="7">
        <v>77226720.880036712</v>
      </c>
      <c r="K12" s="7">
        <v>11.790884369709849</v>
      </c>
      <c r="L12" s="7">
        <v>1.1763577645996293E-3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0</v>
      </c>
      <c r="E13" s="3">
        <v>7</v>
      </c>
      <c r="G13" s="7" t="s">
        <v>25</v>
      </c>
      <c r="H13" s="7">
        <v>52</v>
      </c>
      <c r="I13" s="7">
        <v>340584247.95329666</v>
      </c>
      <c r="J13" s="7">
        <v>6549697.0760249356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0</v>
      </c>
      <c r="E14" s="3">
        <v>7</v>
      </c>
      <c r="G14" s="8" t="s">
        <v>26</v>
      </c>
      <c r="H14" s="8">
        <v>53</v>
      </c>
      <c r="I14" s="8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0</v>
      </c>
      <c r="E15" s="3">
        <v>8</v>
      </c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0</v>
      </c>
      <c r="E16" s="3">
        <v>8</v>
      </c>
      <c r="G16" s="9"/>
      <c r="H16" s="9" t="s">
        <v>33</v>
      </c>
      <c r="I16" s="9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0</v>
      </c>
      <c r="E17" s="4">
        <v>8</v>
      </c>
      <c r="F17" s="6" t="s">
        <v>78</v>
      </c>
      <c r="G17" s="7" t="s">
        <v>27</v>
      </c>
      <c r="H17" s="19">
        <v>1845.6785714285722</v>
      </c>
      <c r="I17" s="7">
        <v>483.65044475858417</v>
      </c>
      <c r="J17" s="7">
        <v>3.8161415779320729</v>
      </c>
      <c r="K17" s="7">
        <v>3.6201677474814617E-4</v>
      </c>
      <c r="L17" s="7">
        <v>875.16295168709576</v>
      </c>
      <c r="M17" s="7">
        <v>2816.1941911700487</v>
      </c>
      <c r="N17" s="7">
        <v>875.16295168709576</v>
      </c>
      <c r="O17" s="7">
        <v>2816.1941911700487</v>
      </c>
    </row>
    <row r="18" spans="1:15" ht="13.5" thickBot="1" x14ac:dyDescent="0.25">
      <c r="A18" s="3">
        <f t="shared" si="0"/>
        <v>17</v>
      </c>
      <c r="B18" s="4">
        <v>3000</v>
      </c>
      <c r="C18" s="4" t="s">
        <v>2</v>
      </c>
      <c r="D18" s="4">
        <v>0</v>
      </c>
      <c r="E18" s="4">
        <v>8</v>
      </c>
      <c r="F18" s="6" t="s">
        <v>79</v>
      </c>
      <c r="G18" s="8" t="s">
        <v>40</v>
      </c>
      <c r="H18" s="20">
        <v>2393.3983516483504</v>
      </c>
      <c r="I18" s="8">
        <v>697.01447525581204</v>
      </c>
      <c r="J18" s="23">
        <v>3.4337857198302038</v>
      </c>
      <c r="K18" s="23">
        <v>1.1763577645996389E-3</v>
      </c>
      <c r="L18" s="8">
        <v>994.73648179452744</v>
      </c>
      <c r="M18" s="8">
        <v>3792.0602215021736</v>
      </c>
      <c r="N18" s="8">
        <v>994.73648179452744</v>
      </c>
      <c r="O18" s="8">
        <v>3792.0602215021736</v>
      </c>
    </row>
    <row r="19" spans="1:15" x14ac:dyDescent="0.2">
      <c r="A19" s="3">
        <f t="shared" si="0"/>
        <v>18</v>
      </c>
      <c r="B19" s="3">
        <v>3010</v>
      </c>
      <c r="C19" s="3" t="s">
        <v>2</v>
      </c>
      <c r="D19" s="3">
        <v>0</v>
      </c>
      <c r="E19" s="3">
        <v>9</v>
      </c>
      <c r="H19" s="15"/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0</v>
      </c>
      <c r="E20" s="3">
        <v>10</v>
      </c>
      <c r="G20" s="6" t="s">
        <v>42</v>
      </c>
      <c r="H20" s="18">
        <f>+H17</f>
        <v>1845.6785714285722</v>
      </c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0</v>
      </c>
      <c r="E21" s="3">
        <v>11</v>
      </c>
      <c r="G21" s="6" t="s">
        <v>43</v>
      </c>
      <c r="H21" s="21">
        <f>+H17+H18</f>
        <v>4239.0769230769229</v>
      </c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0</v>
      </c>
      <c r="E22" s="3">
        <v>11</v>
      </c>
      <c r="G22" s="34" t="s">
        <v>44</v>
      </c>
      <c r="H22" s="34">
        <f>+H21-H20</f>
        <v>2393.3983516483504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0</v>
      </c>
      <c r="E23" s="3">
        <v>12</v>
      </c>
      <c r="H23" s="15"/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0</v>
      </c>
      <c r="E24" s="3">
        <v>12</v>
      </c>
      <c r="H24" s="15"/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0</v>
      </c>
      <c r="E25" s="3">
        <v>12</v>
      </c>
      <c r="H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0</v>
      </c>
      <c r="E26" s="3">
        <v>12</v>
      </c>
      <c r="H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0</v>
      </c>
      <c r="E27" s="3">
        <v>13</v>
      </c>
      <c r="H27" s="15"/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0</v>
      </c>
      <c r="E28" s="3">
        <v>13</v>
      </c>
      <c r="H28" s="15"/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0</v>
      </c>
      <c r="E29" s="3">
        <v>13</v>
      </c>
      <c r="H29" s="15"/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1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1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1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1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1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1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1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1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1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1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1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1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1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1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1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1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1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1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1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1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1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1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1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1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1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1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DAE5-7EE9-4177-A145-C39F0455AB86}">
  <dimension ref="A1:P56"/>
  <sheetViews>
    <sheetView zoomScale="78" zoomScaleNormal="78" workbookViewId="0">
      <selection activeCell="K3" sqref="K3"/>
    </sheetView>
  </sheetViews>
  <sheetFormatPr baseColWidth="10" defaultRowHeight="12.75" x14ac:dyDescent="0.2"/>
  <cols>
    <col min="8" max="8" width="16.28515625" customWidth="1"/>
  </cols>
  <sheetData>
    <row r="1" spans="1:13" ht="13.5" thickBot="1" x14ac:dyDescent="0.25">
      <c r="A1" s="1" t="s">
        <v>6</v>
      </c>
      <c r="B1" s="25" t="s">
        <v>0</v>
      </c>
      <c r="C1" s="1" t="s">
        <v>7</v>
      </c>
      <c r="D1" s="2" t="s">
        <v>10</v>
      </c>
      <c r="E1" s="26" t="s">
        <v>13</v>
      </c>
      <c r="F1" s="26" t="s">
        <v>65</v>
      </c>
    </row>
    <row r="2" spans="1:13" ht="13.5" thickTop="1" x14ac:dyDescent="0.2">
      <c r="A2" s="3">
        <v>1</v>
      </c>
      <c r="B2" s="3">
        <v>450</v>
      </c>
      <c r="C2" s="3" t="s">
        <v>2</v>
      </c>
      <c r="D2" s="3" t="s">
        <v>11</v>
      </c>
      <c r="E2" s="3">
        <v>0</v>
      </c>
      <c r="F2" s="3">
        <v>0</v>
      </c>
    </row>
    <row r="3" spans="1:13" x14ac:dyDescent="0.2">
      <c r="A3" s="3">
        <f>+A2+1</f>
        <v>2</v>
      </c>
      <c r="B3" s="3">
        <v>550</v>
      </c>
      <c r="C3" s="3" t="s">
        <v>2</v>
      </c>
      <c r="D3" s="3" t="s">
        <v>11</v>
      </c>
      <c r="E3" s="3">
        <v>0</v>
      </c>
      <c r="F3" s="3">
        <v>0</v>
      </c>
    </row>
    <row r="4" spans="1:13" x14ac:dyDescent="0.2">
      <c r="A4" s="3">
        <f>+A3+1</f>
        <v>3</v>
      </c>
      <c r="B4" s="3">
        <v>580</v>
      </c>
      <c r="C4" s="3" t="s">
        <v>2</v>
      </c>
      <c r="D4" s="3" t="s">
        <v>11</v>
      </c>
      <c r="E4" s="3">
        <v>0</v>
      </c>
      <c r="F4" s="3">
        <v>0</v>
      </c>
      <c r="H4" t="s">
        <v>16</v>
      </c>
    </row>
    <row r="5" spans="1:13" ht="13.5" thickBot="1" x14ac:dyDescent="0.25">
      <c r="A5" s="3">
        <f t="shared" ref="A5:A55" si="0">1+A4</f>
        <v>4</v>
      </c>
      <c r="B5" s="3">
        <v>700</v>
      </c>
      <c r="C5" s="3" t="s">
        <v>2</v>
      </c>
      <c r="D5" s="3" t="s">
        <v>11</v>
      </c>
      <c r="E5" s="3">
        <v>0</v>
      </c>
      <c r="F5" s="3">
        <v>0</v>
      </c>
    </row>
    <row r="6" spans="1:13" x14ac:dyDescent="0.2">
      <c r="A6" s="3">
        <f t="shared" si="0"/>
        <v>5</v>
      </c>
      <c r="B6" s="3">
        <v>750</v>
      </c>
      <c r="C6" s="3" t="s">
        <v>2</v>
      </c>
      <c r="D6" s="3" t="s">
        <v>11</v>
      </c>
      <c r="E6" s="3">
        <v>0</v>
      </c>
      <c r="F6" s="3">
        <v>0</v>
      </c>
      <c r="H6" s="10" t="s">
        <v>17</v>
      </c>
      <c r="I6" s="10"/>
    </row>
    <row r="7" spans="1:13" x14ac:dyDescent="0.2">
      <c r="A7" s="3">
        <f t="shared" si="0"/>
        <v>6</v>
      </c>
      <c r="B7" s="3">
        <v>800</v>
      </c>
      <c r="C7" s="3" t="s">
        <v>2</v>
      </c>
      <c r="D7" s="3" t="s">
        <v>11</v>
      </c>
      <c r="E7" s="3">
        <v>0</v>
      </c>
      <c r="F7" s="3">
        <v>0</v>
      </c>
      <c r="H7" s="7" t="s">
        <v>18</v>
      </c>
      <c r="I7" s="7">
        <v>0.42947573274049949</v>
      </c>
    </row>
    <row r="8" spans="1:13" x14ac:dyDescent="0.2">
      <c r="A8" s="3">
        <f t="shared" si="0"/>
        <v>7</v>
      </c>
      <c r="B8" s="3">
        <v>1200</v>
      </c>
      <c r="C8" s="3" t="s">
        <v>2</v>
      </c>
      <c r="D8" s="3" t="s">
        <v>12</v>
      </c>
      <c r="E8" s="3">
        <v>0</v>
      </c>
      <c r="F8" s="3">
        <v>1</v>
      </c>
      <c r="H8" s="7" t="s">
        <v>19</v>
      </c>
      <c r="I8" s="7">
        <v>0.18444940501298895</v>
      </c>
    </row>
    <row r="9" spans="1:13" x14ac:dyDescent="0.2">
      <c r="A9" s="3">
        <f t="shared" si="0"/>
        <v>8</v>
      </c>
      <c r="B9" s="3">
        <v>1300</v>
      </c>
      <c r="C9" s="3" t="s">
        <v>2</v>
      </c>
      <c r="D9" s="3" t="s">
        <v>12</v>
      </c>
      <c r="E9" s="3">
        <v>0</v>
      </c>
      <c r="F9" s="3">
        <v>1</v>
      </c>
      <c r="H9" s="7" t="s">
        <v>20</v>
      </c>
      <c r="I9" s="7">
        <v>0.15246702873898854</v>
      </c>
    </row>
    <row r="10" spans="1:13" x14ac:dyDescent="0.2">
      <c r="A10" s="3">
        <f t="shared" si="0"/>
        <v>9</v>
      </c>
      <c r="B10" s="3">
        <v>2000</v>
      </c>
      <c r="C10" s="3" t="s">
        <v>2</v>
      </c>
      <c r="D10" s="3" t="s">
        <v>11</v>
      </c>
      <c r="E10" s="3">
        <v>0</v>
      </c>
      <c r="F10" s="3">
        <v>0</v>
      </c>
      <c r="H10" s="7" t="s">
        <v>21</v>
      </c>
      <c r="I10" s="7">
        <v>2711.991338977004</v>
      </c>
    </row>
    <row r="11" spans="1:13" ht="13.5" thickBot="1" x14ac:dyDescent="0.25">
      <c r="A11" s="3">
        <f t="shared" si="0"/>
        <v>10</v>
      </c>
      <c r="B11" s="3">
        <v>2050</v>
      </c>
      <c r="C11" s="3" t="s">
        <v>2</v>
      </c>
      <c r="D11" s="3" t="s">
        <v>11</v>
      </c>
      <c r="E11" s="3">
        <v>0</v>
      </c>
      <c r="F11" s="3">
        <v>0</v>
      </c>
      <c r="H11" s="8" t="s">
        <v>22</v>
      </c>
      <c r="I11" s="8">
        <v>54</v>
      </c>
    </row>
    <row r="12" spans="1:13" x14ac:dyDescent="0.2">
      <c r="A12" s="3">
        <f t="shared" si="0"/>
        <v>11</v>
      </c>
      <c r="B12" s="3">
        <v>2200</v>
      </c>
      <c r="C12" s="3" t="s">
        <v>2</v>
      </c>
      <c r="D12" s="3" t="s">
        <v>11</v>
      </c>
      <c r="E12" s="3">
        <v>0</v>
      </c>
      <c r="F12" s="3">
        <v>0</v>
      </c>
    </row>
    <row r="13" spans="1:13" ht="13.5" thickBot="1" x14ac:dyDescent="0.25">
      <c r="A13" s="3">
        <f t="shared" si="0"/>
        <v>12</v>
      </c>
      <c r="B13" s="3">
        <v>2300</v>
      </c>
      <c r="C13" s="3" t="s">
        <v>2</v>
      </c>
      <c r="D13" s="3" t="s">
        <v>11</v>
      </c>
      <c r="E13" s="3">
        <v>0</v>
      </c>
      <c r="F13" s="3">
        <v>0</v>
      </c>
      <c r="H13" t="s">
        <v>23</v>
      </c>
    </row>
    <row r="14" spans="1:13" x14ac:dyDescent="0.2">
      <c r="A14" s="3">
        <f t="shared" si="0"/>
        <v>13</v>
      </c>
      <c r="B14" s="3">
        <v>2590</v>
      </c>
      <c r="C14" s="3" t="s">
        <v>2</v>
      </c>
      <c r="D14" s="3" t="s">
        <v>12</v>
      </c>
      <c r="E14" s="3">
        <v>0</v>
      </c>
      <c r="F14" s="3">
        <v>1</v>
      </c>
      <c r="H14" s="9"/>
      <c r="I14" s="9" t="s">
        <v>28</v>
      </c>
      <c r="J14" s="9" t="s">
        <v>29</v>
      </c>
      <c r="K14" s="9" t="s">
        <v>30</v>
      </c>
      <c r="L14" s="9" t="s">
        <v>31</v>
      </c>
      <c r="M14" s="9" t="s">
        <v>32</v>
      </c>
    </row>
    <row r="15" spans="1:13" x14ac:dyDescent="0.2">
      <c r="A15" s="3">
        <f t="shared" si="0"/>
        <v>14</v>
      </c>
      <c r="B15" s="3">
        <v>2600</v>
      </c>
      <c r="C15" s="3" t="s">
        <v>2</v>
      </c>
      <c r="D15" s="3" t="s">
        <v>12</v>
      </c>
      <c r="E15" s="3">
        <v>0</v>
      </c>
      <c r="F15" s="3">
        <v>1</v>
      </c>
      <c r="H15" s="7" t="s">
        <v>24</v>
      </c>
      <c r="I15" s="7">
        <v>2</v>
      </c>
      <c r="J15" s="7">
        <v>84834620.676332951</v>
      </c>
      <c r="K15" s="7">
        <v>42417310.338166475</v>
      </c>
      <c r="L15" s="7">
        <v>5.7672201537736951</v>
      </c>
      <c r="M15" s="7">
        <v>5.5207512175491297E-3</v>
      </c>
    </row>
    <row r="16" spans="1:13" x14ac:dyDescent="0.2">
      <c r="A16" s="3">
        <f t="shared" si="0"/>
        <v>15</v>
      </c>
      <c r="B16" s="3">
        <v>2670</v>
      </c>
      <c r="C16" s="3" t="s">
        <v>2</v>
      </c>
      <c r="D16" s="3" t="s">
        <v>12</v>
      </c>
      <c r="E16" s="3">
        <v>0</v>
      </c>
      <c r="F16" s="3">
        <v>1</v>
      </c>
      <c r="H16" s="7" t="s">
        <v>25</v>
      </c>
      <c r="I16" s="7">
        <v>51</v>
      </c>
      <c r="J16" s="7">
        <v>375099748.15700042</v>
      </c>
      <c r="K16" s="7">
        <v>7354897.0226862831</v>
      </c>
      <c r="L16" s="7"/>
      <c r="M16" s="7"/>
    </row>
    <row r="17" spans="1:16" ht="13.5" thickBot="1" x14ac:dyDescent="0.25">
      <c r="A17" s="3">
        <f t="shared" si="0"/>
        <v>16</v>
      </c>
      <c r="B17" s="4">
        <v>2900</v>
      </c>
      <c r="C17" s="4" t="s">
        <v>2</v>
      </c>
      <c r="D17" s="3" t="s">
        <v>12</v>
      </c>
      <c r="E17" s="4">
        <v>0</v>
      </c>
      <c r="F17" s="3">
        <v>1</v>
      </c>
      <c r="H17" s="8" t="s">
        <v>26</v>
      </c>
      <c r="I17" s="8">
        <v>53</v>
      </c>
      <c r="J17" s="8">
        <v>459934368.83333337</v>
      </c>
      <c r="K17" s="8"/>
      <c r="L17" s="8"/>
      <c r="M17" s="8"/>
    </row>
    <row r="18" spans="1:16" ht="13.5" thickBot="1" x14ac:dyDescent="0.25">
      <c r="A18" s="3">
        <f t="shared" si="0"/>
        <v>17</v>
      </c>
      <c r="B18" s="4">
        <v>3000</v>
      </c>
      <c r="C18" s="4" t="s">
        <v>2</v>
      </c>
      <c r="D18" s="4" t="s">
        <v>12</v>
      </c>
      <c r="E18" s="4">
        <v>0</v>
      </c>
      <c r="F18" s="4">
        <v>1</v>
      </c>
    </row>
    <row r="19" spans="1:16" x14ac:dyDescent="0.2">
      <c r="A19" s="3">
        <f t="shared" si="0"/>
        <v>18</v>
      </c>
      <c r="B19" s="3">
        <v>3010</v>
      </c>
      <c r="C19" s="3" t="s">
        <v>2</v>
      </c>
      <c r="D19" s="3" t="s">
        <v>12</v>
      </c>
      <c r="E19" s="3">
        <v>0</v>
      </c>
      <c r="F19" s="3">
        <v>1</v>
      </c>
      <c r="H19" s="9"/>
      <c r="I19" s="9" t="s">
        <v>33</v>
      </c>
      <c r="J19" s="9" t="s">
        <v>21</v>
      </c>
      <c r="K19" s="9" t="s">
        <v>34</v>
      </c>
      <c r="L19" s="9" t="s">
        <v>35</v>
      </c>
      <c r="M19" s="9" t="s">
        <v>36</v>
      </c>
      <c r="N19" s="9" t="s">
        <v>37</v>
      </c>
      <c r="O19" s="9" t="s">
        <v>38</v>
      </c>
      <c r="P19" s="9" t="s">
        <v>39</v>
      </c>
    </row>
    <row r="20" spans="1:16" x14ac:dyDescent="0.2">
      <c r="A20" s="3">
        <f t="shared" si="0"/>
        <v>19</v>
      </c>
      <c r="B20" s="3">
        <v>4500</v>
      </c>
      <c r="C20" s="3" t="s">
        <v>2</v>
      </c>
      <c r="D20" s="3" t="s">
        <v>11</v>
      </c>
      <c r="E20" s="3">
        <v>0</v>
      </c>
      <c r="F20" s="3">
        <v>0</v>
      </c>
      <c r="G20" s="6" t="s">
        <v>94</v>
      </c>
      <c r="H20" s="7" t="s">
        <v>27</v>
      </c>
      <c r="I20" s="7">
        <v>2206.7473544973541</v>
      </c>
      <c r="J20" s="7">
        <v>631.56685345557833</v>
      </c>
      <c r="K20" s="7">
        <v>3.4940835517622162</v>
      </c>
      <c r="L20" s="7">
        <v>9.9303446993320526E-4</v>
      </c>
      <c r="M20" s="7">
        <v>938.82398963049559</v>
      </c>
      <c r="N20" s="7">
        <v>3474.6707193642123</v>
      </c>
      <c r="O20" s="7">
        <v>938.82398963049559</v>
      </c>
      <c r="P20" s="7">
        <v>3474.6707193642123</v>
      </c>
    </row>
    <row r="21" spans="1:16" x14ac:dyDescent="0.2">
      <c r="A21" s="3">
        <f t="shared" si="0"/>
        <v>20</v>
      </c>
      <c r="B21" s="3">
        <v>4800</v>
      </c>
      <c r="C21" s="3" t="s">
        <v>2</v>
      </c>
      <c r="D21" s="3" t="s">
        <v>11</v>
      </c>
      <c r="E21" s="3">
        <v>0</v>
      </c>
      <c r="F21" s="3">
        <v>0</v>
      </c>
      <c r="G21" s="6" t="s">
        <v>95</v>
      </c>
      <c r="H21" s="7" t="s">
        <v>13</v>
      </c>
      <c r="I21" s="7">
        <v>853.7554945054942</v>
      </c>
      <c r="J21" s="7">
        <v>738.61732201869609</v>
      </c>
      <c r="K21" s="7">
        <v>1.1558833905656545</v>
      </c>
      <c r="L21" s="7">
        <v>0.25311520320971209</v>
      </c>
      <c r="M21" s="7">
        <v>-629.08065365338484</v>
      </c>
      <c r="N21" s="7">
        <v>2336.5916426643735</v>
      </c>
      <c r="O21" s="7">
        <v>-629.08065365338484</v>
      </c>
      <c r="P21" s="7">
        <v>2336.5916426643735</v>
      </c>
    </row>
    <row r="22" spans="1:16" ht="13.5" thickBot="1" x14ac:dyDescent="0.25">
      <c r="A22" s="3">
        <f t="shared" si="0"/>
        <v>21</v>
      </c>
      <c r="B22" s="3">
        <v>5000</v>
      </c>
      <c r="C22" s="3" t="s">
        <v>2</v>
      </c>
      <c r="D22" s="3" t="s">
        <v>11</v>
      </c>
      <c r="E22" s="3">
        <v>0</v>
      </c>
      <c r="F22" s="3">
        <v>0</v>
      </c>
      <c r="G22" s="6" t="s">
        <v>104</v>
      </c>
      <c r="H22" s="8" t="s">
        <v>65</v>
      </c>
      <c r="I22" s="8">
        <v>2357.1481481481487</v>
      </c>
      <c r="J22" s="8">
        <v>738.11055192677645</v>
      </c>
      <c r="K22" s="8">
        <v>3.1934892977684828</v>
      </c>
      <c r="L22" s="8">
        <v>2.4099511874449901E-3</v>
      </c>
      <c r="M22" s="8">
        <v>875.32938340108899</v>
      </c>
      <c r="N22" s="8">
        <v>3838.9669128952082</v>
      </c>
      <c r="O22" s="8">
        <v>875.32938340108899</v>
      </c>
      <c r="P22" s="8">
        <v>3838.9669128952082</v>
      </c>
    </row>
    <row r="23" spans="1:16" x14ac:dyDescent="0.2">
      <c r="A23" s="3">
        <f t="shared" si="0"/>
        <v>22</v>
      </c>
      <c r="B23" s="3">
        <v>5300</v>
      </c>
      <c r="C23" s="3" t="s">
        <v>2</v>
      </c>
      <c r="D23" s="3" t="s">
        <v>11</v>
      </c>
      <c r="E23" s="3">
        <v>0</v>
      </c>
      <c r="F23" s="3">
        <v>0</v>
      </c>
    </row>
    <row r="24" spans="1:16" x14ac:dyDescent="0.2">
      <c r="A24" s="3">
        <f t="shared" si="0"/>
        <v>23</v>
      </c>
      <c r="B24" s="3">
        <v>6000</v>
      </c>
      <c r="C24" s="3" t="s">
        <v>2</v>
      </c>
      <c r="D24" s="3" t="s">
        <v>12</v>
      </c>
      <c r="E24" s="3">
        <v>0</v>
      </c>
      <c r="F24" s="3">
        <v>1</v>
      </c>
    </row>
    <row r="25" spans="1:16" x14ac:dyDescent="0.2">
      <c r="A25" s="3">
        <f t="shared" si="0"/>
        <v>24</v>
      </c>
      <c r="B25" s="3">
        <v>6890</v>
      </c>
      <c r="C25" s="3" t="s">
        <v>2</v>
      </c>
      <c r="D25" s="3" t="s">
        <v>12</v>
      </c>
      <c r="E25" s="3">
        <v>0</v>
      </c>
      <c r="F25" s="3">
        <v>1</v>
      </c>
      <c r="I25" s="27" t="s">
        <v>59</v>
      </c>
    </row>
    <row r="26" spans="1:16" x14ac:dyDescent="0.2">
      <c r="A26" s="3">
        <f t="shared" si="0"/>
        <v>25</v>
      </c>
      <c r="B26" s="3">
        <v>7500</v>
      </c>
      <c r="C26" s="3" t="s">
        <v>2</v>
      </c>
      <c r="D26" s="3" t="s">
        <v>12</v>
      </c>
      <c r="E26" s="3">
        <v>0</v>
      </c>
      <c r="F26" s="3">
        <v>1</v>
      </c>
      <c r="H26" s="6" t="s">
        <v>66</v>
      </c>
      <c r="I26" s="29">
        <f>+I20+I22</f>
        <v>4563.8955026455023</v>
      </c>
    </row>
    <row r="27" spans="1:16" x14ac:dyDescent="0.2">
      <c r="A27" s="3">
        <f t="shared" si="0"/>
        <v>26</v>
      </c>
      <c r="B27" s="3">
        <v>7567</v>
      </c>
      <c r="C27" s="3" t="s">
        <v>2</v>
      </c>
      <c r="D27" s="3" t="s">
        <v>12</v>
      </c>
      <c r="E27" s="3">
        <v>0</v>
      </c>
      <c r="F27" s="3">
        <v>1</v>
      </c>
      <c r="H27" s="6" t="s">
        <v>67</v>
      </c>
      <c r="I27" s="29">
        <f>+I20</f>
        <v>2206.7473544973541</v>
      </c>
    </row>
    <row r="28" spans="1:16" x14ac:dyDescent="0.2">
      <c r="A28" s="3">
        <f t="shared" si="0"/>
        <v>27</v>
      </c>
      <c r="B28" s="3">
        <v>7689</v>
      </c>
      <c r="C28" s="3" t="s">
        <v>2</v>
      </c>
      <c r="D28" s="3" t="s">
        <v>12</v>
      </c>
      <c r="E28" s="3">
        <v>0</v>
      </c>
      <c r="F28" s="3">
        <v>1</v>
      </c>
      <c r="H28" s="6" t="s">
        <v>68</v>
      </c>
      <c r="I28" s="29">
        <f>+I20+I21+I22</f>
        <v>5417.6509971509968</v>
      </c>
    </row>
    <row r="29" spans="1:16" x14ac:dyDescent="0.2">
      <c r="A29" s="3">
        <f t="shared" si="0"/>
        <v>28</v>
      </c>
      <c r="B29" s="3">
        <v>7893</v>
      </c>
      <c r="C29" s="3" t="s">
        <v>2</v>
      </c>
      <c r="D29" s="3" t="s">
        <v>12</v>
      </c>
      <c r="E29" s="3">
        <v>0</v>
      </c>
      <c r="F29" s="3">
        <v>1</v>
      </c>
      <c r="H29" s="6" t="s">
        <v>69</v>
      </c>
      <c r="I29" s="29">
        <f>+I20+I21</f>
        <v>3060.5028490028481</v>
      </c>
    </row>
    <row r="30" spans="1:16" x14ac:dyDescent="0.2">
      <c r="A30" s="3">
        <f t="shared" si="0"/>
        <v>29</v>
      </c>
      <c r="B30" s="3">
        <v>900</v>
      </c>
      <c r="C30" s="3" t="s">
        <v>9</v>
      </c>
      <c r="D30" s="3" t="s">
        <v>11</v>
      </c>
      <c r="E30" s="3">
        <v>1</v>
      </c>
      <c r="F30" s="3">
        <v>0</v>
      </c>
      <c r="H30" s="6"/>
    </row>
    <row r="31" spans="1:16" x14ac:dyDescent="0.2">
      <c r="A31" s="3">
        <f t="shared" si="0"/>
        <v>30</v>
      </c>
      <c r="B31" s="3">
        <v>950</v>
      </c>
      <c r="C31" s="3" t="s">
        <v>9</v>
      </c>
      <c r="D31" s="3" t="s">
        <v>11</v>
      </c>
      <c r="E31" s="3">
        <v>1</v>
      </c>
      <c r="F31" s="3">
        <v>0</v>
      </c>
      <c r="I31" s="32" t="s">
        <v>70</v>
      </c>
    </row>
    <row r="32" spans="1:16" x14ac:dyDescent="0.2">
      <c r="A32" s="3">
        <f t="shared" si="0"/>
        <v>31</v>
      </c>
      <c r="B32" s="3">
        <v>1000</v>
      </c>
      <c r="C32" s="3" t="s">
        <v>9</v>
      </c>
      <c r="D32" s="3" t="s">
        <v>11</v>
      </c>
      <c r="E32" s="3">
        <v>1</v>
      </c>
      <c r="F32" s="3">
        <v>0</v>
      </c>
      <c r="H32" s="6" t="s">
        <v>71</v>
      </c>
      <c r="I32" s="30">
        <f>+I28-I26</f>
        <v>853.75549450549443</v>
      </c>
      <c r="K32" s="6" t="s">
        <v>95</v>
      </c>
    </row>
    <row r="33" spans="1:11" x14ac:dyDescent="0.2">
      <c r="A33" s="3">
        <f t="shared" si="0"/>
        <v>32</v>
      </c>
      <c r="B33" s="3">
        <v>1150</v>
      </c>
      <c r="C33" s="3" t="s">
        <v>9</v>
      </c>
      <c r="D33" s="3" t="s">
        <v>11</v>
      </c>
      <c r="E33" s="3">
        <v>1</v>
      </c>
      <c r="F33" s="3">
        <v>0</v>
      </c>
      <c r="H33" s="6" t="s">
        <v>72</v>
      </c>
      <c r="I33" s="30">
        <f>+I29-I27</f>
        <v>853.75549450549397</v>
      </c>
      <c r="K33" s="6" t="s">
        <v>95</v>
      </c>
    </row>
    <row r="34" spans="1:11" x14ac:dyDescent="0.2">
      <c r="A34" s="3">
        <f t="shared" si="0"/>
        <v>33</v>
      </c>
      <c r="B34" s="3">
        <v>1150</v>
      </c>
      <c r="C34" s="3" t="s">
        <v>9</v>
      </c>
      <c r="D34" s="3" t="s">
        <v>11</v>
      </c>
      <c r="E34" s="3">
        <v>1</v>
      </c>
      <c r="F34" s="3">
        <v>0</v>
      </c>
    </row>
    <row r="35" spans="1:11" x14ac:dyDescent="0.2">
      <c r="A35" s="3">
        <f t="shared" si="0"/>
        <v>34</v>
      </c>
      <c r="B35" s="3">
        <v>1200</v>
      </c>
      <c r="C35" s="3" t="s">
        <v>9</v>
      </c>
      <c r="D35" s="3" t="s">
        <v>11</v>
      </c>
      <c r="E35" s="3">
        <v>1</v>
      </c>
      <c r="F35" s="3">
        <v>0</v>
      </c>
      <c r="I35" s="31" t="s">
        <v>73</v>
      </c>
    </row>
    <row r="36" spans="1:11" x14ac:dyDescent="0.2">
      <c r="A36" s="3">
        <f t="shared" si="0"/>
        <v>35</v>
      </c>
      <c r="B36" s="3">
        <v>1300</v>
      </c>
      <c r="C36" s="3" t="s">
        <v>9</v>
      </c>
      <c r="D36" s="3" t="s">
        <v>12</v>
      </c>
      <c r="E36" s="3">
        <v>1</v>
      </c>
      <c r="F36" s="3">
        <v>1</v>
      </c>
      <c r="H36" s="6" t="s">
        <v>74</v>
      </c>
      <c r="I36" s="30">
        <f>+I26-I27</f>
        <v>2357.1481481481483</v>
      </c>
      <c r="K36" s="6" t="s">
        <v>104</v>
      </c>
    </row>
    <row r="37" spans="1:11" x14ac:dyDescent="0.2">
      <c r="A37" s="3">
        <f t="shared" si="0"/>
        <v>36</v>
      </c>
      <c r="B37" s="3">
        <v>1709</v>
      </c>
      <c r="C37" s="4" t="s">
        <v>9</v>
      </c>
      <c r="D37" s="4" t="s">
        <v>12</v>
      </c>
      <c r="E37" s="4">
        <v>1</v>
      </c>
      <c r="F37" s="4">
        <v>1</v>
      </c>
      <c r="H37" s="6" t="s">
        <v>75</v>
      </c>
      <c r="I37" s="30">
        <f>+I28-I29</f>
        <v>2357.1481481481487</v>
      </c>
      <c r="K37" s="6" t="s">
        <v>104</v>
      </c>
    </row>
    <row r="38" spans="1:11" x14ac:dyDescent="0.2">
      <c r="A38" s="3">
        <f t="shared" si="0"/>
        <v>37</v>
      </c>
      <c r="B38" s="3">
        <v>1770</v>
      </c>
      <c r="C38" s="3" t="s">
        <v>9</v>
      </c>
      <c r="D38" s="3" t="s">
        <v>12</v>
      </c>
      <c r="E38" s="3">
        <v>1</v>
      </c>
      <c r="F38" s="3">
        <v>1</v>
      </c>
    </row>
    <row r="39" spans="1:11" x14ac:dyDescent="0.2">
      <c r="A39" s="4">
        <f t="shared" si="0"/>
        <v>38</v>
      </c>
      <c r="B39" s="3">
        <v>1800</v>
      </c>
      <c r="C39" s="3" t="s">
        <v>9</v>
      </c>
      <c r="D39" s="3" t="s">
        <v>12</v>
      </c>
      <c r="E39" s="3">
        <v>1</v>
      </c>
      <c r="F39" s="3">
        <v>1</v>
      </c>
    </row>
    <row r="40" spans="1:11" x14ac:dyDescent="0.2">
      <c r="A40" s="3">
        <f t="shared" si="0"/>
        <v>39</v>
      </c>
      <c r="B40" s="3">
        <v>1980</v>
      </c>
      <c r="C40" s="3" t="s">
        <v>9</v>
      </c>
      <c r="D40" s="3" t="s">
        <v>12</v>
      </c>
      <c r="E40" s="3">
        <v>1</v>
      </c>
      <c r="F40" s="3">
        <v>1</v>
      </c>
    </row>
    <row r="41" spans="1:11" x14ac:dyDescent="0.2">
      <c r="A41" s="3">
        <f t="shared" si="0"/>
        <v>40</v>
      </c>
      <c r="B41" s="3">
        <v>2650</v>
      </c>
      <c r="C41" s="3" t="s">
        <v>9</v>
      </c>
      <c r="D41" s="3" t="s">
        <v>11</v>
      </c>
      <c r="E41" s="3">
        <v>1</v>
      </c>
      <c r="F41" s="3">
        <v>0</v>
      </c>
    </row>
    <row r="42" spans="1:11" x14ac:dyDescent="0.2">
      <c r="A42" s="3">
        <f t="shared" si="0"/>
        <v>41</v>
      </c>
      <c r="B42" s="3">
        <v>3000</v>
      </c>
      <c r="C42" s="3" t="s">
        <v>9</v>
      </c>
      <c r="D42" s="3" t="s">
        <v>11</v>
      </c>
      <c r="E42" s="3">
        <v>1</v>
      </c>
      <c r="F42" s="3">
        <v>0</v>
      </c>
    </row>
    <row r="43" spans="1:11" x14ac:dyDescent="0.2">
      <c r="A43" s="3">
        <f t="shared" si="0"/>
        <v>42</v>
      </c>
      <c r="B43" s="3">
        <v>3100</v>
      </c>
      <c r="C43" s="3" t="s">
        <v>9</v>
      </c>
      <c r="D43" s="3" t="s">
        <v>11</v>
      </c>
      <c r="E43" s="3">
        <v>1</v>
      </c>
      <c r="F43" s="3">
        <v>0</v>
      </c>
    </row>
    <row r="44" spans="1:11" x14ac:dyDescent="0.2">
      <c r="A44" s="3">
        <f t="shared" si="0"/>
        <v>43</v>
      </c>
      <c r="B44" s="3">
        <v>3245</v>
      </c>
      <c r="C44" s="3" t="s">
        <v>9</v>
      </c>
      <c r="D44" s="3" t="s">
        <v>11</v>
      </c>
      <c r="E44" s="3">
        <v>1</v>
      </c>
      <c r="F44" s="3">
        <v>0</v>
      </c>
    </row>
    <row r="45" spans="1:11" x14ac:dyDescent="0.2">
      <c r="A45" s="3">
        <f t="shared" si="0"/>
        <v>44</v>
      </c>
      <c r="B45" s="3">
        <v>3456</v>
      </c>
      <c r="C45" s="3" t="s">
        <v>9</v>
      </c>
      <c r="D45" s="3" t="s">
        <v>11</v>
      </c>
      <c r="E45" s="3">
        <v>1</v>
      </c>
      <c r="F45" s="3">
        <v>0</v>
      </c>
    </row>
    <row r="46" spans="1:11" x14ac:dyDescent="0.2">
      <c r="A46" s="3">
        <f t="shared" si="0"/>
        <v>45</v>
      </c>
      <c r="B46" s="4">
        <v>4768</v>
      </c>
      <c r="C46" s="4" t="s">
        <v>9</v>
      </c>
      <c r="D46" s="3" t="s">
        <v>12</v>
      </c>
      <c r="E46" s="4">
        <v>1</v>
      </c>
      <c r="F46" s="3">
        <v>1</v>
      </c>
    </row>
    <row r="47" spans="1:11" x14ac:dyDescent="0.2">
      <c r="A47" s="3">
        <f t="shared" si="0"/>
        <v>46</v>
      </c>
      <c r="B47" s="3">
        <v>4800</v>
      </c>
      <c r="C47" s="3" t="s">
        <v>9</v>
      </c>
      <c r="D47" s="3" t="s">
        <v>12</v>
      </c>
      <c r="E47" s="3">
        <v>1</v>
      </c>
      <c r="F47" s="3">
        <v>1</v>
      </c>
    </row>
    <row r="48" spans="1:11" x14ac:dyDescent="0.2">
      <c r="A48" s="3">
        <f t="shared" si="0"/>
        <v>47</v>
      </c>
      <c r="B48" s="3">
        <v>5000</v>
      </c>
      <c r="C48" s="3" t="s">
        <v>9</v>
      </c>
      <c r="D48" s="3" t="s">
        <v>12</v>
      </c>
      <c r="E48" s="3">
        <v>1</v>
      </c>
      <c r="F48" s="3">
        <v>1</v>
      </c>
    </row>
    <row r="49" spans="1:6" x14ac:dyDescent="0.2">
      <c r="A49" s="3">
        <f t="shared" si="0"/>
        <v>48</v>
      </c>
      <c r="B49" s="3">
        <v>8000</v>
      </c>
      <c r="C49" s="3" t="s">
        <v>9</v>
      </c>
      <c r="D49" s="3" t="s">
        <v>11</v>
      </c>
      <c r="E49" s="3">
        <v>1</v>
      </c>
      <c r="F49" s="3">
        <v>0</v>
      </c>
    </row>
    <row r="50" spans="1:6" x14ac:dyDescent="0.2">
      <c r="A50" s="4">
        <f t="shared" si="0"/>
        <v>49</v>
      </c>
      <c r="B50" s="3">
        <v>8900</v>
      </c>
      <c r="C50" s="3" t="s">
        <v>9</v>
      </c>
      <c r="D50" s="3" t="s">
        <v>11</v>
      </c>
      <c r="E50" s="3">
        <v>1</v>
      </c>
      <c r="F50" s="3">
        <v>0</v>
      </c>
    </row>
    <row r="51" spans="1:6" x14ac:dyDescent="0.2">
      <c r="A51" s="3">
        <f t="shared" si="0"/>
        <v>50</v>
      </c>
      <c r="B51" s="3">
        <v>9356</v>
      </c>
      <c r="C51" s="3" t="s">
        <v>9</v>
      </c>
      <c r="D51" s="3" t="s">
        <v>12</v>
      </c>
      <c r="E51" s="3">
        <v>1</v>
      </c>
      <c r="F51" s="3">
        <v>1</v>
      </c>
    </row>
    <row r="52" spans="1:6" x14ac:dyDescent="0.2">
      <c r="A52" s="3">
        <f t="shared" si="0"/>
        <v>51</v>
      </c>
      <c r="B52" s="3">
        <v>9456</v>
      </c>
      <c r="C52" s="3" t="s">
        <v>9</v>
      </c>
      <c r="D52" s="3" t="s">
        <v>12</v>
      </c>
      <c r="E52" s="3">
        <v>1</v>
      </c>
      <c r="F52" s="3">
        <v>1</v>
      </c>
    </row>
    <row r="53" spans="1:6" x14ac:dyDescent="0.2">
      <c r="A53" s="4">
        <f t="shared" si="0"/>
        <v>52</v>
      </c>
      <c r="B53" s="3">
        <v>9700</v>
      </c>
      <c r="C53" s="3" t="s">
        <v>9</v>
      </c>
      <c r="D53" s="3" t="s">
        <v>12</v>
      </c>
      <c r="E53" s="3">
        <v>1</v>
      </c>
      <c r="F53" s="3">
        <v>1</v>
      </c>
    </row>
    <row r="54" spans="1:6" x14ac:dyDescent="0.2">
      <c r="A54" s="4">
        <f t="shared" si="0"/>
        <v>53</v>
      </c>
      <c r="B54" s="3">
        <v>9876</v>
      </c>
      <c r="C54" s="3" t="s">
        <v>9</v>
      </c>
      <c r="D54" s="3" t="s">
        <v>12</v>
      </c>
      <c r="E54" s="3">
        <v>1</v>
      </c>
      <c r="F54" s="3">
        <v>1</v>
      </c>
    </row>
    <row r="55" spans="1:6" ht="13.5" thickBot="1" x14ac:dyDescent="0.25">
      <c r="A55" s="5">
        <f t="shared" si="0"/>
        <v>54</v>
      </c>
      <c r="B55" s="5">
        <v>10000</v>
      </c>
      <c r="C55" s="5" t="s">
        <v>9</v>
      </c>
      <c r="D55" s="5" t="s">
        <v>12</v>
      </c>
      <c r="E55" s="5">
        <v>1</v>
      </c>
      <c r="F55" s="5">
        <v>1</v>
      </c>
    </row>
    <row r="56" spans="1:6" ht="13.5" thickTop="1" x14ac:dyDescent="0.2"/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488C-398C-4933-A387-F171A78407F0}">
  <dimension ref="A1:Q56"/>
  <sheetViews>
    <sheetView topLeftCell="A10" zoomScale="76" zoomScaleNormal="76" workbookViewId="0">
      <selection activeCell="N36" sqref="N36"/>
    </sheetView>
  </sheetViews>
  <sheetFormatPr baseColWidth="10" defaultRowHeight="12.75" x14ac:dyDescent="0.2"/>
  <cols>
    <col min="9" max="9" width="19.28515625" customWidth="1"/>
  </cols>
  <sheetData>
    <row r="1" spans="1:14" ht="13.5" thickBot="1" x14ac:dyDescent="0.25">
      <c r="A1" s="1" t="s">
        <v>6</v>
      </c>
      <c r="B1" s="25" t="s">
        <v>0</v>
      </c>
      <c r="C1" s="1" t="s">
        <v>7</v>
      </c>
      <c r="D1" s="2" t="s">
        <v>10</v>
      </c>
      <c r="E1" s="26" t="s">
        <v>13</v>
      </c>
      <c r="F1" s="26" t="s">
        <v>65</v>
      </c>
      <c r="G1" s="26" t="s">
        <v>76</v>
      </c>
    </row>
    <row r="2" spans="1:14" ht="13.5" thickTop="1" x14ac:dyDescent="0.2">
      <c r="A2" s="3">
        <v>1</v>
      </c>
      <c r="B2" s="3">
        <v>450</v>
      </c>
      <c r="C2" s="3" t="s">
        <v>2</v>
      </c>
      <c r="D2" s="3" t="s">
        <v>11</v>
      </c>
      <c r="E2" s="3">
        <v>0</v>
      </c>
      <c r="F2" s="3">
        <v>0</v>
      </c>
      <c r="G2">
        <f>+E2*F2</f>
        <v>0</v>
      </c>
    </row>
    <row r="3" spans="1:14" x14ac:dyDescent="0.2">
      <c r="A3" s="3">
        <f>+A2+1</f>
        <v>2</v>
      </c>
      <c r="B3" s="3">
        <v>550</v>
      </c>
      <c r="C3" s="3" t="s">
        <v>2</v>
      </c>
      <c r="D3" s="3" t="s">
        <v>11</v>
      </c>
      <c r="E3" s="3">
        <v>0</v>
      </c>
      <c r="F3" s="3">
        <v>0</v>
      </c>
      <c r="G3">
        <f t="shared" ref="G3:G55" si="0">+E3*F3</f>
        <v>0</v>
      </c>
    </row>
    <row r="4" spans="1:14" x14ac:dyDescent="0.2">
      <c r="A4" s="3">
        <f>+A3+1</f>
        <v>3</v>
      </c>
      <c r="B4" s="3">
        <v>580</v>
      </c>
      <c r="C4" s="3" t="s">
        <v>2</v>
      </c>
      <c r="D4" s="3" t="s">
        <v>11</v>
      </c>
      <c r="E4" s="3">
        <v>0</v>
      </c>
      <c r="F4" s="3">
        <v>0</v>
      </c>
      <c r="G4">
        <f t="shared" si="0"/>
        <v>0</v>
      </c>
    </row>
    <row r="5" spans="1:14" x14ac:dyDescent="0.2">
      <c r="A5" s="3">
        <f t="shared" ref="A5:A55" si="1">1+A4</f>
        <v>4</v>
      </c>
      <c r="B5" s="3">
        <v>700</v>
      </c>
      <c r="C5" s="3" t="s">
        <v>2</v>
      </c>
      <c r="D5" s="3" t="s">
        <v>11</v>
      </c>
      <c r="E5" s="3">
        <v>0</v>
      </c>
      <c r="F5" s="3">
        <v>0</v>
      </c>
      <c r="G5">
        <f t="shared" si="0"/>
        <v>0</v>
      </c>
      <c r="I5" t="s">
        <v>16</v>
      </c>
    </row>
    <row r="6" spans="1:14" ht="13.5" thickBot="1" x14ac:dyDescent="0.25">
      <c r="A6" s="3">
        <f t="shared" si="1"/>
        <v>5</v>
      </c>
      <c r="B6" s="3">
        <v>750</v>
      </c>
      <c r="C6" s="3" t="s">
        <v>2</v>
      </c>
      <c r="D6" s="3" t="s">
        <v>11</v>
      </c>
      <c r="E6" s="3">
        <v>0</v>
      </c>
      <c r="F6" s="3">
        <v>0</v>
      </c>
      <c r="G6">
        <f t="shared" si="0"/>
        <v>0</v>
      </c>
    </row>
    <row r="7" spans="1:14" x14ac:dyDescent="0.2">
      <c r="A7" s="3">
        <f t="shared" si="1"/>
        <v>6</v>
      </c>
      <c r="B7" s="3">
        <v>800</v>
      </c>
      <c r="C7" s="3" t="s">
        <v>2</v>
      </c>
      <c r="D7" s="3" t="s">
        <v>11</v>
      </c>
      <c r="E7" s="3">
        <v>0</v>
      </c>
      <c r="F7" s="3">
        <v>0</v>
      </c>
      <c r="G7">
        <f t="shared" si="0"/>
        <v>0</v>
      </c>
      <c r="I7" s="10" t="s">
        <v>17</v>
      </c>
      <c r="J7" s="10"/>
    </row>
    <row r="8" spans="1:14" x14ac:dyDescent="0.2">
      <c r="A8" s="3">
        <f t="shared" si="1"/>
        <v>7</v>
      </c>
      <c r="B8" s="3">
        <v>1200</v>
      </c>
      <c r="C8" s="3" t="s">
        <v>2</v>
      </c>
      <c r="D8" s="3" t="s">
        <v>12</v>
      </c>
      <c r="E8" s="3">
        <v>0</v>
      </c>
      <c r="F8" s="3">
        <v>1</v>
      </c>
      <c r="G8">
        <f t="shared" si="0"/>
        <v>0</v>
      </c>
      <c r="I8" s="7" t="s">
        <v>18</v>
      </c>
      <c r="J8" s="7">
        <v>0.43035983071466116</v>
      </c>
    </row>
    <row r="9" spans="1:14" x14ac:dyDescent="0.2">
      <c r="A9" s="3">
        <f t="shared" si="1"/>
        <v>8</v>
      </c>
      <c r="B9" s="3">
        <v>1300</v>
      </c>
      <c r="C9" s="3" t="s">
        <v>2</v>
      </c>
      <c r="D9" s="3" t="s">
        <v>12</v>
      </c>
      <c r="E9" s="3">
        <v>0</v>
      </c>
      <c r="F9" s="3">
        <v>1</v>
      </c>
      <c r="G9">
        <f t="shared" si="0"/>
        <v>0</v>
      </c>
      <c r="I9" s="7" t="s">
        <v>19</v>
      </c>
      <c r="J9" s="7">
        <v>0.18520958389275183</v>
      </c>
    </row>
    <row r="10" spans="1:14" x14ac:dyDescent="0.2">
      <c r="A10" s="3">
        <f t="shared" si="1"/>
        <v>9</v>
      </c>
      <c r="B10" s="3">
        <v>2000</v>
      </c>
      <c r="C10" s="3" t="s">
        <v>2</v>
      </c>
      <c r="D10" s="3" t="s">
        <v>11</v>
      </c>
      <c r="E10" s="3">
        <v>0</v>
      </c>
      <c r="F10" s="3">
        <v>0</v>
      </c>
      <c r="G10">
        <f t="shared" si="0"/>
        <v>0</v>
      </c>
      <c r="I10" s="7" t="s">
        <v>20</v>
      </c>
      <c r="J10" s="7">
        <v>0.13632215892631694</v>
      </c>
    </row>
    <row r="11" spans="1:14" x14ac:dyDescent="0.2">
      <c r="A11" s="3">
        <f t="shared" si="1"/>
        <v>10</v>
      </c>
      <c r="B11" s="3">
        <v>2050</v>
      </c>
      <c r="C11" s="3" t="s">
        <v>2</v>
      </c>
      <c r="D11" s="3" t="s">
        <v>11</v>
      </c>
      <c r="E11" s="3">
        <v>0</v>
      </c>
      <c r="F11" s="3">
        <v>0</v>
      </c>
      <c r="G11">
        <f t="shared" si="0"/>
        <v>0</v>
      </c>
      <c r="I11" s="7" t="s">
        <v>21</v>
      </c>
      <c r="J11" s="7">
        <v>2737.7001872511032</v>
      </c>
    </row>
    <row r="12" spans="1:14" ht="13.5" thickBot="1" x14ac:dyDescent="0.25">
      <c r="A12" s="3">
        <f t="shared" si="1"/>
        <v>11</v>
      </c>
      <c r="B12" s="3">
        <v>2200</v>
      </c>
      <c r="C12" s="3" t="s">
        <v>2</v>
      </c>
      <c r="D12" s="3" t="s">
        <v>11</v>
      </c>
      <c r="E12" s="3">
        <v>0</v>
      </c>
      <c r="F12" s="3">
        <v>0</v>
      </c>
      <c r="G12">
        <f t="shared" si="0"/>
        <v>0</v>
      </c>
      <c r="I12" s="8" t="s">
        <v>22</v>
      </c>
      <c r="J12" s="8">
        <v>54</v>
      </c>
    </row>
    <row r="13" spans="1:14" x14ac:dyDescent="0.2">
      <c r="A13" s="3">
        <f t="shared" si="1"/>
        <v>12</v>
      </c>
      <c r="B13" s="3">
        <v>2300</v>
      </c>
      <c r="C13" s="3" t="s">
        <v>2</v>
      </c>
      <c r="D13" s="3" t="s">
        <v>11</v>
      </c>
      <c r="E13" s="3">
        <v>0</v>
      </c>
      <c r="F13" s="3">
        <v>0</v>
      </c>
      <c r="G13">
        <f t="shared" si="0"/>
        <v>0</v>
      </c>
    </row>
    <row r="14" spans="1:14" ht="13.5" thickBot="1" x14ac:dyDescent="0.25">
      <c r="A14" s="3">
        <f t="shared" si="1"/>
        <v>13</v>
      </c>
      <c r="B14" s="3">
        <v>2590</v>
      </c>
      <c r="C14" s="3" t="s">
        <v>2</v>
      </c>
      <c r="D14" s="3" t="s">
        <v>12</v>
      </c>
      <c r="E14" s="3">
        <v>0</v>
      </c>
      <c r="F14" s="3">
        <v>1</v>
      </c>
      <c r="G14">
        <f t="shared" si="0"/>
        <v>0</v>
      </c>
      <c r="I14" t="s">
        <v>23</v>
      </c>
    </row>
    <row r="15" spans="1:14" x14ac:dyDescent="0.2">
      <c r="A15" s="3">
        <f t="shared" si="1"/>
        <v>14</v>
      </c>
      <c r="B15" s="3">
        <v>2600</v>
      </c>
      <c r="C15" s="3" t="s">
        <v>2</v>
      </c>
      <c r="D15" s="3" t="s">
        <v>12</v>
      </c>
      <c r="E15" s="3">
        <v>0</v>
      </c>
      <c r="F15" s="3">
        <v>1</v>
      </c>
      <c r="G15">
        <f t="shared" si="0"/>
        <v>0</v>
      </c>
      <c r="I15" s="9"/>
      <c r="J15" s="9" t="s">
        <v>28</v>
      </c>
      <c r="K15" s="9" t="s">
        <v>29</v>
      </c>
      <c r="L15" s="9" t="s">
        <v>30</v>
      </c>
      <c r="M15" s="9" t="s">
        <v>31</v>
      </c>
      <c r="N15" s="9" t="s">
        <v>32</v>
      </c>
    </row>
    <row r="16" spans="1:14" x14ac:dyDescent="0.2">
      <c r="A16" s="3">
        <f t="shared" si="1"/>
        <v>15</v>
      </c>
      <c r="B16" s="3">
        <v>2670</v>
      </c>
      <c r="C16" s="3" t="s">
        <v>2</v>
      </c>
      <c r="D16" s="3" t="s">
        <v>12</v>
      </c>
      <c r="E16" s="3">
        <v>0</v>
      </c>
      <c r="F16" s="3">
        <v>1</v>
      </c>
      <c r="G16">
        <f t="shared" si="0"/>
        <v>0</v>
      </c>
      <c r="I16" s="7" t="s">
        <v>24</v>
      </c>
      <c r="J16" s="7">
        <v>3</v>
      </c>
      <c r="K16" s="7">
        <v>85184253.069597125</v>
      </c>
      <c r="L16" s="7">
        <v>28394751.02319904</v>
      </c>
      <c r="M16" s="7">
        <v>3.7884912944364113</v>
      </c>
      <c r="N16" s="7">
        <v>1.5878921465512078E-2</v>
      </c>
    </row>
    <row r="17" spans="1:17" x14ac:dyDescent="0.2">
      <c r="A17" s="3">
        <f t="shared" si="1"/>
        <v>16</v>
      </c>
      <c r="B17" s="4">
        <v>2900</v>
      </c>
      <c r="C17" s="4" t="s">
        <v>2</v>
      </c>
      <c r="D17" s="3" t="s">
        <v>12</v>
      </c>
      <c r="E17" s="4">
        <v>0</v>
      </c>
      <c r="F17" s="3">
        <v>1</v>
      </c>
      <c r="G17">
        <f t="shared" si="0"/>
        <v>0</v>
      </c>
      <c r="I17" s="7" t="s">
        <v>25</v>
      </c>
      <c r="J17" s="7">
        <v>50</v>
      </c>
      <c r="K17" s="7">
        <v>374750115.76373625</v>
      </c>
      <c r="L17" s="7">
        <v>7495002.3152747247</v>
      </c>
      <c r="M17" s="7"/>
      <c r="N17" s="7"/>
    </row>
    <row r="18" spans="1:17" ht="13.5" thickBot="1" x14ac:dyDescent="0.25">
      <c r="A18" s="3">
        <f t="shared" si="1"/>
        <v>17</v>
      </c>
      <c r="B18" s="4">
        <v>3000</v>
      </c>
      <c r="C18" s="4" t="s">
        <v>2</v>
      </c>
      <c r="D18" s="4" t="s">
        <v>12</v>
      </c>
      <c r="E18" s="4">
        <v>0</v>
      </c>
      <c r="F18" s="4">
        <v>1</v>
      </c>
      <c r="G18">
        <f t="shared" si="0"/>
        <v>0</v>
      </c>
      <c r="I18" s="8" t="s">
        <v>26</v>
      </c>
      <c r="J18" s="8">
        <v>53</v>
      </c>
      <c r="K18" s="8">
        <v>459934368.83333337</v>
      </c>
      <c r="L18" s="8"/>
      <c r="M18" s="8"/>
      <c r="N18" s="8"/>
    </row>
    <row r="19" spans="1:17" ht="13.5" thickBot="1" x14ac:dyDescent="0.25">
      <c r="A19" s="3">
        <f t="shared" si="1"/>
        <v>18</v>
      </c>
      <c r="B19" s="3">
        <v>3010</v>
      </c>
      <c r="C19" s="3" t="s">
        <v>2</v>
      </c>
      <c r="D19" s="3" t="s">
        <v>12</v>
      </c>
      <c r="E19" s="3">
        <v>0</v>
      </c>
      <c r="F19" s="3">
        <v>1</v>
      </c>
      <c r="G19">
        <f t="shared" si="0"/>
        <v>0</v>
      </c>
    </row>
    <row r="20" spans="1:17" x14ac:dyDescent="0.2">
      <c r="A20" s="3">
        <f t="shared" si="1"/>
        <v>19</v>
      </c>
      <c r="B20" s="3">
        <v>4500</v>
      </c>
      <c r="C20" s="3" t="s">
        <v>2</v>
      </c>
      <c r="D20" s="3" t="s">
        <v>11</v>
      </c>
      <c r="E20" s="3">
        <v>0</v>
      </c>
      <c r="F20" s="3">
        <v>0</v>
      </c>
      <c r="G20">
        <f t="shared" si="0"/>
        <v>0</v>
      </c>
      <c r="I20" s="9"/>
      <c r="J20" s="9" t="s">
        <v>33</v>
      </c>
      <c r="K20" s="9" t="s">
        <v>21</v>
      </c>
      <c r="L20" s="9" t="s">
        <v>34</v>
      </c>
      <c r="M20" s="9" t="s">
        <v>35</v>
      </c>
      <c r="N20" s="9" t="s">
        <v>36</v>
      </c>
      <c r="O20" s="9" t="s">
        <v>37</v>
      </c>
      <c r="P20" s="9" t="s">
        <v>38</v>
      </c>
      <c r="Q20" s="9" t="s">
        <v>39</v>
      </c>
    </row>
    <row r="21" spans="1:17" x14ac:dyDescent="0.2">
      <c r="A21" s="3">
        <f t="shared" si="1"/>
        <v>20</v>
      </c>
      <c r="B21" s="3">
        <v>4800</v>
      </c>
      <c r="C21" s="3" t="s">
        <v>2</v>
      </c>
      <c r="D21" s="3" t="s">
        <v>11</v>
      </c>
      <c r="E21" s="3">
        <v>0</v>
      </c>
      <c r="F21" s="3">
        <v>0</v>
      </c>
      <c r="G21">
        <f t="shared" si="0"/>
        <v>0</v>
      </c>
      <c r="H21" s="6" t="s">
        <v>94</v>
      </c>
      <c r="I21" s="7" t="s">
        <v>27</v>
      </c>
      <c r="J21" s="7">
        <v>2284.2857142857138</v>
      </c>
      <c r="K21" s="7">
        <v>731.68115202860645</v>
      </c>
      <c r="L21" s="7">
        <v>3.1219687810085963</v>
      </c>
      <c r="M21" s="7">
        <v>2.9839383802597666E-3</v>
      </c>
      <c r="N21" s="7">
        <v>814.66086922627392</v>
      </c>
      <c r="O21" s="7">
        <v>3753.9105593451536</v>
      </c>
      <c r="P21" s="7">
        <v>814.66086922627392</v>
      </c>
      <c r="Q21" s="7">
        <v>3753.9105593451536</v>
      </c>
    </row>
    <row r="22" spans="1:17" x14ac:dyDescent="0.2">
      <c r="A22" s="3">
        <f t="shared" si="1"/>
        <v>21</v>
      </c>
      <c r="B22" s="3">
        <v>5000</v>
      </c>
      <c r="C22" s="3" t="s">
        <v>2</v>
      </c>
      <c r="D22" s="3" t="s">
        <v>11</v>
      </c>
      <c r="E22" s="3">
        <v>0</v>
      </c>
      <c r="F22" s="3">
        <v>0</v>
      </c>
      <c r="G22">
        <f t="shared" si="0"/>
        <v>0</v>
      </c>
      <c r="H22" s="6" t="s">
        <v>95</v>
      </c>
      <c r="I22" s="7" t="s">
        <v>13</v>
      </c>
      <c r="J22" s="7">
        <v>692.71428571428612</v>
      </c>
      <c r="K22" s="7">
        <v>1054.4647684348802</v>
      </c>
      <c r="L22" s="7">
        <v>0.65693450027967015</v>
      </c>
      <c r="M22" s="7">
        <v>0.51423559755449699</v>
      </c>
      <c r="N22" s="7">
        <v>-1425.2405333148113</v>
      </c>
      <c r="O22" s="7">
        <v>2810.6691047433837</v>
      </c>
      <c r="P22" s="7">
        <v>-1425.2405333148113</v>
      </c>
      <c r="Q22" s="7">
        <v>2810.6691047433837</v>
      </c>
    </row>
    <row r="23" spans="1:17" x14ac:dyDescent="0.2">
      <c r="A23" s="3">
        <f t="shared" si="1"/>
        <v>22</v>
      </c>
      <c r="B23" s="3">
        <v>5300</v>
      </c>
      <c r="C23" s="3" t="s">
        <v>2</v>
      </c>
      <c r="D23" s="3" t="s">
        <v>11</v>
      </c>
      <c r="E23" s="3">
        <v>0</v>
      </c>
      <c r="F23" s="3">
        <v>0</v>
      </c>
      <c r="G23">
        <f t="shared" si="0"/>
        <v>0</v>
      </c>
      <c r="H23" s="6" t="s">
        <v>104</v>
      </c>
      <c r="I23" s="7" t="s">
        <v>65</v>
      </c>
      <c r="J23" s="7">
        <v>2202.0714285714303</v>
      </c>
      <c r="K23" s="7">
        <v>1034.7534085316256</v>
      </c>
      <c r="L23" s="7">
        <v>2.1281122733350508</v>
      </c>
      <c r="M23" s="7">
        <v>3.828004829126519E-2</v>
      </c>
      <c r="N23" s="7">
        <v>123.70804108791208</v>
      </c>
      <c r="O23" s="7">
        <v>4280.4348160549489</v>
      </c>
      <c r="P23" s="7">
        <v>123.70804108791208</v>
      </c>
      <c r="Q23" s="7">
        <v>4280.4348160549489</v>
      </c>
    </row>
    <row r="24" spans="1:17" ht="13.5" thickBot="1" x14ac:dyDescent="0.25">
      <c r="A24" s="3">
        <f t="shared" si="1"/>
        <v>23</v>
      </c>
      <c r="B24" s="3">
        <v>6000</v>
      </c>
      <c r="C24" s="3" t="s">
        <v>2</v>
      </c>
      <c r="D24" s="3" t="s">
        <v>12</v>
      </c>
      <c r="E24" s="3">
        <v>0</v>
      </c>
      <c r="F24" s="3">
        <v>1</v>
      </c>
      <c r="G24">
        <f t="shared" si="0"/>
        <v>0</v>
      </c>
      <c r="H24" s="6" t="s">
        <v>114</v>
      </c>
      <c r="I24" s="8" t="s">
        <v>76</v>
      </c>
      <c r="J24" s="8">
        <v>322.08241758241616</v>
      </c>
      <c r="K24" s="8">
        <v>1491.2383765652125</v>
      </c>
      <c r="L24" s="12">
        <v>0.2159831872918081</v>
      </c>
      <c r="M24" s="8">
        <v>0.82987957314321448</v>
      </c>
      <c r="N24" s="8">
        <v>-2673.1580119819873</v>
      </c>
      <c r="O24" s="8">
        <v>3317.3228471468201</v>
      </c>
      <c r="P24" s="8">
        <v>-2673.1580119819873</v>
      </c>
      <c r="Q24" s="8">
        <v>3317.3228471468201</v>
      </c>
    </row>
    <row r="25" spans="1:17" x14ac:dyDescent="0.2">
      <c r="A25" s="3">
        <f t="shared" si="1"/>
        <v>24</v>
      </c>
      <c r="B25" s="3">
        <v>6890</v>
      </c>
      <c r="C25" s="3" t="s">
        <v>2</v>
      </c>
      <c r="D25" s="3" t="s">
        <v>12</v>
      </c>
      <c r="E25" s="3">
        <v>0</v>
      </c>
      <c r="F25" s="3">
        <v>1</v>
      </c>
      <c r="G25">
        <f t="shared" si="0"/>
        <v>0</v>
      </c>
    </row>
    <row r="26" spans="1:17" x14ac:dyDescent="0.2">
      <c r="A26" s="3">
        <f t="shared" si="1"/>
        <v>25</v>
      </c>
      <c r="B26" s="3">
        <v>7500</v>
      </c>
      <c r="C26" s="3" t="s">
        <v>2</v>
      </c>
      <c r="D26" s="3" t="s">
        <v>12</v>
      </c>
      <c r="E26" s="3">
        <v>0</v>
      </c>
      <c r="F26" s="3">
        <v>1</v>
      </c>
      <c r="G26">
        <f t="shared" si="0"/>
        <v>0</v>
      </c>
      <c r="J26" s="27" t="s">
        <v>59</v>
      </c>
    </row>
    <row r="27" spans="1:17" x14ac:dyDescent="0.2">
      <c r="A27" s="3">
        <f t="shared" si="1"/>
        <v>26</v>
      </c>
      <c r="B27" s="3">
        <v>7567</v>
      </c>
      <c r="C27" s="3" t="s">
        <v>2</v>
      </c>
      <c r="D27" s="3" t="s">
        <v>12</v>
      </c>
      <c r="E27" s="3">
        <v>0</v>
      </c>
      <c r="F27" s="3">
        <v>1</v>
      </c>
      <c r="G27">
        <f t="shared" si="0"/>
        <v>0</v>
      </c>
      <c r="I27" s="6" t="s">
        <v>66</v>
      </c>
      <c r="J27" s="29">
        <f>+J21+J23</f>
        <v>4486.357142857144</v>
      </c>
    </row>
    <row r="28" spans="1:17" x14ac:dyDescent="0.2">
      <c r="A28" s="3">
        <f t="shared" si="1"/>
        <v>27</v>
      </c>
      <c r="B28" s="3">
        <v>7689</v>
      </c>
      <c r="C28" s="3" t="s">
        <v>2</v>
      </c>
      <c r="D28" s="3" t="s">
        <v>12</v>
      </c>
      <c r="E28" s="3">
        <v>0</v>
      </c>
      <c r="F28" s="3">
        <v>1</v>
      </c>
      <c r="G28">
        <f t="shared" si="0"/>
        <v>0</v>
      </c>
      <c r="I28" s="6" t="s">
        <v>67</v>
      </c>
      <c r="J28" s="29">
        <f>+J21</f>
        <v>2284.2857142857138</v>
      </c>
    </row>
    <row r="29" spans="1:17" x14ac:dyDescent="0.2">
      <c r="A29" s="3">
        <f t="shared" si="1"/>
        <v>28</v>
      </c>
      <c r="B29" s="3">
        <v>7893</v>
      </c>
      <c r="C29" s="3" t="s">
        <v>2</v>
      </c>
      <c r="D29" s="3" t="s">
        <v>12</v>
      </c>
      <c r="E29" s="3">
        <v>0</v>
      </c>
      <c r="F29" s="3">
        <v>1</v>
      </c>
      <c r="G29">
        <f t="shared" si="0"/>
        <v>0</v>
      </c>
      <c r="I29" s="6" t="s">
        <v>68</v>
      </c>
      <c r="J29" s="29">
        <f>+J21+J22+J23+J24</f>
        <v>5501.1538461538466</v>
      </c>
    </row>
    <row r="30" spans="1:17" x14ac:dyDescent="0.2">
      <c r="A30" s="3">
        <f t="shared" si="1"/>
        <v>29</v>
      </c>
      <c r="B30" s="3">
        <v>900</v>
      </c>
      <c r="C30" s="3" t="s">
        <v>9</v>
      </c>
      <c r="D30" s="3" t="s">
        <v>11</v>
      </c>
      <c r="E30" s="3">
        <v>1</v>
      </c>
      <c r="F30" s="3">
        <v>0</v>
      </c>
      <c r="G30">
        <f t="shared" si="0"/>
        <v>0</v>
      </c>
      <c r="I30" s="6" t="s">
        <v>69</v>
      </c>
      <c r="J30" s="29">
        <f>+J21+J22</f>
        <v>2977</v>
      </c>
    </row>
    <row r="31" spans="1:17" x14ac:dyDescent="0.2">
      <c r="A31" s="3">
        <f t="shared" si="1"/>
        <v>30</v>
      </c>
      <c r="B31" s="3">
        <v>950</v>
      </c>
      <c r="C31" s="3" t="s">
        <v>9</v>
      </c>
      <c r="D31" s="3" t="s">
        <v>11</v>
      </c>
      <c r="E31" s="3">
        <v>1</v>
      </c>
      <c r="F31" s="3">
        <v>0</v>
      </c>
      <c r="G31">
        <f t="shared" si="0"/>
        <v>0</v>
      </c>
      <c r="I31" s="6"/>
    </row>
    <row r="32" spans="1:17" x14ac:dyDescent="0.2">
      <c r="A32" s="3">
        <f t="shared" si="1"/>
        <v>31</v>
      </c>
      <c r="B32" s="3">
        <v>1000</v>
      </c>
      <c r="C32" s="3" t="s">
        <v>9</v>
      </c>
      <c r="D32" s="3" t="s">
        <v>11</v>
      </c>
      <c r="E32" s="3">
        <v>1</v>
      </c>
      <c r="F32" s="3">
        <v>0</v>
      </c>
      <c r="G32">
        <f t="shared" si="0"/>
        <v>0</v>
      </c>
      <c r="J32" s="32" t="s">
        <v>70</v>
      </c>
    </row>
    <row r="33" spans="1:12" x14ac:dyDescent="0.2">
      <c r="A33" s="3">
        <f t="shared" si="1"/>
        <v>32</v>
      </c>
      <c r="B33" s="3">
        <v>1150</v>
      </c>
      <c r="C33" s="3" t="s">
        <v>9</v>
      </c>
      <c r="D33" s="3" t="s">
        <v>11</v>
      </c>
      <c r="E33" s="3">
        <v>1</v>
      </c>
      <c r="F33" s="3">
        <v>0</v>
      </c>
      <c r="G33">
        <f t="shared" si="0"/>
        <v>0</v>
      </c>
      <c r="I33" s="6" t="s">
        <v>71</v>
      </c>
      <c r="J33" s="30">
        <f>+J29-J27</f>
        <v>1014.7967032967026</v>
      </c>
      <c r="L33" s="6" t="s">
        <v>115</v>
      </c>
    </row>
    <row r="34" spans="1:12" x14ac:dyDescent="0.2">
      <c r="A34" s="3">
        <f t="shared" si="1"/>
        <v>33</v>
      </c>
      <c r="B34" s="3">
        <v>1150</v>
      </c>
      <c r="C34" s="3" t="s">
        <v>9</v>
      </c>
      <c r="D34" s="3" t="s">
        <v>11</v>
      </c>
      <c r="E34" s="3">
        <v>1</v>
      </c>
      <c r="F34" s="3">
        <v>0</v>
      </c>
      <c r="G34">
        <f t="shared" si="0"/>
        <v>0</v>
      </c>
      <c r="I34" s="6" t="s">
        <v>72</v>
      </c>
      <c r="J34" s="30">
        <f>+J30-J28</f>
        <v>692.71428571428623</v>
      </c>
      <c r="L34" s="6" t="s">
        <v>95</v>
      </c>
    </row>
    <row r="35" spans="1:12" x14ac:dyDescent="0.2">
      <c r="A35" s="3">
        <f t="shared" si="1"/>
        <v>34</v>
      </c>
      <c r="B35" s="3">
        <v>1200</v>
      </c>
      <c r="C35" s="3" t="s">
        <v>9</v>
      </c>
      <c r="D35" s="3" t="s">
        <v>11</v>
      </c>
      <c r="E35" s="3">
        <v>1</v>
      </c>
      <c r="F35" s="3">
        <v>0</v>
      </c>
      <c r="G35">
        <f t="shared" si="0"/>
        <v>0</v>
      </c>
    </row>
    <row r="36" spans="1:12" x14ac:dyDescent="0.2">
      <c r="A36" s="3">
        <f t="shared" si="1"/>
        <v>35</v>
      </c>
      <c r="B36" s="3">
        <v>1300</v>
      </c>
      <c r="C36" s="3" t="s">
        <v>9</v>
      </c>
      <c r="D36" s="3" t="s">
        <v>12</v>
      </c>
      <c r="E36" s="3">
        <v>1</v>
      </c>
      <c r="F36" s="3">
        <v>1</v>
      </c>
      <c r="G36">
        <f t="shared" si="0"/>
        <v>1</v>
      </c>
      <c r="J36" s="31" t="s">
        <v>73</v>
      </c>
    </row>
    <row r="37" spans="1:12" x14ac:dyDescent="0.2">
      <c r="A37" s="3">
        <f t="shared" si="1"/>
        <v>36</v>
      </c>
      <c r="B37" s="3">
        <v>1709</v>
      </c>
      <c r="C37" s="4" t="s">
        <v>9</v>
      </c>
      <c r="D37" s="4" t="s">
        <v>12</v>
      </c>
      <c r="E37" s="4">
        <v>1</v>
      </c>
      <c r="F37" s="4">
        <v>1</v>
      </c>
      <c r="G37">
        <f t="shared" si="0"/>
        <v>1</v>
      </c>
      <c r="I37" s="6" t="s">
        <v>74</v>
      </c>
      <c r="J37" s="30">
        <f>+J27-J28</f>
        <v>2202.0714285714303</v>
      </c>
      <c r="L37" s="6" t="s">
        <v>104</v>
      </c>
    </row>
    <row r="38" spans="1:12" x14ac:dyDescent="0.2">
      <c r="A38" s="3">
        <f t="shared" si="1"/>
        <v>37</v>
      </c>
      <c r="B38" s="3">
        <v>1770</v>
      </c>
      <c r="C38" s="3" t="s">
        <v>9</v>
      </c>
      <c r="D38" s="3" t="s">
        <v>12</v>
      </c>
      <c r="E38" s="3">
        <v>1</v>
      </c>
      <c r="F38" s="3">
        <v>1</v>
      </c>
      <c r="G38">
        <f t="shared" si="0"/>
        <v>1</v>
      </c>
      <c r="I38" s="6" t="s">
        <v>75</v>
      </c>
      <c r="J38" s="30">
        <f>+J29-J30</f>
        <v>2524.1538461538466</v>
      </c>
      <c r="L38" s="6" t="s">
        <v>116</v>
      </c>
    </row>
    <row r="39" spans="1:12" x14ac:dyDescent="0.2">
      <c r="A39" s="4">
        <f t="shared" si="1"/>
        <v>38</v>
      </c>
      <c r="B39" s="3">
        <v>1800</v>
      </c>
      <c r="C39" s="3" t="s">
        <v>9</v>
      </c>
      <c r="D39" s="3" t="s">
        <v>12</v>
      </c>
      <c r="E39" s="3">
        <v>1</v>
      </c>
      <c r="F39" s="3">
        <v>1</v>
      </c>
      <c r="G39">
        <f t="shared" si="0"/>
        <v>1</v>
      </c>
    </row>
    <row r="40" spans="1:12" x14ac:dyDescent="0.2">
      <c r="A40" s="3">
        <f t="shared" si="1"/>
        <v>39</v>
      </c>
      <c r="B40" s="3">
        <v>1980</v>
      </c>
      <c r="C40" s="3" t="s">
        <v>9</v>
      </c>
      <c r="D40" s="3" t="s">
        <v>12</v>
      </c>
      <c r="E40" s="3">
        <v>1</v>
      </c>
      <c r="F40" s="3">
        <v>1</v>
      </c>
      <c r="G40">
        <f t="shared" si="0"/>
        <v>1</v>
      </c>
    </row>
    <row r="41" spans="1:12" x14ac:dyDescent="0.2">
      <c r="A41" s="3">
        <f t="shared" si="1"/>
        <v>40</v>
      </c>
      <c r="B41" s="3">
        <v>2650</v>
      </c>
      <c r="C41" s="3" t="s">
        <v>9</v>
      </c>
      <c r="D41" s="3" t="s">
        <v>11</v>
      </c>
      <c r="E41" s="3">
        <v>1</v>
      </c>
      <c r="F41" s="3">
        <v>0</v>
      </c>
      <c r="G41">
        <f t="shared" si="0"/>
        <v>0</v>
      </c>
    </row>
    <row r="42" spans="1:12" x14ac:dyDescent="0.2">
      <c r="A42" s="3">
        <f t="shared" si="1"/>
        <v>41</v>
      </c>
      <c r="B42" s="3">
        <v>3000</v>
      </c>
      <c r="C42" s="3" t="s">
        <v>9</v>
      </c>
      <c r="D42" s="3" t="s">
        <v>11</v>
      </c>
      <c r="E42" s="3">
        <v>1</v>
      </c>
      <c r="F42" s="3">
        <v>0</v>
      </c>
      <c r="G42">
        <f t="shared" si="0"/>
        <v>0</v>
      </c>
    </row>
    <row r="43" spans="1:12" x14ac:dyDescent="0.2">
      <c r="A43" s="3">
        <f t="shared" si="1"/>
        <v>42</v>
      </c>
      <c r="B43" s="3">
        <v>3100</v>
      </c>
      <c r="C43" s="3" t="s">
        <v>9</v>
      </c>
      <c r="D43" s="3" t="s">
        <v>11</v>
      </c>
      <c r="E43" s="3">
        <v>1</v>
      </c>
      <c r="F43" s="3">
        <v>0</v>
      </c>
      <c r="G43">
        <f t="shared" si="0"/>
        <v>0</v>
      </c>
    </row>
    <row r="44" spans="1:12" x14ac:dyDescent="0.2">
      <c r="A44" s="3">
        <f t="shared" si="1"/>
        <v>43</v>
      </c>
      <c r="B44" s="3">
        <v>3245</v>
      </c>
      <c r="C44" s="3" t="s">
        <v>9</v>
      </c>
      <c r="D44" s="3" t="s">
        <v>11</v>
      </c>
      <c r="E44" s="3">
        <v>1</v>
      </c>
      <c r="F44" s="3">
        <v>0</v>
      </c>
      <c r="G44">
        <f t="shared" si="0"/>
        <v>0</v>
      </c>
    </row>
    <row r="45" spans="1:12" x14ac:dyDescent="0.2">
      <c r="A45" s="3">
        <f t="shared" si="1"/>
        <v>44</v>
      </c>
      <c r="B45" s="3">
        <v>3456</v>
      </c>
      <c r="C45" s="3" t="s">
        <v>9</v>
      </c>
      <c r="D45" s="3" t="s">
        <v>11</v>
      </c>
      <c r="E45" s="3">
        <v>1</v>
      </c>
      <c r="F45" s="3">
        <v>0</v>
      </c>
      <c r="G45">
        <f t="shared" si="0"/>
        <v>0</v>
      </c>
    </row>
    <row r="46" spans="1:12" x14ac:dyDescent="0.2">
      <c r="A46" s="3">
        <f t="shared" si="1"/>
        <v>45</v>
      </c>
      <c r="B46" s="4">
        <v>4768</v>
      </c>
      <c r="C46" s="4" t="s">
        <v>9</v>
      </c>
      <c r="D46" s="3" t="s">
        <v>12</v>
      </c>
      <c r="E46" s="4">
        <v>1</v>
      </c>
      <c r="F46" s="3">
        <v>1</v>
      </c>
      <c r="G46">
        <f t="shared" si="0"/>
        <v>1</v>
      </c>
    </row>
    <row r="47" spans="1:12" x14ac:dyDescent="0.2">
      <c r="A47" s="3">
        <f t="shared" si="1"/>
        <v>46</v>
      </c>
      <c r="B47" s="3">
        <v>4800</v>
      </c>
      <c r="C47" s="3" t="s">
        <v>9</v>
      </c>
      <c r="D47" s="3" t="s">
        <v>12</v>
      </c>
      <c r="E47" s="3">
        <v>1</v>
      </c>
      <c r="F47" s="3">
        <v>1</v>
      </c>
      <c r="G47">
        <f t="shared" si="0"/>
        <v>1</v>
      </c>
    </row>
    <row r="48" spans="1:12" x14ac:dyDescent="0.2">
      <c r="A48" s="3">
        <f t="shared" si="1"/>
        <v>47</v>
      </c>
      <c r="B48" s="3">
        <v>5000</v>
      </c>
      <c r="C48" s="3" t="s">
        <v>9</v>
      </c>
      <c r="D48" s="3" t="s">
        <v>12</v>
      </c>
      <c r="E48" s="3">
        <v>1</v>
      </c>
      <c r="F48" s="3">
        <v>1</v>
      </c>
      <c r="G48">
        <f t="shared" si="0"/>
        <v>1</v>
      </c>
    </row>
    <row r="49" spans="1:7" x14ac:dyDescent="0.2">
      <c r="A49" s="3">
        <f t="shared" si="1"/>
        <v>48</v>
      </c>
      <c r="B49" s="3">
        <v>8000</v>
      </c>
      <c r="C49" s="3" t="s">
        <v>9</v>
      </c>
      <c r="D49" s="3" t="s">
        <v>11</v>
      </c>
      <c r="E49" s="3">
        <v>1</v>
      </c>
      <c r="F49" s="3">
        <v>0</v>
      </c>
      <c r="G49">
        <f t="shared" si="0"/>
        <v>0</v>
      </c>
    </row>
    <row r="50" spans="1:7" x14ac:dyDescent="0.2">
      <c r="A50" s="4">
        <f t="shared" si="1"/>
        <v>49</v>
      </c>
      <c r="B50" s="3">
        <v>8900</v>
      </c>
      <c r="C50" s="3" t="s">
        <v>9</v>
      </c>
      <c r="D50" s="3" t="s">
        <v>11</v>
      </c>
      <c r="E50" s="3">
        <v>1</v>
      </c>
      <c r="F50" s="3">
        <v>0</v>
      </c>
      <c r="G50">
        <f t="shared" si="0"/>
        <v>0</v>
      </c>
    </row>
    <row r="51" spans="1:7" x14ac:dyDescent="0.2">
      <c r="A51" s="3">
        <f t="shared" si="1"/>
        <v>50</v>
      </c>
      <c r="B51" s="3">
        <v>9356</v>
      </c>
      <c r="C51" s="3" t="s">
        <v>9</v>
      </c>
      <c r="D51" s="3" t="s">
        <v>12</v>
      </c>
      <c r="E51" s="3">
        <v>1</v>
      </c>
      <c r="F51" s="3">
        <v>1</v>
      </c>
      <c r="G51">
        <f t="shared" si="0"/>
        <v>1</v>
      </c>
    </row>
    <row r="52" spans="1:7" x14ac:dyDescent="0.2">
      <c r="A52" s="3">
        <f t="shared" si="1"/>
        <v>51</v>
      </c>
      <c r="B52" s="3">
        <v>9456</v>
      </c>
      <c r="C52" s="3" t="s">
        <v>9</v>
      </c>
      <c r="D52" s="3" t="s">
        <v>12</v>
      </c>
      <c r="E52" s="3">
        <v>1</v>
      </c>
      <c r="F52" s="3">
        <v>1</v>
      </c>
      <c r="G52">
        <f t="shared" si="0"/>
        <v>1</v>
      </c>
    </row>
    <row r="53" spans="1:7" x14ac:dyDescent="0.2">
      <c r="A53" s="4">
        <f t="shared" si="1"/>
        <v>52</v>
      </c>
      <c r="B53" s="3">
        <v>9700</v>
      </c>
      <c r="C53" s="3" t="s">
        <v>9</v>
      </c>
      <c r="D53" s="3" t="s">
        <v>12</v>
      </c>
      <c r="E53" s="3">
        <v>1</v>
      </c>
      <c r="F53" s="3">
        <v>1</v>
      </c>
      <c r="G53">
        <f t="shared" si="0"/>
        <v>1</v>
      </c>
    </row>
    <row r="54" spans="1:7" x14ac:dyDescent="0.2">
      <c r="A54" s="4">
        <f t="shared" si="1"/>
        <v>53</v>
      </c>
      <c r="B54" s="3">
        <v>9876</v>
      </c>
      <c r="C54" s="3" t="s">
        <v>9</v>
      </c>
      <c r="D54" s="3" t="s">
        <v>12</v>
      </c>
      <c r="E54" s="3">
        <v>1</v>
      </c>
      <c r="F54" s="3">
        <v>1</v>
      </c>
      <c r="G54">
        <f t="shared" si="0"/>
        <v>1</v>
      </c>
    </row>
    <row r="55" spans="1:7" ht="13.5" thickBot="1" x14ac:dyDescent="0.25">
      <c r="A55" s="5">
        <f t="shared" si="1"/>
        <v>54</v>
      </c>
      <c r="B55" s="5">
        <v>10000</v>
      </c>
      <c r="C55" s="5" t="s">
        <v>9</v>
      </c>
      <c r="D55" s="5" t="s">
        <v>12</v>
      </c>
      <c r="E55" s="5">
        <v>1</v>
      </c>
      <c r="F55" s="5">
        <v>1</v>
      </c>
      <c r="G55">
        <f t="shared" si="0"/>
        <v>1</v>
      </c>
    </row>
    <row r="56" spans="1:7" ht="13.5" thickTop="1" x14ac:dyDescent="0.2"/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C4BC-89BB-4690-B764-5B01A964F5D2}">
  <dimension ref="A1:S56"/>
  <sheetViews>
    <sheetView zoomScale="74" zoomScaleNormal="74" workbookViewId="0">
      <selection activeCell="H2" sqref="H2"/>
    </sheetView>
  </sheetViews>
  <sheetFormatPr baseColWidth="10" defaultRowHeight="12.75" x14ac:dyDescent="0.2"/>
  <cols>
    <col min="7" max="7" width="17.140625" customWidth="1"/>
    <col min="9" max="9" width="17.140625" customWidth="1"/>
  </cols>
  <sheetData>
    <row r="1" spans="1:18" ht="13.5" thickBot="1" x14ac:dyDescent="0.25">
      <c r="A1" s="1" t="s">
        <v>6</v>
      </c>
      <c r="B1" s="25" t="s">
        <v>0</v>
      </c>
      <c r="C1" s="1" t="s">
        <v>7</v>
      </c>
      <c r="D1" s="2" t="s">
        <v>10</v>
      </c>
      <c r="E1" s="26" t="s">
        <v>13</v>
      </c>
      <c r="F1" s="26" t="s">
        <v>65</v>
      </c>
      <c r="G1" s="33" t="s">
        <v>1</v>
      </c>
    </row>
    <row r="2" spans="1:18" ht="13.5" thickTop="1" x14ac:dyDescent="0.2">
      <c r="A2" s="3">
        <v>1</v>
      </c>
      <c r="B2" s="3">
        <v>450</v>
      </c>
      <c r="C2" s="3" t="s">
        <v>2</v>
      </c>
      <c r="D2" s="3" t="s">
        <v>11</v>
      </c>
      <c r="E2" s="3">
        <v>0</v>
      </c>
      <c r="F2" s="3">
        <v>0</v>
      </c>
      <c r="G2" s="3">
        <v>1</v>
      </c>
    </row>
    <row r="3" spans="1:18" x14ac:dyDescent="0.2">
      <c r="A3" s="3">
        <f>+A2+1</f>
        <v>2</v>
      </c>
      <c r="B3" s="3">
        <v>550</v>
      </c>
      <c r="C3" s="3" t="s">
        <v>2</v>
      </c>
      <c r="D3" s="3" t="s">
        <v>11</v>
      </c>
      <c r="E3" s="3">
        <v>0</v>
      </c>
      <c r="F3" s="3">
        <v>0</v>
      </c>
      <c r="G3" s="3">
        <v>1</v>
      </c>
    </row>
    <row r="4" spans="1:18" x14ac:dyDescent="0.2">
      <c r="A4" s="3">
        <f>+A3+1</f>
        <v>3</v>
      </c>
      <c r="B4" s="3">
        <v>580</v>
      </c>
      <c r="C4" s="3" t="s">
        <v>2</v>
      </c>
      <c r="D4" s="3" t="s">
        <v>11</v>
      </c>
      <c r="E4" s="3">
        <v>0</v>
      </c>
      <c r="F4" s="3">
        <v>0</v>
      </c>
      <c r="G4" s="3">
        <v>2</v>
      </c>
    </row>
    <row r="5" spans="1:18" x14ac:dyDescent="0.2">
      <c r="A5" s="3">
        <f t="shared" ref="A5:A55" si="0">1+A4</f>
        <v>4</v>
      </c>
      <c r="B5" s="3">
        <v>700</v>
      </c>
      <c r="C5" s="3" t="s">
        <v>2</v>
      </c>
      <c r="D5" s="3" t="s">
        <v>11</v>
      </c>
      <c r="E5" s="3">
        <v>0</v>
      </c>
      <c r="F5" s="3">
        <v>0</v>
      </c>
      <c r="G5" s="3">
        <v>3</v>
      </c>
      <c r="I5" t="s">
        <v>16</v>
      </c>
    </row>
    <row r="6" spans="1:18" ht="13.5" thickBot="1" x14ac:dyDescent="0.25">
      <c r="A6" s="3">
        <f t="shared" si="0"/>
        <v>5</v>
      </c>
      <c r="B6" s="3">
        <v>750</v>
      </c>
      <c r="C6" s="3" t="s">
        <v>2</v>
      </c>
      <c r="D6" s="3" t="s">
        <v>11</v>
      </c>
      <c r="E6" s="3">
        <v>0</v>
      </c>
      <c r="F6" s="3">
        <v>0</v>
      </c>
      <c r="G6" s="3">
        <v>3</v>
      </c>
    </row>
    <row r="7" spans="1:18" x14ac:dyDescent="0.2">
      <c r="A7" s="3">
        <f t="shared" si="0"/>
        <v>6</v>
      </c>
      <c r="B7" s="3">
        <v>800</v>
      </c>
      <c r="C7" s="3" t="s">
        <v>2</v>
      </c>
      <c r="D7" s="3" t="s">
        <v>11</v>
      </c>
      <c r="E7" s="3">
        <v>0</v>
      </c>
      <c r="F7" s="3">
        <v>0</v>
      </c>
      <c r="G7" s="3">
        <v>3</v>
      </c>
      <c r="I7" s="10" t="s">
        <v>17</v>
      </c>
      <c r="J7" s="10"/>
    </row>
    <row r="8" spans="1:18" x14ac:dyDescent="0.2">
      <c r="A8" s="3">
        <f t="shared" si="0"/>
        <v>7</v>
      </c>
      <c r="B8" s="3">
        <v>1200</v>
      </c>
      <c r="C8" s="3" t="s">
        <v>2</v>
      </c>
      <c r="D8" s="3" t="s">
        <v>12</v>
      </c>
      <c r="E8" s="3">
        <v>0</v>
      </c>
      <c r="F8" s="3">
        <v>1</v>
      </c>
      <c r="G8" s="3">
        <v>5</v>
      </c>
      <c r="I8" s="7" t="s">
        <v>18</v>
      </c>
      <c r="J8" s="7">
        <v>0.95143130209133286</v>
      </c>
    </row>
    <row r="9" spans="1:18" x14ac:dyDescent="0.2">
      <c r="A9" s="3">
        <f t="shared" si="0"/>
        <v>8</v>
      </c>
      <c r="B9" s="3">
        <v>1300</v>
      </c>
      <c r="C9" s="3" t="s">
        <v>2</v>
      </c>
      <c r="D9" s="3" t="s">
        <v>12</v>
      </c>
      <c r="E9" s="3">
        <v>0</v>
      </c>
      <c r="F9" s="3">
        <v>1</v>
      </c>
      <c r="G9" s="3">
        <v>5</v>
      </c>
      <c r="I9" s="7" t="s">
        <v>19</v>
      </c>
      <c r="J9" s="7">
        <v>0.90522152259920918</v>
      </c>
    </row>
    <row r="10" spans="1:18" x14ac:dyDescent="0.2">
      <c r="A10" s="3">
        <f t="shared" si="0"/>
        <v>9</v>
      </c>
      <c r="B10" s="3">
        <v>2000</v>
      </c>
      <c r="C10" s="3" t="s">
        <v>2</v>
      </c>
      <c r="D10" s="3" t="s">
        <v>11</v>
      </c>
      <c r="E10" s="3">
        <v>0</v>
      </c>
      <c r="F10" s="3">
        <v>0</v>
      </c>
      <c r="G10" s="3">
        <v>7</v>
      </c>
      <c r="I10" s="7" t="s">
        <v>20</v>
      </c>
      <c r="J10" s="7">
        <v>0.89953481395516177</v>
      </c>
    </row>
    <row r="11" spans="1:18" x14ac:dyDescent="0.2">
      <c r="A11" s="3">
        <f t="shared" si="0"/>
        <v>10</v>
      </c>
      <c r="B11" s="3">
        <v>2050</v>
      </c>
      <c r="C11" s="3" t="s">
        <v>2</v>
      </c>
      <c r="D11" s="3" t="s">
        <v>11</v>
      </c>
      <c r="E11" s="3">
        <v>0</v>
      </c>
      <c r="F11" s="3">
        <v>0</v>
      </c>
      <c r="G11" s="3">
        <v>7</v>
      </c>
      <c r="I11" s="7" t="s">
        <v>21</v>
      </c>
      <c r="J11" s="7">
        <v>933.72243394187626</v>
      </c>
    </row>
    <row r="12" spans="1:18" ht="13.5" thickBot="1" x14ac:dyDescent="0.25">
      <c r="A12" s="3">
        <f t="shared" si="0"/>
        <v>11</v>
      </c>
      <c r="B12" s="3">
        <v>2200</v>
      </c>
      <c r="C12" s="3" t="s">
        <v>2</v>
      </c>
      <c r="D12" s="3" t="s">
        <v>11</v>
      </c>
      <c r="E12" s="3">
        <v>0</v>
      </c>
      <c r="F12" s="3">
        <v>0</v>
      </c>
      <c r="G12" s="3">
        <v>7</v>
      </c>
      <c r="I12" s="8" t="s">
        <v>22</v>
      </c>
      <c r="J12" s="8">
        <v>54</v>
      </c>
    </row>
    <row r="13" spans="1:18" x14ac:dyDescent="0.2">
      <c r="A13" s="3">
        <f t="shared" si="0"/>
        <v>12</v>
      </c>
      <c r="B13" s="3">
        <v>2300</v>
      </c>
      <c r="C13" s="3" t="s">
        <v>2</v>
      </c>
      <c r="D13" s="3" t="s">
        <v>11</v>
      </c>
      <c r="E13" s="3">
        <v>0</v>
      </c>
      <c r="F13" s="3">
        <v>0</v>
      </c>
      <c r="G13" s="3">
        <v>7</v>
      </c>
    </row>
    <row r="14" spans="1:18" ht="13.5" thickBot="1" x14ac:dyDescent="0.25">
      <c r="A14" s="3">
        <f t="shared" si="0"/>
        <v>13</v>
      </c>
      <c r="B14" s="3">
        <v>2590</v>
      </c>
      <c r="C14" s="3" t="s">
        <v>2</v>
      </c>
      <c r="D14" s="3" t="s">
        <v>12</v>
      </c>
      <c r="E14" s="3">
        <v>0</v>
      </c>
      <c r="F14" s="3">
        <v>1</v>
      </c>
      <c r="G14" s="3">
        <v>7</v>
      </c>
      <c r="I14" t="s">
        <v>23</v>
      </c>
      <c r="R14" s="6" t="s">
        <v>77</v>
      </c>
    </row>
    <row r="15" spans="1:18" x14ac:dyDescent="0.2">
      <c r="A15" s="3">
        <f t="shared" si="0"/>
        <v>14</v>
      </c>
      <c r="B15" s="3">
        <v>2600</v>
      </c>
      <c r="C15" s="3" t="s">
        <v>2</v>
      </c>
      <c r="D15" s="3" t="s">
        <v>12</v>
      </c>
      <c r="E15" s="3">
        <v>0</v>
      </c>
      <c r="F15" s="3">
        <v>1</v>
      </c>
      <c r="G15" s="3">
        <v>8</v>
      </c>
      <c r="I15" s="9"/>
      <c r="J15" s="9" t="s">
        <v>28</v>
      </c>
      <c r="K15" s="9" t="s">
        <v>29</v>
      </c>
      <c r="L15" s="9" t="s">
        <v>30</v>
      </c>
      <c r="M15" s="9" t="s">
        <v>31</v>
      </c>
      <c r="N15" s="9" t="s">
        <v>32</v>
      </c>
    </row>
    <row r="16" spans="1:18" x14ac:dyDescent="0.2">
      <c r="A16" s="3">
        <f t="shared" si="0"/>
        <v>15</v>
      </c>
      <c r="B16" s="3">
        <v>2670</v>
      </c>
      <c r="C16" s="3" t="s">
        <v>2</v>
      </c>
      <c r="D16" s="3" t="s">
        <v>12</v>
      </c>
      <c r="E16" s="3">
        <v>0</v>
      </c>
      <c r="F16" s="3">
        <v>1</v>
      </c>
      <c r="G16" s="3">
        <v>8</v>
      </c>
      <c r="I16" s="7" t="s">
        <v>24</v>
      </c>
      <c r="J16" s="7">
        <v>3</v>
      </c>
      <c r="K16" s="7">
        <v>416342489.65101629</v>
      </c>
      <c r="L16" s="7">
        <v>138780829.88367209</v>
      </c>
      <c r="M16" s="7">
        <v>159.18197665124762</v>
      </c>
      <c r="N16" s="7">
        <v>1.4283887533906386E-25</v>
      </c>
    </row>
    <row r="17" spans="1:19" x14ac:dyDescent="0.2">
      <c r="A17" s="3">
        <f t="shared" si="0"/>
        <v>16</v>
      </c>
      <c r="B17" s="4">
        <v>2900</v>
      </c>
      <c r="C17" s="4" t="s">
        <v>2</v>
      </c>
      <c r="D17" s="3" t="s">
        <v>12</v>
      </c>
      <c r="E17" s="4">
        <v>0</v>
      </c>
      <c r="F17" s="3">
        <v>1</v>
      </c>
      <c r="G17" s="4">
        <v>8</v>
      </c>
      <c r="I17" s="7" t="s">
        <v>25</v>
      </c>
      <c r="J17" s="7">
        <v>50</v>
      </c>
      <c r="K17" s="7">
        <v>43591879.182317078</v>
      </c>
      <c r="L17" s="7">
        <v>871837.58364634158</v>
      </c>
      <c r="M17" s="7"/>
      <c r="N17" s="7"/>
    </row>
    <row r="18" spans="1:19" ht="13.5" thickBot="1" x14ac:dyDescent="0.25">
      <c r="A18" s="3">
        <f t="shared" si="0"/>
        <v>17</v>
      </c>
      <c r="B18" s="4">
        <v>3000</v>
      </c>
      <c r="C18" s="4" t="s">
        <v>2</v>
      </c>
      <c r="D18" s="4" t="s">
        <v>12</v>
      </c>
      <c r="E18" s="4">
        <v>0</v>
      </c>
      <c r="F18" s="4">
        <v>1</v>
      </c>
      <c r="G18" s="4">
        <v>8</v>
      </c>
      <c r="I18" s="8" t="s">
        <v>26</v>
      </c>
      <c r="J18" s="8">
        <v>53</v>
      </c>
      <c r="K18" s="8">
        <v>459934368.83333337</v>
      </c>
      <c r="L18" s="8"/>
      <c r="M18" s="8"/>
      <c r="N18" s="8"/>
    </row>
    <row r="19" spans="1:19" ht="13.5" thickBot="1" x14ac:dyDescent="0.25">
      <c r="A19" s="3">
        <f t="shared" si="0"/>
        <v>18</v>
      </c>
      <c r="B19" s="3">
        <v>3010</v>
      </c>
      <c r="C19" s="3" t="s">
        <v>2</v>
      </c>
      <c r="D19" s="3" t="s">
        <v>12</v>
      </c>
      <c r="E19" s="3">
        <v>0</v>
      </c>
      <c r="F19" s="3">
        <v>1</v>
      </c>
      <c r="G19" s="3">
        <v>9</v>
      </c>
    </row>
    <row r="20" spans="1:19" x14ac:dyDescent="0.2">
      <c r="A20" s="3">
        <f t="shared" si="0"/>
        <v>19</v>
      </c>
      <c r="B20" s="3">
        <v>4500</v>
      </c>
      <c r="C20" s="3" t="s">
        <v>2</v>
      </c>
      <c r="D20" s="3" t="s">
        <v>11</v>
      </c>
      <c r="E20" s="3">
        <v>0</v>
      </c>
      <c r="F20" s="3">
        <v>0</v>
      </c>
      <c r="G20" s="3">
        <v>10</v>
      </c>
      <c r="I20" s="9"/>
      <c r="J20" s="9" t="s">
        <v>33</v>
      </c>
      <c r="K20" s="9" t="s">
        <v>21</v>
      </c>
      <c r="L20" s="9" t="s">
        <v>34</v>
      </c>
      <c r="M20" s="9" t="s">
        <v>35</v>
      </c>
      <c r="N20" s="9" t="s">
        <v>36</v>
      </c>
      <c r="O20" s="9" t="s">
        <v>37</v>
      </c>
      <c r="P20" s="9" t="s">
        <v>38</v>
      </c>
      <c r="Q20" s="9" t="s">
        <v>39</v>
      </c>
    </row>
    <row r="21" spans="1:19" x14ac:dyDescent="0.2">
      <c r="A21" s="3">
        <f t="shared" si="0"/>
        <v>20</v>
      </c>
      <c r="B21" s="3">
        <v>4800</v>
      </c>
      <c r="C21" s="3" t="s">
        <v>2</v>
      </c>
      <c r="D21" s="3" t="s">
        <v>11</v>
      </c>
      <c r="E21" s="3">
        <v>0</v>
      </c>
      <c r="F21" s="3">
        <v>0</v>
      </c>
      <c r="G21" s="3">
        <v>11</v>
      </c>
      <c r="H21" s="6" t="s">
        <v>94</v>
      </c>
      <c r="I21" s="7" t="s">
        <v>27</v>
      </c>
      <c r="J21" s="36">
        <v>-2281.6890841625864</v>
      </c>
      <c r="K21" s="7">
        <v>316.64590758983985</v>
      </c>
      <c r="L21" s="7">
        <v>-7.2058063264727901</v>
      </c>
      <c r="M21" s="7">
        <v>2.8602342887496342E-9</v>
      </c>
      <c r="N21" s="7">
        <v>-2917.691107161575</v>
      </c>
      <c r="O21" s="7">
        <v>-1645.6870611635979</v>
      </c>
      <c r="P21" s="7">
        <v>-2917.691107161575</v>
      </c>
      <c r="Q21" s="7">
        <v>-1645.6870611635979</v>
      </c>
    </row>
    <row r="22" spans="1:19" x14ac:dyDescent="0.2">
      <c r="A22" s="3">
        <f t="shared" si="0"/>
        <v>21</v>
      </c>
      <c r="B22" s="3">
        <v>5000</v>
      </c>
      <c r="C22" s="3" t="s">
        <v>2</v>
      </c>
      <c r="D22" s="3" t="s">
        <v>11</v>
      </c>
      <c r="E22" s="3">
        <v>0</v>
      </c>
      <c r="F22" s="3">
        <v>0</v>
      </c>
      <c r="G22" s="3">
        <v>11</v>
      </c>
      <c r="H22" s="6" t="s">
        <v>95</v>
      </c>
      <c r="I22" s="7" t="s">
        <v>13</v>
      </c>
      <c r="J22" s="7">
        <v>85.206804535498335</v>
      </c>
      <c r="K22" s="7">
        <v>257.33766857912826</v>
      </c>
      <c r="L22" s="7">
        <v>0.33110894726746254</v>
      </c>
      <c r="M22" s="7">
        <v>0.7419459003546528</v>
      </c>
      <c r="N22" s="7">
        <v>-431.67111457587544</v>
      </c>
      <c r="O22" s="7">
        <v>602.08472364687213</v>
      </c>
      <c r="P22" s="7">
        <v>-431.67111457587544</v>
      </c>
      <c r="Q22" s="7">
        <v>602.08472364687213</v>
      </c>
    </row>
    <row r="23" spans="1:19" x14ac:dyDescent="0.2">
      <c r="A23" s="3">
        <f t="shared" si="0"/>
        <v>22</v>
      </c>
      <c r="B23" s="3">
        <v>5300</v>
      </c>
      <c r="C23" s="3" t="s">
        <v>2</v>
      </c>
      <c r="D23" s="3" t="s">
        <v>11</v>
      </c>
      <c r="E23" s="3">
        <v>0</v>
      </c>
      <c r="F23" s="3">
        <v>0</v>
      </c>
      <c r="G23" s="3">
        <v>12</v>
      </c>
      <c r="H23" s="6" t="s">
        <v>104</v>
      </c>
      <c r="I23" s="7" t="s">
        <v>65</v>
      </c>
      <c r="J23" s="7">
        <v>48.699847359355608</v>
      </c>
      <c r="K23" s="7">
        <v>280.34836385430793</v>
      </c>
      <c r="L23" s="7">
        <v>0.17371190147078602</v>
      </c>
      <c r="M23" s="7">
        <v>0.86279327670210104</v>
      </c>
      <c r="N23" s="7">
        <v>-514.39641342275422</v>
      </c>
      <c r="O23" s="7">
        <v>611.79610814146554</v>
      </c>
      <c r="P23" s="7">
        <v>-514.39641342275422</v>
      </c>
      <c r="Q23" s="7">
        <v>611.79610814146554</v>
      </c>
    </row>
    <row r="24" spans="1:19" ht="13.5" thickBot="1" x14ac:dyDescent="0.25">
      <c r="A24" s="3">
        <f t="shared" si="0"/>
        <v>23</v>
      </c>
      <c r="B24" s="3">
        <v>6000</v>
      </c>
      <c r="C24" s="3" t="s">
        <v>2</v>
      </c>
      <c r="D24" s="3" t="s">
        <v>12</v>
      </c>
      <c r="E24" s="3">
        <v>0</v>
      </c>
      <c r="F24" s="3">
        <v>1</v>
      </c>
      <c r="G24" s="3">
        <v>12</v>
      </c>
      <c r="H24" s="6" t="s">
        <v>117</v>
      </c>
      <c r="I24" s="8" t="s">
        <v>1</v>
      </c>
      <c r="J24" s="38">
        <v>724.74539675927258</v>
      </c>
      <c r="K24" s="8">
        <v>37.166899917811556</v>
      </c>
      <c r="L24" s="8">
        <v>19.499753769131324</v>
      </c>
      <c r="M24" s="8">
        <v>5.0990467560502629E-25</v>
      </c>
      <c r="N24" s="8">
        <v>650.09348126081511</v>
      </c>
      <c r="O24" s="8">
        <v>799.39731225773005</v>
      </c>
      <c r="P24" s="8">
        <v>650.09348126081511</v>
      </c>
      <c r="Q24" s="8">
        <v>799.39731225773005</v>
      </c>
    </row>
    <row r="25" spans="1:19" x14ac:dyDescent="0.2">
      <c r="A25" s="3">
        <f t="shared" si="0"/>
        <v>24</v>
      </c>
      <c r="B25" s="3">
        <v>6890</v>
      </c>
      <c r="C25" s="3" t="s">
        <v>2</v>
      </c>
      <c r="D25" s="3" t="s">
        <v>12</v>
      </c>
      <c r="E25" s="3">
        <v>0</v>
      </c>
      <c r="F25" s="3">
        <v>1</v>
      </c>
      <c r="G25" s="3">
        <v>12</v>
      </c>
    </row>
    <row r="26" spans="1:19" x14ac:dyDescent="0.2">
      <c r="A26" s="3">
        <f t="shared" si="0"/>
        <v>25</v>
      </c>
      <c r="B26" s="3">
        <v>7500</v>
      </c>
      <c r="C26" s="3" t="s">
        <v>2</v>
      </c>
      <c r="D26" s="3" t="s">
        <v>12</v>
      </c>
      <c r="E26" s="3">
        <v>0</v>
      </c>
      <c r="F26" s="3">
        <v>1</v>
      </c>
      <c r="G26" s="3">
        <v>12</v>
      </c>
      <c r="K26" s="31" t="s">
        <v>50</v>
      </c>
    </row>
    <row r="27" spans="1:19" x14ac:dyDescent="0.2">
      <c r="A27" s="3">
        <f t="shared" si="0"/>
        <v>26</v>
      </c>
      <c r="B27" s="3">
        <v>7567</v>
      </c>
      <c r="C27" s="3" t="s">
        <v>2</v>
      </c>
      <c r="D27" s="3" t="s">
        <v>12</v>
      </c>
      <c r="E27" s="3">
        <v>0</v>
      </c>
      <c r="F27" s="3">
        <v>1</v>
      </c>
      <c r="G27" s="3">
        <v>13</v>
      </c>
      <c r="K27" s="6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</row>
    <row r="28" spans="1:19" x14ac:dyDescent="0.2">
      <c r="A28" s="3">
        <f t="shared" si="0"/>
        <v>27</v>
      </c>
      <c r="B28" s="3">
        <v>7689</v>
      </c>
      <c r="C28" s="3" t="s">
        <v>2</v>
      </c>
      <c r="D28" s="3" t="s">
        <v>12</v>
      </c>
      <c r="E28" s="3">
        <v>0</v>
      </c>
      <c r="F28" s="3">
        <v>1</v>
      </c>
      <c r="G28" s="3">
        <v>13</v>
      </c>
      <c r="J28" s="27" t="s">
        <v>59</v>
      </c>
    </row>
    <row r="29" spans="1:19" x14ac:dyDescent="0.2">
      <c r="A29" s="3">
        <f t="shared" si="0"/>
        <v>28</v>
      </c>
      <c r="B29" s="3">
        <v>7893</v>
      </c>
      <c r="C29" s="3" t="s">
        <v>2</v>
      </c>
      <c r="D29" s="3" t="s">
        <v>12</v>
      </c>
      <c r="E29" s="3">
        <v>0</v>
      </c>
      <c r="F29" s="3">
        <v>1</v>
      </c>
      <c r="G29" s="3">
        <v>13</v>
      </c>
      <c r="I29" s="6" t="s">
        <v>66</v>
      </c>
      <c r="J29" s="29">
        <f>+J21+J23</f>
        <v>-2232.9892368032306</v>
      </c>
      <c r="K29">
        <f>+J24</f>
        <v>724.74539675927258</v>
      </c>
      <c r="L29" s="6" t="s">
        <v>92</v>
      </c>
    </row>
    <row r="30" spans="1:19" x14ac:dyDescent="0.2">
      <c r="A30" s="3">
        <f t="shared" si="0"/>
        <v>29</v>
      </c>
      <c r="B30" s="3">
        <v>900</v>
      </c>
      <c r="C30" s="3" t="s">
        <v>9</v>
      </c>
      <c r="D30" s="3" t="s">
        <v>11</v>
      </c>
      <c r="E30" s="3">
        <v>1</v>
      </c>
      <c r="F30" s="3">
        <v>0</v>
      </c>
      <c r="G30" s="3">
        <v>4</v>
      </c>
      <c r="I30" s="34" t="s">
        <v>67</v>
      </c>
      <c r="J30" s="37">
        <f>+J21</f>
        <v>-2281.6890841625864</v>
      </c>
      <c r="K30" s="34">
        <f>+K29</f>
        <v>724.74539675927258</v>
      </c>
      <c r="L30" s="34" t="s">
        <v>92</v>
      </c>
    </row>
    <row r="31" spans="1:19" x14ac:dyDescent="0.2">
      <c r="A31" s="3">
        <f t="shared" si="0"/>
        <v>30</v>
      </c>
      <c r="B31" s="3">
        <v>950</v>
      </c>
      <c r="C31" s="3" t="s">
        <v>9</v>
      </c>
      <c r="D31" s="3" t="s">
        <v>11</v>
      </c>
      <c r="E31" s="3">
        <v>1</v>
      </c>
      <c r="F31" s="3">
        <v>0</v>
      </c>
      <c r="G31" s="3">
        <v>4</v>
      </c>
      <c r="I31" s="6" t="s">
        <v>68</v>
      </c>
      <c r="J31" s="29">
        <f>+J21+J22+J23</f>
        <v>-2147.7824322677325</v>
      </c>
      <c r="K31">
        <f>+K30</f>
        <v>724.74539675927258</v>
      </c>
      <c r="L31" s="6" t="s">
        <v>92</v>
      </c>
    </row>
    <row r="32" spans="1:19" x14ac:dyDescent="0.2">
      <c r="A32" s="3">
        <f t="shared" si="0"/>
        <v>31</v>
      </c>
      <c r="B32" s="3">
        <v>1000</v>
      </c>
      <c r="C32" s="3" t="s">
        <v>9</v>
      </c>
      <c r="D32" s="3" t="s">
        <v>11</v>
      </c>
      <c r="E32" s="3">
        <v>1</v>
      </c>
      <c r="F32" s="3">
        <v>0</v>
      </c>
      <c r="G32" s="3">
        <v>4</v>
      </c>
      <c r="I32" s="6" t="s">
        <v>69</v>
      </c>
      <c r="J32" s="29">
        <f>+J21+J22</f>
        <v>-2196.4822796270882</v>
      </c>
      <c r="K32">
        <f>+K31</f>
        <v>724.74539675927258</v>
      </c>
      <c r="L32" s="6" t="s">
        <v>92</v>
      </c>
    </row>
    <row r="33" spans="1:10" x14ac:dyDescent="0.2">
      <c r="A33" s="3">
        <f t="shared" si="0"/>
        <v>32</v>
      </c>
      <c r="B33" s="3">
        <v>1150</v>
      </c>
      <c r="C33" s="3" t="s">
        <v>9</v>
      </c>
      <c r="D33" s="3" t="s">
        <v>11</v>
      </c>
      <c r="E33" s="3">
        <v>1</v>
      </c>
      <c r="F33" s="3">
        <v>0</v>
      </c>
      <c r="G33" s="3">
        <v>4</v>
      </c>
      <c r="I33" s="6"/>
    </row>
    <row r="34" spans="1:10" x14ac:dyDescent="0.2">
      <c r="A34" s="3">
        <f t="shared" si="0"/>
        <v>33</v>
      </c>
      <c r="B34" s="3">
        <v>1150</v>
      </c>
      <c r="C34" s="3" t="s">
        <v>9</v>
      </c>
      <c r="D34" s="3" t="s">
        <v>11</v>
      </c>
      <c r="E34" s="3">
        <v>1</v>
      </c>
      <c r="F34" s="3">
        <v>0</v>
      </c>
      <c r="G34" s="3">
        <v>5</v>
      </c>
      <c r="J34" s="32" t="s">
        <v>70</v>
      </c>
    </row>
    <row r="35" spans="1:10" x14ac:dyDescent="0.2">
      <c r="A35" s="3">
        <f t="shared" si="0"/>
        <v>34</v>
      </c>
      <c r="B35" s="3">
        <v>1200</v>
      </c>
      <c r="C35" s="3" t="s">
        <v>9</v>
      </c>
      <c r="D35" s="3" t="s">
        <v>11</v>
      </c>
      <c r="E35" s="3">
        <v>1</v>
      </c>
      <c r="F35" s="3">
        <v>0</v>
      </c>
      <c r="G35" s="3">
        <v>5</v>
      </c>
      <c r="I35" s="6" t="s">
        <v>71</v>
      </c>
      <c r="J35" s="30">
        <f>+J31-J29</f>
        <v>85.206804535498122</v>
      </c>
    </row>
    <row r="36" spans="1:10" x14ac:dyDescent="0.2">
      <c r="A36" s="3">
        <f t="shared" si="0"/>
        <v>35</v>
      </c>
      <c r="B36" s="3">
        <v>1300</v>
      </c>
      <c r="C36" s="3" t="s">
        <v>9</v>
      </c>
      <c r="D36" s="3" t="s">
        <v>12</v>
      </c>
      <c r="E36" s="3">
        <v>1</v>
      </c>
      <c r="F36" s="3">
        <v>1</v>
      </c>
      <c r="G36" s="3">
        <v>6</v>
      </c>
      <c r="I36" s="6" t="s">
        <v>72</v>
      </c>
      <c r="J36" s="30">
        <f>+J32-J30</f>
        <v>85.206804535498122</v>
      </c>
    </row>
    <row r="37" spans="1:10" x14ac:dyDescent="0.2">
      <c r="A37" s="3">
        <f t="shared" si="0"/>
        <v>36</v>
      </c>
      <c r="B37" s="3">
        <v>1709</v>
      </c>
      <c r="C37" s="4" t="s">
        <v>9</v>
      </c>
      <c r="D37" s="4" t="s">
        <v>12</v>
      </c>
      <c r="E37" s="4">
        <v>1</v>
      </c>
      <c r="F37" s="4">
        <v>1</v>
      </c>
      <c r="G37" s="4">
        <v>6</v>
      </c>
    </row>
    <row r="38" spans="1:10" x14ac:dyDescent="0.2">
      <c r="A38" s="3">
        <f t="shared" si="0"/>
        <v>37</v>
      </c>
      <c r="B38" s="3">
        <v>1770</v>
      </c>
      <c r="C38" s="3" t="s">
        <v>9</v>
      </c>
      <c r="D38" s="3" t="s">
        <v>12</v>
      </c>
      <c r="E38" s="3">
        <v>1</v>
      </c>
      <c r="F38" s="3">
        <v>1</v>
      </c>
      <c r="G38" s="3">
        <v>6</v>
      </c>
      <c r="J38" s="31" t="s">
        <v>73</v>
      </c>
    </row>
    <row r="39" spans="1:10" x14ac:dyDescent="0.2">
      <c r="A39" s="4">
        <f t="shared" si="0"/>
        <v>38</v>
      </c>
      <c r="B39" s="3">
        <v>1800</v>
      </c>
      <c r="C39" s="3" t="s">
        <v>9</v>
      </c>
      <c r="D39" s="3" t="s">
        <v>12</v>
      </c>
      <c r="E39" s="3">
        <v>1</v>
      </c>
      <c r="F39" s="3">
        <v>1</v>
      </c>
      <c r="G39" s="3">
        <v>6</v>
      </c>
      <c r="I39" s="6" t="s">
        <v>74</v>
      </c>
      <c r="J39" s="30">
        <f>+J29-J30</f>
        <v>48.699847359355772</v>
      </c>
    </row>
    <row r="40" spans="1:10" x14ac:dyDescent="0.2">
      <c r="A40" s="3">
        <f t="shared" si="0"/>
        <v>39</v>
      </c>
      <c r="B40" s="3">
        <v>1980</v>
      </c>
      <c r="C40" s="3" t="s">
        <v>9</v>
      </c>
      <c r="D40" s="3" t="s">
        <v>12</v>
      </c>
      <c r="E40" s="3">
        <v>1</v>
      </c>
      <c r="F40" s="3">
        <v>1</v>
      </c>
      <c r="G40" s="3">
        <v>6</v>
      </c>
      <c r="I40" s="6" t="s">
        <v>75</v>
      </c>
      <c r="J40" s="30">
        <f>+J31-J32</f>
        <v>48.699847359355772</v>
      </c>
    </row>
    <row r="41" spans="1:10" x14ac:dyDescent="0.2">
      <c r="A41" s="3">
        <f t="shared" si="0"/>
        <v>40</v>
      </c>
      <c r="B41" s="3">
        <v>2650</v>
      </c>
      <c r="C41" s="3" t="s">
        <v>9</v>
      </c>
      <c r="D41" s="3" t="s">
        <v>11</v>
      </c>
      <c r="E41" s="3">
        <v>1</v>
      </c>
      <c r="F41" s="3">
        <v>0</v>
      </c>
      <c r="G41" s="3">
        <v>8</v>
      </c>
    </row>
    <row r="42" spans="1:10" x14ac:dyDescent="0.2">
      <c r="A42" s="3">
        <f t="shared" si="0"/>
        <v>41</v>
      </c>
      <c r="B42" s="3">
        <v>3000</v>
      </c>
      <c r="C42" s="3" t="s">
        <v>9</v>
      </c>
      <c r="D42" s="3" t="s">
        <v>11</v>
      </c>
      <c r="E42" s="3">
        <v>1</v>
      </c>
      <c r="F42" s="3">
        <v>0</v>
      </c>
      <c r="G42" s="3">
        <v>8</v>
      </c>
    </row>
    <row r="43" spans="1:10" x14ac:dyDescent="0.2">
      <c r="A43" s="3">
        <f t="shared" si="0"/>
        <v>42</v>
      </c>
      <c r="B43" s="3">
        <v>3100</v>
      </c>
      <c r="C43" s="3" t="s">
        <v>9</v>
      </c>
      <c r="D43" s="3" t="s">
        <v>11</v>
      </c>
      <c r="E43" s="3">
        <v>1</v>
      </c>
      <c r="F43" s="3">
        <v>0</v>
      </c>
      <c r="G43" s="3">
        <v>9</v>
      </c>
    </row>
    <row r="44" spans="1:10" x14ac:dyDescent="0.2">
      <c r="A44" s="3">
        <f t="shared" si="0"/>
        <v>43</v>
      </c>
      <c r="B44" s="3">
        <v>3245</v>
      </c>
      <c r="C44" s="3" t="s">
        <v>9</v>
      </c>
      <c r="D44" s="3" t="s">
        <v>11</v>
      </c>
      <c r="E44" s="3">
        <v>1</v>
      </c>
      <c r="F44" s="3">
        <v>0</v>
      </c>
      <c r="G44" s="3">
        <v>9</v>
      </c>
    </row>
    <row r="45" spans="1:10" x14ac:dyDescent="0.2">
      <c r="A45" s="3">
        <f t="shared" si="0"/>
        <v>44</v>
      </c>
      <c r="B45" s="3">
        <v>3456</v>
      </c>
      <c r="C45" s="3" t="s">
        <v>9</v>
      </c>
      <c r="D45" s="3" t="s">
        <v>11</v>
      </c>
      <c r="E45" s="3">
        <v>1</v>
      </c>
      <c r="F45" s="3">
        <v>0</v>
      </c>
      <c r="G45" s="3">
        <v>9</v>
      </c>
    </row>
    <row r="46" spans="1:10" x14ac:dyDescent="0.2">
      <c r="A46" s="3">
        <f t="shared" si="0"/>
        <v>45</v>
      </c>
      <c r="B46" s="4">
        <v>4768</v>
      </c>
      <c r="C46" s="4" t="s">
        <v>9</v>
      </c>
      <c r="D46" s="3" t="s">
        <v>12</v>
      </c>
      <c r="E46" s="4">
        <v>1</v>
      </c>
      <c r="F46" s="3">
        <v>1</v>
      </c>
      <c r="G46" s="4">
        <v>10</v>
      </c>
    </row>
    <row r="47" spans="1:10" x14ac:dyDescent="0.2">
      <c r="A47" s="3">
        <f t="shared" si="0"/>
        <v>46</v>
      </c>
      <c r="B47" s="3">
        <v>4800</v>
      </c>
      <c r="C47" s="3" t="s">
        <v>9</v>
      </c>
      <c r="D47" s="3" t="s">
        <v>12</v>
      </c>
      <c r="E47" s="3">
        <v>1</v>
      </c>
      <c r="F47" s="3">
        <v>1</v>
      </c>
      <c r="G47" s="3">
        <v>11</v>
      </c>
    </row>
    <row r="48" spans="1:10" x14ac:dyDescent="0.2">
      <c r="A48" s="3">
        <f t="shared" si="0"/>
        <v>47</v>
      </c>
      <c r="B48" s="3">
        <v>5000</v>
      </c>
      <c r="C48" s="3" t="s">
        <v>9</v>
      </c>
      <c r="D48" s="3" t="s">
        <v>12</v>
      </c>
      <c r="E48" s="3">
        <v>1</v>
      </c>
      <c r="F48" s="3">
        <v>1</v>
      </c>
      <c r="G48" s="3">
        <v>11</v>
      </c>
    </row>
    <row r="49" spans="1:7" x14ac:dyDescent="0.2">
      <c r="A49" s="3">
        <f t="shared" si="0"/>
        <v>48</v>
      </c>
      <c r="B49" s="3">
        <v>8000</v>
      </c>
      <c r="C49" s="3" t="s">
        <v>9</v>
      </c>
      <c r="D49" s="3" t="s">
        <v>11</v>
      </c>
      <c r="E49" s="3">
        <v>1</v>
      </c>
      <c r="F49" s="3">
        <v>0</v>
      </c>
      <c r="G49" s="3">
        <v>13</v>
      </c>
    </row>
    <row r="50" spans="1:7" x14ac:dyDescent="0.2">
      <c r="A50" s="4">
        <f t="shared" si="0"/>
        <v>49</v>
      </c>
      <c r="B50" s="3">
        <v>8900</v>
      </c>
      <c r="C50" s="3" t="s">
        <v>9</v>
      </c>
      <c r="D50" s="3" t="s">
        <v>11</v>
      </c>
      <c r="E50" s="3">
        <v>1</v>
      </c>
      <c r="F50" s="3">
        <v>0</v>
      </c>
      <c r="G50" s="3">
        <v>14</v>
      </c>
    </row>
    <row r="51" spans="1:7" x14ac:dyDescent="0.2">
      <c r="A51" s="3">
        <f t="shared" si="0"/>
        <v>50</v>
      </c>
      <c r="B51" s="3">
        <v>9356</v>
      </c>
      <c r="C51" s="3" t="s">
        <v>9</v>
      </c>
      <c r="D51" s="3" t="s">
        <v>12</v>
      </c>
      <c r="E51" s="3">
        <v>1</v>
      </c>
      <c r="F51" s="3">
        <v>1</v>
      </c>
      <c r="G51" s="3">
        <v>14</v>
      </c>
    </row>
    <row r="52" spans="1:7" x14ac:dyDescent="0.2">
      <c r="A52" s="3">
        <f t="shared" si="0"/>
        <v>51</v>
      </c>
      <c r="B52" s="3">
        <v>9456</v>
      </c>
      <c r="C52" s="3" t="s">
        <v>9</v>
      </c>
      <c r="D52" s="3" t="s">
        <v>12</v>
      </c>
      <c r="E52" s="3">
        <v>1</v>
      </c>
      <c r="F52" s="3">
        <v>1</v>
      </c>
      <c r="G52" s="3">
        <v>14</v>
      </c>
    </row>
    <row r="53" spans="1:7" x14ac:dyDescent="0.2">
      <c r="A53" s="4">
        <f t="shared" si="0"/>
        <v>52</v>
      </c>
      <c r="B53" s="3">
        <v>9700</v>
      </c>
      <c r="C53" s="3" t="s">
        <v>9</v>
      </c>
      <c r="D53" s="3" t="s">
        <v>12</v>
      </c>
      <c r="E53" s="3">
        <v>1</v>
      </c>
      <c r="F53" s="3">
        <v>1</v>
      </c>
      <c r="G53" s="3">
        <v>14</v>
      </c>
    </row>
    <row r="54" spans="1:7" x14ac:dyDescent="0.2">
      <c r="A54" s="4">
        <f t="shared" si="0"/>
        <v>53</v>
      </c>
      <c r="B54" s="3">
        <v>9876</v>
      </c>
      <c r="C54" s="3" t="s">
        <v>9</v>
      </c>
      <c r="D54" s="3" t="s">
        <v>12</v>
      </c>
      <c r="E54" s="3">
        <v>1</v>
      </c>
      <c r="F54" s="3">
        <v>1</v>
      </c>
      <c r="G54" s="3">
        <v>15</v>
      </c>
    </row>
    <row r="55" spans="1:7" ht="13.5" thickBot="1" x14ac:dyDescent="0.25">
      <c r="A55" s="5">
        <f t="shared" si="0"/>
        <v>54</v>
      </c>
      <c r="B55" s="5">
        <v>10000</v>
      </c>
      <c r="C55" s="5" t="s">
        <v>9</v>
      </c>
      <c r="D55" s="5" t="s">
        <v>12</v>
      </c>
      <c r="E55" s="5">
        <v>1</v>
      </c>
      <c r="F55" s="5">
        <v>1</v>
      </c>
      <c r="G55" s="5">
        <v>15</v>
      </c>
    </row>
    <row r="56" spans="1:7" ht="13.5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8476-4EC3-4227-9FAE-F01133E763F5}">
  <dimension ref="A1:K56"/>
  <sheetViews>
    <sheetView zoomScale="130" zoomScaleNormal="130" workbookViewId="0">
      <selection activeCell="D2" sqref="D2"/>
    </sheetView>
  </sheetViews>
  <sheetFormatPr baseColWidth="10" defaultRowHeight="12.75" x14ac:dyDescent="0.2"/>
  <sheetData>
    <row r="1" spans="1:11" ht="13.5" thickBot="1" x14ac:dyDescent="0.25">
      <c r="A1" s="1" t="s">
        <v>6</v>
      </c>
      <c r="B1" s="1" t="s">
        <v>0</v>
      </c>
      <c r="C1" s="1" t="s">
        <v>7</v>
      </c>
      <c r="D1" s="1" t="s">
        <v>13</v>
      </c>
      <c r="E1" s="1" t="s">
        <v>14</v>
      </c>
      <c r="F1" s="1" t="s">
        <v>15</v>
      </c>
      <c r="G1" s="1" t="s">
        <v>47</v>
      </c>
      <c r="H1" s="1" t="s">
        <v>48</v>
      </c>
      <c r="I1" s="1" t="s">
        <v>49</v>
      </c>
      <c r="J1" s="1" t="s">
        <v>51</v>
      </c>
      <c r="K1" s="1" t="s">
        <v>52</v>
      </c>
    </row>
    <row r="2" spans="1:11" ht="13.5" thickTop="1" x14ac:dyDescent="0.2">
      <c r="A2" s="3">
        <v>1</v>
      </c>
      <c r="B2" s="3">
        <v>450</v>
      </c>
      <c r="C2" s="3" t="s">
        <v>2</v>
      </c>
      <c r="D2" s="3">
        <v>0</v>
      </c>
      <c r="E2" s="3">
        <v>1</v>
      </c>
      <c r="F2" s="3">
        <v>-1</v>
      </c>
      <c r="G2" s="3">
        <v>1</v>
      </c>
      <c r="H2" s="3">
        <v>2</v>
      </c>
      <c r="I2" s="3">
        <v>1</v>
      </c>
      <c r="J2" s="3">
        <v>6</v>
      </c>
      <c r="K2" s="3">
        <v>4</v>
      </c>
    </row>
    <row r="3" spans="1:11" x14ac:dyDescent="0.2">
      <c r="A3" s="3">
        <f>+A2+1</f>
        <v>2</v>
      </c>
      <c r="B3" s="3">
        <v>550</v>
      </c>
      <c r="C3" s="3" t="s">
        <v>2</v>
      </c>
      <c r="D3" s="3">
        <v>0</v>
      </c>
      <c r="E3" s="3">
        <v>1</v>
      </c>
      <c r="F3" s="3">
        <v>-1</v>
      </c>
      <c r="G3" s="3">
        <v>1</v>
      </c>
      <c r="H3" s="3">
        <v>2</v>
      </c>
      <c r="I3" s="3">
        <v>1</v>
      </c>
      <c r="J3" s="3">
        <v>6</v>
      </c>
      <c r="K3" s="3">
        <v>4</v>
      </c>
    </row>
    <row r="4" spans="1:11" x14ac:dyDescent="0.2">
      <c r="A4" s="3">
        <f>+A3+1</f>
        <v>3</v>
      </c>
      <c r="B4" s="3">
        <v>580</v>
      </c>
      <c r="C4" s="3" t="s">
        <v>2</v>
      </c>
      <c r="D4" s="3">
        <v>0</v>
      </c>
      <c r="E4" s="3">
        <v>1</v>
      </c>
      <c r="F4" s="3">
        <v>-1</v>
      </c>
      <c r="G4" s="3">
        <v>1</v>
      </c>
      <c r="H4" s="3">
        <v>2</v>
      </c>
      <c r="I4" s="3">
        <v>1</v>
      </c>
      <c r="J4" s="3">
        <v>6</v>
      </c>
      <c r="K4" s="3">
        <v>4</v>
      </c>
    </row>
    <row r="5" spans="1:11" x14ac:dyDescent="0.2">
      <c r="A5" s="3">
        <f t="shared" ref="A5:A55" si="0">1+A4</f>
        <v>4</v>
      </c>
      <c r="B5" s="3">
        <v>700</v>
      </c>
      <c r="C5" s="3" t="s">
        <v>2</v>
      </c>
      <c r="D5" s="3">
        <v>0</v>
      </c>
      <c r="E5" s="3">
        <v>1</v>
      </c>
      <c r="F5" s="3">
        <v>-1</v>
      </c>
      <c r="G5" s="3">
        <v>1</v>
      </c>
      <c r="H5" s="3">
        <v>2</v>
      </c>
      <c r="I5" s="3">
        <v>1</v>
      </c>
      <c r="J5" s="3">
        <v>6</v>
      </c>
      <c r="K5" s="3">
        <v>4</v>
      </c>
    </row>
    <row r="6" spans="1:11" x14ac:dyDescent="0.2">
      <c r="A6" s="3">
        <f t="shared" si="0"/>
        <v>5</v>
      </c>
      <c r="B6" s="3">
        <v>750</v>
      </c>
      <c r="C6" s="3" t="s">
        <v>2</v>
      </c>
      <c r="D6" s="3">
        <v>0</v>
      </c>
      <c r="E6" s="3">
        <v>1</v>
      </c>
      <c r="F6" s="3">
        <v>-1</v>
      </c>
      <c r="G6" s="3">
        <v>1</v>
      </c>
      <c r="H6" s="3">
        <v>2</v>
      </c>
      <c r="I6" s="3">
        <v>1</v>
      </c>
      <c r="J6" s="3">
        <v>6</v>
      </c>
      <c r="K6" s="3">
        <v>4</v>
      </c>
    </row>
    <row r="7" spans="1:11" x14ac:dyDescent="0.2">
      <c r="A7" s="3">
        <f t="shared" si="0"/>
        <v>6</v>
      </c>
      <c r="B7" s="3">
        <v>800</v>
      </c>
      <c r="C7" s="3" t="s">
        <v>2</v>
      </c>
      <c r="D7" s="3">
        <v>0</v>
      </c>
      <c r="E7" s="3">
        <v>1</v>
      </c>
      <c r="F7" s="3">
        <v>-1</v>
      </c>
      <c r="G7" s="3">
        <v>1</v>
      </c>
      <c r="H7" s="3">
        <v>2</v>
      </c>
      <c r="I7" s="3">
        <v>1</v>
      </c>
      <c r="J7" s="3">
        <v>6</v>
      </c>
      <c r="K7" s="3">
        <v>4</v>
      </c>
    </row>
    <row r="8" spans="1:11" x14ac:dyDescent="0.2">
      <c r="A8" s="3">
        <f t="shared" si="0"/>
        <v>7</v>
      </c>
      <c r="B8" s="3">
        <v>1200</v>
      </c>
      <c r="C8" s="3" t="s">
        <v>2</v>
      </c>
      <c r="D8" s="3">
        <v>0</v>
      </c>
      <c r="E8" s="3">
        <v>1</v>
      </c>
      <c r="F8" s="3">
        <v>-1</v>
      </c>
      <c r="G8" s="3">
        <v>1</v>
      </c>
      <c r="H8" s="3">
        <v>2</v>
      </c>
      <c r="I8" s="3">
        <v>1</v>
      </c>
      <c r="J8" s="3">
        <v>6</v>
      </c>
      <c r="K8" s="3">
        <v>4</v>
      </c>
    </row>
    <row r="9" spans="1:11" x14ac:dyDescent="0.2">
      <c r="A9" s="3">
        <f t="shared" si="0"/>
        <v>8</v>
      </c>
      <c r="B9" s="3">
        <v>1300</v>
      </c>
      <c r="C9" s="3" t="s">
        <v>2</v>
      </c>
      <c r="D9" s="3">
        <v>0</v>
      </c>
      <c r="E9" s="3">
        <v>1</v>
      </c>
      <c r="F9" s="3">
        <v>-1</v>
      </c>
      <c r="G9" s="3">
        <v>1</v>
      </c>
      <c r="H9" s="3">
        <v>2</v>
      </c>
      <c r="I9" s="3">
        <v>1</v>
      </c>
      <c r="J9" s="3">
        <v>6</v>
      </c>
      <c r="K9" s="3">
        <v>4</v>
      </c>
    </row>
    <row r="10" spans="1:11" x14ac:dyDescent="0.2">
      <c r="A10" s="3">
        <f t="shared" si="0"/>
        <v>9</v>
      </c>
      <c r="B10" s="3">
        <v>2000</v>
      </c>
      <c r="C10" s="3" t="s">
        <v>2</v>
      </c>
      <c r="D10" s="3">
        <v>0</v>
      </c>
      <c r="E10" s="3">
        <v>1</v>
      </c>
      <c r="F10" s="3">
        <v>-1</v>
      </c>
      <c r="G10" s="3">
        <v>1</v>
      </c>
      <c r="H10" s="3">
        <v>2</v>
      </c>
      <c r="I10" s="3">
        <v>1</v>
      </c>
      <c r="J10" s="3">
        <v>6</v>
      </c>
      <c r="K10" s="3">
        <v>4</v>
      </c>
    </row>
    <row r="11" spans="1:11" x14ac:dyDescent="0.2">
      <c r="A11" s="3">
        <f t="shared" si="0"/>
        <v>10</v>
      </c>
      <c r="B11" s="3">
        <v>2050</v>
      </c>
      <c r="C11" s="3" t="s">
        <v>2</v>
      </c>
      <c r="D11" s="3">
        <v>0</v>
      </c>
      <c r="E11" s="3">
        <v>1</v>
      </c>
      <c r="F11" s="3">
        <v>-1</v>
      </c>
      <c r="G11" s="3">
        <v>1</v>
      </c>
      <c r="H11" s="3">
        <v>2</v>
      </c>
      <c r="I11" s="3">
        <v>1</v>
      </c>
      <c r="J11" s="3">
        <v>6</v>
      </c>
      <c r="K11" s="3">
        <v>4</v>
      </c>
    </row>
    <row r="12" spans="1:11" x14ac:dyDescent="0.2">
      <c r="A12" s="3">
        <f t="shared" si="0"/>
        <v>11</v>
      </c>
      <c r="B12" s="3">
        <v>2200</v>
      </c>
      <c r="C12" s="3" t="s">
        <v>2</v>
      </c>
      <c r="D12" s="3">
        <v>0</v>
      </c>
      <c r="E12" s="3">
        <v>1</v>
      </c>
      <c r="F12" s="3">
        <v>-1</v>
      </c>
      <c r="G12" s="3">
        <v>1</v>
      </c>
      <c r="H12" s="3">
        <v>2</v>
      </c>
      <c r="I12" s="3">
        <v>1</v>
      </c>
      <c r="J12" s="3">
        <v>6</v>
      </c>
      <c r="K12" s="3">
        <v>4</v>
      </c>
    </row>
    <row r="13" spans="1:11" x14ac:dyDescent="0.2">
      <c r="A13" s="3">
        <f t="shared" si="0"/>
        <v>12</v>
      </c>
      <c r="B13" s="3">
        <v>2300</v>
      </c>
      <c r="C13" s="3" t="s">
        <v>2</v>
      </c>
      <c r="D13" s="3">
        <v>0</v>
      </c>
      <c r="E13" s="3">
        <v>1</v>
      </c>
      <c r="F13" s="3">
        <v>-1</v>
      </c>
      <c r="G13" s="3">
        <v>1</v>
      </c>
      <c r="H13" s="3">
        <v>2</v>
      </c>
      <c r="I13" s="3">
        <v>1</v>
      </c>
      <c r="J13" s="3">
        <v>6</v>
      </c>
      <c r="K13" s="3">
        <v>4</v>
      </c>
    </row>
    <row r="14" spans="1:11" x14ac:dyDescent="0.2">
      <c r="A14" s="3">
        <f t="shared" si="0"/>
        <v>13</v>
      </c>
      <c r="B14" s="3">
        <v>2590</v>
      </c>
      <c r="C14" s="3" t="s">
        <v>2</v>
      </c>
      <c r="D14" s="3">
        <v>0</v>
      </c>
      <c r="E14" s="3">
        <v>1</v>
      </c>
      <c r="F14" s="3">
        <v>-1</v>
      </c>
      <c r="G14" s="3">
        <v>1</v>
      </c>
      <c r="H14" s="3">
        <v>2</v>
      </c>
      <c r="I14" s="3">
        <v>1</v>
      </c>
      <c r="J14" s="3">
        <v>6</v>
      </c>
      <c r="K14" s="3">
        <v>4</v>
      </c>
    </row>
    <row r="15" spans="1:11" x14ac:dyDescent="0.2">
      <c r="A15" s="3">
        <f t="shared" si="0"/>
        <v>14</v>
      </c>
      <c r="B15" s="3">
        <v>2600</v>
      </c>
      <c r="C15" s="3" t="s">
        <v>2</v>
      </c>
      <c r="D15" s="3">
        <v>0</v>
      </c>
      <c r="E15" s="3">
        <v>1</v>
      </c>
      <c r="F15" s="3">
        <v>-1</v>
      </c>
      <c r="G15" s="3">
        <v>1</v>
      </c>
      <c r="H15" s="3">
        <v>2</v>
      </c>
      <c r="I15" s="3">
        <v>1</v>
      </c>
      <c r="J15" s="3">
        <v>6</v>
      </c>
      <c r="K15" s="3">
        <v>4</v>
      </c>
    </row>
    <row r="16" spans="1:11" x14ac:dyDescent="0.2">
      <c r="A16" s="3">
        <f t="shared" si="0"/>
        <v>15</v>
      </c>
      <c r="B16" s="3">
        <v>2670</v>
      </c>
      <c r="C16" s="3" t="s">
        <v>2</v>
      </c>
      <c r="D16" s="3">
        <v>0</v>
      </c>
      <c r="E16" s="3">
        <v>1</v>
      </c>
      <c r="F16" s="3">
        <v>-1</v>
      </c>
      <c r="G16" s="3">
        <v>1</v>
      </c>
      <c r="H16" s="3">
        <v>2</v>
      </c>
      <c r="I16" s="3">
        <v>1</v>
      </c>
      <c r="J16" s="3">
        <v>6</v>
      </c>
      <c r="K16" s="3">
        <v>4</v>
      </c>
    </row>
    <row r="17" spans="1:11" x14ac:dyDescent="0.2">
      <c r="A17" s="3">
        <f t="shared" si="0"/>
        <v>16</v>
      </c>
      <c r="B17" s="4">
        <v>2900</v>
      </c>
      <c r="C17" s="4" t="s">
        <v>2</v>
      </c>
      <c r="D17" s="4">
        <v>0</v>
      </c>
      <c r="E17" s="4">
        <v>1</v>
      </c>
      <c r="F17" s="4">
        <v>-1</v>
      </c>
      <c r="G17" s="4">
        <v>1</v>
      </c>
      <c r="H17" s="4">
        <v>2</v>
      </c>
      <c r="I17" s="4">
        <v>1</v>
      </c>
      <c r="J17" s="4">
        <v>6</v>
      </c>
      <c r="K17" s="4">
        <v>4</v>
      </c>
    </row>
    <row r="18" spans="1:11" x14ac:dyDescent="0.2">
      <c r="A18" s="3">
        <f t="shared" si="0"/>
        <v>17</v>
      </c>
      <c r="B18" s="4">
        <v>3000</v>
      </c>
      <c r="C18" s="4" t="s">
        <v>2</v>
      </c>
      <c r="D18" s="4">
        <v>0</v>
      </c>
      <c r="E18" s="4">
        <v>1</v>
      </c>
      <c r="F18" s="4">
        <v>-1</v>
      </c>
      <c r="G18" s="4">
        <v>1</v>
      </c>
      <c r="H18" s="4">
        <v>2</v>
      </c>
      <c r="I18" s="4">
        <v>1</v>
      </c>
      <c r="J18" s="4">
        <v>6</v>
      </c>
      <c r="K18" s="4">
        <v>4</v>
      </c>
    </row>
    <row r="19" spans="1:11" x14ac:dyDescent="0.2">
      <c r="A19" s="3">
        <f t="shared" si="0"/>
        <v>18</v>
      </c>
      <c r="B19" s="3">
        <v>3010</v>
      </c>
      <c r="C19" s="3" t="s">
        <v>2</v>
      </c>
      <c r="D19" s="3">
        <v>0</v>
      </c>
      <c r="E19" s="3">
        <v>1</v>
      </c>
      <c r="F19" s="3">
        <v>-1</v>
      </c>
      <c r="G19" s="3">
        <v>1</v>
      </c>
      <c r="H19" s="3">
        <v>2</v>
      </c>
      <c r="I19" s="3">
        <v>1</v>
      </c>
      <c r="J19" s="3">
        <v>6</v>
      </c>
      <c r="K19" s="3">
        <v>4</v>
      </c>
    </row>
    <row r="20" spans="1:11" x14ac:dyDescent="0.2">
      <c r="A20" s="3">
        <f t="shared" si="0"/>
        <v>19</v>
      </c>
      <c r="B20" s="3">
        <v>4500</v>
      </c>
      <c r="C20" s="3" t="s">
        <v>2</v>
      </c>
      <c r="D20" s="3">
        <v>0</v>
      </c>
      <c r="E20" s="3">
        <v>1</v>
      </c>
      <c r="F20" s="3">
        <v>-1</v>
      </c>
      <c r="G20" s="3">
        <v>1</v>
      </c>
      <c r="H20" s="3">
        <v>2</v>
      </c>
      <c r="I20" s="3">
        <v>1</v>
      </c>
      <c r="J20" s="3">
        <v>6</v>
      </c>
      <c r="K20" s="3">
        <v>4</v>
      </c>
    </row>
    <row r="21" spans="1:11" x14ac:dyDescent="0.2">
      <c r="A21" s="3">
        <f t="shared" si="0"/>
        <v>20</v>
      </c>
      <c r="B21" s="3">
        <v>4800</v>
      </c>
      <c r="C21" s="3" t="s">
        <v>2</v>
      </c>
      <c r="D21" s="3">
        <v>0</v>
      </c>
      <c r="E21" s="3">
        <v>1</v>
      </c>
      <c r="F21" s="3">
        <v>-1</v>
      </c>
      <c r="G21" s="3">
        <v>1</v>
      </c>
      <c r="H21" s="3">
        <v>2</v>
      </c>
      <c r="I21" s="3">
        <v>1</v>
      </c>
      <c r="J21" s="3">
        <v>6</v>
      </c>
      <c r="K21" s="3">
        <v>4</v>
      </c>
    </row>
    <row r="22" spans="1:11" x14ac:dyDescent="0.2">
      <c r="A22" s="3">
        <f t="shared" si="0"/>
        <v>21</v>
      </c>
      <c r="B22" s="3">
        <v>5000</v>
      </c>
      <c r="C22" s="3" t="s">
        <v>2</v>
      </c>
      <c r="D22" s="3">
        <v>0</v>
      </c>
      <c r="E22" s="3">
        <v>1</v>
      </c>
      <c r="F22" s="3">
        <v>-1</v>
      </c>
      <c r="G22" s="3">
        <v>1</v>
      </c>
      <c r="H22" s="3">
        <v>2</v>
      </c>
      <c r="I22" s="3">
        <v>1</v>
      </c>
      <c r="J22" s="3">
        <v>6</v>
      </c>
      <c r="K22" s="3">
        <v>4</v>
      </c>
    </row>
    <row r="23" spans="1:11" x14ac:dyDescent="0.2">
      <c r="A23" s="3">
        <f t="shared" si="0"/>
        <v>22</v>
      </c>
      <c r="B23" s="3">
        <v>5300</v>
      </c>
      <c r="C23" s="3" t="s">
        <v>2</v>
      </c>
      <c r="D23" s="3">
        <v>0</v>
      </c>
      <c r="E23" s="3">
        <v>1</v>
      </c>
      <c r="F23" s="3">
        <v>-1</v>
      </c>
      <c r="G23" s="3">
        <v>1</v>
      </c>
      <c r="H23" s="3">
        <v>2</v>
      </c>
      <c r="I23" s="3">
        <v>1</v>
      </c>
      <c r="J23" s="3">
        <v>6</v>
      </c>
      <c r="K23" s="3">
        <v>4</v>
      </c>
    </row>
    <row r="24" spans="1:11" x14ac:dyDescent="0.2">
      <c r="A24" s="3">
        <f t="shared" si="0"/>
        <v>23</v>
      </c>
      <c r="B24" s="3">
        <v>6000</v>
      </c>
      <c r="C24" s="3" t="s">
        <v>2</v>
      </c>
      <c r="D24" s="3">
        <v>0</v>
      </c>
      <c r="E24" s="3">
        <v>1</v>
      </c>
      <c r="F24" s="3">
        <v>-1</v>
      </c>
      <c r="G24" s="3">
        <v>1</v>
      </c>
      <c r="H24" s="3">
        <v>2</v>
      </c>
      <c r="I24" s="3">
        <v>1</v>
      </c>
      <c r="J24" s="3">
        <v>6</v>
      </c>
      <c r="K24" s="3">
        <v>4</v>
      </c>
    </row>
    <row r="25" spans="1:11" x14ac:dyDescent="0.2">
      <c r="A25" s="3">
        <f t="shared" si="0"/>
        <v>24</v>
      </c>
      <c r="B25" s="3">
        <v>6890</v>
      </c>
      <c r="C25" s="3" t="s">
        <v>2</v>
      </c>
      <c r="D25" s="3">
        <v>0</v>
      </c>
      <c r="E25" s="3">
        <v>1</v>
      </c>
      <c r="F25" s="3">
        <v>-1</v>
      </c>
      <c r="G25" s="3">
        <v>1</v>
      </c>
      <c r="H25" s="3">
        <v>2</v>
      </c>
      <c r="I25" s="3">
        <v>1</v>
      </c>
      <c r="J25" s="3">
        <v>6</v>
      </c>
      <c r="K25" s="3">
        <v>4</v>
      </c>
    </row>
    <row r="26" spans="1:11" x14ac:dyDescent="0.2">
      <c r="A26" s="3">
        <f t="shared" si="0"/>
        <v>25</v>
      </c>
      <c r="B26" s="3">
        <v>7500</v>
      </c>
      <c r="C26" s="3" t="s">
        <v>2</v>
      </c>
      <c r="D26" s="3">
        <v>0</v>
      </c>
      <c r="E26" s="3">
        <v>1</v>
      </c>
      <c r="F26" s="3">
        <v>-1</v>
      </c>
      <c r="G26" s="3">
        <v>1</v>
      </c>
      <c r="H26" s="3">
        <v>2</v>
      </c>
      <c r="I26" s="3">
        <v>1</v>
      </c>
      <c r="J26" s="3">
        <v>6</v>
      </c>
      <c r="K26" s="3">
        <v>4</v>
      </c>
    </row>
    <row r="27" spans="1:11" x14ac:dyDescent="0.2">
      <c r="A27" s="3">
        <f t="shared" si="0"/>
        <v>26</v>
      </c>
      <c r="B27" s="3">
        <v>7567</v>
      </c>
      <c r="C27" s="3" t="s">
        <v>2</v>
      </c>
      <c r="D27" s="3">
        <v>0</v>
      </c>
      <c r="E27" s="3">
        <v>1</v>
      </c>
      <c r="F27" s="3">
        <v>-1</v>
      </c>
      <c r="G27" s="3">
        <v>1</v>
      </c>
      <c r="H27" s="3">
        <v>2</v>
      </c>
      <c r="I27" s="3">
        <v>1</v>
      </c>
      <c r="J27" s="3">
        <v>6</v>
      </c>
      <c r="K27" s="3">
        <v>4</v>
      </c>
    </row>
    <row r="28" spans="1:11" x14ac:dyDescent="0.2">
      <c r="A28" s="3">
        <f t="shared" si="0"/>
        <v>27</v>
      </c>
      <c r="B28" s="3">
        <v>7689</v>
      </c>
      <c r="C28" s="3" t="s">
        <v>2</v>
      </c>
      <c r="D28" s="3">
        <v>0</v>
      </c>
      <c r="E28" s="3">
        <v>1</v>
      </c>
      <c r="F28" s="3">
        <v>-1</v>
      </c>
      <c r="G28" s="3">
        <v>1</v>
      </c>
      <c r="H28" s="3">
        <v>2</v>
      </c>
      <c r="I28" s="3">
        <v>1</v>
      </c>
      <c r="J28" s="3">
        <v>6</v>
      </c>
      <c r="K28" s="3">
        <v>4</v>
      </c>
    </row>
    <row r="29" spans="1:11" x14ac:dyDescent="0.2">
      <c r="A29" s="3">
        <f t="shared" si="0"/>
        <v>28</v>
      </c>
      <c r="B29" s="3">
        <v>7893</v>
      </c>
      <c r="C29" s="3" t="s">
        <v>2</v>
      </c>
      <c r="D29" s="3">
        <v>0</v>
      </c>
      <c r="E29" s="3">
        <v>1</v>
      </c>
      <c r="F29" s="3">
        <v>-1</v>
      </c>
      <c r="G29" s="3">
        <v>1</v>
      </c>
      <c r="H29" s="3">
        <v>2</v>
      </c>
      <c r="I29" s="3">
        <v>1</v>
      </c>
      <c r="J29" s="3">
        <v>6</v>
      </c>
      <c r="K29" s="3">
        <v>4</v>
      </c>
    </row>
    <row r="30" spans="1:11" x14ac:dyDescent="0.2">
      <c r="A30" s="3">
        <f t="shared" si="0"/>
        <v>29</v>
      </c>
      <c r="B30" s="3">
        <v>900</v>
      </c>
      <c r="C30" s="3" t="s">
        <v>9</v>
      </c>
      <c r="D30" s="3">
        <v>1</v>
      </c>
      <c r="E30" s="3">
        <v>0</v>
      </c>
      <c r="F30" s="3">
        <v>1</v>
      </c>
      <c r="G30" s="3">
        <v>-1</v>
      </c>
      <c r="H30" s="3">
        <v>1</v>
      </c>
      <c r="I30" s="3">
        <v>2</v>
      </c>
      <c r="J30" s="3">
        <v>4</v>
      </c>
      <c r="K30" s="3">
        <v>6</v>
      </c>
    </row>
    <row r="31" spans="1:11" x14ac:dyDescent="0.2">
      <c r="A31" s="3">
        <f t="shared" si="0"/>
        <v>30</v>
      </c>
      <c r="B31" s="3">
        <v>950</v>
      </c>
      <c r="C31" s="3" t="s">
        <v>9</v>
      </c>
      <c r="D31" s="3">
        <v>1</v>
      </c>
      <c r="E31" s="3">
        <v>0</v>
      </c>
      <c r="F31" s="3">
        <v>1</v>
      </c>
      <c r="G31" s="3">
        <v>-1</v>
      </c>
      <c r="H31" s="3">
        <v>1</v>
      </c>
      <c r="I31" s="3">
        <v>2</v>
      </c>
      <c r="J31" s="3">
        <v>4</v>
      </c>
      <c r="K31" s="3">
        <v>6</v>
      </c>
    </row>
    <row r="32" spans="1:11" x14ac:dyDescent="0.2">
      <c r="A32" s="3">
        <f t="shared" si="0"/>
        <v>31</v>
      </c>
      <c r="B32" s="3">
        <v>1000</v>
      </c>
      <c r="C32" s="3" t="s">
        <v>9</v>
      </c>
      <c r="D32" s="3">
        <v>1</v>
      </c>
      <c r="E32" s="3">
        <v>0</v>
      </c>
      <c r="F32" s="3">
        <v>1</v>
      </c>
      <c r="G32" s="3">
        <v>-1</v>
      </c>
      <c r="H32" s="3">
        <v>1</v>
      </c>
      <c r="I32" s="3">
        <v>2</v>
      </c>
      <c r="J32" s="3">
        <v>4</v>
      </c>
      <c r="K32" s="3">
        <v>6</v>
      </c>
    </row>
    <row r="33" spans="1:11" x14ac:dyDescent="0.2">
      <c r="A33" s="3">
        <f t="shared" si="0"/>
        <v>32</v>
      </c>
      <c r="B33" s="3">
        <v>1150</v>
      </c>
      <c r="C33" s="3" t="s">
        <v>9</v>
      </c>
      <c r="D33" s="3">
        <v>1</v>
      </c>
      <c r="E33" s="3">
        <v>0</v>
      </c>
      <c r="F33" s="3">
        <v>1</v>
      </c>
      <c r="G33" s="3">
        <v>-1</v>
      </c>
      <c r="H33" s="3">
        <v>1</v>
      </c>
      <c r="I33" s="3">
        <v>2</v>
      </c>
      <c r="J33" s="3">
        <v>4</v>
      </c>
      <c r="K33" s="3">
        <v>6</v>
      </c>
    </row>
    <row r="34" spans="1:11" x14ac:dyDescent="0.2">
      <c r="A34" s="3">
        <f t="shared" si="0"/>
        <v>33</v>
      </c>
      <c r="B34" s="3">
        <v>1150</v>
      </c>
      <c r="C34" s="3" t="s">
        <v>9</v>
      </c>
      <c r="D34" s="3">
        <v>1</v>
      </c>
      <c r="E34" s="3">
        <v>0</v>
      </c>
      <c r="F34" s="3">
        <v>1</v>
      </c>
      <c r="G34" s="3">
        <v>-1</v>
      </c>
      <c r="H34" s="3">
        <v>1</v>
      </c>
      <c r="I34" s="3">
        <v>2</v>
      </c>
      <c r="J34" s="3">
        <v>4</v>
      </c>
      <c r="K34" s="3">
        <v>6</v>
      </c>
    </row>
    <row r="35" spans="1:11" x14ac:dyDescent="0.2">
      <c r="A35" s="3">
        <f t="shared" si="0"/>
        <v>34</v>
      </c>
      <c r="B35" s="3">
        <v>1200</v>
      </c>
      <c r="C35" s="3" t="s">
        <v>9</v>
      </c>
      <c r="D35" s="3">
        <v>1</v>
      </c>
      <c r="E35" s="3">
        <v>0</v>
      </c>
      <c r="F35" s="3">
        <v>1</v>
      </c>
      <c r="G35" s="3">
        <v>-1</v>
      </c>
      <c r="H35" s="3">
        <v>1</v>
      </c>
      <c r="I35" s="3">
        <v>2</v>
      </c>
      <c r="J35" s="3">
        <v>4</v>
      </c>
      <c r="K35" s="3">
        <v>6</v>
      </c>
    </row>
    <row r="36" spans="1:11" x14ac:dyDescent="0.2">
      <c r="A36" s="3">
        <f t="shared" si="0"/>
        <v>35</v>
      </c>
      <c r="B36" s="3">
        <v>1300</v>
      </c>
      <c r="C36" s="3" t="s">
        <v>9</v>
      </c>
      <c r="D36" s="3">
        <v>1</v>
      </c>
      <c r="E36" s="3">
        <v>0</v>
      </c>
      <c r="F36" s="3">
        <v>1</v>
      </c>
      <c r="G36" s="3">
        <v>-1</v>
      </c>
      <c r="H36" s="3">
        <v>1</v>
      </c>
      <c r="I36" s="3">
        <v>2</v>
      </c>
      <c r="J36" s="3">
        <v>4</v>
      </c>
      <c r="K36" s="3">
        <v>6</v>
      </c>
    </row>
    <row r="37" spans="1:11" x14ac:dyDescent="0.2">
      <c r="A37" s="3">
        <f t="shared" si="0"/>
        <v>36</v>
      </c>
      <c r="B37" s="3">
        <v>1709</v>
      </c>
      <c r="C37" s="4" t="s">
        <v>9</v>
      </c>
      <c r="D37" s="4">
        <v>1</v>
      </c>
      <c r="E37" s="4">
        <v>0</v>
      </c>
      <c r="F37" s="4">
        <v>1</v>
      </c>
      <c r="G37" s="4">
        <v>-1</v>
      </c>
      <c r="H37" s="4">
        <v>1</v>
      </c>
      <c r="I37" s="4">
        <v>2</v>
      </c>
      <c r="J37" s="4">
        <v>4</v>
      </c>
      <c r="K37" s="4">
        <v>6</v>
      </c>
    </row>
    <row r="38" spans="1:11" x14ac:dyDescent="0.2">
      <c r="A38" s="3">
        <f t="shared" si="0"/>
        <v>37</v>
      </c>
      <c r="B38" s="3">
        <v>1770</v>
      </c>
      <c r="C38" s="3" t="s">
        <v>9</v>
      </c>
      <c r="D38" s="3">
        <v>1</v>
      </c>
      <c r="E38" s="3">
        <v>0</v>
      </c>
      <c r="F38" s="3">
        <v>1</v>
      </c>
      <c r="G38" s="3">
        <v>-1</v>
      </c>
      <c r="H38" s="3">
        <v>1</v>
      </c>
      <c r="I38" s="3">
        <v>2</v>
      </c>
      <c r="J38" s="3">
        <v>4</v>
      </c>
      <c r="K38" s="3">
        <v>6</v>
      </c>
    </row>
    <row r="39" spans="1:11" x14ac:dyDescent="0.2">
      <c r="A39" s="4">
        <f t="shared" si="0"/>
        <v>38</v>
      </c>
      <c r="B39" s="3">
        <v>1800</v>
      </c>
      <c r="C39" s="3" t="s">
        <v>9</v>
      </c>
      <c r="D39" s="3">
        <v>1</v>
      </c>
      <c r="E39" s="3">
        <v>0</v>
      </c>
      <c r="F39" s="3">
        <v>1</v>
      </c>
      <c r="G39" s="3">
        <v>-1</v>
      </c>
      <c r="H39" s="3">
        <v>1</v>
      </c>
      <c r="I39" s="3">
        <v>2</v>
      </c>
      <c r="J39" s="3">
        <v>4</v>
      </c>
      <c r="K39" s="3">
        <v>6</v>
      </c>
    </row>
    <row r="40" spans="1:11" x14ac:dyDescent="0.2">
      <c r="A40" s="3">
        <f t="shared" si="0"/>
        <v>39</v>
      </c>
      <c r="B40" s="3">
        <v>1980</v>
      </c>
      <c r="C40" s="3" t="s">
        <v>9</v>
      </c>
      <c r="D40" s="3">
        <v>1</v>
      </c>
      <c r="E40" s="3">
        <v>0</v>
      </c>
      <c r="F40" s="3">
        <v>1</v>
      </c>
      <c r="G40" s="3">
        <v>-1</v>
      </c>
      <c r="H40" s="3">
        <v>1</v>
      </c>
      <c r="I40" s="3">
        <v>2</v>
      </c>
      <c r="J40" s="3">
        <v>4</v>
      </c>
      <c r="K40" s="3">
        <v>6</v>
      </c>
    </row>
    <row r="41" spans="1:11" x14ac:dyDescent="0.2">
      <c r="A41" s="3">
        <f t="shared" si="0"/>
        <v>40</v>
      </c>
      <c r="B41" s="3">
        <v>2650</v>
      </c>
      <c r="C41" s="3" t="s">
        <v>9</v>
      </c>
      <c r="D41" s="3">
        <v>1</v>
      </c>
      <c r="E41" s="3">
        <v>0</v>
      </c>
      <c r="F41" s="3">
        <v>1</v>
      </c>
      <c r="G41" s="3">
        <v>-1</v>
      </c>
      <c r="H41" s="3">
        <v>1</v>
      </c>
      <c r="I41" s="3">
        <v>2</v>
      </c>
      <c r="J41" s="3">
        <v>4</v>
      </c>
      <c r="K41" s="3">
        <v>6</v>
      </c>
    </row>
    <row r="42" spans="1:11" x14ac:dyDescent="0.2">
      <c r="A42" s="3">
        <f t="shared" si="0"/>
        <v>41</v>
      </c>
      <c r="B42" s="3">
        <v>3000</v>
      </c>
      <c r="C42" s="3" t="s">
        <v>9</v>
      </c>
      <c r="D42" s="3">
        <v>1</v>
      </c>
      <c r="E42" s="3">
        <v>0</v>
      </c>
      <c r="F42" s="3">
        <v>1</v>
      </c>
      <c r="G42" s="3">
        <v>-1</v>
      </c>
      <c r="H42" s="3">
        <v>1</v>
      </c>
      <c r="I42" s="3">
        <v>2</v>
      </c>
      <c r="J42" s="3">
        <v>4</v>
      </c>
      <c r="K42" s="3">
        <v>6</v>
      </c>
    </row>
    <row r="43" spans="1:11" x14ac:dyDescent="0.2">
      <c r="A43" s="3">
        <f t="shared" si="0"/>
        <v>42</v>
      </c>
      <c r="B43" s="3">
        <v>3100</v>
      </c>
      <c r="C43" s="3" t="s">
        <v>9</v>
      </c>
      <c r="D43" s="3">
        <v>1</v>
      </c>
      <c r="E43" s="3">
        <v>0</v>
      </c>
      <c r="F43" s="3">
        <v>1</v>
      </c>
      <c r="G43" s="3">
        <v>-1</v>
      </c>
      <c r="H43" s="3">
        <v>1</v>
      </c>
      <c r="I43" s="3">
        <v>2</v>
      </c>
      <c r="J43" s="3">
        <v>4</v>
      </c>
      <c r="K43" s="3">
        <v>6</v>
      </c>
    </row>
    <row r="44" spans="1:11" x14ac:dyDescent="0.2">
      <c r="A44" s="3">
        <f t="shared" si="0"/>
        <v>43</v>
      </c>
      <c r="B44" s="3">
        <v>3245</v>
      </c>
      <c r="C44" s="3" t="s">
        <v>9</v>
      </c>
      <c r="D44" s="3">
        <v>1</v>
      </c>
      <c r="E44" s="3">
        <v>0</v>
      </c>
      <c r="F44" s="3">
        <v>1</v>
      </c>
      <c r="G44" s="3">
        <v>-1</v>
      </c>
      <c r="H44" s="3">
        <v>1</v>
      </c>
      <c r="I44" s="3">
        <v>2</v>
      </c>
      <c r="J44" s="3">
        <v>4</v>
      </c>
      <c r="K44" s="3">
        <v>6</v>
      </c>
    </row>
    <row r="45" spans="1:11" x14ac:dyDescent="0.2">
      <c r="A45" s="3">
        <f t="shared" si="0"/>
        <v>44</v>
      </c>
      <c r="B45" s="3">
        <v>3456</v>
      </c>
      <c r="C45" s="3" t="s">
        <v>9</v>
      </c>
      <c r="D45" s="3">
        <v>1</v>
      </c>
      <c r="E45" s="3">
        <v>0</v>
      </c>
      <c r="F45" s="3">
        <v>1</v>
      </c>
      <c r="G45" s="3">
        <v>-1</v>
      </c>
      <c r="H45" s="3">
        <v>1</v>
      </c>
      <c r="I45" s="3">
        <v>2</v>
      </c>
      <c r="J45" s="3">
        <v>4</v>
      </c>
      <c r="K45" s="3">
        <v>6</v>
      </c>
    </row>
    <row r="46" spans="1:11" x14ac:dyDescent="0.2">
      <c r="A46" s="3">
        <f t="shared" si="0"/>
        <v>45</v>
      </c>
      <c r="B46" s="4">
        <v>4768</v>
      </c>
      <c r="C46" s="4" t="s">
        <v>9</v>
      </c>
      <c r="D46" s="4">
        <v>1</v>
      </c>
      <c r="E46" s="4">
        <v>0</v>
      </c>
      <c r="F46" s="4">
        <v>1</v>
      </c>
      <c r="G46" s="4">
        <v>-1</v>
      </c>
      <c r="H46" s="4">
        <v>1</v>
      </c>
      <c r="I46" s="4">
        <v>2</v>
      </c>
      <c r="J46" s="4">
        <v>4</v>
      </c>
      <c r="K46" s="4">
        <v>6</v>
      </c>
    </row>
    <row r="47" spans="1:11" x14ac:dyDescent="0.2">
      <c r="A47" s="3">
        <f t="shared" si="0"/>
        <v>46</v>
      </c>
      <c r="B47" s="3">
        <v>4800</v>
      </c>
      <c r="C47" s="3" t="s">
        <v>9</v>
      </c>
      <c r="D47" s="3">
        <v>1</v>
      </c>
      <c r="E47" s="3">
        <v>0</v>
      </c>
      <c r="F47" s="3">
        <v>1</v>
      </c>
      <c r="G47" s="3">
        <v>-1</v>
      </c>
      <c r="H47" s="3">
        <v>1</v>
      </c>
      <c r="I47" s="3">
        <v>2</v>
      </c>
      <c r="J47" s="3">
        <v>4</v>
      </c>
      <c r="K47" s="3">
        <v>6</v>
      </c>
    </row>
    <row r="48" spans="1:11" x14ac:dyDescent="0.2">
      <c r="A48" s="3">
        <f t="shared" si="0"/>
        <v>47</v>
      </c>
      <c r="B48" s="3">
        <v>5000</v>
      </c>
      <c r="C48" s="3" t="s">
        <v>9</v>
      </c>
      <c r="D48" s="3">
        <v>1</v>
      </c>
      <c r="E48" s="3">
        <v>0</v>
      </c>
      <c r="F48" s="3">
        <v>1</v>
      </c>
      <c r="G48" s="3">
        <v>-1</v>
      </c>
      <c r="H48" s="3">
        <v>1</v>
      </c>
      <c r="I48" s="3">
        <v>2</v>
      </c>
      <c r="J48" s="3">
        <v>4</v>
      </c>
      <c r="K48" s="3">
        <v>6</v>
      </c>
    </row>
    <row r="49" spans="1:11" x14ac:dyDescent="0.2">
      <c r="A49" s="3">
        <f t="shared" si="0"/>
        <v>48</v>
      </c>
      <c r="B49" s="3">
        <v>8000</v>
      </c>
      <c r="C49" s="3" t="s">
        <v>9</v>
      </c>
      <c r="D49" s="3">
        <v>1</v>
      </c>
      <c r="E49" s="3">
        <v>0</v>
      </c>
      <c r="F49" s="3">
        <v>1</v>
      </c>
      <c r="G49" s="3">
        <v>-1</v>
      </c>
      <c r="H49" s="3">
        <v>1</v>
      </c>
      <c r="I49" s="3">
        <v>2</v>
      </c>
      <c r="J49" s="3">
        <v>4</v>
      </c>
      <c r="K49" s="3">
        <v>6</v>
      </c>
    </row>
    <row r="50" spans="1:11" x14ac:dyDescent="0.2">
      <c r="A50" s="4">
        <f t="shared" si="0"/>
        <v>49</v>
      </c>
      <c r="B50" s="3">
        <v>8900</v>
      </c>
      <c r="C50" s="3" t="s">
        <v>9</v>
      </c>
      <c r="D50" s="3">
        <v>1</v>
      </c>
      <c r="E50" s="3">
        <v>0</v>
      </c>
      <c r="F50" s="3">
        <v>1</v>
      </c>
      <c r="G50" s="3">
        <v>-1</v>
      </c>
      <c r="H50" s="3">
        <v>1</v>
      </c>
      <c r="I50" s="3">
        <v>2</v>
      </c>
      <c r="J50" s="3">
        <v>4</v>
      </c>
      <c r="K50" s="3">
        <v>6</v>
      </c>
    </row>
    <row r="51" spans="1:11" x14ac:dyDescent="0.2">
      <c r="A51" s="3">
        <f t="shared" si="0"/>
        <v>50</v>
      </c>
      <c r="B51" s="3">
        <v>9356</v>
      </c>
      <c r="C51" s="3" t="s">
        <v>9</v>
      </c>
      <c r="D51" s="3">
        <v>1</v>
      </c>
      <c r="E51" s="3">
        <v>0</v>
      </c>
      <c r="F51" s="3">
        <v>1</v>
      </c>
      <c r="G51" s="3">
        <v>-1</v>
      </c>
      <c r="H51" s="3">
        <v>1</v>
      </c>
      <c r="I51" s="3">
        <v>2</v>
      </c>
      <c r="J51" s="3">
        <v>4</v>
      </c>
      <c r="K51" s="3">
        <v>6</v>
      </c>
    </row>
    <row r="52" spans="1:11" x14ac:dyDescent="0.2">
      <c r="A52" s="3">
        <f t="shared" si="0"/>
        <v>51</v>
      </c>
      <c r="B52" s="3">
        <v>9456</v>
      </c>
      <c r="C52" s="3" t="s">
        <v>9</v>
      </c>
      <c r="D52" s="3">
        <v>1</v>
      </c>
      <c r="E52" s="3">
        <v>0</v>
      </c>
      <c r="F52" s="3">
        <v>1</v>
      </c>
      <c r="G52" s="3">
        <v>-1</v>
      </c>
      <c r="H52" s="3">
        <v>1</v>
      </c>
      <c r="I52" s="3">
        <v>2</v>
      </c>
      <c r="J52" s="3">
        <v>4</v>
      </c>
      <c r="K52" s="3">
        <v>6</v>
      </c>
    </row>
    <row r="53" spans="1:11" x14ac:dyDescent="0.2">
      <c r="A53" s="4">
        <f t="shared" si="0"/>
        <v>52</v>
      </c>
      <c r="B53" s="3">
        <v>9700</v>
      </c>
      <c r="C53" s="3" t="s">
        <v>9</v>
      </c>
      <c r="D53" s="3">
        <v>1</v>
      </c>
      <c r="E53" s="3">
        <v>0</v>
      </c>
      <c r="F53" s="3">
        <v>1</v>
      </c>
      <c r="G53" s="3">
        <v>-1</v>
      </c>
      <c r="H53" s="3">
        <v>1</v>
      </c>
      <c r="I53" s="3">
        <v>2</v>
      </c>
      <c r="J53" s="3">
        <v>4</v>
      </c>
      <c r="K53" s="3">
        <v>6</v>
      </c>
    </row>
    <row r="54" spans="1:11" x14ac:dyDescent="0.2">
      <c r="A54" s="4">
        <f t="shared" si="0"/>
        <v>53</v>
      </c>
      <c r="B54" s="3">
        <v>9876</v>
      </c>
      <c r="C54" s="3" t="s">
        <v>9</v>
      </c>
      <c r="D54" s="3">
        <v>1</v>
      </c>
      <c r="E54" s="3">
        <v>0</v>
      </c>
      <c r="F54" s="3">
        <v>1</v>
      </c>
      <c r="G54" s="3">
        <v>-1</v>
      </c>
      <c r="H54" s="3">
        <v>1</v>
      </c>
      <c r="I54" s="3">
        <v>2</v>
      </c>
      <c r="J54" s="3">
        <v>4</v>
      </c>
      <c r="K54" s="3">
        <v>6</v>
      </c>
    </row>
    <row r="55" spans="1:11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1</v>
      </c>
      <c r="E55" s="5">
        <v>0</v>
      </c>
      <c r="F55" s="5">
        <v>1</v>
      </c>
      <c r="G55" s="5">
        <v>-1</v>
      </c>
      <c r="H55" s="5">
        <v>1</v>
      </c>
      <c r="I55" s="5">
        <v>2</v>
      </c>
      <c r="J55" s="5">
        <v>4</v>
      </c>
      <c r="K55" s="5">
        <v>6</v>
      </c>
    </row>
    <row r="56" spans="1:11" ht="13.5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76C1-3D19-4BB3-B5B9-4275648F122F}">
  <dimension ref="A1:O56"/>
  <sheetViews>
    <sheetView zoomScale="80" zoomScaleNormal="80" workbookViewId="0">
      <selection activeCell="G27" sqref="G27"/>
    </sheetView>
  </sheetViews>
  <sheetFormatPr baseColWidth="10" defaultRowHeight="12.75" x14ac:dyDescent="0.2"/>
  <cols>
    <col min="5" max="5" width="16.5703125" customWidth="1"/>
    <col min="7" max="7" width="23" customWidth="1"/>
    <col min="8" max="8" width="15" customWidth="1"/>
    <col min="9" max="9" width="15.5703125" customWidth="1"/>
    <col min="10" max="10" width="1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14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1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1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1</v>
      </c>
      <c r="E4" s="3">
        <v>2</v>
      </c>
      <c r="G4" s="7" t="s">
        <v>18</v>
      </c>
      <c r="H4" s="7">
        <v>0.42992616685854279</v>
      </c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1</v>
      </c>
      <c r="E5" s="3">
        <v>3</v>
      </c>
      <c r="G5" s="7" t="s">
        <v>19</v>
      </c>
      <c r="H5" s="11">
        <v>0.18483650894967957</v>
      </c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1</v>
      </c>
      <c r="E6" s="3">
        <v>3</v>
      </c>
      <c r="G6" s="7" t="s">
        <v>20</v>
      </c>
      <c r="H6" s="7">
        <v>0.16916028796794264</v>
      </c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1</v>
      </c>
      <c r="E7" s="3">
        <v>3</v>
      </c>
      <c r="G7" s="7" t="s">
        <v>21</v>
      </c>
      <c r="H7" s="7">
        <v>2559.2375966339928</v>
      </c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1</v>
      </c>
      <c r="E8" s="3">
        <v>5</v>
      </c>
      <c r="G8" s="8" t="s">
        <v>22</v>
      </c>
      <c r="H8" s="8">
        <v>54</v>
      </c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1</v>
      </c>
      <c r="E9" s="3">
        <v>5</v>
      </c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1</v>
      </c>
      <c r="E10" s="3">
        <v>7</v>
      </c>
      <c r="G10" t="s">
        <v>23</v>
      </c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1</v>
      </c>
      <c r="E11" s="3">
        <v>7</v>
      </c>
      <c r="G11" s="9"/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1</v>
      </c>
      <c r="E12" s="3">
        <v>7</v>
      </c>
      <c r="G12" s="7" t="s">
        <v>24</v>
      </c>
      <c r="H12" s="7">
        <v>1</v>
      </c>
      <c r="I12" s="7">
        <v>77226720.880036712</v>
      </c>
      <c r="J12" s="7">
        <v>77226720.880036712</v>
      </c>
      <c r="K12" s="7">
        <v>11.790884369709849</v>
      </c>
      <c r="L12" s="7">
        <v>1.1763577645996293E-3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1</v>
      </c>
      <c r="E13" s="3">
        <v>7</v>
      </c>
      <c r="G13" s="7" t="s">
        <v>25</v>
      </c>
      <c r="H13" s="7">
        <v>52</v>
      </c>
      <c r="I13" s="7">
        <v>340584247.95329666</v>
      </c>
      <c r="J13" s="7">
        <v>6549697.0760249356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1</v>
      </c>
      <c r="E14" s="3">
        <v>7</v>
      </c>
      <c r="G14" s="8" t="s">
        <v>26</v>
      </c>
      <c r="H14" s="8">
        <v>53</v>
      </c>
      <c r="I14" s="8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1</v>
      </c>
      <c r="E15" s="3">
        <v>8</v>
      </c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1</v>
      </c>
      <c r="E16" s="3">
        <v>8</v>
      </c>
      <c r="G16" s="9"/>
      <c r="H16" s="9" t="s">
        <v>33</v>
      </c>
      <c r="I16" s="9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1</v>
      </c>
      <c r="E17" s="4">
        <v>8</v>
      </c>
      <c r="F17" s="6" t="s">
        <v>80</v>
      </c>
      <c r="G17" s="7" t="s">
        <v>27</v>
      </c>
      <c r="H17" s="24">
        <v>4239.076923076922</v>
      </c>
      <c r="I17" s="7">
        <v>501.90778635219323</v>
      </c>
      <c r="J17" s="7">
        <v>8.4459277945975586</v>
      </c>
      <c r="K17" s="7">
        <v>2.5294231468268906E-11</v>
      </c>
      <c r="L17" s="7">
        <v>3231.9252671577101</v>
      </c>
      <c r="M17" s="7">
        <v>5246.2285789961334</v>
      </c>
      <c r="N17" s="7">
        <v>3231.9252671577101</v>
      </c>
      <c r="O17" s="7">
        <v>5246.2285789961334</v>
      </c>
    </row>
    <row r="18" spans="1:15" ht="13.5" thickBot="1" x14ac:dyDescent="0.25">
      <c r="A18" s="3">
        <f t="shared" si="0"/>
        <v>17</v>
      </c>
      <c r="B18" s="4">
        <v>3000</v>
      </c>
      <c r="C18" s="4" t="s">
        <v>2</v>
      </c>
      <c r="D18" s="4">
        <v>1</v>
      </c>
      <c r="E18" s="4">
        <v>8</v>
      </c>
      <c r="F18" s="6" t="s">
        <v>81</v>
      </c>
      <c r="G18" s="8" t="s">
        <v>40</v>
      </c>
      <c r="H18" s="12">
        <v>-2393.398351648349</v>
      </c>
      <c r="I18" s="8">
        <v>697.01447525581204</v>
      </c>
      <c r="J18" s="12">
        <v>-3.433785719830202</v>
      </c>
      <c r="K18" s="12">
        <v>1.1763577645996417E-3</v>
      </c>
      <c r="L18" s="8">
        <v>-3792.0602215021718</v>
      </c>
      <c r="M18" s="8">
        <v>-994.73648179452607</v>
      </c>
      <c r="N18" s="8">
        <v>-3792.0602215021718</v>
      </c>
      <c r="O18" s="8">
        <v>-994.73648179452607</v>
      </c>
    </row>
    <row r="19" spans="1:15" x14ac:dyDescent="0.2">
      <c r="A19" s="3">
        <f t="shared" si="0"/>
        <v>18</v>
      </c>
      <c r="B19" s="3">
        <v>3010</v>
      </c>
      <c r="C19" s="3" t="s">
        <v>2</v>
      </c>
      <c r="D19" s="3">
        <v>1</v>
      </c>
      <c r="E19" s="3">
        <v>9</v>
      </c>
      <c r="H19" s="15"/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1</v>
      </c>
      <c r="E20" s="3">
        <v>10</v>
      </c>
      <c r="G20" s="6" t="s">
        <v>45</v>
      </c>
      <c r="H20" s="22">
        <f>+H17</f>
        <v>4239.076923076922</v>
      </c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1</v>
      </c>
      <c r="E21" s="3">
        <v>11</v>
      </c>
      <c r="G21" s="6" t="s">
        <v>46</v>
      </c>
      <c r="H21" s="22">
        <f>+H17+H18</f>
        <v>1845.6785714285729</v>
      </c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1</v>
      </c>
      <c r="E22" s="3">
        <v>11</v>
      </c>
      <c r="G22" s="34" t="s">
        <v>44</v>
      </c>
      <c r="H22" s="34">
        <f>+H18</f>
        <v>-2393.398351648349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1</v>
      </c>
      <c r="E23" s="3">
        <v>12</v>
      </c>
      <c r="H23" s="15"/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1</v>
      </c>
      <c r="E24" s="3">
        <v>12</v>
      </c>
      <c r="H24" s="15"/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1</v>
      </c>
      <c r="E25" s="3">
        <v>12</v>
      </c>
      <c r="H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1</v>
      </c>
      <c r="E26" s="3">
        <v>12</v>
      </c>
      <c r="H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1</v>
      </c>
      <c r="E27" s="3">
        <v>13</v>
      </c>
      <c r="H27" s="15"/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1</v>
      </c>
      <c r="E28" s="3">
        <v>13</v>
      </c>
      <c r="H28" s="15"/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1</v>
      </c>
      <c r="E29" s="3">
        <v>13</v>
      </c>
      <c r="H29" s="15"/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0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0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0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0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0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0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0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0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0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0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0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0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0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0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0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0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0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0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0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0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0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0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0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0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0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0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5F9-6F16-4135-B3AB-B4B4F53B5A75}">
  <dimension ref="A1:O56"/>
  <sheetViews>
    <sheetView zoomScale="95" zoomScaleNormal="95" workbookViewId="0">
      <selection activeCell="I29" sqref="I29"/>
    </sheetView>
  </sheetViews>
  <sheetFormatPr baseColWidth="10" defaultRowHeight="12.75" x14ac:dyDescent="0.2"/>
  <cols>
    <col min="5" max="5" width="17.140625" customWidth="1"/>
    <col min="7" max="7" width="21.5703125" customWidth="1"/>
    <col min="8" max="8" width="17.140625" customWidth="1"/>
    <col min="9" max="9" width="17.85546875" customWidth="1"/>
    <col min="10" max="10" width="24.28515625" customWidth="1"/>
    <col min="12" max="12" width="17.2851562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15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-1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-1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-1</v>
      </c>
      <c r="E4" s="3">
        <v>2</v>
      </c>
      <c r="G4" s="7" t="s">
        <v>18</v>
      </c>
      <c r="H4" s="7">
        <v>0.42992616685854279</v>
      </c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-1</v>
      </c>
      <c r="E5" s="3">
        <v>3</v>
      </c>
      <c r="G5" s="7" t="s">
        <v>19</v>
      </c>
      <c r="H5" s="11">
        <v>0.18483650894967957</v>
      </c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-1</v>
      </c>
      <c r="E6" s="3">
        <v>3</v>
      </c>
      <c r="G6" s="7" t="s">
        <v>20</v>
      </c>
      <c r="H6" s="7">
        <v>0.16916028796794264</v>
      </c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-1</v>
      </c>
      <c r="E7" s="3">
        <v>3</v>
      </c>
      <c r="G7" s="7" t="s">
        <v>21</v>
      </c>
      <c r="H7" s="7">
        <v>2559.2375966339928</v>
      </c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-1</v>
      </c>
      <c r="E8" s="3">
        <v>5</v>
      </c>
      <c r="G8" s="8" t="s">
        <v>22</v>
      </c>
      <c r="H8" s="8">
        <v>54</v>
      </c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-1</v>
      </c>
      <c r="E9" s="3">
        <v>5</v>
      </c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-1</v>
      </c>
      <c r="E10" s="3">
        <v>7</v>
      </c>
      <c r="G10" t="s">
        <v>23</v>
      </c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-1</v>
      </c>
      <c r="E11" s="3">
        <v>7</v>
      </c>
      <c r="G11" s="9"/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-1</v>
      </c>
      <c r="E12" s="3">
        <v>7</v>
      </c>
      <c r="G12" s="7" t="s">
        <v>24</v>
      </c>
      <c r="H12" s="7">
        <v>1</v>
      </c>
      <c r="I12" s="7">
        <v>77226720.880036712</v>
      </c>
      <c r="J12" s="7">
        <v>77226720.880036712</v>
      </c>
      <c r="K12" s="7">
        <v>11.790884369709849</v>
      </c>
      <c r="L12" s="7">
        <v>1.1763577645996293E-3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-1</v>
      </c>
      <c r="E13" s="3">
        <v>7</v>
      </c>
      <c r="G13" s="7" t="s">
        <v>25</v>
      </c>
      <c r="H13" s="7">
        <v>52</v>
      </c>
      <c r="I13" s="7">
        <v>340584247.95329666</v>
      </c>
      <c r="J13" s="7">
        <v>6549697.0760249356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-1</v>
      </c>
      <c r="E14" s="3">
        <v>7</v>
      </c>
      <c r="G14" s="8" t="s">
        <v>26</v>
      </c>
      <c r="H14" s="8">
        <v>53</v>
      </c>
      <c r="I14" s="8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-1</v>
      </c>
      <c r="E15" s="3">
        <v>8</v>
      </c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-1</v>
      </c>
      <c r="E16" s="3">
        <v>8</v>
      </c>
      <c r="G16" s="9"/>
      <c r="H16" s="9" t="s">
        <v>33</v>
      </c>
      <c r="I16" s="9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-1</v>
      </c>
      <c r="E17" s="4">
        <v>8</v>
      </c>
      <c r="F17" s="6" t="s">
        <v>82</v>
      </c>
      <c r="G17" s="7" t="s">
        <v>27</v>
      </c>
      <c r="H17" s="11">
        <v>3042.3777472527472</v>
      </c>
      <c r="I17" s="7">
        <v>348.50723762790614</v>
      </c>
      <c r="J17" s="7">
        <v>8.7297405011170248</v>
      </c>
      <c r="K17" s="7">
        <v>9.1146067455536875E-12</v>
      </c>
      <c r="L17" s="7">
        <v>2343.0468123258356</v>
      </c>
      <c r="M17" s="7">
        <v>3741.7086821796588</v>
      </c>
      <c r="N17" s="7">
        <v>2343.0468123258356</v>
      </c>
      <c r="O17" s="7">
        <v>3741.7086821796588</v>
      </c>
    </row>
    <row r="18" spans="1:15" ht="13.5" thickBot="1" x14ac:dyDescent="0.25">
      <c r="A18" s="3">
        <f t="shared" si="0"/>
        <v>17</v>
      </c>
      <c r="B18" s="4">
        <v>3000</v>
      </c>
      <c r="C18" s="4" t="s">
        <v>2</v>
      </c>
      <c r="D18" s="4">
        <v>-1</v>
      </c>
      <c r="E18" s="4">
        <v>8</v>
      </c>
      <c r="F18" s="6" t="s">
        <v>83</v>
      </c>
      <c r="G18" s="8" t="s">
        <v>40</v>
      </c>
      <c r="H18" s="12">
        <v>1196.6991758241745</v>
      </c>
      <c r="I18" s="8">
        <v>348.50723762790602</v>
      </c>
      <c r="J18" s="12">
        <v>3.433785719830202</v>
      </c>
      <c r="K18" s="12">
        <v>1.1763577645996417E-3</v>
      </c>
      <c r="L18" s="8">
        <v>497.36824089726304</v>
      </c>
      <c r="M18" s="8">
        <v>1896.0301107510859</v>
      </c>
      <c r="N18" s="8">
        <v>497.36824089726304</v>
      </c>
      <c r="O18" s="8">
        <v>1896.0301107510859</v>
      </c>
    </row>
    <row r="19" spans="1:15" x14ac:dyDescent="0.2">
      <c r="A19" s="3">
        <f t="shared" si="0"/>
        <v>18</v>
      </c>
      <c r="B19" s="3">
        <v>3010</v>
      </c>
      <c r="C19" s="3" t="s">
        <v>2</v>
      </c>
      <c r="D19" s="3">
        <v>-1</v>
      </c>
      <c r="E19" s="3">
        <v>9</v>
      </c>
      <c r="H19" s="15"/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-1</v>
      </c>
      <c r="E20" s="3">
        <v>10</v>
      </c>
      <c r="G20" s="6" t="s">
        <v>45</v>
      </c>
      <c r="H20" s="18">
        <f>+H17+H18</f>
        <v>4239.076923076922</v>
      </c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-1</v>
      </c>
      <c r="E21" s="3">
        <v>11</v>
      </c>
      <c r="G21" s="6" t="s">
        <v>46</v>
      </c>
      <c r="H21" s="18">
        <f>+H17-H18</f>
        <v>1845.6785714285727</v>
      </c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-1</v>
      </c>
      <c r="E22" s="3">
        <v>11</v>
      </c>
      <c r="G22" s="34" t="s">
        <v>44</v>
      </c>
      <c r="H22" s="34">
        <f>+H20-H21</f>
        <v>2393.3983516483495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-1</v>
      </c>
      <c r="E23" s="3">
        <v>12</v>
      </c>
      <c r="H23" s="15"/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-1</v>
      </c>
      <c r="E24" s="3">
        <v>12</v>
      </c>
      <c r="H24" s="15"/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-1</v>
      </c>
      <c r="E25" s="3">
        <v>12</v>
      </c>
      <c r="H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-1</v>
      </c>
      <c r="E26" s="3">
        <v>12</v>
      </c>
      <c r="H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-1</v>
      </c>
      <c r="E27" s="3">
        <v>13</v>
      </c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-1</v>
      </c>
      <c r="E28" s="3">
        <v>13</v>
      </c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-1</v>
      </c>
      <c r="E29" s="3">
        <v>13</v>
      </c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1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1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1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1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1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1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1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1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1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1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1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1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1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1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1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1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1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1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1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1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1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1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1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1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1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1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68FD-3041-4B23-81FE-F90DCE9B4805}">
  <dimension ref="A1:O56"/>
  <sheetViews>
    <sheetView zoomScale="98" zoomScaleNormal="98" workbookViewId="0">
      <selection activeCell="G25" sqref="G25"/>
    </sheetView>
  </sheetViews>
  <sheetFormatPr baseColWidth="10" defaultRowHeight="12.75" x14ac:dyDescent="0.2"/>
  <cols>
    <col min="5" max="5" width="19.140625" customWidth="1"/>
    <col min="7" max="7" width="34.28515625" customWidth="1"/>
    <col min="8" max="8" width="19.28515625" customWidth="1"/>
    <col min="9" max="9" width="21.28515625" customWidth="1"/>
    <col min="10" max="10" width="22.7109375" customWidth="1"/>
    <col min="12" max="12" width="20.2851562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47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1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1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1</v>
      </c>
      <c r="E4" s="3">
        <v>2</v>
      </c>
      <c r="G4" s="7" t="s">
        <v>18</v>
      </c>
      <c r="H4" s="7">
        <v>0.42992616685854279</v>
      </c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1</v>
      </c>
      <c r="E5" s="3">
        <v>3</v>
      </c>
      <c r="G5" s="7" t="s">
        <v>19</v>
      </c>
      <c r="H5" s="11">
        <v>0.18483650894967957</v>
      </c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1</v>
      </c>
      <c r="E6" s="3">
        <v>3</v>
      </c>
      <c r="G6" s="7" t="s">
        <v>20</v>
      </c>
      <c r="H6" s="7">
        <v>0.16916028796794264</v>
      </c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1</v>
      </c>
      <c r="E7" s="3">
        <v>3</v>
      </c>
      <c r="G7" s="7" t="s">
        <v>21</v>
      </c>
      <c r="H7" s="7">
        <v>2559.2375966339928</v>
      </c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1</v>
      </c>
      <c r="E8" s="3">
        <v>5</v>
      </c>
      <c r="G8" s="8" t="s">
        <v>22</v>
      </c>
      <c r="H8" s="8">
        <v>54</v>
      </c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1</v>
      </c>
      <c r="E9" s="3">
        <v>5</v>
      </c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1</v>
      </c>
      <c r="E10" s="3">
        <v>7</v>
      </c>
      <c r="G10" t="s">
        <v>23</v>
      </c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1</v>
      </c>
      <c r="E11" s="3">
        <v>7</v>
      </c>
      <c r="G11" s="9"/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1</v>
      </c>
      <c r="E12" s="3">
        <v>7</v>
      </c>
      <c r="G12" s="7" t="s">
        <v>24</v>
      </c>
      <c r="H12" s="7">
        <v>1</v>
      </c>
      <c r="I12" s="7">
        <v>77226720.880036712</v>
      </c>
      <c r="J12" s="7">
        <v>77226720.880036712</v>
      </c>
      <c r="K12" s="7">
        <v>11.790884369709849</v>
      </c>
      <c r="L12" s="7">
        <v>1.1763577645996293E-3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1</v>
      </c>
      <c r="E13" s="3">
        <v>7</v>
      </c>
      <c r="G13" s="7" t="s">
        <v>25</v>
      </c>
      <c r="H13" s="7">
        <v>52</v>
      </c>
      <c r="I13" s="7">
        <v>340584247.95329666</v>
      </c>
      <c r="J13" s="7">
        <v>6549697.0760249356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1</v>
      </c>
      <c r="E14" s="3">
        <v>7</v>
      </c>
      <c r="G14" s="8" t="s">
        <v>26</v>
      </c>
      <c r="H14" s="8">
        <v>53</v>
      </c>
      <c r="I14" s="8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1</v>
      </c>
      <c r="E15" s="3">
        <v>8</v>
      </c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1</v>
      </c>
      <c r="E16" s="3">
        <v>8</v>
      </c>
      <c r="G16" s="9"/>
      <c r="H16" s="9" t="s">
        <v>33</v>
      </c>
      <c r="I16" s="9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1</v>
      </c>
      <c r="E17" s="4">
        <v>8</v>
      </c>
      <c r="F17" s="6" t="s">
        <v>84</v>
      </c>
      <c r="G17" s="7" t="s">
        <v>27</v>
      </c>
      <c r="H17" s="7">
        <v>3042.3777472527472</v>
      </c>
      <c r="I17" s="7">
        <v>348.50723762790614</v>
      </c>
      <c r="J17" s="7">
        <v>8.7297405011170248</v>
      </c>
      <c r="K17" s="7">
        <v>9.1146067455536875E-12</v>
      </c>
      <c r="L17" s="7">
        <v>2343.0468123258356</v>
      </c>
      <c r="M17" s="7">
        <v>3741.7086821796588</v>
      </c>
      <c r="N17" s="7">
        <v>2343.0468123258356</v>
      </c>
      <c r="O17" s="7">
        <v>3741.7086821796588</v>
      </c>
    </row>
    <row r="18" spans="1:15" ht="13.5" thickBot="1" x14ac:dyDescent="0.25">
      <c r="A18" s="3">
        <f t="shared" si="0"/>
        <v>17</v>
      </c>
      <c r="B18" s="4">
        <v>3000</v>
      </c>
      <c r="C18" s="4" t="s">
        <v>2</v>
      </c>
      <c r="D18" s="4">
        <v>1</v>
      </c>
      <c r="E18" s="4">
        <v>8</v>
      </c>
      <c r="F18" s="6" t="s">
        <v>85</v>
      </c>
      <c r="G18" s="8" t="s">
        <v>40</v>
      </c>
      <c r="H18" s="12">
        <v>-1196.6991758241745</v>
      </c>
      <c r="I18" s="8">
        <v>348.50723762790602</v>
      </c>
      <c r="J18" s="12">
        <v>-3.433785719830202</v>
      </c>
      <c r="K18" s="8">
        <v>1.1763577645996417E-3</v>
      </c>
      <c r="L18" s="8">
        <v>-1896.0301107510859</v>
      </c>
      <c r="M18" s="8">
        <v>-497.36824089726304</v>
      </c>
      <c r="N18" s="8">
        <v>-1896.0301107510859</v>
      </c>
      <c r="O18" s="8">
        <v>-497.36824089726304</v>
      </c>
    </row>
    <row r="19" spans="1:15" x14ac:dyDescent="0.2">
      <c r="A19" s="3">
        <f t="shared" si="0"/>
        <v>18</v>
      </c>
      <c r="B19" s="3">
        <v>3010</v>
      </c>
      <c r="C19" s="3" t="s">
        <v>2</v>
      </c>
      <c r="D19" s="3">
        <v>1</v>
      </c>
      <c r="E19" s="3">
        <v>9</v>
      </c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1</v>
      </c>
      <c r="E20" s="3">
        <v>10</v>
      </c>
      <c r="G20" s="6" t="s">
        <v>45</v>
      </c>
      <c r="H20" s="15">
        <f>+H17-H18</f>
        <v>4239.076923076922</v>
      </c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1</v>
      </c>
      <c r="E21" s="3">
        <v>11</v>
      </c>
      <c r="G21" s="6" t="s">
        <v>46</v>
      </c>
      <c r="H21" s="15">
        <f>+H17+H18</f>
        <v>1845.6785714285727</v>
      </c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1</v>
      </c>
      <c r="E22" s="3">
        <v>11</v>
      </c>
      <c r="G22" s="34" t="s">
        <v>44</v>
      </c>
      <c r="H22" s="34">
        <f>+H20-H21</f>
        <v>2393.3983516483495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1</v>
      </c>
      <c r="E23" s="3">
        <v>12</v>
      </c>
      <c r="H23" s="15"/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1</v>
      </c>
      <c r="E24" s="3">
        <v>12</v>
      </c>
      <c r="H24" s="15"/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1</v>
      </c>
      <c r="E25" s="3">
        <v>12</v>
      </c>
      <c r="H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1</v>
      </c>
      <c r="E26" s="3">
        <v>12</v>
      </c>
      <c r="H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1</v>
      </c>
      <c r="E27" s="3">
        <v>13</v>
      </c>
      <c r="H27" s="15"/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1</v>
      </c>
      <c r="E28" s="3">
        <v>13</v>
      </c>
      <c r="H28" s="15"/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1</v>
      </c>
      <c r="E29" s="3">
        <v>13</v>
      </c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-1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-1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-1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-1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-1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-1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-1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-1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-1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-1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-1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-1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-1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-1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-1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-1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-1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-1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-1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-1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-1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-1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-1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-1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-1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-1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B7CB-8C38-4719-B050-FDAF17558C85}">
  <dimension ref="A1:O56"/>
  <sheetViews>
    <sheetView topLeftCell="E1" zoomScale="98" zoomScaleNormal="98" workbookViewId="0">
      <selection activeCell="N6" sqref="N6"/>
    </sheetView>
  </sheetViews>
  <sheetFormatPr baseColWidth="10" defaultRowHeight="12.75" x14ac:dyDescent="0.2"/>
  <cols>
    <col min="5" max="5" width="14.42578125" customWidth="1"/>
    <col min="7" max="7" width="25.28515625" customWidth="1"/>
    <col min="8" max="8" width="23.710937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48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2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2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2</v>
      </c>
      <c r="E4" s="3">
        <v>2</v>
      </c>
      <c r="G4" s="7" t="s">
        <v>18</v>
      </c>
      <c r="H4" s="7">
        <v>0.4299261668585424</v>
      </c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2</v>
      </c>
      <c r="E5" s="3">
        <v>3</v>
      </c>
      <c r="G5" s="7" t="s">
        <v>19</v>
      </c>
      <c r="H5" s="11">
        <v>0.18483650894967926</v>
      </c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2</v>
      </c>
      <c r="E6" s="3">
        <v>3</v>
      </c>
      <c r="G6" s="7" t="s">
        <v>20</v>
      </c>
      <c r="H6" s="7">
        <v>0.16916028796794233</v>
      </c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2</v>
      </c>
      <c r="E7" s="3">
        <v>3</v>
      </c>
      <c r="G7" s="7" t="s">
        <v>21</v>
      </c>
      <c r="H7" s="7">
        <v>2559.2375966339932</v>
      </c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2</v>
      </c>
      <c r="E8" s="3">
        <v>5</v>
      </c>
      <c r="G8" s="8" t="s">
        <v>22</v>
      </c>
      <c r="H8" s="8">
        <v>54</v>
      </c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2</v>
      </c>
      <c r="E9" s="3">
        <v>5</v>
      </c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2</v>
      </c>
      <c r="E10" s="3">
        <v>7</v>
      </c>
      <c r="G10" t="s">
        <v>23</v>
      </c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2</v>
      </c>
      <c r="E11" s="3">
        <v>7</v>
      </c>
      <c r="G11" s="9"/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2</v>
      </c>
      <c r="E12" s="3">
        <v>7</v>
      </c>
      <c r="G12" s="7" t="s">
        <v>24</v>
      </c>
      <c r="H12" s="7">
        <v>1</v>
      </c>
      <c r="I12" s="7">
        <v>77226720.880036592</v>
      </c>
      <c r="J12" s="7">
        <v>77226720.880036592</v>
      </c>
      <c r="K12" s="7">
        <v>11.790884369709826</v>
      </c>
      <c r="L12" s="7">
        <v>1.1763577645996389E-3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2</v>
      </c>
      <c r="E13" s="3">
        <v>7</v>
      </c>
      <c r="G13" s="7" t="s">
        <v>25</v>
      </c>
      <c r="H13" s="7">
        <v>52</v>
      </c>
      <c r="I13" s="7">
        <v>340584247.95329678</v>
      </c>
      <c r="J13" s="7">
        <v>6549697.0760249384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2</v>
      </c>
      <c r="E14" s="3">
        <v>7</v>
      </c>
      <c r="G14" s="8" t="s">
        <v>26</v>
      </c>
      <c r="H14" s="8">
        <v>53</v>
      </c>
      <c r="I14" s="8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2</v>
      </c>
      <c r="E15" s="3">
        <v>8</v>
      </c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2</v>
      </c>
      <c r="E16" s="3">
        <v>8</v>
      </c>
      <c r="G16" s="9"/>
      <c r="H16" s="9" t="s">
        <v>33</v>
      </c>
      <c r="I16" s="9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2</v>
      </c>
      <c r="E17" s="4">
        <v>8</v>
      </c>
      <c r="F17" s="6" t="s">
        <v>86</v>
      </c>
      <c r="G17" s="7" t="s">
        <v>27</v>
      </c>
      <c r="H17" s="7">
        <v>6632.4752747252805</v>
      </c>
      <c r="I17" s="7">
        <v>1114.2546642123666</v>
      </c>
      <c r="J17" s="7">
        <v>5.9523872663468538</v>
      </c>
      <c r="K17" s="7">
        <v>2.2891328885801263E-7</v>
      </c>
      <c r="L17" s="7">
        <v>4396.5597127584533</v>
      </c>
      <c r="M17" s="7">
        <v>8868.3908366921078</v>
      </c>
      <c r="N17" s="7">
        <v>4396.5597127584533</v>
      </c>
      <c r="O17" s="7">
        <v>8868.3908366921078</v>
      </c>
    </row>
    <row r="18" spans="1:15" ht="13.5" thickBot="1" x14ac:dyDescent="0.25">
      <c r="A18" s="3">
        <f t="shared" si="0"/>
        <v>17</v>
      </c>
      <c r="B18" s="4">
        <v>3000</v>
      </c>
      <c r="C18" s="4" t="s">
        <v>2</v>
      </c>
      <c r="D18" s="4">
        <v>2</v>
      </c>
      <c r="E18" s="4">
        <v>8</v>
      </c>
      <c r="F18" s="6" t="s">
        <v>87</v>
      </c>
      <c r="G18" s="8" t="s">
        <v>40</v>
      </c>
      <c r="H18" s="12">
        <v>-2393.3983516483549</v>
      </c>
      <c r="I18" s="8">
        <v>697.01447525581284</v>
      </c>
      <c r="J18" s="12">
        <v>-3.4337857198302064</v>
      </c>
      <c r="K18" s="12">
        <v>1.1763577645996233E-3</v>
      </c>
      <c r="L18" s="8">
        <v>-3792.0602215021795</v>
      </c>
      <c r="M18" s="8">
        <v>-994.73648179453039</v>
      </c>
      <c r="N18" s="8">
        <v>-3792.0602215021795</v>
      </c>
      <c r="O18" s="8">
        <v>-994.73648179453039</v>
      </c>
    </row>
    <row r="19" spans="1:15" x14ac:dyDescent="0.2">
      <c r="A19" s="3">
        <f t="shared" si="0"/>
        <v>18</v>
      </c>
      <c r="B19" s="3">
        <v>3010</v>
      </c>
      <c r="C19" s="3" t="s">
        <v>2</v>
      </c>
      <c r="D19" s="3">
        <v>2</v>
      </c>
      <c r="E19" s="3">
        <v>9</v>
      </c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2</v>
      </c>
      <c r="E20" s="3">
        <v>10</v>
      </c>
      <c r="H20" s="15"/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2</v>
      </c>
      <c r="E21" s="3">
        <v>11</v>
      </c>
      <c r="G21" s="6" t="s">
        <v>45</v>
      </c>
      <c r="H21" s="18">
        <f>+H17+H18</f>
        <v>4239.0769230769256</v>
      </c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2</v>
      </c>
      <c r="E22" s="3">
        <v>11</v>
      </c>
      <c r="G22" s="6" t="s">
        <v>46</v>
      </c>
      <c r="H22" s="18">
        <f>+H17+2*H18</f>
        <v>1845.6785714285706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2</v>
      </c>
      <c r="E23" s="3">
        <v>12</v>
      </c>
      <c r="G23" s="34" t="s">
        <v>44</v>
      </c>
      <c r="H23" s="34">
        <f>+H21-H22</f>
        <v>2393.3983516483549</v>
      </c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2</v>
      </c>
      <c r="E24" s="3">
        <v>12</v>
      </c>
      <c r="H24" s="15"/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2</v>
      </c>
      <c r="E25" s="3">
        <v>12</v>
      </c>
      <c r="H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2</v>
      </c>
      <c r="E26" s="3">
        <v>12</v>
      </c>
      <c r="H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2</v>
      </c>
      <c r="E27" s="3">
        <v>13</v>
      </c>
      <c r="H27" s="15"/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2</v>
      </c>
      <c r="E28" s="3">
        <v>13</v>
      </c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2</v>
      </c>
      <c r="E29" s="3">
        <v>13</v>
      </c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1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1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1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1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1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1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1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1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1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1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1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1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1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1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1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1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1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1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1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1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1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1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1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1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1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1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8309-7BB7-46F2-82CC-8489A452CDC1}">
  <dimension ref="A1:O56"/>
  <sheetViews>
    <sheetView topLeftCell="B1" zoomScale="92" zoomScaleNormal="92" workbookViewId="0">
      <selection activeCell="M12" sqref="M12"/>
    </sheetView>
  </sheetViews>
  <sheetFormatPr baseColWidth="10" defaultRowHeight="12.75" x14ac:dyDescent="0.2"/>
  <cols>
    <col min="5" max="5" width="18" customWidth="1"/>
    <col min="7" max="7" width="30.28515625" customWidth="1"/>
  </cols>
  <sheetData>
    <row r="1" spans="1:15" ht="13.5" thickBot="1" x14ac:dyDescent="0.25">
      <c r="A1" s="1" t="s">
        <v>6</v>
      </c>
      <c r="B1" s="1" t="s">
        <v>0</v>
      </c>
      <c r="C1" s="1" t="s">
        <v>7</v>
      </c>
      <c r="D1" s="1" t="s">
        <v>49</v>
      </c>
      <c r="E1" s="1" t="s">
        <v>1</v>
      </c>
      <c r="G1" t="s">
        <v>16</v>
      </c>
    </row>
    <row r="2" spans="1:15" ht="14.25" thickTop="1" thickBot="1" x14ac:dyDescent="0.25">
      <c r="A2" s="3">
        <v>1</v>
      </c>
      <c r="B2" s="3">
        <v>450</v>
      </c>
      <c r="C2" s="3" t="s">
        <v>2</v>
      </c>
      <c r="D2" s="3">
        <v>1</v>
      </c>
      <c r="E2" s="3">
        <v>1</v>
      </c>
    </row>
    <row r="3" spans="1:15" x14ac:dyDescent="0.2">
      <c r="A3" s="3">
        <f>+A2+1</f>
        <v>2</v>
      </c>
      <c r="B3" s="3">
        <v>550</v>
      </c>
      <c r="C3" s="3" t="s">
        <v>2</v>
      </c>
      <c r="D3" s="3">
        <v>1</v>
      </c>
      <c r="E3" s="3">
        <v>1</v>
      </c>
      <c r="G3" s="10" t="s">
        <v>17</v>
      </c>
      <c r="H3" s="10"/>
    </row>
    <row r="4" spans="1:15" x14ac:dyDescent="0.2">
      <c r="A4" s="3">
        <f>+A3+1</f>
        <v>3</v>
      </c>
      <c r="B4" s="3">
        <v>580</v>
      </c>
      <c r="C4" s="3" t="s">
        <v>2</v>
      </c>
      <c r="D4" s="3">
        <v>1</v>
      </c>
      <c r="E4" s="3">
        <v>2</v>
      </c>
      <c r="G4" s="7" t="s">
        <v>18</v>
      </c>
      <c r="H4" s="7">
        <v>0.4299261668585424</v>
      </c>
    </row>
    <row r="5" spans="1:15" x14ac:dyDescent="0.2">
      <c r="A5" s="3">
        <f t="shared" ref="A5:A55" si="0">1+A4</f>
        <v>4</v>
      </c>
      <c r="B5" s="3">
        <v>700</v>
      </c>
      <c r="C5" s="3" t="s">
        <v>2</v>
      </c>
      <c r="D5" s="3">
        <v>1</v>
      </c>
      <c r="E5" s="3">
        <v>3</v>
      </c>
      <c r="G5" s="7" t="s">
        <v>19</v>
      </c>
      <c r="H5" s="7">
        <v>0.18483650894967926</v>
      </c>
    </row>
    <row r="6" spans="1:15" x14ac:dyDescent="0.2">
      <c r="A6" s="3">
        <f t="shared" si="0"/>
        <v>5</v>
      </c>
      <c r="B6" s="3">
        <v>750</v>
      </c>
      <c r="C6" s="3" t="s">
        <v>2</v>
      </c>
      <c r="D6" s="3">
        <v>1</v>
      </c>
      <c r="E6" s="3">
        <v>3</v>
      </c>
      <c r="G6" s="7" t="s">
        <v>20</v>
      </c>
      <c r="H6" s="7">
        <v>0.16916028796794233</v>
      </c>
    </row>
    <row r="7" spans="1:15" x14ac:dyDescent="0.2">
      <c r="A7" s="3">
        <f t="shared" si="0"/>
        <v>6</v>
      </c>
      <c r="B7" s="3">
        <v>800</v>
      </c>
      <c r="C7" s="3" t="s">
        <v>2</v>
      </c>
      <c r="D7" s="3">
        <v>1</v>
      </c>
      <c r="E7" s="3">
        <v>3</v>
      </c>
      <c r="G7" s="7" t="s">
        <v>21</v>
      </c>
      <c r="H7" s="7">
        <v>2559.2375966339932</v>
      </c>
    </row>
    <row r="8" spans="1:15" ht="13.5" thickBot="1" x14ac:dyDescent="0.25">
      <c r="A8" s="3">
        <f t="shared" si="0"/>
        <v>7</v>
      </c>
      <c r="B8" s="3">
        <v>1200</v>
      </c>
      <c r="C8" s="3" t="s">
        <v>2</v>
      </c>
      <c r="D8" s="3">
        <v>1</v>
      </c>
      <c r="E8" s="3">
        <v>5</v>
      </c>
      <c r="G8" s="8" t="s">
        <v>22</v>
      </c>
      <c r="H8" s="8">
        <v>54</v>
      </c>
    </row>
    <row r="9" spans="1:15" x14ac:dyDescent="0.2">
      <c r="A9" s="3">
        <f t="shared" si="0"/>
        <v>8</v>
      </c>
      <c r="B9" s="3">
        <v>1300</v>
      </c>
      <c r="C9" s="3" t="s">
        <v>2</v>
      </c>
      <c r="D9" s="3">
        <v>1</v>
      </c>
      <c r="E9" s="3">
        <v>5</v>
      </c>
    </row>
    <row r="10" spans="1:15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1</v>
      </c>
      <c r="E10" s="3">
        <v>7</v>
      </c>
      <c r="G10" t="s">
        <v>23</v>
      </c>
    </row>
    <row r="11" spans="1:15" x14ac:dyDescent="0.2">
      <c r="A11" s="3">
        <f t="shared" si="0"/>
        <v>10</v>
      </c>
      <c r="B11" s="3">
        <v>2050</v>
      </c>
      <c r="C11" s="3" t="s">
        <v>2</v>
      </c>
      <c r="D11" s="3">
        <v>1</v>
      </c>
      <c r="E11" s="3">
        <v>7</v>
      </c>
      <c r="G11" s="9"/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r="12" spans="1:15" x14ac:dyDescent="0.2">
      <c r="A12" s="3">
        <f t="shared" si="0"/>
        <v>11</v>
      </c>
      <c r="B12" s="3">
        <v>2200</v>
      </c>
      <c r="C12" s="3" t="s">
        <v>2</v>
      </c>
      <c r="D12" s="3">
        <v>1</v>
      </c>
      <c r="E12" s="3">
        <v>7</v>
      </c>
      <c r="G12" s="7" t="s">
        <v>24</v>
      </c>
      <c r="H12" s="7">
        <v>1</v>
      </c>
      <c r="I12" s="7">
        <v>77226720.880036592</v>
      </c>
      <c r="J12" s="7">
        <v>77226720.880036592</v>
      </c>
      <c r="K12" s="7">
        <v>11.790884369709826</v>
      </c>
      <c r="L12" s="7">
        <v>1.1763577645996389E-3</v>
      </c>
    </row>
    <row r="13" spans="1:15" x14ac:dyDescent="0.2">
      <c r="A13" s="3">
        <f t="shared" si="0"/>
        <v>12</v>
      </c>
      <c r="B13" s="3">
        <v>2300</v>
      </c>
      <c r="C13" s="3" t="s">
        <v>2</v>
      </c>
      <c r="D13" s="3">
        <v>1</v>
      </c>
      <c r="E13" s="3">
        <v>7</v>
      </c>
      <c r="G13" s="7" t="s">
        <v>25</v>
      </c>
      <c r="H13" s="7">
        <v>52</v>
      </c>
      <c r="I13" s="7">
        <v>340584247.95329678</v>
      </c>
      <c r="J13" s="7">
        <v>6549697.0760249384</v>
      </c>
      <c r="K13" s="7"/>
      <c r="L13" s="7"/>
    </row>
    <row r="14" spans="1:15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1</v>
      </c>
      <c r="E14" s="3">
        <v>7</v>
      </c>
      <c r="G14" s="8" t="s">
        <v>26</v>
      </c>
      <c r="H14" s="8">
        <v>53</v>
      </c>
      <c r="I14" s="8">
        <v>417810968.83333337</v>
      </c>
      <c r="J14" s="8"/>
      <c r="K14" s="8"/>
      <c r="L14" s="8"/>
    </row>
    <row r="15" spans="1:15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1</v>
      </c>
      <c r="E15" s="3">
        <v>8</v>
      </c>
    </row>
    <row r="16" spans="1:15" x14ac:dyDescent="0.2">
      <c r="A16" s="3">
        <f t="shared" si="0"/>
        <v>15</v>
      </c>
      <c r="B16" s="3">
        <v>2670</v>
      </c>
      <c r="C16" s="3" t="s">
        <v>2</v>
      </c>
      <c r="D16" s="3">
        <v>1</v>
      </c>
      <c r="E16" s="3">
        <v>8</v>
      </c>
      <c r="G16" s="9"/>
      <c r="H16" s="9" t="s">
        <v>33</v>
      </c>
      <c r="I16" s="9" t="s">
        <v>21</v>
      </c>
      <c r="J16" s="9" t="s">
        <v>34</v>
      </c>
      <c r="K16" s="9" t="s">
        <v>35</v>
      </c>
      <c r="L16" s="9" t="s">
        <v>36</v>
      </c>
      <c r="M16" s="9" t="s">
        <v>37</v>
      </c>
      <c r="N16" s="9" t="s">
        <v>38</v>
      </c>
      <c r="O16" s="9" t="s">
        <v>39</v>
      </c>
    </row>
    <row r="17" spans="1:15" x14ac:dyDescent="0.2">
      <c r="A17" s="3">
        <f t="shared" si="0"/>
        <v>16</v>
      </c>
      <c r="B17" s="4">
        <v>2900</v>
      </c>
      <c r="C17" s="4" t="s">
        <v>2</v>
      </c>
      <c r="D17" s="4">
        <v>1</v>
      </c>
      <c r="E17" s="4">
        <v>8</v>
      </c>
      <c r="F17" s="6" t="s">
        <v>88</v>
      </c>
      <c r="G17" s="7" t="s">
        <v>27</v>
      </c>
      <c r="H17" s="7">
        <v>-547.71978021978475</v>
      </c>
      <c r="I17" s="7">
        <v>1089.7625598549744</v>
      </c>
      <c r="J17" s="7">
        <v>-0.50260469610249348</v>
      </c>
      <c r="K17" s="7">
        <v>0.61736424274656154</v>
      </c>
      <c r="L17" s="7">
        <v>-2734.4883392286138</v>
      </c>
      <c r="M17" s="7">
        <v>1639.0487787890443</v>
      </c>
      <c r="N17" s="7">
        <v>-2734.4883392286138</v>
      </c>
      <c r="O17" s="7">
        <v>1639.0487787890443</v>
      </c>
    </row>
    <row r="18" spans="1:15" ht="13.5" thickBot="1" x14ac:dyDescent="0.25">
      <c r="A18" s="3">
        <f t="shared" si="0"/>
        <v>17</v>
      </c>
      <c r="B18" s="4">
        <v>3000</v>
      </c>
      <c r="C18" s="4" t="s">
        <v>2</v>
      </c>
      <c r="D18" s="4">
        <v>1</v>
      </c>
      <c r="E18" s="4">
        <v>8</v>
      </c>
      <c r="F18" s="6" t="s">
        <v>89</v>
      </c>
      <c r="G18" s="8" t="s">
        <v>40</v>
      </c>
      <c r="H18" s="8">
        <v>2393.3983516483549</v>
      </c>
      <c r="I18" s="8">
        <v>697.01447525581284</v>
      </c>
      <c r="J18" s="8">
        <v>3.4337857198302064</v>
      </c>
      <c r="K18" s="8">
        <v>1.1763577645996233E-3</v>
      </c>
      <c r="L18" s="8">
        <v>994.73648179453039</v>
      </c>
      <c r="M18" s="8">
        <v>3792.0602215021795</v>
      </c>
      <c r="N18" s="8">
        <v>994.73648179453039</v>
      </c>
      <c r="O18" s="8">
        <v>3792.0602215021795</v>
      </c>
    </row>
    <row r="19" spans="1:15" x14ac:dyDescent="0.2">
      <c r="A19" s="3">
        <f t="shared" si="0"/>
        <v>18</v>
      </c>
      <c r="B19" s="3">
        <v>3010</v>
      </c>
      <c r="C19" s="3" t="s">
        <v>2</v>
      </c>
      <c r="D19" s="3">
        <v>1</v>
      </c>
      <c r="E19" s="3">
        <v>9</v>
      </c>
    </row>
    <row r="20" spans="1:15" x14ac:dyDescent="0.2">
      <c r="A20" s="3">
        <f t="shared" si="0"/>
        <v>19</v>
      </c>
      <c r="B20" s="3">
        <v>790</v>
      </c>
      <c r="C20" s="3" t="s">
        <v>2</v>
      </c>
      <c r="D20" s="3">
        <v>1</v>
      </c>
      <c r="E20" s="3">
        <v>10</v>
      </c>
      <c r="H20" s="15"/>
    </row>
    <row r="21" spans="1:15" x14ac:dyDescent="0.2">
      <c r="A21" s="3">
        <f t="shared" si="0"/>
        <v>20</v>
      </c>
      <c r="B21" s="3">
        <v>4800</v>
      </c>
      <c r="C21" s="3" t="s">
        <v>2</v>
      </c>
      <c r="D21" s="3">
        <v>1</v>
      </c>
      <c r="E21" s="3">
        <v>11</v>
      </c>
      <c r="H21" s="15"/>
    </row>
    <row r="22" spans="1:15" x14ac:dyDescent="0.2">
      <c r="A22" s="3">
        <f t="shared" si="0"/>
        <v>21</v>
      </c>
      <c r="B22" s="3">
        <v>5000</v>
      </c>
      <c r="C22" s="3" t="s">
        <v>2</v>
      </c>
      <c r="D22" s="3">
        <v>1</v>
      </c>
      <c r="E22" s="3">
        <v>11</v>
      </c>
      <c r="G22" s="6" t="s">
        <v>45</v>
      </c>
      <c r="H22" s="15">
        <f>+H17+2*H18</f>
        <v>4239.0769230769256</v>
      </c>
    </row>
    <row r="23" spans="1:15" x14ac:dyDescent="0.2">
      <c r="A23" s="3">
        <f t="shared" si="0"/>
        <v>22</v>
      </c>
      <c r="B23" s="3">
        <v>5300</v>
      </c>
      <c r="C23" s="3" t="s">
        <v>2</v>
      </c>
      <c r="D23" s="3">
        <v>1</v>
      </c>
      <c r="E23" s="3">
        <v>12</v>
      </c>
      <c r="G23" s="6" t="s">
        <v>46</v>
      </c>
      <c r="H23" s="15">
        <f>+H17+H18</f>
        <v>1845.6785714285702</v>
      </c>
    </row>
    <row r="24" spans="1:15" x14ac:dyDescent="0.2">
      <c r="A24" s="3">
        <f t="shared" si="0"/>
        <v>23</v>
      </c>
      <c r="B24" s="3">
        <v>600</v>
      </c>
      <c r="C24" s="3" t="s">
        <v>2</v>
      </c>
      <c r="D24" s="3">
        <v>1</v>
      </c>
      <c r="E24" s="3">
        <v>12</v>
      </c>
      <c r="G24" s="34" t="s">
        <v>44</v>
      </c>
      <c r="H24" s="34">
        <f>+H22-H23</f>
        <v>2393.3983516483554</v>
      </c>
    </row>
    <row r="25" spans="1:15" x14ac:dyDescent="0.2">
      <c r="A25" s="3">
        <f t="shared" si="0"/>
        <v>24</v>
      </c>
      <c r="B25" s="3">
        <v>890</v>
      </c>
      <c r="C25" s="3" t="s">
        <v>2</v>
      </c>
      <c r="D25" s="3">
        <v>1</v>
      </c>
      <c r="E25" s="3">
        <v>12</v>
      </c>
      <c r="H25" s="15"/>
    </row>
    <row r="26" spans="1:15" x14ac:dyDescent="0.2">
      <c r="A26" s="3">
        <f t="shared" si="0"/>
        <v>25</v>
      </c>
      <c r="B26" s="3">
        <v>500</v>
      </c>
      <c r="C26" s="3" t="s">
        <v>2</v>
      </c>
      <c r="D26" s="3">
        <v>1</v>
      </c>
      <c r="E26" s="3">
        <v>12</v>
      </c>
      <c r="H26" s="15"/>
    </row>
    <row r="27" spans="1:15" x14ac:dyDescent="0.2">
      <c r="A27" s="3">
        <f t="shared" si="0"/>
        <v>26</v>
      </c>
      <c r="B27" s="3">
        <v>567</v>
      </c>
      <c r="C27" s="3" t="s">
        <v>2</v>
      </c>
      <c r="D27" s="3">
        <v>1</v>
      </c>
      <c r="E27" s="3">
        <v>13</v>
      </c>
      <c r="H27" s="15"/>
    </row>
    <row r="28" spans="1:15" x14ac:dyDescent="0.2">
      <c r="A28" s="3">
        <f t="shared" si="0"/>
        <v>27</v>
      </c>
      <c r="B28" s="3">
        <v>689</v>
      </c>
      <c r="C28" s="3" t="s">
        <v>2</v>
      </c>
      <c r="D28" s="3">
        <v>1</v>
      </c>
      <c r="E28" s="3">
        <v>13</v>
      </c>
      <c r="H28" s="15"/>
    </row>
    <row r="29" spans="1:15" x14ac:dyDescent="0.2">
      <c r="A29" s="3">
        <f t="shared" si="0"/>
        <v>28</v>
      </c>
      <c r="B29" s="3">
        <v>893</v>
      </c>
      <c r="C29" s="3" t="s">
        <v>2</v>
      </c>
      <c r="D29" s="3">
        <v>1</v>
      </c>
      <c r="E29" s="3">
        <v>13</v>
      </c>
    </row>
    <row r="30" spans="1:15" x14ac:dyDescent="0.2">
      <c r="A30" s="3">
        <f t="shared" si="0"/>
        <v>29</v>
      </c>
      <c r="B30" s="3">
        <v>900</v>
      </c>
      <c r="C30" s="3" t="s">
        <v>9</v>
      </c>
      <c r="D30" s="3">
        <v>2</v>
      </c>
      <c r="E30" s="3">
        <v>4</v>
      </c>
    </row>
    <row r="31" spans="1:15" x14ac:dyDescent="0.2">
      <c r="A31" s="3">
        <f t="shared" si="0"/>
        <v>30</v>
      </c>
      <c r="B31" s="3">
        <v>950</v>
      </c>
      <c r="C31" s="3" t="s">
        <v>9</v>
      </c>
      <c r="D31" s="3">
        <v>2</v>
      </c>
      <c r="E31" s="3">
        <v>4</v>
      </c>
    </row>
    <row r="32" spans="1:15" x14ac:dyDescent="0.2">
      <c r="A32" s="3">
        <f t="shared" si="0"/>
        <v>31</v>
      </c>
      <c r="B32" s="3">
        <v>1000</v>
      </c>
      <c r="C32" s="3" t="s">
        <v>9</v>
      </c>
      <c r="D32" s="3">
        <v>2</v>
      </c>
      <c r="E32" s="3">
        <v>4</v>
      </c>
    </row>
    <row r="33" spans="1:5" x14ac:dyDescent="0.2">
      <c r="A33" s="3">
        <f t="shared" si="0"/>
        <v>32</v>
      </c>
      <c r="B33" s="3">
        <v>1150</v>
      </c>
      <c r="C33" s="3" t="s">
        <v>9</v>
      </c>
      <c r="D33" s="3">
        <v>2</v>
      </c>
      <c r="E33" s="3">
        <v>4</v>
      </c>
    </row>
    <row r="34" spans="1:5" x14ac:dyDescent="0.2">
      <c r="A34" s="3">
        <f t="shared" si="0"/>
        <v>33</v>
      </c>
      <c r="B34" s="3">
        <v>1150</v>
      </c>
      <c r="C34" s="3" t="s">
        <v>9</v>
      </c>
      <c r="D34" s="3">
        <v>2</v>
      </c>
      <c r="E34" s="3">
        <v>5</v>
      </c>
    </row>
    <row r="35" spans="1:5" x14ac:dyDescent="0.2">
      <c r="A35" s="3">
        <f t="shared" si="0"/>
        <v>34</v>
      </c>
      <c r="B35" s="3">
        <v>1200</v>
      </c>
      <c r="C35" s="3" t="s">
        <v>9</v>
      </c>
      <c r="D35" s="3">
        <v>2</v>
      </c>
      <c r="E35" s="3">
        <v>5</v>
      </c>
    </row>
    <row r="36" spans="1:5" x14ac:dyDescent="0.2">
      <c r="A36" s="3">
        <f t="shared" si="0"/>
        <v>35</v>
      </c>
      <c r="B36" s="3">
        <v>1300</v>
      </c>
      <c r="C36" s="3" t="s">
        <v>9</v>
      </c>
      <c r="D36" s="3">
        <v>2</v>
      </c>
      <c r="E36" s="3">
        <v>6</v>
      </c>
    </row>
    <row r="37" spans="1:5" x14ac:dyDescent="0.2">
      <c r="A37" s="3">
        <f t="shared" si="0"/>
        <v>36</v>
      </c>
      <c r="B37" s="3">
        <v>1709</v>
      </c>
      <c r="C37" s="4" t="s">
        <v>9</v>
      </c>
      <c r="D37" s="4">
        <v>2</v>
      </c>
      <c r="E37" s="4">
        <v>6</v>
      </c>
    </row>
    <row r="38" spans="1:5" x14ac:dyDescent="0.2">
      <c r="A38" s="3">
        <f t="shared" si="0"/>
        <v>37</v>
      </c>
      <c r="B38" s="3">
        <v>1770</v>
      </c>
      <c r="C38" s="3" t="s">
        <v>9</v>
      </c>
      <c r="D38" s="3">
        <v>2</v>
      </c>
      <c r="E38" s="3">
        <v>6</v>
      </c>
    </row>
    <row r="39" spans="1:5" x14ac:dyDescent="0.2">
      <c r="A39" s="4">
        <f t="shared" si="0"/>
        <v>38</v>
      </c>
      <c r="B39" s="3">
        <v>1800</v>
      </c>
      <c r="C39" s="3" t="s">
        <v>9</v>
      </c>
      <c r="D39" s="3">
        <v>2</v>
      </c>
      <c r="E39" s="3">
        <v>6</v>
      </c>
    </row>
    <row r="40" spans="1:5" x14ac:dyDescent="0.2">
      <c r="A40" s="3">
        <f t="shared" si="0"/>
        <v>39</v>
      </c>
      <c r="B40" s="3">
        <v>1980</v>
      </c>
      <c r="C40" s="3" t="s">
        <v>9</v>
      </c>
      <c r="D40" s="3">
        <v>2</v>
      </c>
      <c r="E40" s="3">
        <v>6</v>
      </c>
    </row>
    <row r="41" spans="1:5" x14ac:dyDescent="0.2">
      <c r="A41" s="3">
        <f t="shared" si="0"/>
        <v>40</v>
      </c>
      <c r="B41" s="3">
        <v>2650</v>
      </c>
      <c r="C41" s="3" t="s">
        <v>9</v>
      </c>
      <c r="D41" s="3">
        <v>2</v>
      </c>
      <c r="E41" s="3">
        <v>8</v>
      </c>
    </row>
    <row r="42" spans="1:5" x14ac:dyDescent="0.2">
      <c r="A42" s="3">
        <f t="shared" si="0"/>
        <v>41</v>
      </c>
      <c r="B42" s="3">
        <v>3000</v>
      </c>
      <c r="C42" s="3" t="s">
        <v>9</v>
      </c>
      <c r="D42" s="3">
        <v>2</v>
      </c>
      <c r="E42" s="3">
        <v>8</v>
      </c>
    </row>
    <row r="43" spans="1:5" x14ac:dyDescent="0.2">
      <c r="A43" s="3">
        <f t="shared" si="0"/>
        <v>42</v>
      </c>
      <c r="B43" s="3">
        <v>3100</v>
      </c>
      <c r="C43" s="3" t="s">
        <v>9</v>
      </c>
      <c r="D43" s="3">
        <v>2</v>
      </c>
      <c r="E43" s="3">
        <v>9</v>
      </c>
    </row>
    <row r="44" spans="1:5" x14ac:dyDescent="0.2">
      <c r="A44" s="3">
        <f t="shared" si="0"/>
        <v>43</v>
      </c>
      <c r="B44" s="3">
        <v>3245</v>
      </c>
      <c r="C44" s="3" t="s">
        <v>9</v>
      </c>
      <c r="D44" s="3">
        <v>2</v>
      </c>
      <c r="E44" s="3">
        <v>9</v>
      </c>
    </row>
    <row r="45" spans="1:5" x14ac:dyDescent="0.2">
      <c r="A45" s="3">
        <f t="shared" si="0"/>
        <v>44</v>
      </c>
      <c r="B45" s="3">
        <v>3456</v>
      </c>
      <c r="C45" s="3" t="s">
        <v>9</v>
      </c>
      <c r="D45" s="3">
        <v>2</v>
      </c>
      <c r="E45" s="3">
        <v>9</v>
      </c>
    </row>
    <row r="46" spans="1:5" x14ac:dyDescent="0.2">
      <c r="A46" s="3">
        <f t="shared" si="0"/>
        <v>45</v>
      </c>
      <c r="B46" s="4">
        <v>4768</v>
      </c>
      <c r="C46" s="4" t="s">
        <v>9</v>
      </c>
      <c r="D46" s="4">
        <v>2</v>
      </c>
      <c r="E46" s="4">
        <v>10</v>
      </c>
    </row>
    <row r="47" spans="1:5" x14ac:dyDescent="0.2">
      <c r="A47" s="3">
        <f t="shared" si="0"/>
        <v>46</v>
      </c>
      <c r="B47" s="3">
        <v>4800</v>
      </c>
      <c r="C47" s="3" t="s">
        <v>9</v>
      </c>
      <c r="D47" s="3">
        <v>2</v>
      </c>
      <c r="E47" s="3">
        <v>11</v>
      </c>
    </row>
    <row r="48" spans="1:5" x14ac:dyDescent="0.2">
      <c r="A48" s="3">
        <f t="shared" si="0"/>
        <v>47</v>
      </c>
      <c r="B48" s="3">
        <v>5000</v>
      </c>
      <c r="C48" s="3" t="s">
        <v>9</v>
      </c>
      <c r="D48" s="3">
        <v>2</v>
      </c>
      <c r="E48" s="3">
        <v>11</v>
      </c>
    </row>
    <row r="49" spans="1:5" x14ac:dyDescent="0.2">
      <c r="A49" s="3">
        <f t="shared" si="0"/>
        <v>48</v>
      </c>
      <c r="B49" s="3">
        <v>8000</v>
      </c>
      <c r="C49" s="3" t="s">
        <v>9</v>
      </c>
      <c r="D49" s="3">
        <v>2</v>
      </c>
      <c r="E49" s="3">
        <v>13</v>
      </c>
    </row>
    <row r="50" spans="1:5" x14ac:dyDescent="0.2">
      <c r="A50" s="4">
        <f t="shared" si="0"/>
        <v>49</v>
      </c>
      <c r="B50" s="3">
        <v>8900</v>
      </c>
      <c r="C50" s="3" t="s">
        <v>9</v>
      </c>
      <c r="D50" s="3">
        <v>2</v>
      </c>
      <c r="E50" s="3">
        <v>14</v>
      </c>
    </row>
    <row r="51" spans="1:5" x14ac:dyDescent="0.2">
      <c r="A51" s="3">
        <f t="shared" si="0"/>
        <v>50</v>
      </c>
      <c r="B51" s="3">
        <v>9356</v>
      </c>
      <c r="C51" s="3" t="s">
        <v>9</v>
      </c>
      <c r="D51" s="3">
        <v>2</v>
      </c>
      <c r="E51" s="3">
        <v>14</v>
      </c>
    </row>
    <row r="52" spans="1:5" x14ac:dyDescent="0.2">
      <c r="A52" s="3">
        <f t="shared" si="0"/>
        <v>51</v>
      </c>
      <c r="B52" s="3">
        <v>9456</v>
      </c>
      <c r="C52" s="3" t="s">
        <v>9</v>
      </c>
      <c r="D52" s="3">
        <v>2</v>
      </c>
      <c r="E52" s="3">
        <v>14</v>
      </c>
    </row>
    <row r="53" spans="1:5" x14ac:dyDescent="0.2">
      <c r="A53" s="4">
        <f t="shared" si="0"/>
        <v>52</v>
      </c>
      <c r="B53" s="3">
        <v>9700</v>
      </c>
      <c r="C53" s="3" t="s">
        <v>9</v>
      </c>
      <c r="D53" s="3">
        <v>2</v>
      </c>
      <c r="E53" s="3">
        <v>14</v>
      </c>
    </row>
    <row r="54" spans="1:5" x14ac:dyDescent="0.2">
      <c r="A54" s="4">
        <f t="shared" si="0"/>
        <v>53</v>
      </c>
      <c r="B54" s="3">
        <v>9876</v>
      </c>
      <c r="C54" s="3" t="s">
        <v>9</v>
      </c>
      <c r="D54" s="3">
        <v>2</v>
      </c>
      <c r="E54" s="3">
        <v>15</v>
      </c>
    </row>
    <row r="55" spans="1:5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2</v>
      </c>
      <c r="E55" s="5">
        <v>15</v>
      </c>
    </row>
    <row r="56" spans="1:5" ht="13.5" thickTop="1" x14ac:dyDescent="0.2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1C65-B553-453D-80CD-6F373CC64066}">
  <dimension ref="A1:P56"/>
  <sheetViews>
    <sheetView topLeftCell="H1" zoomScale="87" zoomScaleNormal="87" workbookViewId="0">
      <selection activeCell="K24" sqref="K24"/>
    </sheetView>
  </sheetViews>
  <sheetFormatPr baseColWidth="10" defaultRowHeight="12.75" x14ac:dyDescent="0.2"/>
  <cols>
    <col min="6" max="6" width="16.28515625" customWidth="1"/>
    <col min="8" max="8" width="22.7109375" customWidth="1"/>
    <col min="9" max="9" width="16.28515625" customWidth="1"/>
    <col min="10" max="10" width="21.28515625" customWidth="1"/>
    <col min="11" max="11" width="23.7109375" customWidth="1"/>
    <col min="12" max="12" width="16.7109375" customWidth="1"/>
    <col min="13" max="13" width="18.28515625" customWidth="1"/>
    <col min="14" max="15" width="17.5703125" customWidth="1"/>
    <col min="16" max="16" width="19.5703125" customWidth="1"/>
  </cols>
  <sheetData>
    <row r="1" spans="1:16" ht="13.5" thickBot="1" x14ac:dyDescent="0.25">
      <c r="A1" s="1" t="s">
        <v>6</v>
      </c>
      <c r="B1" s="1" t="s">
        <v>0</v>
      </c>
      <c r="C1" s="1" t="s">
        <v>7</v>
      </c>
      <c r="D1" s="1" t="s">
        <v>13</v>
      </c>
      <c r="E1" s="1" t="s">
        <v>14</v>
      </c>
      <c r="F1" s="1" t="s">
        <v>1</v>
      </c>
      <c r="H1" t="s">
        <v>16</v>
      </c>
    </row>
    <row r="2" spans="1:16" ht="14.25" thickTop="1" thickBot="1" x14ac:dyDescent="0.25">
      <c r="A2" s="3">
        <v>1</v>
      </c>
      <c r="B2" s="3">
        <v>450</v>
      </c>
      <c r="C2" s="3" t="s">
        <v>2</v>
      </c>
      <c r="D2" s="3">
        <v>0</v>
      </c>
      <c r="E2" s="3">
        <v>1</v>
      </c>
      <c r="F2" s="3">
        <v>1</v>
      </c>
    </row>
    <row r="3" spans="1:16" x14ac:dyDescent="0.2">
      <c r="A3" s="3">
        <f>+A2+1</f>
        <v>2</v>
      </c>
      <c r="B3" s="3">
        <v>550</v>
      </c>
      <c r="C3" s="3" t="s">
        <v>2</v>
      </c>
      <c r="D3" s="3">
        <v>0</v>
      </c>
      <c r="E3" s="3">
        <v>1</v>
      </c>
      <c r="F3" s="3">
        <v>1</v>
      </c>
      <c r="H3" s="10" t="s">
        <v>17</v>
      </c>
      <c r="I3" s="10"/>
    </row>
    <row r="4" spans="1:16" x14ac:dyDescent="0.2">
      <c r="A4" s="3">
        <f>+A3+1</f>
        <v>3</v>
      </c>
      <c r="B4" s="3">
        <v>580</v>
      </c>
      <c r="C4" s="3" t="s">
        <v>2</v>
      </c>
      <c r="D4" s="3">
        <v>0</v>
      </c>
      <c r="E4" s="3">
        <v>1</v>
      </c>
      <c r="F4" s="3">
        <v>2</v>
      </c>
      <c r="H4" s="7" t="s">
        <v>18</v>
      </c>
      <c r="I4" s="7">
        <v>0.78924390925215304</v>
      </c>
    </row>
    <row r="5" spans="1:16" x14ac:dyDescent="0.2">
      <c r="A5" s="3">
        <f t="shared" ref="A5:A55" si="0">1+A4</f>
        <v>4</v>
      </c>
      <c r="B5" s="3">
        <v>700</v>
      </c>
      <c r="C5" s="3" t="s">
        <v>2</v>
      </c>
      <c r="D5" s="3">
        <v>0</v>
      </c>
      <c r="E5" s="3">
        <v>1</v>
      </c>
      <c r="F5" s="3">
        <v>3</v>
      </c>
      <c r="H5" s="7" t="s">
        <v>19</v>
      </c>
      <c r="I5" s="7">
        <v>0.62290594829162071</v>
      </c>
    </row>
    <row r="6" spans="1:16" x14ac:dyDescent="0.2">
      <c r="A6" s="3">
        <f t="shared" si="0"/>
        <v>5</v>
      </c>
      <c r="B6" s="3">
        <v>750</v>
      </c>
      <c r="C6" s="3" t="s">
        <v>2</v>
      </c>
      <c r="D6" s="3">
        <v>0</v>
      </c>
      <c r="E6" s="3">
        <v>1</v>
      </c>
      <c r="F6" s="3">
        <v>3</v>
      </c>
      <c r="H6" s="7" t="s">
        <v>20</v>
      </c>
      <c r="I6" s="7">
        <v>0.59642337037415183</v>
      </c>
    </row>
    <row r="7" spans="1:16" x14ac:dyDescent="0.2">
      <c r="A7" s="3">
        <f t="shared" si="0"/>
        <v>6</v>
      </c>
      <c r="B7" s="3">
        <v>800</v>
      </c>
      <c r="C7" s="3" t="s">
        <v>2</v>
      </c>
      <c r="D7" s="3">
        <v>0</v>
      </c>
      <c r="E7" s="3">
        <v>1</v>
      </c>
      <c r="F7" s="3">
        <v>3</v>
      </c>
      <c r="H7" s="7" t="s">
        <v>21</v>
      </c>
      <c r="I7" s="7">
        <v>2559.2375966339928</v>
      </c>
    </row>
    <row r="8" spans="1:16" ht="13.5" thickBot="1" x14ac:dyDescent="0.25">
      <c r="A8" s="3">
        <f t="shared" si="0"/>
        <v>7</v>
      </c>
      <c r="B8" s="3">
        <v>1200</v>
      </c>
      <c r="C8" s="3" t="s">
        <v>2</v>
      </c>
      <c r="D8" s="3">
        <v>0</v>
      </c>
      <c r="E8" s="3">
        <v>1</v>
      </c>
      <c r="F8" s="3">
        <v>5</v>
      </c>
      <c r="H8" s="8" t="s">
        <v>22</v>
      </c>
      <c r="I8" s="8">
        <v>54</v>
      </c>
    </row>
    <row r="9" spans="1:16" x14ac:dyDescent="0.2">
      <c r="A9" s="3">
        <f t="shared" si="0"/>
        <v>8</v>
      </c>
      <c r="B9" s="3">
        <v>1300</v>
      </c>
      <c r="C9" s="3" t="s">
        <v>2</v>
      </c>
      <c r="D9" s="3">
        <v>0</v>
      </c>
      <c r="E9" s="3">
        <v>1</v>
      </c>
      <c r="F9" s="3">
        <v>5</v>
      </c>
    </row>
    <row r="10" spans="1:16" ht="13.5" thickBot="1" x14ac:dyDescent="0.25">
      <c r="A10" s="3">
        <f t="shared" si="0"/>
        <v>9</v>
      </c>
      <c r="B10" s="3">
        <v>2000</v>
      </c>
      <c r="C10" s="3" t="s">
        <v>2</v>
      </c>
      <c r="D10" s="3">
        <v>0</v>
      </c>
      <c r="E10" s="3">
        <v>1</v>
      </c>
      <c r="F10" s="3">
        <v>7</v>
      </c>
      <c r="H10" t="s">
        <v>23</v>
      </c>
    </row>
    <row r="11" spans="1:16" x14ac:dyDescent="0.2">
      <c r="A11" s="3">
        <f t="shared" si="0"/>
        <v>10</v>
      </c>
      <c r="B11" s="3">
        <v>2050</v>
      </c>
      <c r="C11" s="3" t="s">
        <v>2</v>
      </c>
      <c r="D11" s="3">
        <v>0</v>
      </c>
      <c r="E11" s="3">
        <v>1</v>
      </c>
      <c r="F11" s="3">
        <v>7</v>
      </c>
      <c r="H11" s="9"/>
      <c r="I11" s="9" t="s">
        <v>28</v>
      </c>
      <c r="J11" s="9" t="s">
        <v>29</v>
      </c>
      <c r="K11" s="9" t="s">
        <v>30</v>
      </c>
      <c r="L11" s="9" t="s">
        <v>31</v>
      </c>
      <c r="M11" s="9" t="s">
        <v>32</v>
      </c>
    </row>
    <row r="12" spans="1:16" x14ac:dyDescent="0.2">
      <c r="A12" s="3">
        <f t="shared" si="0"/>
        <v>11</v>
      </c>
      <c r="B12" s="3">
        <v>2200</v>
      </c>
      <c r="C12" s="3" t="s">
        <v>2</v>
      </c>
      <c r="D12" s="3">
        <v>0</v>
      </c>
      <c r="E12" s="3">
        <v>1</v>
      </c>
      <c r="F12" s="3">
        <v>7</v>
      </c>
      <c r="H12" s="7" t="s">
        <v>24</v>
      </c>
      <c r="I12" s="7">
        <v>2</v>
      </c>
      <c r="J12" s="7">
        <v>562596925.04670334</v>
      </c>
      <c r="K12" s="7">
        <v>281298462.52335167</v>
      </c>
      <c r="L12" s="7">
        <v>42.948316427188715</v>
      </c>
      <c r="M12" s="7">
        <v>1.1615126693269707E-11</v>
      </c>
    </row>
    <row r="13" spans="1:16" x14ac:dyDescent="0.2">
      <c r="A13" s="3">
        <f t="shared" si="0"/>
        <v>12</v>
      </c>
      <c r="B13" s="3">
        <v>2300</v>
      </c>
      <c r="C13" s="3" t="s">
        <v>2</v>
      </c>
      <c r="D13" s="3">
        <v>0</v>
      </c>
      <c r="E13" s="3">
        <v>1</v>
      </c>
      <c r="F13" s="3">
        <v>7</v>
      </c>
      <c r="H13" s="7" t="s">
        <v>25</v>
      </c>
      <c r="I13" s="7">
        <v>52</v>
      </c>
      <c r="J13" s="7">
        <v>340584247.95329672</v>
      </c>
      <c r="K13" s="7">
        <v>6549697.0760249365</v>
      </c>
      <c r="L13" s="7"/>
      <c r="M13" s="7"/>
    </row>
    <row r="14" spans="1:16" ht="13.5" thickBot="1" x14ac:dyDescent="0.25">
      <c r="A14" s="3">
        <f t="shared" si="0"/>
        <v>13</v>
      </c>
      <c r="B14" s="3">
        <v>2590</v>
      </c>
      <c r="C14" s="3" t="s">
        <v>2</v>
      </c>
      <c r="D14" s="3">
        <v>0</v>
      </c>
      <c r="E14" s="3">
        <v>1</v>
      </c>
      <c r="F14" s="3">
        <v>7</v>
      </c>
      <c r="H14" s="8" t="s">
        <v>26</v>
      </c>
      <c r="I14" s="8">
        <v>54</v>
      </c>
      <c r="J14" s="8">
        <v>903181173</v>
      </c>
      <c r="K14" s="8"/>
      <c r="L14" s="8"/>
      <c r="M14" s="8"/>
    </row>
    <row r="15" spans="1:16" ht="13.5" thickBot="1" x14ac:dyDescent="0.25">
      <c r="A15" s="3">
        <f t="shared" si="0"/>
        <v>14</v>
      </c>
      <c r="B15" s="3">
        <v>2600</v>
      </c>
      <c r="C15" s="3" t="s">
        <v>2</v>
      </c>
      <c r="D15" s="3">
        <v>0</v>
      </c>
      <c r="E15" s="3">
        <v>1</v>
      </c>
      <c r="F15" s="3">
        <v>8</v>
      </c>
    </row>
    <row r="16" spans="1:16" x14ac:dyDescent="0.2">
      <c r="A16" s="3">
        <f t="shared" si="0"/>
        <v>15</v>
      </c>
      <c r="B16" s="3">
        <v>2670</v>
      </c>
      <c r="C16" s="3" t="s">
        <v>2</v>
      </c>
      <c r="D16" s="3">
        <v>0</v>
      </c>
      <c r="E16" s="3">
        <v>1</v>
      </c>
      <c r="F16" s="3">
        <v>8</v>
      </c>
      <c r="H16" s="9"/>
      <c r="I16" s="9" t="s">
        <v>33</v>
      </c>
      <c r="J16" s="9" t="s">
        <v>21</v>
      </c>
      <c r="K16" s="9" t="s">
        <v>34</v>
      </c>
      <c r="L16" s="9" t="s">
        <v>35</v>
      </c>
      <c r="M16" s="9" t="s">
        <v>36</v>
      </c>
      <c r="N16" s="9" t="s">
        <v>37</v>
      </c>
      <c r="O16" s="9" t="s">
        <v>38</v>
      </c>
      <c r="P16" s="9" t="s">
        <v>39</v>
      </c>
    </row>
    <row r="17" spans="1:16" x14ac:dyDescent="0.2">
      <c r="A17" s="3">
        <f t="shared" si="0"/>
        <v>16</v>
      </c>
      <c r="B17" s="4">
        <v>2900</v>
      </c>
      <c r="C17" s="4" t="s">
        <v>2</v>
      </c>
      <c r="D17" s="4">
        <v>0</v>
      </c>
      <c r="E17" s="4">
        <v>1</v>
      </c>
      <c r="F17" s="4">
        <v>8</v>
      </c>
      <c r="H17" s="7" t="s">
        <v>27</v>
      </c>
      <c r="I17" s="11">
        <v>0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  <c r="P17" s="11" t="e">
        <v>#N/A</v>
      </c>
    </row>
    <row r="18" spans="1:16" x14ac:dyDescent="0.2">
      <c r="A18" s="3">
        <f t="shared" si="0"/>
        <v>17</v>
      </c>
      <c r="B18" s="4">
        <v>3000</v>
      </c>
      <c r="C18" s="4" t="s">
        <v>2</v>
      </c>
      <c r="D18" s="4">
        <v>0</v>
      </c>
      <c r="E18" s="4">
        <v>1</v>
      </c>
      <c r="F18" s="4">
        <v>8</v>
      </c>
      <c r="G18" s="6" t="s">
        <v>90</v>
      </c>
      <c r="H18" s="7" t="s">
        <v>40</v>
      </c>
      <c r="I18" s="7">
        <v>4239.0769230769229</v>
      </c>
      <c r="J18" s="7">
        <v>501.90778635219351</v>
      </c>
      <c r="K18" s="7">
        <v>8.445927794597555</v>
      </c>
      <c r="L18" s="7">
        <v>2.5294231468269268E-11</v>
      </c>
      <c r="M18" s="7">
        <v>3231.9252671577106</v>
      </c>
      <c r="N18" s="7">
        <v>5246.2285789961352</v>
      </c>
      <c r="O18" s="7">
        <v>3231.9252671577106</v>
      </c>
      <c r="P18" s="7">
        <v>5246.2285789961352</v>
      </c>
    </row>
    <row r="19" spans="1:16" ht="13.5" thickBot="1" x14ac:dyDescent="0.25">
      <c r="A19" s="3">
        <f t="shared" si="0"/>
        <v>18</v>
      </c>
      <c r="B19" s="3">
        <v>3010</v>
      </c>
      <c r="C19" s="3" t="s">
        <v>2</v>
      </c>
      <c r="D19" s="3">
        <v>0</v>
      </c>
      <c r="E19" s="3">
        <v>1</v>
      </c>
      <c r="F19" s="3">
        <v>9</v>
      </c>
      <c r="G19" s="6" t="s">
        <v>91</v>
      </c>
      <c r="H19" s="8" t="s">
        <v>41</v>
      </c>
      <c r="I19" s="8">
        <v>1845.6785714285711</v>
      </c>
      <c r="J19" s="8">
        <v>483.65044475858417</v>
      </c>
      <c r="K19" s="8">
        <v>3.8161415779320706</v>
      </c>
      <c r="L19" s="8">
        <v>3.6201677474814861E-4</v>
      </c>
      <c r="M19" s="8">
        <v>875.16295168709462</v>
      </c>
      <c r="N19" s="8">
        <v>2816.1941911700478</v>
      </c>
      <c r="O19" s="8">
        <v>875.16295168709462</v>
      </c>
      <c r="P19" s="8">
        <v>2816.1941911700478</v>
      </c>
    </row>
    <row r="20" spans="1:16" x14ac:dyDescent="0.2">
      <c r="A20" s="3">
        <f t="shared" si="0"/>
        <v>19</v>
      </c>
      <c r="B20" s="3">
        <v>790</v>
      </c>
      <c r="C20" s="3" t="s">
        <v>2</v>
      </c>
      <c r="D20" s="3">
        <v>0</v>
      </c>
      <c r="E20" s="3">
        <v>1</v>
      </c>
      <c r="F20" s="3">
        <v>10</v>
      </c>
    </row>
    <row r="21" spans="1:16" x14ac:dyDescent="0.2">
      <c r="A21" s="3">
        <f t="shared" si="0"/>
        <v>20</v>
      </c>
      <c r="B21" s="3">
        <v>4800</v>
      </c>
      <c r="C21" s="3" t="s">
        <v>2</v>
      </c>
      <c r="D21" s="3">
        <v>0</v>
      </c>
      <c r="E21" s="3">
        <v>1</v>
      </c>
      <c r="F21" s="3">
        <v>11</v>
      </c>
      <c r="I21" s="15"/>
    </row>
    <row r="22" spans="1:16" x14ac:dyDescent="0.2">
      <c r="A22" s="3">
        <f t="shared" si="0"/>
        <v>21</v>
      </c>
      <c r="B22" s="3">
        <v>5000</v>
      </c>
      <c r="C22" s="3" t="s">
        <v>2</v>
      </c>
      <c r="D22" s="3">
        <v>0</v>
      </c>
      <c r="E22" s="3">
        <v>1</v>
      </c>
      <c r="F22" s="3">
        <v>11</v>
      </c>
      <c r="I22" s="15"/>
    </row>
    <row r="23" spans="1:16" x14ac:dyDescent="0.2">
      <c r="A23" s="3">
        <f t="shared" si="0"/>
        <v>22</v>
      </c>
      <c r="B23" s="3">
        <v>5300</v>
      </c>
      <c r="C23" s="3" t="s">
        <v>2</v>
      </c>
      <c r="D23" s="3">
        <v>0</v>
      </c>
      <c r="E23" s="3">
        <v>1</v>
      </c>
      <c r="F23" s="3">
        <v>12</v>
      </c>
      <c r="H23" s="6" t="s">
        <v>45</v>
      </c>
      <c r="I23" s="15">
        <f>+I18</f>
        <v>4239.0769230769229</v>
      </c>
    </row>
    <row r="24" spans="1:16" x14ac:dyDescent="0.2">
      <c r="A24" s="3">
        <f t="shared" si="0"/>
        <v>23</v>
      </c>
      <c r="B24" s="3">
        <v>600</v>
      </c>
      <c r="C24" s="3" t="s">
        <v>2</v>
      </c>
      <c r="D24" s="3">
        <v>0</v>
      </c>
      <c r="E24" s="3">
        <v>1</v>
      </c>
      <c r="F24" s="3">
        <v>12</v>
      </c>
      <c r="H24" s="6" t="s">
        <v>46</v>
      </c>
      <c r="I24" s="15">
        <f>+I19</f>
        <v>1845.6785714285711</v>
      </c>
    </row>
    <row r="25" spans="1:16" x14ac:dyDescent="0.2">
      <c r="A25" s="3">
        <f t="shared" si="0"/>
        <v>24</v>
      </c>
      <c r="B25" s="3">
        <v>890</v>
      </c>
      <c r="C25" s="3" t="s">
        <v>2</v>
      </c>
      <c r="D25" s="3">
        <v>0</v>
      </c>
      <c r="E25" s="3">
        <v>1</v>
      </c>
      <c r="F25" s="3">
        <v>12</v>
      </c>
      <c r="H25" s="34" t="s">
        <v>44</v>
      </c>
      <c r="I25" s="34">
        <f>+I23-I24</f>
        <v>2393.3983516483518</v>
      </c>
    </row>
    <row r="26" spans="1:16" x14ac:dyDescent="0.2">
      <c r="A26" s="3">
        <f t="shared" si="0"/>
        <v>25</v>
      </c>
      <c r="B26" s="3">
        <v>500</v>
      </c>
      <c r="C26" s="3" t="s">
        <v>2</v>
      </c>
      <c r="D26" s="3">
        <v>0</v>
      </c>
      <c r="E26" s="3">
        <v>1</v>
      </c>
      <c r="F26" s="3">
        <v>12</v>
      </c>
      <c r="I26" s="15"/>
    </row>
    <row r="27" spans="1:16" x14ac:dyDescent="0.2">
      <c r="A27" s="3">
        <f t="shared" si="0"/>
        <v>26</v>
      </c>
      <c r="B27" s="3">
        <v>567</v>
      </c>
      <c r="C27" s="3" t="s">
        <v>2</v>
      </c>
      <c r="D27" s="3">
        <v>0</v>
      </c>
      <c r="E27" s="3">
        <v>1</v>
      </c>
      <c r="F27" s="3">
        <v>13</v>
      </c>
      <c r="I27" s="15"/>
    </row>
    <row r="28" spans="1:16" x14ac:dyDescent="0.2">
      <c r="A28" s="3">
        <f t="shared" si="0"/>
        <v>27</v>
      </c>
      <c r="B28" s="3">
        <v>689</v>
      </c>
      <c r="C28" s="3" t="s">
        <v>2</v>
      </c>
      <c r="D28" s="3">
        <v>0</v>
      </c>
      <c r="E28" s="3">
        <v>1</v>
      </c>
      <c r="F28" s="3">
        <v>13</v>
      </c>
      <c r="I28" s="15"/>
    </row>
    <row r="29" spans="1:16" x14ac:dyDescent="0.2">
      <c r="A29" s="3">
        <f t="shared" si="0"/>
        <v>28</v>
      </c>
      <c r="B29" s="3">
        <v>893</v>
      </c>
      <c r="C29" s="3" t="s">
        <v>2</v>
      </c>
      <c r="D29" s="3">
        <v>0</v>
      </c>
      <c r="E29" s="3">
        <v>1</v>
      </c>
      <c r="F29" s="3">
        <v>13</v>
      </c>
      <c r="I29" s="15"/>
    </row>
    <row r="30" spans="1:16" x14ac:dyDescent="0.2">
      <c r="A30" s="3">
        <f t="shared" si="0"/>
        <v>29</v>
      </c>
      <c r="B30" s="3">
        <v>900</v>
      </c>
      <c r="C30" s="3" t="s">
        <v>9</v>
      </c>
      <c r="D30" s="3">
        <v>1</v>
      </c>
      <c r="E30" s="3">
        <v>0</v>
      </c>
      <c r="F30" s="3">
        <v>4</v>
      </c>
      <c r="I30" s="15"/>
    </row>
    <row r="31" spans="1:16" x14ac:dyDescent="0.2">
      <c r="A31" s="3">
        <f t="shared" si="0"/>
        <v>30</v>
      </c>
      <c r="B31" s="3">
        <v>950</v>
      </c>
      <c r="C31" s="3" t="s">
        <v>9</v>
      </c>
      <c r="D31" s="3">
        <v>1</v>
      </c>
      <c r="E31" s="3">
        <v>0</v>
      </c>
      <c r="F31" s="3">
        <v>4</v>
      </c>
      <c r="I31" s="15"/>
    </row>
    <row r="32" spans="1:16" x14ac:dyDescent="0.2">
      <c r="A32" s="3">
        <f t="shared" si="0"/>
        <v>31</v>
      </c>
      <c r="B32" s="3">
        <v>1000</v>
      </c>
      <c r="C32" s="3" t="s">
        <v>9</v>
      </c>
      <c r="D32" s="3">
        <v>1</v>
      </c>
      <c r="E32" s="3">
        <v>0</v>
      </c>
      <c r="F32" s="3">
        <v>4</v>
      </c>
    </row>
    <row r="33" spans="1:6" x14ac:dyDescent="0.2">
      <c r="A33" s="3">
        <f t="shared" si="0"/>
        <v>32</v>
      </c>
      <c r="B33" s="3">
        <v>1150</v>
      </c>
      <c r="C33" s="3" t="s">
        <v>9</v>
      </c>
      <c r="D33" s="3">
        <v>1</v>
      </c>
      <c r="E33" s="3">
        <v>0</v>
      </c>
      <c r="F33" s="3">
        <v>4</v>
      </c>
    </row>
    <row r="34" spans="1:6" x14ac:dyDescent="0.2">
      <c r="A34" s="3">
        <f t="shared" si="0"/>
        <v>33</v>
      </c>
      <c r="B34" s="3">
        <v>1150</v>
      </c>
      <c r="C34" s="3" t="s">
        <v>9</v>
      </c>
      <c r="D34" s="3">
        <v>1</v>
      </c>
      <c r="E34" s="3">
        <v>0</v>
      </c>
      <c r="F34" s="3">
        <v>5</v>
      </c>
    </row>
    <row r="35" spans="1:6" x14ac:dyDescent="0.2">
      <c r="A35" s="3">
        <f t="shared" si="0"/>
        <v>34</v>
      </c>
      <c r="B35" s="3">
        <v>1200</v>
      </c>
      <c r="C35" s="3" t="s">
        <v>9</v>
      </c>
      <c r="D35" s="3">
        <v>1</v>
      </c>
      <c r="E35" s="3">
        <v>0</v>
      </c>
      <c r="F35" s="3">
        <v>5</v>
      </c>
    </row>
    <row r="36" spans="1:6" x14ac:dyDescent="0.2">
      <c r="A36" s="3">
        <f t="shared" si="0"/>
        <v>35</v>
      </c>
      <c r="B36" s="3">
        <v>1300</v>
      </c>
      <c r="C36" s="3" t="s">
        <v>9</v>
      </c>
      <c r="D36" s="3">
        <v>1</v>
      </c>
      <c r="E36" s="3">
        <v>0</v>
      </c>
      <c r="F36" s="3">
        <v>6</v>
      </c>
    </row>
    <row r="37" spans="1:6" x14ac:dyDescent="0.2">
      <c r="A37" s="3">
        <f t="shared" si="0"/>
        <v>36</v>
      </c>
      <c r="B37" s="3">
        <v>1709</v>
      </c>
      <c r="C37" s="4" t="s">
        <v>9</v>
      </c>
      <c r="D37" s="4">
        <v>1</v>
      </c>
      <c r="E37" s="4">
        <v>0</v>
      </c>
      <c r="F37" s="4">
        <v>6</v>
      </c>
    </row>
    <row r="38" spans="1:6" x14ac:dyDescent="0.2">
      <c r="A38" s="3">
        <f t="shared" si="0"/>
        <v>37</v>
      </c>
      <c r="B38" s="3">
        <v>1770</v>
      </c>
      <c r="C38" s="3" t="s">
        <v>9</v>
      </c>
      <c r="D38" s="3">
        <v>1</v>
      </c>
      <c r="E38" s="3">
        <v>0</v>
      </c>
      <c r="F38" s="3">
        <v>6</v>
      </c>
    </row>
    <row r="39" spans="1:6" x14ac:dyDescent="0.2">
      <c r="A39" s="4">
        <f t="shared" si="0"/>
        <v>38</v>
      </c>
      <c r="B39" s="3">
        <v>1800</v>
      </c>
      <c r="C39" s="3" t="s">
        <v>9</v>
      </c>
      <c r="D39" s="3">
        <v>1</v>
      </c>
      <c r="E39" s="3">
        <v>0</v>
      </c>
      <c r="F39" s="3">
        <v>6</v>
      </c>
    </row>
    <row r="40" spans="1:6" x14ac:dyDescent="0.2">
      <c r="A40" s="3">
        <f t="shared" si="0"/>
        <v>39</v>
      </c>
      <c r="B40" s="3">
        <v>1980</v>
      </c>
      <c r="C40" s="3" t="s">
        <v>9</v>
      </c>
      <c r="D40" s="3">
        <v>1</v>
      </c>
      <c r="E40" s="3">
        <v>0</v>
      </c>
      <c r="F40" s="3">
        <v>6</v>
      </c>
    </row>
    <row r="41" spans="1:6" x14ac:dyDescent="0.2">
      <c r="A41" s="3">
        <f t="shared" si="0"/>
        <v>40</v>
      </c>
      <c r="B41" s="3">
        <v>2650</v>
      </c>
      <c r="C41" s="3" t="s">
        <v>9</v>
      </c>
      <c r="D41" s="3">
        <v>1</v>
      </c>
      <c r="E41" s="3">
        <v>0</v>
      </c>
      <c r="F41" s="3">
        <v>8</v>
      </c>
    </row>
    <row r="42" spans="1:6" x14ac:dyDescent="0.2">
      <c r="A42" s="3">
        <f t="shared" si="0"/>
        <v>41</v>
      </c>
      <c r="B42" s="3">
        <v>3000</v>
      </c>
      <c r="C42" s="3" t="s">
        <v>9</v>
      </c>
      <c r="D42" s="3">
        <v>1</v>
      </c>
      <c r="E42" s="3">
        <v>0</v>
      </c>
      <c r="F42" s="3">
        <v>8</v>
      </c>
    </row>
    <row r="43" spans="1:6" x14ac:dyDescent="0.2">
      <c r="A43" s="3">
        <f t="shared" si="0"/>
        <v>42</v>
      </c>
      <c r="B43" s="3">
        <v>3100</v>
      </c>
      <c r="C43" s="3" t="s">
        <v>9</v>
      </c>
      <c r="D43" s="3">
        <v>1</v>
      </c>
      <c r="E43" s="3">
        <v>0</v>
      </c>
      <c r="F43" s="3">
        <v>9</v>
      </c>
    </row>
    <row r="44" spans="1:6" x14ac:dyDescent="0.2">
      <c r="A44" s="3">
        <f t="shared" si="0"/>
        <v>43</v>
      </c>
      <c r="B44" s="3">
        <v>3245</v>
      </c>
      <c r="C44" s="3" t="s">
        <v>9</v>
      </c>
      <c r="D44" s="3">
        <v>1</v>
      </c>
      <c r="E44" s="3">
        <v>0</v>
      </c>
      <c r="F44" s="3">
        <v>9</v>
      </c>
    </row>
    <row r="45" spans="1:6" x14ac:dyDescent="0.2">
      <c r="A45" s="3">
        <f t="shared" si="0"/>
        <v>44</v>
      </c>
      <c r="B45" s="3">
        <v>3456</v>
      </c>
      <c r="C45" s="3" t="s">
        <v>9</v>
      </c>
      <c r="D45" s="3">
        <v>1</v>
      </c>
      <c r="E45" s="3">
        <v>0</v>
      </c>
      <c r="F45" s="3">
        <v>9</v>
      </c>
    </row>
    <row r="46" spans="1:6" x14ac:dyDescent="0.2">
      <c r="A46" s="3">
        <f t="shared" si="0"/>
        <v>45</v>
      </c>
      <c r="B46" s="4">
        <v>4768</v>
      </c>
      <c r="C46" s="4" t="s">
        <v>9</v>
      </c>
      <c r="D46" s="4">
        <v>1</v>
      </c>
      <c r="E46" s="4">
        <v>0</v>
      </c>
      <c r="F46" s="4">
        <v>10</v>
      </c>
    </row>
    <row r="47" spans="1:6" x14ac:dyDescent="0.2">
      <c r="A47" s="3">
        <f t="shared" si="0"/>
        <v>46</v>
      </c>
      <c r="B47" s="3">
        <v>4800</v>
      </c>
      <c r="C47" s="3" t="s">
        <v>9</v>
      </c>
      <c r="D47" s="3">
        <v>1</v>
      </c>
      <c r="E47" s="3">
        <v>0</v>
      </c>
      <c r="F47" s="3">
        <v>11</v>
      </c>
    </row>
    <row r="48" spans="1:6" x14ac:dyDescent="0.2">
      <c r="A48" s="3">
        <f t="shared" si="0"/>
        <v>47</v>
      </c>
      <c r="B48" s="3">
        <v>5000</v>
      </c>
      <c r="C48" s="3" t="s">
        <v>9</v>
      </c>
      <c r="D48" s="3">
        <v>1</v>
      </c>
      <c r="E48" s="3">
        <v>0</v>
      </c>
      <c r="F48" s="3">
        <v>11</v>
      </c>
    </row>
    <row r="49" spans="1:6" x14ac:dyDescent="0.2">
      <c r="A49" s="3">
        <f t="shared" si="0"/>
        <v>48</v>
      </c>
      <c r="B49" s="3">
        <v>8000</v>
      </c>
      <c r="C49" s="3" t="s">
        <v>9</v>
      </c>
      <c r="D49" s="3">
        <v>1</v>
      </c>
      <c r="E49" s="3">
        <v>0</v>
      </c>
      <c r="F49" s="3">
        <v>13</v>
      </c>
    </row>
    <row r="50" spans="1:6" x14ac:dyDescent="0.2">
      <c r="A50" s="4">
        <f t="shared" si="0"/>
        <v>49</v>
      </c>
      <c r="B50" s="3">
        <v>8900</v>
      </c>
      <c r="C50" s="3" t="s">
        <v>9</v>
      </c>
      <c r="D50" s="3">
        <v>1</v>
      </c>
      <c r="E50" s="3">
        <v>0</v>
      </c>
      <c r="F50" s="3">
        <v>14</v>
      </c>
    </row>
    <row r="51" spans="1:6" x14ac:dyDescent="0.2">
      <c r="A51" s="3">
        <f t="shared" si="0"/>
        <v>50</v>
      </c>
      <c r="B51" s="3">
        <v>9356</v>
      </c>
      <c r="C51" s="3" t="s">
        <v>9</v>
      </c>
      <c r="D51" s="3">
        <v>1</v>
      </c>
      <c r="E51" s="3">
        <v>0</v>
      </c>
      <c r="F51" s="3">
        <v>14</v>
      </c>
    </row>
    <row r="52" spans="1:6" x14ac:dyDescent="0.2">
      <c r="A52" s="3">
        <f t="shared" si="0"/>
        <v>51</v>
      </c>
      <c r="B52" s="3">
        <v>9456</v>
      </c>
      <c r="C52" s="3" t="s">
        <v>9</v>
      </c>
      <c r="D52" s="3">
        <v>1</v>
      </c>
      <c r="E52" s="3">
        <v>0</v>
      </c>
      <c r="F52" s="3">
        <v>14</v>
      </c>
    </row>
    <row r="53" spans="1:6" x14ac:dyDescent="0.2">
      <c r="A53" s="4">
        <f t="shared" si="0"/>
        <v>52</v>
      </c>
      <c r="B53" s="3">
        <v>9700</v>
      </c>
      <c r="C53" s="3" t="s">
        <v>9</v>
      </c>
      <c r="D53" s="3">
        <v>1</v>
      </c>
      <c r="E53" s="3">
        <v>0</v>
      </c>
      <c r="F53" s="3">
        <v>14</v>
      </c>
    </row>
    <row r="54" spans="1:6" x14ac:dyDescent="0.2">
      <c r="A54" s="4">
        <f t="shared" si="0"/>
        <v>53</v>
      </c>
      <c r="B54" s="3">
        <v>9876</v>
      </c>
      <c r="C54" s="3" t="s">
        <v>9</v>
      </c>
      <c r="D54" s="3">
        <v>1</v>
      </c>
      <c r="E54" s="3">
        <v>0</v>
      </c>
      <c r="F54" s="3">
        <v>15</v>
      </c>
    </row>
    <row r="55" spans="1:6" ht="13.5" thickBot="1" x14ac:dyDescent="0.25">
      <c r="A55" s="5">
        <f t="shared" si="0"/>
        <v>54</v>
      </c>
      <c r="B55" s="5">
        <v>10000</v>
      </c>
      <c r="C55" s="5" t="s">
        <v>9</v>
      </c>
      <c r="D55" s="5">
        <v>1</v>
      </c>
      <c r="E55" s="5">
        <v>0</v>
      </c>
      <c r="F55" s="5">
        <v>15</v>
      </c>
    </row>
    <row r="56" spans="1:6" ht="13.5" thickTop="1" x14ac:dyDescent="0.2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Data</vt:lpstr>
      <vt:lpstr>Modelo 1</vt:lpstr>
      <vt:lpstr>Hoja1</vt:lpstr>
      <vt:lpstr>Modelo 2</vt:lpstr>
      <vt:lpstr>Modelo 3</vt:lpstr>
      <vt:lpstr>Modelo 4</vt:lpstr>
      <vt:lpstr>Modelo 5</vt:lpstr>
      <vt:lpstr>Modelo 6</vt:lpstr>
      <vt:lpstr>Modelo 7</vt:lpstr>
      <vt:lpstr>Modelo 8</vt:lpstr>
      <vt:lpstr>Modelo 9</vt:lpstr>
      <vt:lpstr>Modelo 10</vt:lpstr>
      <vt:lpstr>Modelo 11</vt:lpstr>
      <vt:lpstr>Modelo 12</vt:lpstr>
      <vt:lpstr>Modelo 13</vt:lpstr>
      <vt:lpstr>Modelo 14</vt:lpstr>
      <vt:lpstr>Modelo 15</vt:lpstr>
      <vt:lpstr>Modelo 16</vt:lpstr>
      <vt:lpstr>Modelo 17</vt:lpstr>
      <vt:lpstr>Modelo 18</vt:lpstr>
      <vt:lpstr>Modelo 19</vt:lpstr>
      <vt:lpstr>Modelo 20</vt:lpstr>
    </vt:vector>
  </TitlesOfParts>
  <Company>JAHV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HUARIPUMA VARGAS</dc:creator>
  <cp:lastModifiedBy>Jhon Roly Ordoñez Leon</cp:lastModifiedBy>
  <cp:lastPrinted>2014-03-28T13:02:08Z</cp:lastPrinted>
  <dcterms:created xsi:type="dcterms:W3CDTF">2006-02-08T23:32:01Z</dcterms:created>
  <dcterms:modified xsi:type="dcterms:W3CDTF">2025-05-22T01:24:15Z</dcterms:modified>
</cp:coreProperties>
</file>